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Modelpunten/"/>
    </mc:Choice>
  </mc:AlternateContent>
  <xr:revisionPtr revIDLastSave="222" documentId="11_771943ADB6C00D9FDECBE748BA30CE676AD18261" xr6:coauthVersionLast="47" xr6:coauthVersionMax="47" xr10:uidLastSave="{352ED7B3-AC05-4420-88C0-9A17E758057E}"/>
  <bookViews>
    <workbookView xWindow="8295" yWindow="5040" windowWidth="10965" windowHeight="633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Sheet1!$A$1:$C$243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E2" i="1" l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H2" i="1"/>
  <c r="G2" i="1"/>
  <c r="F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" i="1"/>
</calcChain>
</file>

<file path=xl/sharedStrings.xml><?xml version="1.0" encoding="utf-8"?>
<sst xmlns="http://schemas.openxmlformats.org/spreadsheetml/2006/main" count="273" uniqueCount="273">
  <si>
    <t>ANWH</t>
  </si>
  <si>
    <t>EABA</t>
  </si>
  <si>
    <t>EABB</t>
  </si>
  <si>
    <t>EABC</t>
  </si>
  <si>
    <t>EABD</t>
  </si>
  <si>
    <t>EABE</t>
  </si>
  <si>
    <t>EABF</t>
  </si>
  <si>
    <t>EABG</t>
  </si>
  <si>
    <t>EABJ</t>
  </si>
  <si>
    <t>EABK</t>
  </si>
  <si>
    <t>EABL</t>
  </si>
  <si>
    <t>EABM</t>
  </si>
  <si>
    <t>EABT</t>
  </si>
  <si>
    <t>EABV</t>
  </si>
  <si>
    <t>EACG</t>
  </si>
  <si>
    <t>EACN</t>
  </si>
  <si>
    <t>EADP</t>
  </si>
  <si>
    <t>EADV</t>
  </si>
  <si>
    <t>EANW</t>
  </si>
  <si>
    <t>EAOA</t>
  </si>
  <si>
    <t>EAOB</t>
  </si>
  <si>
    <t>EAOC</t>
  </si>
  <si>
    <t>EAOD</t>
  </si>
  <si>
    <t>EAOE</t>
  </si>
  <si>
    <t>EAOF</t>
  </si>
  <si>
    <t>EAOG</t>
  </si>
  <si>
    <t>EAOJ</t>
  </si>
  <si>
    <t>EAOK</t>
  </si>
  <si>
    <t>EAOL</t>
  </si>
  <si>
    <t>EAOM</t>
  </si>
  <si>
    <t>EAOT</t>
  </si>
  <si>
    <t>EAOV</t>
  </si>
  <si>
    <t>EAPF</t>
  </si>
  <si>
    <t>EAPG</t>
  </si>
  <si>
    <t>EARA</t>
  </si>
  <si>
    <t>EARB</t>
  </si>
  <si>
    <t>EARC</t>
  </si>
  <si>
    <t>EARD</t>
  </si>
  <si>
    <t>EARE</t>
  </si>
  <si>
    <t>EARF</t>
  </si>
  <si>
    <t>EARG</t>
  </si>
  <si>
    <t>EARJ</t>
  </si>
  <si>
    <t>EARK</t>
  </si>
  <si>
    <t>EARL</t>
  </si>
  <si>
    <t>EARM</t>
  </si>
  <si>
    <t>EART</t>
  </si>
  <si>
    <t>EARV</t>
  </si>
  <si>
    <t>EASD</t>
  </si>
  <si>
    <t>EASV</t>
  </si>
  <si>
    <t>EAZF</t>
  </si>
  <si>
    <t>EAZH</t>
  </si>
  <si>
    <t>EAZN</t>
  </si>
  <si>
    <t>EAZO</t>
  </si>
  <si>
    <t>EAZT</t>
  </si>
  <si>
    <t>EONW</t>
  </si>
  <si>
    <t>EUNW</t>
  </si>
  <si>
    <t>EUWD</t>
  </si>
  <si>
    <t>EUWV</t>
  </si>
  <si>
    <t>FRGG</t>
  </si>
  <si>
    <t>FRGL</t>
  </si>
  <si>
    <t>FRGM</t>
  </si>
  <si>
    <t>FRGR</t>
  </si>
  <si>
    <t>FRKL</t>
  </si>
  <si>
    <t>FRKR</t>
  </si>
  <si>
    <t>FRNM</t>
  </si>
  <si>
    <t>GAGS</t>
  </si>
  <si>
    <t>GASA</t>
  </si>
  <si>
    <t>IAAN</t>
  </si>
  <si>
    <t>IAAW</t>
  </si>
  <si>
    <t>IABE</t>
  </si>
  <si>
    <t>IACD</t>
  </si>
  <si>
    <t>IACV</t>
  </si>
  <si>
    <t>IADS</t>
  </si>
  <si>
    <t>IAFN</t>
  </si>
  <si>
    <t>IAFW</t>
  </si>
  <si>
    <t>IAGA</t>
  </si>
  <si>
    <t>IAIA</t>
  </si>
  <si>
    <t>IAIN</t>
  </si>
  <si>
    <t>IAKN</t>
  </si>
  <si>
    <t>IAKW</t>
  </si>
  <si>
    <t>IAMA</t>
  </si>
  <si>
    <t>IAMI</t>
  </si>
  <si>
    <t>IANA</t>
  </si>
  <si>
    <t>IANN</t>
  </si>
  <si>
    <t>IANW</t>
  </si>
  <si>
    <t>IAPA</t>
  </si>
  <si>
    <t>IAPN</t>
  </si>
  <si>
    <t>IARN</t>
  </si>
  <si>
    <t>IARW</t>
  </si>
  <si>
    <t>IATD</t>
  </si>
  <si>
    <t>IAUA</t>
  </si>
  <si>
    <t>IAUN</t>
  </si>
  <si>
    <t>IAUW</t>
  </si>
  <si>
    <t>IAVA</t>
  </si>
  <si>
    <t>IAVD</t>
  </si>
  <si>
    <t>IAVO</t>
  </si>
  <si>
    <t>IAVV</t>
  </si>
  <si>
    <t>IAXA</t>
  </si>
  <si>
    <t>IAXB</t>
  </si>
  <si>
    <t>IAXC</t>
  </si>
  <si>
    <t>IAXD</t>
  </si>
  <si>
    <t>IAXE</t>
  </si>
  <si>
    <t>IAXF</t>
  </si>
  <si>
    <t>IAXN</t>
  </si>
  <si>
    <t>IAXP</t>
  </si>
  <si>
    <t>IAXQ</t>
  </si>
  <si>
    <t>IAZA</t>
  </si>
  <si>
    <t>IAZI</t>
  </si>
  <si>
    <t>IBNM</t>
  </si>
  <si>
    <t>IBNW</t>
  </si>
  <si>
    <t>IBSH</t>
  </si>
  <si>
    <t>IBWD</t>
  </si>
  <si>
    <t>IFNM</t>
  </si>
  <si>
    <t>IGLR</t>
  </si>
  <si>
    <t>IGRN</t>
  </si>
  <si>
    <t>IIUL</t>
  </si>
  <si>
    <t>ILNM</t>
  </si>
  <si>
    <t>IMNM</t>
  </si>
  <si>
    <t>IOLM</t>
  </si>
  <si>
    <t>IOLZ</t>
  </si>
  <si>
    <t>IONW</t>
  </si>
  <si>
    <t>IORA</t>
  </si>
  <si>
    <t>IORN</t>
  </si>
  <si>
    <t>IOSH</t>
  </si>
  <si>
    <t>IOUL</t>
  </si>
  <si>
    <t>IOWH</t>
  </si>
  <si>
    <t>IQAD</t>
  </si>
  <si>
    <t>IQAV</t>
  </si>
  <si>
    <t>IQDP</t>
  </si>
  <si>
    <t>IQIH</t>
  </si>
  <si>
    <t>IQLR</t>
  </si>
  <si>
    <t>IQNW</t>
  </si>
  <si>
    <t>IQON</t>
  </si>
  <si>
    <t>IQSH</t>
  </si>
  <si>
    <t>IQUL</t>
  </si>
  <si>
    <t>IRIH</t>
  </si>
  <si>
    <t>IRKP</t>
  </si>
  <si>
    <t>IRLR</t>
  </si>
  <si>
    <t>IRMD</t>
  </si>
  <si>
    <t>IRMV</t>
  </si>
  <si>
    <t>IRNW</t>
  </si>
  <si>
    <t>IRRP</t>
  </si>
  <si>
    <t>IRSH</t>
  </si>
  <si>
    <t>IRWH</t>
  </si>
  <si>
    <t>ISAK</t>
  </si>
  <si>
    <t>ISAP</t>
  </si>
  <si>
    <t>ISCD</t>
  </si>
  <si>
    <t>ISCV</t>
  </si>
  <si>
    <t>ISIH</t>
  </si>
  <si>
    <t>ISKP</t>
  </si>
  <si>
    <t>ISLR</t>
  </si>
  <si>
    <t>ISMA</t>
  </si>
  <si>
    <t>ISNW</t>
  </si>
  <si>
    <t>ISSH</t>
  </si>
  <si>
    <t>ISTD</t>
  </si>
  <si>
    <t>ISUD</t>
  </si>
  <si>
    <t>ISVD</t>
  </si>
  <si>
    <t>ISVV</t>
  </si>
  <si>
    <t>ISZA</t>
  </si>
  <si>
    <t>ITIN</t>
  </si>
  <si>
    <t>ITIS</t>
  </si>
  <si>
    <t>ITNH</t>
  </si>
  <si>
    <t>ITRP</t>
  </si>
  <si>
    <t>ITSB</t>
  </si>
  <si>
    <t>ITSH</t>
  </si>
  <si>
    <t>ITSO</t>
  </si>
  <si>
    <t>ITWD</t>
  </si>
  <si>
    <t>ITWV</t>
  </si>
  <si>
    <t>IVLR</t>
  </si>
  <si>
    <t>IVLW</t>
  </si>
  <si>
    <t>IVNW</t>
  </si>
  <si>
    <t>IVOD</t>
  </si>
  <si>
    <t>IVOV</t>
  </si>
  <si>
    <t>IVRA</t>
  </si>
  <si>
    <t>IVRN</t>
  </si>
  <si>
    <t>IXAD</t>
  </si>
  <si>
    <t>IXEV</t>
  </si>
  <si>
    <t>IXIH</t>
  </si>
  <si>
    <t>IXKD</t>
  </si>
  <si>
    <t>IXKH</t>
  </si>
  <si>
    <t>IXKP</t>
  </si>
  <si>
    <t>IXKV</t>
  </si>
  <si>
    <t>IXKY</t>
  </si>
  <si>
    <t>IXLR</t>
  </si>
  <si>
    <t>IXLY</t>
  </si>
  <si>
    <t>IXNW</t>
  </si>
  <si>
    <t>IXSH</t>
  </si>
  <si>
    <t>IXUD</t>
  </si>
  <si>
    <t>SIPF</t>
  </si>
  <si>
    <t>SISA</t>
  </si>
  <si>
    <t>UFGP</t>
  </si>
  <si>
    <t>UFGS</t>
  </si>
  <si>
    <t>UFPF</t>
  </si>
  <si>
    <t>UFPS</t>
  </si>
  <si>
    <t>UFSA</t>
  </si>
  <si>
    <t>UFSS</t>
  </si>
  <si>
    <t>UGGA</t>
  </si>
  <si>
    <t>UGNA</t>
  </si>
  <si>
    <t>UIGP</t>
  </si>
  <si>
    <t>UIGS</t>
  </si>
  <si>
    <t>UIPF</t>
  </si>
  <si>
    <t>UISA</t>
  </si>
  <si>
    <t>ULGP</t>
  </si>
  <si>
    <t>ULGS</t>
  </si>
  <si>
    <t>ULHP</t>
  </si>
  <si>
    <t>ULHS</t>
  </si>
  <si>
    <t>ULPF</t>
  </si>
  <si>
    <t>ULSA</t>
  </si>
  <si>
    <t>ULSP</t>
  </si>
  <si>
    <t>ULSS</t>
  </si>
  <si>
    <t>UMSA</t>
  </si>
  <si>
    <t>UOGP</t>
  </si>
  <si>
    <t>UOPF</t>
  </si>
  <si>
    <t>UQGP</t>
  </si>
  <si>
    <t>UQGS</t>
  </si>
  <si>
    <t>UQPF</t>
  </si>
  <si>
    <t>UQSA</t>
  </si>
  <si>
    <t>URGP</t>
  </si>
  <si>
    <t>URGS</t>
  </si>
  <si>
    <t>URPF</t>
  </si>
  <si>
    <t>URSA</t>
  </si>
  <si>
    <t>UVPF</t>
  </si>
  <si>
    <t>UVSA</t>
  </si>
  <si>
    <t>UZPF</t>
  </si>
  <si>
    <t>UZRP</t>
  </si>
  <si>
    <t>WPFN</t>
  </si>
  <si>
    <t>WPFS</t>
  </si>
  <si>
    <t>WPFV</t>
  </si>
  <si>
    <t>WPNW</t>
  </si>
  <si>
    <t>WPSA</t>
  </si>
  <si>
    <t>WPVZ</t>
  </si>
  <si>
    <t>ZAAC</t>
  </si>
  <si>
    <t>ZBCV</t>
  </si>
  <si>
    <t>ZGWK</t>
  </si>
  <si>
    <t>ZLCX</t>
  </si>
  <si>
    <t>ZMCB</t>
  </si>
  <si>
    <t>ZMGR</t>
  </si>
  <si>
    <t>ZOVZ</t>
  </si>
  <si>
    <t>ZPFA</t>
  </si>
  <si>
    <t>ZPKS</t>
  </si>
  <si>
    <t>ZPPK</t>
  </si>
  <si>
    <t>ZRAE</t>
  </si>
  <si>
    <t>inv_exp_pc</t>
  </si>
  <si>
    <t>modelpunt</t>
  </si>
  <si>
    <t>datum</t>
  </si>
  <si>
    <t>AfkW_Tool</t>
  </si>
  <si>
    <t>Meth_Afk</t>
  </si>
  <si>
    <t>Prem_Vrij_Vloer</t>
  </si>
  <si>
    <t>MWSL_Basis</t>
  </si>
  <si>
    <t>MWSL_Kortleven</t>
  </si>
  <si>
    <t>MWSL_Langleven</t>
  </si>
  <si>
    <t>MWSL_AO</t>
  </si>
  <si>
    <t>MWSL_LapseDown</t>
  </si>
  <si>
    <t>MWSL_LapseUp</t>
  </si>
  <si>
    <t>MWSL_LapseMass</t>
  </si>
  <si>
    <t>MWSL_Kosten</t>
  </si>
  <si>
    <t>MWSL_Cat</t>
  </si>
  <si>
    <t>BEL_Hand</t>
  </si>
  <si>
    <t>BEL_OSM_Basis</t>
  </si>
  <si>
    <t>BEL_OSM_Kortleven</t>
  </si>
  <si>
    <t>BEL_OSM_Langleven</t>
  </si>
  <si>
    <t>BEL_OSM_AO</t>
  </si>
  <si>
    <t>BEL_OSM_LapseDown</t>
  </si>
  <si>
    <t>BEL_OSM_LapseUp</t>
  </si>
  <si>
    <t>BEL_OSM_LapseMass</t>
  </si>
  <si>
    <t>BEL_OSM_Kosten</t>
  </si>
  <si>
    <t>BEL_OSM_Cat</t>
  </si>
  <si>
    <t>VVP_LapseMass_Hand_Corr</t>
  </si>
  <si>
    <t>FN_PPREM_BRU</t>
  </si>
  <si>
    <t>FN_AANTALLYF</t>
  </si>
  <si>
    <t>FN_AANTALPB</t>
  </si>
  <si>
    <t>FN_AANTALPV</t>
  </si>
  <si>
    <t>BEL_RM_Basis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</si>
</sst>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2021Q2%20Beleggingskostenparameter%20per%20modelpu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ArchitectuurGBSM/Shared%20Documents/Jupyter%20Notebook%20(Reqs)/Module%20risicomarge/databestanden%20SSC/Verificatie%20data/Bronnen/Operationeel%20Risico%20S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Lifesheet%202021Q2%2020%20(basi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 2021Q2"/>
    </sheetNames>
    <sheetDataSet>
      <sheetData sheetId="0">
        <row r="2">
          <cell r="A2" t="str">
            <v>IAAN</v>
          </cell>
          <cell r="B2">
            <v>5.5E-2</v>
          </cell>
        </row>
        <row r="3">
          <cell r="A3" t="str">
            <v>IAAW</v>
          </cell>
          <cell r="B3">
            <v>5.5E-2</v>
          </cell>
        </row>
        <row r="4">
          <cell r="A4" t="str">
            <v>IABE</v>
          </cell>
          <cell r="B4">
            <v>5.5E-2</v>
          </cell>
        </row>
        <row r="5">
          <cell r="A5" t="str">
            <v>IADS</v>
          </cell>
          <cell r="B5">
            <v>5.5E-2</v>
          </cell>
        </row>
        <row r="6">
          <cell r="A6" t="str">
            <v>IAFN</v>
          </cell>
          <cell r="B6">
            <v>5.5E-2</v>
          </cell>
        </row>
        <row r="7">
          <cell r="A7" t="str">
            <v>IAFW</v>
          </cell>
          <cell r="B7">
            <v>5.5E-2</v>
          </cell>
        </row>
        <row r="8">
          <cell r="A8" t="str">
            <v>IAGA</v>
          </cell>
          <cell r="B8">
            <v>5.5E-2</v>
          </cell>
        </row>
        <row r="9">
          <cell r="A9" t="str">
            <v>IAIA</v>
          </cell>
          <cell r="B9">
            <v>5.5E-2</v>
          </cell>
        </row>
        <row r="10">
          <cell r="A10" t="str">
            <v>IAIN</v>
          </cell>
          <cell r="B10">
            <v>5.5E-2</v>
          </cell>
        </row>
        <row r="11">
          <cell r="A11" t="str">
            <v>IAMI</v>
          </cell>
          <cell r="B11">
            <v>5.5E-2</v>
          </cell>
        </row>
        <row r="12">
          <cell r="A12" t="str">
            <v>IANA</v>
          </cell>
          <cell r="B12">
            <v>5.5E-2</v>
          </cell>
        </row>
        <row r="13">
          <cell r="A13" t="str">
            <v>IANN</v>
          </cell>
          <cell r="B13">
            <v>5.5E-2</v>
          </cell>
        </row>
        <row r="14">
          <cell r="A14" t="str">
            <v>IAPA</v>
          </cell>
          <cell r="B14">
            <v>5.5E-2</v>
          </cell>
        </row>
        <row r="15">
          <cell r="A15" t="str">
            <v>IAPN</v>
          </cell>
          <cell r="B15">
            <v>5.5E-2</v>
          </cell>
        </row>
        <row r="16">
          <cell r="A16" t="str">
            <v>IAVA</v>
          </cell>
          <cell r="B16">
            <v>5.5E-2</v>
          </cell>
        </row>
        <row r="17">
          <cell r="A17" t="str">
            <v>IAVO</v>
          </cell>
          <cell r="B17">
            <v>5.5E-2</v>
          </cell>
        </row>
        <row r="18">
          <cell r="A18" t="str">
            <v>IAZA</v>
          </cell>
          <cell r="B18">
            <v>5.5E-2</v>
          </cell>
        </row>
        <row r="19">
          <cell r="A19" t="str">
            <v>IAZI</v>
          </cell>
          <cell r="B19">
            <v>5.5E-2</v>
          </cell>
        </row>
        <row r="20">
          <cell r="A20" t="str">
            <v>IACD</v>
          </cell>
          <cell r="B20">
            <v>5.5E-2</v>
          </cell>
        </row>
        <row r="21">
          <cell r="A21" t="str">
            <v>IACV</v>
          </cell>
          <cell r="B21">
            <v>5.5E-2</v>
          </cell>
        </row>
        <row r="22">
          <cell r="A22" t="str">
            <v>IAMA</v>
          </cell>
          <cell r="B22">
            <v>5.5E-2</v>
          </cell>
        </row>
        <row r="23">
          <cell r="A23" t="str">
            <v>IANW</v>
          </cell>
          <cell r="B23">
            <v>5.5E-2</v>
          </cell>
        </row>
        <row r="24">
          <cell r="A24" t="str">
            <v>IATD</v>
          </cell>
          <cell r="B24">
            <v>5.5E-2</v>
          </cell>
        </row>
        <row r="25">
          <cell r="A25" t="str">
            <v>IAVD</v>
          </cell>
          <cell r="B25">
            <v>5.5E-2</v>
          </cell>
        </row>
        <row r="26">
          <cell r="A26" t="str">
            <v>IAVV</v>
          </cell>
          <cell r="B26">
            <v>5.5E-2</v>
          </cell>
        </row>
        <row r="27">
          <cell r="A27" t="str">
            <v>IAKN</v>
          </cell>
          <cell r="B27">
            <v>5.5E-2</v>
          </cell>
        </row>
        <row r="28">
          <cell r="A28" t="str">
            <v>IAKW</v>
          </cell>
          <cell r="B28">
            <v>5.5E-2</v>
          </cell>
        </row>
        <row r="29">
          <cell r="A29" t="str">
            <v>IARN</v>
          </cell>
          <cell r="B29">
            <v>5.5E-2</v>
          </cell>
        </row>
        <row r="30">
          <cell r="A30" t="str">
            <v>IARW</v>
          </cell>
          <cell r="B30">
            <v>5.5E-2</v>
          </cell>
        </row>
        <row r="31">
          <cell r="A31" t="str">
            <v>IAUA</v>
          </cell>
          <cell r="B31">
            <v>5.5E-2</v>
          </cell>
        </row>
        <row r="32">
          <cell r="A32" t="str">
            <v>IAUN</v>
          </cell>
          <cell r="B32">
            <v>5.5E-2</v>
          </cell>
        </row>
        <row r="33">
          <cell r="A33" t="str">
            <v>IAUW</v>
          </cell>
          <cell r="B33">
            <v>5.5E-2</v>
          </cell>
        </row>
        <row r="34">
          <cell r="A34" t="str">
            <v>IAXA</v>
          </cell>
          <cell r="B34">
            <v>5.5E-2</v>
          </cell>
        </row>
        <row r="35">
          <cell r="A35" t="str">
            <v>IAXB</v>
          </cell>
          <cell r="B35">
            <v>5.5E-2</v>
          </cell>
        </row>
        <row r="36">
          <cell r="A36" t="str">
            <v>IAXC</v>
          </cell>
          <cell r="B36">
            <v>5.5E-2</v>
          </cell>
        </row>
        <row r="37">
          <cell r="A37" t="str">
            <v>IAXD</v>
          </cell>
          <cell r="B37">
            <v>5.5E-2</v>
          </cell>
        </row>
        <row r="38">
          <cell r="A38" t="str">
            <v>IAXE</v>
          </cell>
          <cell r="B38">
            <v>5.5E-2</v>
          </cell>
        </row>
        <row r="39">
          <cell r="A39" t="str">
            <v>IAXF</v>
          </cell>
          <cell r="B39">
            <v>5.5E-2</v>
          </cell>
        </row>
        <row r="40">
          <cell r="A40" t="str">
            <v>IAXN</v>
          </cell>
          <cell r="B40">
            <v>5.5E-2</v>
          </cell>
        </row>
        <row r="41">
          <cell r="A41" t="str">
            <v>IAXP</v>
          </cell>
          <cell r="B41">
            <v>5.5E-2</v>
          </cell>
        </row>
        <row r="42">
          <cell r="A42" t="str">
            <v>IAXQ</v>
          </cell>
          <cell r="B42">
            <v>5.5E-2</v>
          </cell>
        </row>
        <row r="43">
          <cell r="A43" t="str">
            <v>IMNM</v>
          </cell>
          <cell r="B43">
            <v>5.5E-2</v>
          </cell>
        </row>
        <row r="44">
          <cell r="A44" t="str">
            <v>UZRP</v>
          </cell>
          <cell r="B44">
            <v>5.5E-2</v>
          </cell>
        </row>
        <row r="45">
          <cell r="A45" t="str">
            <v>IQAD</v>
          </cell>
          <cell r="B45">
            <v>5.5E-2</v>
          </cell>
        </row>
        <row r="46">
          <cell r="A46" t="str">
            <v>IQAV</v>
          </cell>
          <cell r="B46">
            <v>5.5E-2</v>
          </cell>
        </row>
        <row r="47">
          <cell r="A47" t="str">
            <v>IQDP</v>
          </cell>
          <cell r="B47">
            <v>5.5E-2</v>
          </cell>
        </row>
        <row r="48">
          <cell r="A48" t="str">
            <v>IQIH</v>
          </cell>
          <cell r="B48">
            <v>9.5000000000000001E-2</v>
          </cell>
        </row>
        <row r="49">
          <cell r="A49" t="str">
            <v>IQLR</v>
          </cell>
          <cell r="B49">
            <v>5.5E-2</v>
          </cell>
        </row>
        <row r="50">
          <cell r="A50" t="str">
            <v>IQNW</v>
          </cell>
          <cell r="B50">
            <v>5.5E-2</v>
          </cell>
        </row>
        <row r="51">
          <cell r="A51" t="str">
            <v>IQON</v>
          </cell>
          <cell r="B51">
            <v>5.5E-2</v>
          </cell>
        </row>
        <row r="52">
          <cell r="A52" t="str">
            <v>IQSH</v>
          </cell>
          <cell r="B52">
            <v>5.0000000000000001E-3</v>
          </cell>
        </row>
        <row r="53">
          <cell r="A53" t="str">
            <v>IQUL</v>
          </cell>
          <cell r="B53">
            <v>5.5E-2</v>
          </cell>
        </row>
        <row r="54">
          <cell r="A54" t="str">
            <v>IFNM</v>
          </cell>
          <cell r="B54">
            <v>5.5E-2</v>
          </cell>
        </row>
        <row r="55">
          <cell r="A55" t="str">
            <v>UFPS</v>
          </cell>
          <cell r="B55">
            <v>5.0000000000000001E-3</v>
          </cell>
        </row>
        <row r="56">
          <cell r="A56" t="str">
            <v>UFSS</v>
          </cell>
          <cell r="B56">
            <v>5.5E-2</v>
          </cell>
        </row>
        <row r="57">
          <cell r="A57" t="str">
            <v>IRIH</v>
          </cell>
          <cell r="B57">
            <v>9.5000000000000001E-2</v>
          </cell>
        </row>
        <row r="58">
          <cell r="A58" t="str">
            <v>IRKP</v>
          </cell>
          <cell r="B58">
            <v>5.5E-2</v>
          </cell>
        </row>
        <row r="59">
          <cell r="A59" t="str">
            <v>IRLR</v>
          </cell>
          <cell r="B59">
            <v>5.5E-2</v>
          </cell>
        </row>
        <row r="60">
          <cell r="A60" t="str">
            <v>IRMD</v>
          </cell>
          <cell r="B60">
            <v>5.5E-2</v>
          </cell>
        </row>
        <row r="61">
          <cell r="A61" t="str">
            <v>IRMV</v>
          </cell>
          <cell r="B61">
            <v>5.5E-2</v>
          </cell>
        </row>
        <row r="62">
          <cell r="A62" t="str">
            <v>IRNW</v>
          </cell>
          <cell r="B62">
            <v>5.5E-2</v>
          </cell>
        </row>
        <row r="63">
          <cell r="A63" t="str">
            <v>IRRP</v>
          </cell>
          <cell r="B63">
            <v>5.5E-2</v>
          </cell>
        </row>
        <row r="64">
          <cell r="A64" t="str">
            <v>IRSH</v>
          </cell>
          <cell r="B64">
            <v>5.0000000000000001E-3</v>
          </cell>
        </row>
        <row r="65">
          <cell r="A65" t="str">
            <v>IRWH</v>
          </cell>
          <cell r="B65">
            <v>5.5E-2</v>
          </cell>
        </row>
        <row r="66">
          <cell r="A66" t="str">
            <v>IIUL</v>
          </cell>
          <cell r="B66">
            <v>5.5E-2</v>
          </cell>
        </row>
        <row r="67">
          <cell r="A67" t="str">
            <v>SIPF</v>
          </cell>
          <cell r="B67">
            <v>5.0000000000000001E-3</v>
          </cell>
        </row>
        <row r="68">
          <cell r="A68" t="str">
            <v>SISA</v>
          </cell>
          <cell r="B68">
            <v>5.0000000000000001E-3</v>
          </cell>
        </row>
        <row r="69">
          <cell r="A69" t="str">
            <v>IXAD</v>
          </cell>
          <cell r="B69">
            <v>5.5E-2</v>
          </cell>
        </row>
        <row r="70">
          <cell r="A70" t="str">
            <v>IXEV</v>
          </cell>
          <cell r="B70">
            <v>5.5E-2</v>
          </cell>
        </row>
        <row r="71">
          <cell r="A71" t="str">
            <v>IXIH</v>
          </cell>
          <cell r="B71">
            <v>9.5000000000000001E-2</v>
          </cell>
        </row>
        <row r="72">
          <cell r="A72" t="str">
            <v>IXKD</v>
          </cell>
          <cell r="B72">
            <v>5.5E-2</v>
          </cell>
        </row>
        <row r="73">
          <cell r="A73" t="str">
            <v>IXKH</v>
          </cell>
          <cell r="B73">
            <v>5.5E-2</v>
          </cell>
        </row>
        <row r="74">
          <cell r="A74" t="str">
            <v>IXKP</v>
          </cell>
          <cell r="B74">
            <v>5.5E-2</v>
          </cell>
        </row>
        <row r="75">
          <cell r="A75" t="str">
            <v>IXKV</v>
          </cell>
          <cell r="B75">
            <v>5.5E-2</v>
          </cell>
        </row>
        <row r="76">
          <cell r="A76" t="str">
            <v>IXKY</v>
          </cell>
          <cell r="B76">
            <v>5.5E-2</v>
          </cell>
        </row>
        <row r="77">
          <cell r="A77" t="str">
            <v>IXLR</v>
          </cell>
          <cell r="B77">
            <v>5.5E-2</v>
          </cell>
        </row>
        <row r="78">
          <cell r="A78" t="str">
            <v>IXLY</v>
          </cell>
          <cell r="B78">
            <v>5.5E-2</v>
          </cell>
        </row>
        <row r="79">
          <cell r="A79" t="str">
            <v>IXNW</v>
          </cell>
          <cell r="B79">
            <v>5.5E-2</v>
          </cell>
        </row>
        <row r="80">
          <cell r="A80" t="str">
            <v>IXSH</v>
          </cell>
          <cell r="B80">
            <v>5.0000000000000001E-3</v>
          </cell>
        </row>
        <row r="81">
          <cell r="A81" t="str">
            <v>IXUD</v>
          </cell>
          <cell r="B81">
            <v>5.5E-2</v>
          </cell>
        </row>
        <row r="82">
          <cell r="A82" t="str">
            <v>ITIN</v>
          </cell>
          <cell r="B82">
            <v>9.5000000000000001E-2</v>
          </cell>
        </row>
        <row r="83">
          <cell r="A83" t="str">
            <v>ITIS</v>
          </cell>
          <cell r="B83">
            <v>9.5000000000000001E-2</v>
          </cell>
        </row>
        <row r="84">
          <cell r="A84" t="str">
            <v>ITNH</v>
          </cell>
          <cell r="B84">
            <v>5.0000000000000001E-3</v>
          </cell>
        </row>
        <row r="85">
          <cell r="A85" t="str">
            <v>ITRP</v>
          </cell>
          <cell r="B85">
            <v>5.5E-2</v>
          </cell>
        </row>
        <row r="86">
          <cell r="A86" t="str">
            <v>ITSB</v>
          </cell>
          <cell r="B86">
            <v>5.0000000000000001E-3</v>
          </cell>
        </row>
        <row r="87">
          <cell r="A87" t="str">
            <v>ITSH</v>
          </cell>
          <cell r="B87">
            <v>5.0000000000000001E-3</v>
          </cell>
        </row>
        <row r="88">
          <cell r="A88" t="str">
            <v>ITSO</v>
          </cell>
          <cell r="B88">
            <v>5.0000000000000001E-3</v>
          </cell>
        </row>
        <row r="89">
          <cell r="A89" t="str">
            <v>ITWD</v>
          </cell>
          <cell r="B89">
            <v>5.5E-2</v>
          </cell>
        </row>
        <row r="90">
          <cell r="A90" t="str">
            <v>ITWV</v>
          </cell>
          <cell r="B90">
            <v>5.5E-2</v>
          </cell>
        </row>
        <row r="91">
          <cell r="A91" t="str">
            <v>ILNM</v>
          </cell>
          <cell r="B91">
            <v>5.5E-2</v>
          </cell>
        </row>
        <row r="92">
          <cell r="A92" t="str">
            <v>ULSP</v>
          </cell>
          <cell r="B92">
            <v>5.0000000000000001E-3</v>
          </cell>
        </row>
        <row r="93">
          <cell r="A93" t="str">
            <v>ULSS</v>
          </cell>
          <cell r="B93">
            <v>5.0000000000000001E-3</v>
          </cell>
        </row>
        <row r="94">
          <cell r="A94" t="str">
            <v>IOLM</v>
          </cell>
          <cell r="B94">
            <v>5.5E-2</v>
          </cell>
        </row>
        <row r="95">
          <cell r="A95" t="str">
            <v>IOLZ</v>
          </cell>
          <cell r="B95">
            <v>5.5E-2</v>
          </cell>
        </row>
        <row r="96">
          <cell r="A96" t="str">
            <v>IONW</v>
          </cell>
          <cell r="B96">
            <v>5.5E-2</v>
          </cell>
        </row>
        <row r="97">
          <cell r="A97" t="str">
            <v>IORA</v>
          </cell>
          <cell r="B97">
            <v>5.5E-2</v>
          </cell>
        </row>
        <row r="98">
          <cell r="A98" t="str">
            <v>IORN</v>
          </cell>
          <cell r="B98">
            <v>5.5E-2</v>
          </cell>
        </row>
        <row r="99">
          <cell r="A99" t="str">
            <v>IOSH</v>
          </cell>
          <cell r="B99">
            <v>5.0000000000000001E-3</v>
          </cell>
        </row>
        <row r="100">
          <cell r="A100" t="str">
            <v>IOWH</v>
          </cell>
          <cell r="B100">
            <v>5.5E-2</v>
          </cell>
        </row>
        <row r="101">
          <cell r="A101" t="str">
            <v>IOUL</v>
          </cell>
          <cell r="B101">
            <v>5.5E-2</v>
          </cell>
        </row>
        <row r="102">
          <cell r="A102" t="str">
            <v>IGLR</v>
          </cell>
          <cell r="B102">
            <v>5.5E-2</v>
          </cell>
        </row>
        <row r="103">
          <cell r="A103" t="str">
            <v>IGRN</v>
          </cell>
          <cell r="B103">
            <v>5.5E-2</v>
          </cell>
        </row>
        <row r="104">
          <cell r="A104" t="str">
            <v>ISAK</v>
          </cell>
          <cell r="B104">
            <v>5.5E-2</v>
          </cell>
        </row>
        <row r="105">
          <cell r="A105" t="str">
            <v>ISAP</v>
          </cell>
          <cell r="B105">
            <v>5.5E-2</v>
          </cell>
        </row>
        <row r="106">
          <cell r="A106" t="str">
            <v>ISCD</v>
          </cell>
          <cell r="B106">
            <v>5.5E-2</v>
          </cell>
        </row>
        <row r="107">
          <cell r="A107" t="str">
            <v>ISCV</v>
          </cell>
          <cell r="B107">
            <v>5.5E-2</v>
          </cell>
        </row>
        <row r="108">
          <cell r="A108" t="str">
            <v>ISIH</v>
          </cell>
          <cell r="B108">
            <v>9.5000000000000001E-2</v>
          </cell>
        </row>
        <row r="109">
          <cell r="A109" t="str">
            <v>ISKP</v>
          </cell>
          <cell r="B109">
            <v>5.5E-2</v>
          </cell>
        </row>
        <row r="110">
          <cell r="A110" t="str">
            <v>ISLR</v>
          </cell>
          <cell r="B110">
            <v>5.5E-2</v>
          </cell>
        </row>
        <row r="111">
          <cell r="A111" t="str">
            <v>ISMA</v>
          </cell>
          <cell r="B111">
            <v>5.5E-2</v>
          </cell>
        </row>
        <row r="112">
          <cell r="A112" t="str">
            <v>ISNW</v>
          </cell>
          <cell r="B112">
            <v>5.5E-2</v>
          </cell>
        </row>
        <row r="113">
          <cell r="A113" t="str">
            <v>ISSH</v>
          </cell>
          <cell r="B113">
            <v>5.0000000000000001E-3</v>
          </cell>
        </row>
        <row r="114">
          <cell r="A114" t="str">
            <v>ISTD</v>
          </cell>
          <cell r="B114">
            <v>5.5E-2</v>
          </cell>
        </row>
        <row r="115">
          <cell r="A115" t="str">
            <v>ISUD</v>
          </cell>
          <cell r="B115">
            <v>5.5E-2</v>
          </cell>
        </row>
        <row r="116">
          <cell r="A116" t="str">
            <v>ISVD</v>
          </cell>
          <cell r="B116">
            <v>5.5E-2</v>
          </cell>
        </row>
        <row r="117">
          <cell r="A117" t="str">
            <v>ISVV</v>
          </cell>
          <cell r="B117">
            <v>5.5E-2</v>
          </cell>
        </row>
        <row r="118">
          <cell r="A118" t="str">
            <v>ISZA</v>
          </cell>
          <cell r="B118">
            <v>5.5E-2</v>
          </cell>
        </row>
        <row r="119">
          <cell r="A119" t="str">
            <v>FRNM</v>
          </cell>
          <cell r="B119">
            <v>5.5E-2</v>
          </cell>
        </row>
        <row r="120">
          <cell r="A120" t="str">
            <v>IBNW</v>
          </cell>
          <cell r="B120">
            <v>5.5E-2</v>
          </cell>
        </row>
        <row r="121">
          <cell r="A121" t="str">
            <v>IBSH</v>
          </cell>
          <cell r="B121">
            <v>5.0000000000000001E-3</v>
          </cell>
        </row>
        <row r="122">
          <cell r="A122" t="str">
            <v>IBWD</v>
          </cell>
          <cell r="B122">
            <v>5.5E-2</v>
          </cell>
        </row>
        <row r="123">
          <cell r="A123" t="str">
            <v>IBNM</v>
          </cell>
          <cell r="B123">
            <v>5.5E-2</v>
          </cell>
        </row>
        <row r="124">
          <cell r="A124" t="str">
            <v>IVLR</v>
          </cell>
          <cell r="B124">
            <v>5.5E-2</v>
          </cell>
        </row>
        <row r="125">
          <cell r="A125" t="str">
            <v>IVLW</v>
          </cell>
          <cell r="B125">
            <v>5.5E-2</v>
          </cell>
        </row>
        <row r="126">
          <cell r="A126" t="str">
            <v>IVNW</v>
          </cell>
          <cell r="B126">
            <v>5.5E-2</v>
          </cell>
        </row>
        <row r="127">
          <cell r="A127" t="str">
            <v>IVOD</v>
          </cell>
          <cell r="B127">
            <v>5.5E-2</v>
          </cell>
        </row>
        <row r="128">
          <cell r="A128" t="str">
            <v>IVOV</v>
          </cell>
          <cell r="B128">
            <v>5.5E-2</v>
          </cell>
        </row>
        <row r="129">
          <cell r="A129" t="str">
            <v>IVRA</v>
          </cell>
          <cell r="B129">
            <v>5.5E-2</v>
          </cell>
        </row>
        <row r="130">
          <cell r="A130" t="str">
            <v>IVRN</v>
          </cell>
          <cell r="B130">
            <v>5.5E-2</v>
          </cell>
        </row>
        <row r="131">
          <cell r="A131" t="str">
            <v>EUWD</v>
          </cell>
          <cell r="B131">
            <v>5.5E-2</v>
          </cell>
        </row>
        <row r="132">
          <cell r="A132" t="str">
            <v>EUWV</v>
          </cell>
          <cell r="B132">
            <v>5.5E-2</v>
          </cell>
        </row>
        <row r="133">
          <cell r="A133" t="str">
            <v>EABA</v>
          </cell>
          <cell r="B133">
            <v>5.5E-2</v>
          </cell>
        </row>
        <row r="134">
          <cell r="A134" t="str">
            <v>EABB</v>
          </cell>
          <cell r="B134">
            <v>5.5E-2</v>
          </cell>
        </row>
        <row r="135">
          <cell r="A135" t="str">
            <v>EABC</v>
          </cell>
          <cell r="B135">
            <v>5.5E-2</v>
          </cell>
        </row>
        <row r="136">
          <cell r="A136" t="str">
            <v>EABD</v>
          </cell>
          <cell r="B136">
            <v>5.5E-2</v>
          </cell>
        </row>
        <row r="137">
          <cell r="A137" t="str">
            <v>EABE</v>
          </cell>
          <cell r="B137">
            <v>5.5E-2</v>
          </cell>
        </row>
        <row r="138">
          <cell r="A138" t="str">
            <v>EABF</v>
          </cell>
          <cell r="B138">
            <v>5.5E-2</v>
          </cell>
        </row>
        <row r="139">
          <cell r="A139" t="str">
            <v>EABG</v>
          </cell>
          <cell r="B139">
            <v>5.5E-2</v>
          </cell>
        </row>
        <row r="140">
          <cell r="A140" t="str">
            <v>EABJ</v>
          </cell>
          <cell r="B140">
            <v>5.5E-2</v>
          </cell>
        </row>
        <row r="141">
          <cell r="A141" t="str">
            <v>EABK</v>
          </cell>
          <cell r="B141">
            <v>5.5E-2</v>
          </cell>
        </row>
        <row r="142">
          <cell r="A142" t="str">
            <v>EABL</v>
          </cell>
          <cell r="B142">
            <v>5.5E-2</v>
          </cell>
        </row>
        <row r="143">
          <cell r="A143" t="str">
            <v>EABM</v>
          </cell>
          <cell r="B143">
            <v>5.5E-2</v>
          </cell>
        </row>
        <row r="144">
          <cell r="A144" t="str">
            <v>EABT</v>
          </cell>
          <cell r="B144">
            <v>5.5E-2</v>
          </cell>
        </row>
        <row r="145">
          <cell r="A145" t="str">
            <v>EABV</v>
          </cell>
          <cell r="B145">
            <v>5.5E-2</v>
          </cell>
        </row>
        <row r="146">
          <cell r="A146" t="str">
            <v>EAOA</v>
          </cell>
          <cell r="B146">
            <v>5.5E-2</v>
          </cell>
        </row>
        <row r="147">
          <cell r="A147" t="str">
            <v>EAOB</v>
          </cell>
          <cell r="B147">
            <v>5.5E-2</v>
          </cell>
        </row>
        <row r="148">
          <cell r="A148" t="str">
            <v>EAOC</v>
          </cell>
          <cell r="B148">
            <v>5.5E-2</v>
          </cell>
        </row>
        <row r="149">
          <cell r="A149" t="str">
            <v>EAOD</v>
          </cell>
          <cell r="B149">
            <v>5.5E-2</v>
          </cell>
        </row>
        <row r="150">
          <cell r="A150" t="str">
            <v>EAOE</v>
          </cell>
          <cell r="B150">
            <v>5.5E-2</v>
          </cell>
        </row>
        <row r="151">
          <cell r="A151" t="str">
            <v>EAOF</v>
          </cell>
          <cell r="B151">
            <v>5.5E-2</v>
          </cell>
        </row>
        <row r="152">
          <cell r="A152" t="str">
            <v>EAOG</v>
          </cell>
          <cell r="B152">
            <v>5.5E-2</v>
          </cell>
        </row>
        <row r="153">
          <cell r="A153" t="str">
            <v>EAOJ</v>
          </cell>
          <cell r="B153">
            <v>5.5E-2</v>
          </cell>
        </row>
        <row r="154">
          <cell r="A154" t="str">
            <v>EAOK</v>
          </cell>
          <cell r="B154">
            <v>5.5E-2</v>
          </cell>
        </row>
        <row r="155">
          <cell r="A155" t="str">
            <v>EAOL</v>
          </cell>
          <cell r="B155">
            <v>5.5E-2</v>
          </cell>
        </row>
        <row r="156">
          <cell r="A156" t="str">
            <v>EAOM</v>
          </cell>
          <cell r="B156">
            <v>5.5E-2</v>
          </cell>
        </row>
        <row r="157">
          <cell r="A157" t="str">
            <v>EAOT</v>
          </cell>
          <cell r="B157">
            <v>5.5E-2</v>
          </cell>
        </row>
        <row r="158">
          <cell r="A158" t="str">
            <v>EAOV</v>
          </cell>
          <cell r="B158">
            <v>5.5E-2</v>
          </cell>
        </row>
        <row r="159">
          <cell r="A159" t="str">
            <v>ZPFA</v>
          </cell>
          <cell r="B159">
            <v>5.5E-2</v>
          </cell>
        </row>
        <row r="160">
          <cell r="A160" t="str">
            <v>EASD</v>
          </cell>
          <cell r="B160">
            <v>5.5E-2</v>
          </cell>
        </row>
        <row r="161">
          <cell r="A161" t="str">
            <v>EASV</v>
          </cell>
          <cell r="B161">
            <v>5.5E-2</v>
          </cell>
        </row>
        <row r="162">
          <cell r="A162" t="str">
            <v>EAZF</v>
          </cell>
          <cell r="B162">
            <v>5.5E-2</v>
          </cell>
        </row>
        <row r="163">
          <cell r="A163" t="str">
            <v>EAZH</v>
          </cell>
          <cell r="B163">
            <v>5.5E-2</v>
          </cell>
        </row>
        <row r="164">
          <cell r="A164" t="str">
            <v>EAZN</v>
          </cell>
          <cell r="B164">
            <v>5.5E-2</v>
          </cell>
        </row>
        <row r="165">
          <cell r="A165" t="str">
            <v>EAZO</v>
          </cell>
          <cell r="B165">
            <v>5.5E-2</v>
          </cell>
        </row>
        <row r="166">
          <cell r="A166" t="str">
            <v>EAZT</v>
          </cell>
          <cell r="B166">
            <v>5.5E-2</v>
          </cell>
        </row>
        <row r="167">
          <cell r="A167" t="str">
            <v>ZAAC</v>
          </cell>
          <cell r="B167">
            <v>5.5E-2</v>
          </cell>
        </row>
        <row r="168">
          <cell r="A168" t="str">
            <v>ZBCV</v>
          </cell>
          <cell r="B168">
            <v>5.5E-2</v>
          </cell>
        </row>
        <row r="169">
          <cell r="A169" t="str">
            <v>ZGWK</v>
          </cell>
          <cell r="B169">
            <v>5.5E-2</v>
          </cell>
        </row>
        <row r="170">
          <cell r="A170" t="str">
            <v>ZLCX</v>
          </cell>
          <cell r="B170">
            <v>5.5E-2</v>
          </cell>
        </row>
        <row r="171">
          <cell r="A171" t="str">
            <v>ZMCB</v>
          </cell>
          <cell r="B171">
            <v>5.5E-2</v>
          </cell>
        </row>
        <row r="172">
          <cell r="A172" t="str">
            <v>ZMGR</v>
          </cell>
          <cell r="B172">
            <v>5.5E-2</v>
          </cell>
        </row>
        <row r="173">
          <cell r="A173" t="str">
            <v>ZOVZ</v>
          </cell>
          <cell r="B173">
            <v>5.5E-2</v>
          </cell>
        </row>
        <row r="174">
          <cell r="A174" t="str">
            <v>ZPKS</v>
          </cell>
          <cell r="B174">
            <v>5.5E-2</v>
          </cell>
        </row>
        <row r="175">
          <cell r="A175" t="str">
            <v>ZPPK</v>
          </cell>
          <cell r="B175">
            <v>5.5E-2</v>
          </cell>
        </row>
        <row r="176">
          <cell r="A176" t="str">
            <v>ZRAE</v>
          </cell>
          <cell r="B176">
            <v>5.5E-2</v>
          </cell>
        </row>
        <row r="177">
          <cell r="A177" t="str">
            <v>EAPG</v>
          </cell>
          <cell r="B177">
            <v>5.5E-2</v>
          </cell>
        </row>
        <row r="178">
          <cell r="A178" t="str">
            <v>EARA</v>
          </cell>
          <cell r="B178">
            <v>5.5E-2</v>
          </cell>
        </row>
        <row r="179">
          <cell r="A179" t="str">
            <v>EARB</v>
          </cell>
          <cell r="B179">
            <v>5.5E-2</v>
          </cell>
        </row>
        <row r="180">
          <cell r="A180" t="str">
            <v>EARC</v>
          </cell>
          <cell r="B180">
            <v>5.5E-2</v>
          </cell>
        </row>
        <row r="181">
          <cell r="A181" t="str">
            <v>EARD</v>
          </cell>
          <cell r="B181">
            <v>5.5E-2</v>
          </cell>
        </row>
        <row r="182">
          <cell r="A182" t="str">
            <v>EARE</v>
          </cell>
          <cell r="B182">
            <v>5.5E-2</v>
          </cell>
        </row>
        <row r="183">
          <cell r="A183" t="str">
            <v>EARF</v>
          </cell>
          <cell r="B183">
            <v>5.5E-2</v>
          </cell>
        </row>
        <row r="184">
          <cell r="A184" t="str">
            <v>EARG</v>
          </cell>
          <cell r="B184">
            <v>5.5E-2</v>
          </cell>
        </row>
        <row r="185">
          <cell r="A185" t="str">
            <v>EARJ</v>
          </cell>
          <cell r="B185">
            <v>5.5E-2</v>
          </cell>
        </row>
        <row r="186">
          <cell r="A186" t="str">
            <v>EARK</v>
          </cell>
          <cell r="B186">
            <v>5.5E-2</v>
          </cell>
        </row>
        <row r="187">
          <cell r="A187" t="str">
            <v>EARL</v>
          </cell>
          <cell r="B187">
            <v>5.5E-2</v>
          </cell>
        </row>
        <row r="188">
          <cell r="A188" t="str">
            <v>EARM</v>
          </cell>
          <cell r="B188">
            <v>5.5E-2</v>
          </cell>
        </row>
        <row r="189">
          <cell r="A189" t="str">
            <v>EART</v>
          </cell>
          <cell r="B189">
            <v>5.5E-2</v>
          </cell>
        </row>
        <row r="190">
          <cell r="A190" t="str">
            <v>EARV</v>
          </cell>
          <cell r="B190">
            <v>5.5E-2</v>
          </cell>
        </row>
        <row r="191">
          <cell r="A191" t="str">
            <v>EAPF</v>
          </cell>
          <cell r="B191">
            <v>5.5E-2</v>
          </cell>
        </row>
        <row r="192">
          <cell r="A192" t="str">
            <v>EUNW</v>
          </cell>
          <cell r="B192">
            <v>5.5E-2</v>
          </cell>
        </row>
        <row r="193">
          <cell r="A193" t="str">
            <v>ANWH</v>
          </cell>
          <cell r="B193">
            <v>5.5E-2</v>
          </cell>
        </row>
        <row r="194">
          <cell r="A194" t="str">
            <v>EACG</v>
          </cell>
          <cell r="B194">
            <v>5.5E-2</v>
          </cell>
        </row>
        <row r="195">
          <cell r="A195" t="str">
            <v>EACN</v>
          </cell>
          <cell r="B195">
            <v>5.5E-2</v>
          </cell>
        </row>
        <row r="196">
          <cell r="A196" t="str">
            <v>EADP</v>
          </cell>
          <cell r="B196">
            <v>5.5E-2</v>
          </cell>
        </row>
        <row r="197">
          <cell r="A197" t="str">
            <v>EANW</v>
          </cell>
          <cell r="B197">
            <v>5.5E-2</v>
          </cell>
        </row>
        <row r="198">
          <cell r="A198" t="str">
            <v>WPNW</v>
          </cell>
          <cell r="B198">
            <v>5.5E-2</v>
          </cell>
        </row>
        <row r="199">
          <cell r="A199" t="str">
            <v>WPVZ</v>
          </cell>
          <cell r="B199">
            <v>5.5E-2</v>
          </cell>
        </row>
        <row r="200">
          <cell r="A200" t="str">
            <v>WPFN</v>
          </cell>
          <cell r="B200">
            <v>5.5E-2</v>
          </cell>
        </row>
        <row r="201">
          <cell r="A201" t="str">
            <v>WPFV</v>
          </cell>
          <cell r="B201">
            <v>5.5E-2</v>
          </cell>
        </row>
        <row r="202">
          <cell r="A202" t="str">
            <v>EONW</v>
          </cell>
          <cell r="B202">
            <v>5.5E-2</v>
          </cell>
        </row>
        <row r="203">
          <cell r="A203" t="str">
            <v>EADV</v>
          </cell>
          <cell r="B203">
            <v>0.13</v>
          </cell>
        </row>
        <row r="204">
          <cell r="A204" t="str">
            <v>GAGS</v>
          </cell>
          <cell r="B204">
            <v>0.13</v>
          </cell>
        </row>
        <row r="205">
          <cell r="A205" t="str">
            <v>GASA</v>
          </cell>
          <cell r="B205">
            <v>0.13</v>
          </cell>
        </row>
        <row r="206">
          <cell r="A206" t="str">
            <v>WPSA</v>
          </cell>
          <cell r="B206">
            <v>0.13</v>
          </cell>
        </row>
        <row r="207">
          <cell r="A207" t="str">
            <v>WPFS</v>
          </cell>
          <cell r="B207">
            <v>0.13</v>
          </cell>
        </row>
        <row r="208">
          <cell r="A208" t="str">
            <v>UMSA</v>
          </cell>
          <cell r="B208">
            <v>0.13</v>
          </cell>
        </row>
        <row r="209">
          <cell r="A209" t="str">
            <v>UZPF</v>
          </cell>
          <cell r="B209">
            <v>0.13</v>
          </cell>
        </row>
        <row r="210">
          <cell r="A210" t="str">
            <v>UQGP</v>
          </cell>
          <cell r="B210">
            <v>0.13</v>
          </cell>
        </row>
        <row r="211">
          <cell r="A211" t="str">
            <v>UQGS</v>
          </cell>
          <cell r="B211">
            <v>0.13</v>
          </cell>
        </row>
        <row r="212">
          <cell r="A212" t="str">
            <v>UQPF</v>
          </cell>
          <cell r="B212">
            <v>0.13</v>
          </cell>
        </row>
        <row r="213">
          <cell r="A213" t="str">
            <v>UQSA</v>
          </cell>
          <cell r="B213">
            <v>0.13</v>
          </cell>
        </row>
        <row r="214">
          <cell r="A214" t="str">
            <v>UFGP</v>
          </cell>
          <cell r="B214">
            <v>0.13</v>
          </cell>
        </row>
        <row r="215">
          <cell r="A215" t="str">
            <v>UFGS</v>
          </cell>
          <cell r="B215">
            <v>0.13</v>
          </cell>
        </row>
        <row r="216">
          <cell r="A216" t="str">
            <v>UFPF</v>
          </cell>
          <cell r="B216">
            <v>0.13</v>
          </cell>
        </row>
        <row r="217">
          <cell r="A217" t="str">
            <v>UFSA</v>
          </cell>
          <cell r="B217">
            <v>0.13</v>
          </cell>
        </row>
        <row r="218">
          <cell r="A218" t="str">
            <v>URGP</v>
          </cell>
          <cell r="B218">
            <v>0.13</v>
          </cell>
        </row>
        <row r="219">
          <cell r="A219" t="str">
            <v>URGS</v>
          </cell>
          <cell r="B219">
            <v>0.13</v>
          </cell>
        </row>
        <row r="220">
          <cell r="A220" t="str">
            <v>URPF</v>
          </cell>
          <cell r="B220">
            <v>0.13</v>
          </cell>
        </row>
        <row r="221">
          <cell r="A221" t="str">
            <v>URSA</v>
          </cell>
          <cell r="B221">
            <v>0.13</v>
          </cell>
        </row>
        <row r="222">
          <cell r="A222" t="str">
            <v>UIGP</v>
          </cell>
          <cell r="B222">
            <v>0.13</v>
          </cell>
        </row>
        <row r="223">
          <cell r="A223" t="str">
            <v>UIGS</v>
          </cell>
          <cell r="B223">
            <v>0.13</v>
          </cell>
        </row>
        <row r="224">
          <cell r="A224" t="str">
            <v>UIPF</v>
          </cell>
          <cell r="B224">
            <v>0.13</v>
          </cell>
        </row>
        <row r="225">
          <cell r="A225" t="str">
            <v>UISA</v>
          </cell>
          <cell r="B225">
            <v>0.13</v>
          </cell>
        </row>
        <row r="226">
          <cell r="A226" t="str">
            <v>ULGP</v>
          </cell>
          <cell r="B226">
            <v>0.13</v>
          </cell>
        </row>
        <row r="227">
          <cell r="A227" t="str">
            <v>ULGS</v>
          </cell>
          <cell r="B227">
            <v>0.13</v>
          </cell>
        </row>
        <row r="228">
          <cell r="A228" t="str">
            <v>ULHP</v>
          </cell>
          <cell r="B228">
            <v>0.13</v>
          </cell>
        </row>
        <row r="229">
          <cell r="A229" t="str">
            <v>ULHS</v>
          </cell>
          <cell r="B229">
            <v>0.13</v>
          </cell>
        </row>
        <row r="230">
          <cell r="A230" t="str">
            <v>ULPF</v>
          </cell>
          <cell r="B230">
            <v>0.13</v>
          </cell>
        </row>
        <row r="231">
          <cell r="A231" t="str">
            <v>ULSA</v>
          </cell>
          <cell r="B231">
            <v>0.13</v>
          </cell>
        </row>
        <row r="232">
          <cell r="A232" t="str">
            <v>UOGP</v>
          </cell>
          <cell r="B232">
            <v>0.13</v>
          </cell>
        </row>
        <row r="233">
          <cell r="A233" t="str">
            <v>UOPF</v>
          </cell>
          <cell r="B233">
            <v>0.13</v>
          </cell>
        </row>
        <row r="234">
          <cell r="A234" t="str">
            <v>UGGA</v>
          </cell>
          <cell r="B234">
            <v>0.13</v>
          </cell>
        </row>
        <row r="235">
          <cell r="A235" t="str">
            <v>UGNA</v>
          </cell>
          <cell r="B235">
            <v>0.13</v>
          </cell>
        </row>
        <row r="236">
          <cell r="A236" t="str">
            <v>FRGG</v>
          </cell>
          <cell r="B236">
            <v>0.13</v>
          </cell>
        </row>
        <row r="237">
          <cell r="A237" t="str">
            <v>FRGL</v>
          </cell>
          <cell r="B237">
            <v>0.13</v>
          </cell>
        </row>
        <row r="238">
          <cell r="A238" t="str">
            <v>FRGM</v>
          </cell>
          <cell r="B238">
            <v>0.13</v>
          </cell>
        </row>
        <row r="239">
          <cell r="A239" t="str">
            <v>FRGR</v>
          </cell>
          <cell r="B239">
            <v>0.13</v>
          </cell>
        </row>
        <row r="240">
          <cell r="A240" t="str">
            <v>FRKL</v>
          </cell>
          <cell r="B240">
            <v>0.13</v>
          </cell>
        </row>
        <row r="241">
          <cell r="A241" t="str">
            <v>FRKR</v>
          </cell>
          <cell r="B241">
            <v>0.13</v>
          </cell>
        </row>
        <row r="242">
          <cell r="A242" t="str">
            <v>UVPF</v>
          </cell>
          <cell r="B242">
            <v>0.13</v>
          </cell>
        </row>
        <row r="243">
          <cell r="A243" t="str">
            <v>UVSA</v>
          </cell>
          <cell r="B243">
            <v>0.13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Operationeel Risico"/>
      <sheetName val="vena.tmp.7EC47338204F4F1F"/>
    </sheetNames>
    <sheetDataSet>
      <sheetData sheetId="0"/>
      <sheetData sheetId="1"/>
      <sheetData sheetId="2"/>
      <sheetData sheetId="3"/>
      <sheetData sheetId="4">
        <row r="53">
          <cell r="S53" t="str">
            <v>IARN</v>
          </cell>
          <cell r="T53">
            <v>1</v>
          </cell>
          <cell r="V53">
            <v>3</v>
          </cell>
          <cell r="W53">
            <v>1</v>
          </cell>
          <cell r="X53">
            <v>97538584.994086906</v>
          </cell>
          <cell r="Y53">
            <v>41085.03</v>
          </cell>
          <cell r="Z53">
            <v>13714.26</v>
          </cell>
          <cell r="AA53">
            <v>1350.15</v>
          </cell>
          <cell r="AB53">
            <v>269870.89</v>
          </cell>
        </row>
        <row r="54">
          <cell r="S54" t="str">
            <v>IAZA</v>
          </cell>
          <cell r="T54">
            <v>1</v>
          </cell>
          <cell r="V54">
            <v>3</v>
          </cell>
          <cell r="W54">
            <v>1</v>
          </cell>
          <cell r="X54">
            <v>114522470.871907</v>
          </cell>
          <cell r="Y54">
            <v>1978988.03</v>
          </cell>
          <cell r="Z54">
            <v>2682.67</v>
          </cell>
          <cell r="AA54">
            <v>22101.119999999999</v>
          </cell>
          <cell r="AB54">
            <v>22935.17</v>
          </cell>
        </row>
        <row r="55">
          <cell r="S55" t="str">
            <v>IAFN</v>
          </cell>
          <cell r="T55">
            <v>1</v>
          </cell>
          <cell r="V55">
            <v>3</v>
          </cell>
          <cell r="W55">
            <v>1</v>
          </cell>
          <cell r="X55">
            <v>4882043.9763237704</v>
          </cell>
          <cell r="AB55">
            <v>28781</v>
          </cell>
        </row>
        <row r="56">
          <cell r="S56" t="str">
            <v>IAIN</v>
          </cell>
          <cell r="T56">
            <v>1</v>
          </cell>
          <cell r="V56">
            <v>3</v>
          </cell>
          <cell r="W56">
            <v>1</v>
          </cell>
          <cell r="X56">
            <v>5825833.7134614</v>
          </cell>
          <cell r="Y56">
            <v>1078416.33</v>
          </cell>
          <cell r="Z56">
            <v>121.25</v>
          </cell>
          <cell r="AA56">
            <v>6283.64</v>
          </cell>
          <cell r="AB56">
            <v>634.29</v>
          </cell>
        </row>
        <row r="57">
          <cell r="S57" t="str">
            <v>IAKN</v>
          </cell>
          <cell r="T57">
            <v>1</v>
          </cell>
          <cell r="V57">
            <v>3</v>
          </cell>
          <cell r="W57">
            <v>1</v>
          </cell>
          <cell r="X57">
            <v>42650289.087683797</v>
          </cell>
          <cell r="Y57">
            <v>1853.71</v>
          </cell>
          <cell r="Z57">
            <v>2494.5500000000002</v>
          </cell>
          <cell r="AA57">
            <v>93.77</v>
          </cell>
          <cell r="AB57">
            <v>85699.43</v>
          </cell>
        </row>
        <row r="58">
          <cell r="S58" t="str">
            <v>IANN</v>
          </cell>
          <cell r="T58">
            <v>1</v>
          </cell>
          <cell r="V58">
            <v>3</v>
          </cell>
          <cell r="W58">
            <v>1</v>
          </cell>
          <cell r="X58">
            <v>101684438.890324</v>
          </cell>
          <cell r="Z58">
            <v>22069.1</v>
          </cell>
        </row>
        <row r="59">
          <cell r="S59" t="str">
            <v>IAPN</v>
          </cell>
          <cell r="T59">
            <v>1</v>
          </cell>
          <cell r="V59">
            <v>3</v>
          </cell>
          <cell r="W59">
            <v>1</v>
          </cell>
          <cell r="X59">
            <v>80010.900592204707</v>
          </cell>
          <cell r="Z59">
            <v>90.31</v>
          </cell>
        </row>
        <row r="60">
          <cell r="S60" t="str">
            <v>IAUN</v>
          </cell>
          <cell r="T60">
            <v>1</v>
          </cell>
          <cell r="V60">
            <v>3</v>
          </cell>
          <cell r="W60">
            <v>1</v>
          </cell>
          <cell r="X60">
            <v>368891604.02531099</v>
          </cell>
          <cell r="Y60">
            <v>336.35</v>
          </cell>
          <cell r="Z60">
            <v>58862.02</v>
          </cell>
          <cell r="AA60">
            <v>41.44</v>
          </cell>
          <cell r="AB60">
            <v>683568.07</v>
          </cell>
        </row>
        <row r="61">
          <cell r="S61" t="str">
            <v>IAXN</v>
          </cell>
          <cell r="T61">
            <v>1</v>
          </cell>
          <cell r="V61">
            <v>3</v>
          </cell>
          <cell r="W61">
            <v>1</v>
          </cell>
          <cell r="X61">
            <v>365502747.26229203</v>
          </cell>
          <cell r="Y61">
            <v>4164662.54</v>
          </cell>
          <cell r="Z61">
            <v>2924.88</v>
          </cell>
          <cell r="AA61">
            <v>65156.87</v>
          </cell>
          <cell r="AB61">
            <v>233604.04</v>
          </cell>
        </row>
        <row r="62">
          <cell r="S62" t="str">
            <v>IACD</v>
          </cell>
          <cell r="T62">
            <v>1</v>
          </cell>
          <cell r="V62">
            <v>1</v>
          </cell>
          <cell r="W62">
            <v>1</v>
          </cell>
          <cell r="X62">
            <v>26762537.1819693</v>
          </cell>
          <cell r="Y62">
            <v>1299581.52</v>
          </cell>
          <cell r="Z62">
            <v>15.87</v>
          </cell>
          <cell r="AA62">
            <v>14468.8</v>
          </cell>
          <cell r="AB62">
            <v>6018.45</v>
          </cell>
        </row>
        <row r="63">
          <cell r="S63" t="str">
            <v>IAFW</v>
          </cell>
          <cell r="T63">
            <v>1</v>
          </cell>
          <cell r="V63">
            <v>1</v>
          </cell>
          <cell r="W63">
            <v>1</v>
          </cell>
          <cell r="X63">
            <v>43076889.581810899</v>
          </cell>
          <cell r="Y63">
            <v>1041075.01</v>
          </cell>
          <cell r="Z63">
            <v>6207.5</v>
          </cell>
          <cell r="AA63">
            <v>5488.94</v>
          </cell>
          <cell r="AB63">
            <v>4900.84</v>
          </cell>
        </row>
        <row r="64">
          <cell r="S64" t="str">
            <v>IAMA</v>
          </cell>
          <cell r="T64">
            <v>1</v>
          </cell>
          <cell r="V64">
            <v>1</v>
          </cell>
          <cell r="W64">
            <v>1</v>
          </cell>
          <cell r="X64">
            <v>7374718.9822748601</v>
          </cell>
          <cell r="Y64">
            <v>80734.710000000006</v>
          </cell>
          <cell r="Z64">
            <v>7.95</v>
          </cell>
          <cell r="AA64">
            <v>1784.13</v>
          </cell>
          <cell r="AB64">
            <v>2265.86</v>
          </cell>
        </row>
        <row r="65">
          <cell r="S65" t="str">
            <v>IARW</v>
          </cell>
          <cell r="T65">
            <v>1</v>
          </cell>
          <cell r="V65">
            <v>1</v>
          </cell>
          <cell r="W65">
            <v>1</v>
          </cell>
          <cell r="X65">
            <v>45866292.918864302</v>
          </cell>
          <cell r="Y65">
            <v>391723.1</v>
          </cell>
          <cell r="Z65">
            <v>175.89</v>
          </cell>
          <cell r="AA65">
            <v>7472.11</v>
          </cell>
          <cell r="AB65">
            <v>13571.31</v>
          </cell>
        </row>
        <row r="66">
          <cell r="S66" t="str">
            <v>IATD</v>
          </cell>
          <cell r="T66">
            <v>1</v>
          </cell>
          <cell r="V66">
            <v>1</v>
          </cell>
          <cell r="W66">
            <v>1</v>
          </cell>
          <cell r="X66">
            <v>17011783.00626</v>
          </cell>
          <cell r="Y66">
            <v>41337.440000000002</v>
          </cell>
          <cell r="Z66">
            <v>43.41</v>
          </cell>
          <cell r="AA66">
            <v>1722.16</v>
          </cell>
          <cell r="AB66">
            <v>4241.57</v>
          </cell>
        </row>
        <row r="67">
          <cell r="S67" t="str">
            <v>IAVD</v>
          </cell>
          <cell r="T67">
            <v>1</v>
          </cell>
          <cell r="V67">
            <v>1</v>
          </cell>
          <cell r="W67">
            <v>1</v>
          </cell>
          <cell r="X67">
            <v>61693743.995391399</v>
          </cell>
          <cell r="Y67">
            <v>229593.68</v>
          </cell>
          <cell r="Z67">
            <v>124.03</v>
          </cell>
          <cell r="AA67">
            <v>7267.33</v>
          </cell>
          <cell r="AB67">
            <v>18033.91</v>
          </cell>
        </row>
        <row r="68">
          <cell r="S68" t="str">
            <v>IAVV</v>
          </cell>
          <cell r="T68">
            <v>1</v>
          </cell>
          <cell r="V68">
            <v>1</v>
          </cell>
          <cell r="W68">
            <v>1</v>
          </cell>
          <cell r="X68">
            <v>35361287.568176001</v>
          </cell>
          <cell r="Y68">
            <v>236368.04</v>
          </cell>
          <cell r="Z68">
            <v>55.67</v>
          </cell>
          <cell r="AA68">
            <v>5741.86</v>
          </cell>
          <cell r="AB68">
            <v>13603.6</v>
          </cell>
        </row>
        <row r="69">
          <cell r="S69" t="str">
            <v>IAKW</v>
          </cell>
          <cell r="T69">
            <v>1</v>
          </cell>
          <cell r="V69">
            <v>1</v>
          </cell>
          <cell r="W69">
            <v>1</v>
          </cell>
          <cell r="X69">
            <v>222216411.86187801</v>
          </cell>
          <cell r="Y69">
            <v>58236.38</v>
          </cell>
          <cell r="Z69">
            <v>778.91</v>
          </cell>
          <cell r="AA69">
            <v>926.6</v>
          </cell>
          <cell r="AB69">
            <v>53213.17</v>
          </cell>
        </row>
        <row r="70">
          <cell r="S70" t="str">
            <v>IAMI</v>
          </cell>
          <cell r="T70">
            <v>1</v>
          </cell>
          <cell r="V70">
            <v>1</v>
          </cell>
          <cell r="W70">
            <v>1</v>
          </cell>
          <cell r="X70">
            <v>11944522.267293001</v>
          </cell>
          <cell r="Y70">
            <v>416039.43</v>
          </cell>
          <cell r="Z70">
            <v>2418.75</v>
          </cell>
          <cell r="AA70">
            <v>4035.25</v>
          </cell>
          <cell r="AB70">
            <v>166.66</v>
          </cell>
        </row>
        <row r="71">
          <cell r="S71" t="str">
            <v>IAVA</v>
          </cell>
          <cell r="T71">
            <v>1</v>
          </cell>
          <cell r="V71">
            <v>1</v>
          </cell>
          <cell r="W71">
            <v>1</v>
          </cell>
          <cell r="X71">
            <v>142773252.16371599</v>
          </cell>
          <cell r="Y71">
            <v>22819876.059999999</v>
          </cell>
          <cell r="Z71">
            <v>430.3</v>
          </cell>
          <cell r="AA71">
            <v>133260.79</v>
          </cell>
          <cell r="AB71">
            <v>30001.97</v>
          </cell>
        </row>
        <row r="72">
          <cell r="S72" t="str">
            <v>IAVO</v>
          </cell>
          <cell r="T72">
            <v>1</v>
          </cell>
          <cell r="V72">
            <v>1</v>
          </cell>
          <cell r="W72">
            <v>1</v>
          </cell>
          <cell r="X72">
            <v>5503590.9187475396</v>
          </cell>
          <cell r="Y72">
            <v>1270266.08</v>
          </cell>
          <cell r="Z72">
            <v>5</v>
          </cell>
          <cell r="AA72">
            <v>6817.63</v>
          </cell>
          <cell r="AB72">
            <v>1497.9</v>
          </cell>
        </row>
        <row r="73">
          <cell r="S73" t="str">
            <v>IAXF</v>
          </cell>
          <cell r="T73">
            <v>1</v>
          </cell>
          <cell r="V73">
            <v>1</v>
          </cell>
          <cell r="W73">
            <v>1</v>
          </cell>
          <cell r="X73">
            <v>21984256.884538401</v>
          </cell>
          <cell r="Y73">
            <v>74825.850000000006</v>
          </cell>
          <cell r="Z73">
            <v>316.88</v>
          </cell>
          <cell r="AA73">
            <v>1629.93</v>
          </cell>
          <cell r="AB73">
            <v>12910.23</v>
          </cell>
        </row>
        <row r="74">
          <cell r="S74" t="str">
            <v>IAXQ</v>
          </cell>
          <cell r="T74">
            <v>1</v>
          </cell>
          <cell r="V74">
            <v>1</v>
          </cell>
          <cell r="W74">
            <v>1</v>
          </cell>
          <cell r="X74">
            <v>155746775.70086101</v>
          </cell>
          <cell r="Y74">
            <v>2744907.52</v>
          </cell>
          <cell r="Z74">
            <v>428.69</v>
          </cell>
          <cell r="AA74">
            <v>55531.59</v>
          </cell>
          <cell r="AB74">
            <v>49976.4</v>
          </cell>
        </row>
        <row r="75">
          <cell r="S75" t="str">
            <v>IVLR</v>
          </cell>
          <cell r="T75">
            <v>2</v>
          </cell>
          <cell r="V75">
            <v>1</v>
          </cell>
          <cell r="W75">
            <v>1</v>
          </cell>
          <cell r="X75">
            <v>39982327.794025302</v>
          </cell>
          <cell r="Z75">
            <v>843.18</v>
          </cell>
          <cell r="AB75">
            <v>-3.47</v>
          </cell>
        </row>
        <row r="76">
          <cell r="S76" t="str">
            <v>IVLW</v>
          </cell>
          <cell r="T76">
            <v>2</v>
          </cell>
          <cell r="V76">
            <v>1</v>
          </cell>
          <cell r="W76">
            <v>1</v>
          </cell>
          <cell r="X76">
            <v>7.2544165293488396E-4</v>
          </cell>
        </row>
        <row r="77">
          <cell r="S77" t="str">
            <v>IXLR</v>
          </cell>
          <cell r="T77">
            <v>2</v>
          </cell>
          <cell r="V77">
            <v>1</v>
          </cell>
          <cell r="W77">
            <v>1</v>
          </cell>
          <cell r="X77">
            <v>1405944244.4724801</v>
          </cell>
          <cell r="Y77">
            <v>200855.34</v>
          </cell>
          <cell r="Z77">
            <v>18829.45</v>
          </cell>
          <cell r="AA77">
            <v>215.91</v>
          </cell>
          <cell r="AB77">
            <v>-263.55</v>
          </cell>
        </row>
        <row r="78">
          <cell r="S78" t="str">
            <v>IXLY</v>
          </cell>
          <cell r="T78">
            <v>2</v>
          </cell>
          <cell r="V78">
            <v>1</v>
          </cell>
          <cell r="W78">
            <v>1</v>
          </cell>
          <cell r="X78">
            <v>7.2544165293488396E-4</v>
          </cell>
        </row>
        <row r="79">
          <cell r="S79" t="str">
            <v>IXKD</v>
          </cell>
          <cell r="T79">
            <v>2</v>
          </cell>
          <cell r="V79">
            <v>1</v>
          </cell>
          <cell r="W79">
            <v>1</v>
          </cell>
          <cell r="X79">
            <v>1576925.9247725201</v>
          </cell>
          <cell r="Y79">
            <v>10729.64</v>
          </cell>
          <cell r="AA79">
            <v>199.61</v>
          </cell>
          <cell r="AB79">
            <v>10.37</v>
          </cell>
        </row>
        <row r="80">
          <cell r="S80" t="str">
            <v>IQAD</v>
          </cell>
          <cell r="T80">
            <v>2</v>
          </cell>
          <cell r="V80">
            <v>1</v>
          </cell>
          <cell r="W80">
            <v>1</v>
          </cell>
          <cell r="X80">
            <v>86588975.104271799</v>
          </cell>
          <cell r="Y80">
            <v>3023551.81</v>
          </cell>
          <cell r="AA80">
            <v>2626.9</v>
          </cell>
          <cell r="AB80">
            <v>1130.05</v>
          </cell>
        </row>
        <row r="81">
          <cell r="S81" t="str">
            <v>IQAV</v>
          </cell>
          <cell r="T81">
            <v>2</v>
          </cell>
          <cell r="V81">
            <v>1</v>
          </cell>
          <cell r="W81">
            <v>1</v>
          </cell>
          <cell r="X81">
            <v>354138615.57525802</v>
          </cell>
          <cell r="Y81">
            <v>3728345.08</v>
          </cell>
          <cell r="AA81">
            <v>4223.22</v>
          </cell>
          <cell r="AB81">
            <v>5597.6</v>
          </cell>
        </row>
        <row r="82">
          <cell r="S82" t="str">
            <v>IRKP</v>
          </cell>
          <cell r="T82">
            <v>2</v>
          </cell>
          <cell r="V82">
            <v>1</v>
          </cell>
          <cell r="W82">
            <v>1</v>
          </cell>
          <cell r="X82">
            <v>3.18925801891052E-4</v>
          </cell>
        </row>
        <row r="83">
          <cell r="S83" t="str">
            <v>ISAP</v>
          </cell>
          <cell r="T83">
            <v>2</v>
          </cell>
          <cell r="V83">
            <v>1</v>
          </cell>
          <cell r="W83">
            <v>1</v>
          </cell>
          <cell r="X83">
            <v>96222661.014639899</v>
          </cell>
          <cell r="Y83">
            <v>9059.43</v>
          </cell>
          <cell r="AA83">
            <v>5.35</v>
          </cell>
          <cell r="AB83">
            <v>1894.73</v>
          </cell>
        </row>
        <row r="84">
          <cell r="S84" t="str">
            <v>ISCD</v>
          </cell>
          <cell r="T84">
            <v>2</v>
          </cell>
          <cell r="V84">
            <v>1</v>
          </cell>
          <cell r="W84">
            <v>1</v>
          </cell>
          <cell r="X84">
            <v>62108750.870359898</v>
          </cell>
          <cell r="Y84">
            <v>1845308.65</v>
          </cell>
          <cell r="AA84">
            <v>1637.48</v>
          </cell>
          <cell r="AB84">
            <v>804.91</v>
          </cell>
        </row>
        <row r="85">
          <cell r="S85" t="str">
            <v>ISCV</v>
          </cell>
          <cell r="T85">
            <v>2</v>
          </cell>
          <cell r="V85">
            <v>1</v>
          </cell>
          <cell r="W85">
            <v>1</v>
          </cell>
          <cell r="X85">
            <v>440392420.47489202</v>
          </cell>
          <cell r="Y85">
            <v>8331378.3099999996</v>
          </cell>
          <cell r="AA85">
            <v>11613.73</v>
          </cell>
          <cell r="AB85">
            <v>5804.86</v>
          </cell>
        </row>
        <row r="86">
          <cell r="S86" t="str">
            <v>ISKP</v>
          </cell>
          <cell r="T86">
            <v>2</v>
          </cell>
          <cell r="V86">
            <v>1</v>
          </cell>
          <cell r="W86">
            <v>1</v>
          </cell>
          <cell r="X86">
            <v>2.9341766656406599E-3</v>
          </cell>
        </row>
        <row r="87">
          <cell r="S87" t="str">
            <v>ISMA</v>
          </cell>
          <cell r="T87">
            <v>2</v>
          </cell>
          <cell r="V87">
            <v>1</v>
          </cell>
          <cell r="W87">
            <v>1</v>
          </cell>
          <cell r="X87">
            <v>253852524.29197299</v>
          </cell>
          <cell r="Y87">
            <v>1550541.95</v>
          </cell>
          <cell r="AA87">
            <v>3353.56</v>
          </cell>
          <cell r="AB87">
            <v>2915.15</v>
          </cell>
        </row>
        <row r="88">
          <cell r="S88" t="str">
            <v>ISUD</v>
          </cell>
          <cell r="T88">
            <v>2</v>
          </cell>
          <cell r="V88">
            <v>1</v>
          </cell>
          <cell r="W88">
            <v>1</v>
          </cell>
          <cell r="X88">
            <v>38081025.912221998</v>
          </cell>
          <cell r="Y88">
            <v>8916.2000000000007</v>
          </cell>
          <cell r="AA88">
            <v>1.95</v>
          </cell>
          <cell r="AB88">
            <v>823.31</v>
          </cell>
        </row>
        <row r="89">
          <cell r="S89" t="str">
            <v>ISVD</v>
          </cell>
          <cell r="T89">
            <v>2</v>
          </cell>
          <cell r="V89">
            <v>1</v>
          </cell>
          <cell r="W89">
            <v>1</v>
          </cell>
          <cell r="X89">
            <v>75703614.886841193</v>
          </cell>
          <cell r="Y89">
            <v>595602.87</v>
          </cell>
          <cell r="AA89">
            <v>12128</v>
          </cell>
          <cell r="AB89">
            <v>1210.03</v>
          </cell>
        </row>
        <row r="90">
          <cell r="S90" t="str">
            <v>ISVV</v>
          </cell>
          <cell r="T90">
            <v>2</v>
          </cell>
          <cell r="V90">
            <v>1</v>
          </cell>
          <cell r="W90">
            <v>1</v>
          </cell>
          <cell r="X90">
            <v>1800163.1860309199</v>
          </cell>
          <cell r="Y90">
            <v>6659.19</v>
          </cell>
          <cell r="AA90">
            <v>8.8000000000000007</v>
          </cell>
          <cell r="AB90">
            <v>32.950000000000003</v>
          </cell>
        </row>
        <row r="91">
          <cell r="S91" t="str">
            <v>ISZA</v>
          </cell>
          <cell r="T91">
            <v>2</v>
          </cell>
          <cell r="V91">
            <v>1</v>
          </cell>
          <cell r="W91">
            <v>1</v>
          </cell>
          <cell r="X91">
            <v>8781695.2262956407</v>
          </cell>
          <cell r="AB91">
            <v>634.45000000000005</v>
          </cell>
        </row>
        <row r="92">
          <cell r="S92" t="str">
            <v>ITWV</v>
          </cell>
          <cell r="T92">
            <v>2</v>
          </cell>
          <cell r="V92">
            <v>1</v>
          </cell>
          <cell r="W92">
            <v>1</v>
          </cell>
          <cell r="X92">
            <v>48319960.607473798</v>
          </cell>
          <cell r="Y92">
            <v>635846.55000000005</v>
          </cell>
          <cell r="AA92">
            <v>378.93</v>
          </cell>
          <cell r="AB92">
            <v>457.95</v>
          </cell>
        </row>
        <row r="93">
          <cell r="S93" t="str">
            <v>IVOD</v>
          </cell>
          <cell r="T93">
            <v>2</v>
          </cell>
          <cell r="V93">
            <v>1</v>
          </cell>
          <cell r="W93">
            <v>1</v>
          </cell>
          <cell r="X93">
            <v>7506381.1990870796</v>
          </cell>
          <cell r="Y93">
            <v>158350.29</v>
          </cell>
          <cell r="AA93">
            <v>54.97</v>
          </cell>
          <cell r="AB93">
            <v>82.49</v>
          </cell>
        </row>
        <row r="94">
          <cell r="S94" t="str">
            <v>IVOV</v>
          </cell>
          <cell r="T94">
            <v>2</v>
          </cell>
          <cell r="V94">
            <v>1</v>
          </cell>
          <cell r="W94">
            <v>1</v>
          </cell>
          <cell r="X94">
            <v>109830708.661382</v>
          </cell>
          <cell r="Y94">
            <v>1474991.03</v>
          </cell>
          <cell r="AA94">
            <v>1101.99</v>
          </cell>
          <cell r="AB94">
            <v>432.88</v>
          </cell>
        </row>
        <row r="95">
          <cell r="S95" t="str">
            <v>IXUD</v>
          </cell>
          <cell r="T95">
            <v>2</v>
          </cell>
          <cell r="V95">
            <v>1</v>
          </cell>
          <cell r="W95">
            <v>1</v>
          </cell>
          <cell r="X95">
            <v>275947.007248112</v>
          </cell>
          <cell r="AB95">
            <v>10.45</v>
          </cell>
        </row>
        <row r="96">
          <cell r="S96" t="str">
            <v>IQNW</v>
          </cell>
          <cell r="T96">
            <v>2</v>
          </cell>
          <cell r="V96">
            <v>3</v>
          </cell>
          <cell r="W96">
            <v>1</v>
          </cell>
          <cell r="X96">
            <v>44583200.798637196</v>
          </cell>
          <cell r="Y96">
            <v>136.86000000000001</v>
          </cell>
          <cell r="AA96">
            <v>3.94</v>
          </cell>
          <cell r="AB96">
            <v>1451.96</v>
          </cell>
        </row>
        <row r="97">
          <cell r="S97" t="str">
            <v>ISNW</v>
          </cell>
          <cell r="T97">
            <v>2</v>
          </cell>
          <cell r="V97">
            <v>3</v>
          </cell>
          <cell r="W97">
            <v>1</v>
          </cell>
          <cell r="X97">
            <v>88834106.728908896</v>
          </cell>
          <cell r="Y97">
            <v>11237328.689999999</v>
          </cell>
          <cell r="AA97">
            <v>30627.53</v>
          </cell>
          <cell r="AB97">
            <v>11940.86</v>
          </cell>
        </row>
        <row r="98">
          <cell r="S98" t="str">
            <v>IVNW</v>
          </cell>
          <cell r="T98">
            <v>2</v>
          </cell>
          <cell r="V98">
            <v>3</v>
          </cell>
          <cell r="W98">
            <v>1</v>
          </cell>
          <cell r="X98">
            <v>17710947.006183401</v>
          </cell>
          <cell r="Y98">
            <v>2323.88</v>
          </cell>
          <cell r="AA98">
            <v>2.98</v>
          </cell>
          <cell r="AB98">
            <v>128.32</v>
          </cell>
        </row>
        <row r="99">
          <cell r="S99" t="str">
            <v>IXNW</v>
          </cell>
          <cell r="T99">
            <v>2</v>
          </cell>
          <cell r="V99">
            <v>3</v>
          </cell>
          <cell r="W99">
            <v>1</v>
          </cell>
          <cell r="X99">
            <v>84023174.961858898</v>
          </cell>
          <cell r="Y99">
            <v>32018.720000000001</v>
          </cell>
          <cell r="AA99">
            <v>218.88</v>
          </cell>
          <cell r="AB99">
            <v>5621.02</v>
          </cell>
        </row>
        <row r="100">
          <cell r="S100" t="str">
            <v>IBNW</v>
          </cell>
          <cell r="T100">
            <v>2</v>
          </cell>
          <cell r="V100">
            <v>3</v>
          </cell>
          <cell r="W100">
            <v>1</v>
          </cell>
          <cell r="X100">
            <v>3813783.7107004998</v>
          </cell>
          <cell r="Y100">
            <v>66496.34</v>
          </cell>
          <cell r="AA100">
            <v>257.72000000000003</v>
          </cell>
          <cell r="AB100">
            <v>361.95</v>
          </cell>
        </row>
        <row r="101">
          <cell r="S101" t="str">
            <v>IGRN</v>
          </cell>
          <cell r="T101">
            <v>2</v>
          </cell>
          <cell r="V101">
            <v>3</v>
          </cell>
          <cell r="W101">
            <v>1</v>
          </cell>
          <cell r="X101">
            <v>79303113.431973293</v>
          </cell>
          <cell r="Y101">
            <v>21122925.18</v>
          </cell>
          <cell r="Z101">
            <v>1.21</v>
          </cell>
          <cell r="AA101">
            <v>67388.28</v>
          </cell>
          <cell r="AB101">
            <v>413.71</v>
          </cell>
        </row>
        <row r="102">
          <cell r="S102" t="str">
            <v>ITRP</v>
          </cell>
          <cell r="T102">
            <v>2</v>
          </cell>
          <cell r="V102">
            <v>3</v>
          </cell>
          <cell r="W102">
            <v>1</v>
          </cell>
          <cell r="X102">
            <v>-6737491.9104032004</v>
          </cell>
          <cell r="Y102">
            <v>8297592.79</v>
          </cell>
          <cell r="AA102">
            <v>19988.27</v>
          </cell>
          <cell r="AB102">
            <v>1877.08</v>
          </cell>
        </row>
        <row r="103">
          <cell r="S103" t="str">
            <v>UFSS</v>
          </cell>
          <cell r="T103">
            <v>2</v>
          </cell>
          <cell r="U103">
            <v>1</v>
          </cell>
          <cell r="V103">
            <v>3</v>
          </cell>
          <cell r="W103">
            <v>1</v>
          </cell>
          <cell r="X103">
            <v>-135326.384599051</v>
          </cell>
          <cell r="Y103">
            <v>745571.09</v>
          </cell>
          <cell r="AA103">
            <v>1907.87</v>
          </cell>
          <cell r="AB103">
            <v>23.62</v>
          </cell>
        </row>
        <row r="104">
          <cell r="S104" t="str">
            <v>UZRP</v>
          </cell>
          <cell r="T104">
            <v>2</v>
          </cell>
          <cell r="V104">
            <v>3</v>
          </cell>
          <cell r="W104">
            <v>1</v>
          </cell>
          <cell r="X104">
            <v>1678674.59007405</v>
          </cell>
          <cell r="Y104">
            <v>780393.59</v>
          </cell>
          <cell r="AA104">
            <v>5055.43</v>
          </cell>
          <cell r="AB104">
            <v>1462.74</v>
          </cell>
        </row>
        <row r="105">
          <cell r="S105" t="str">
            <v>SIPF</v>
          </cell>
          <cell r="T105">
            <v>2</v>
          </cell>
          <cell r="U105">
            <v>1</v>
          </cell>
          <cell r="V105">
            <v>3</v>
          </cell>
          <cell r="W105">
            <v>1</v>
          </cell>
          <cell r="X105">
            <v>89338687.168465301</v>
          </cell>
          <cell r="Y105">
            <v>3290933.19</v>
          </cell>
          <cell r="AA105">
            <v>1380.8</v>
          </cell>
          <cell r="AB105">
            <v>43.94</v>
          </cell>
        </row>
        <row r="106">
          <cell r="S106" t="str">
            <v>UFPS</v>
          </cell>
          <cell r="T106">
            <v>2</v>
          </cell>
          <cell r="U106">
            <v>1</v>
          </cell>
          <cell r="V106">
            <v>3</v>
          </cell>
          <cell r="W106">
            <v>1</v>
          </cell>
          <cell r="X106">
            <v>16137429.3792975</v>
          </cell>
          <cell r="Y106">
            <v>630059.30000000005</v>
          </cell>
          <cell r="AA106">
            <v>237.9</v>
          </cell>
          <cell r="AB106">
            <v>10.93</v>
          </cell>
        </row>
        <row r="107">
          <cell r="S107" t="str">
            <v>ULSS</v>
          </cell>
          <cell r="T107">
            <v>2</v>
          </cell>
          <cell r="U107">
            <v>1</v>
          </cell>
          <cell r="V107">
            <v>3</v>
          </cell>
          <cell r="W107">
            <v>1</v>
          </cell>
          <cell r="X107">
            <v>246589419.45753399</v>
          </cell>
          <cell r="Y107">
            <v>8754486.8200000003</v>
          </cell>
          <cell r="AA107">
            <v>3290.45</v>
          </cell>
          <cell r="AB107">
            <v>49.41</v>
          </cell>
        </row>
        <row r="108">
          <cell r="S108" t="str">
            <v>ISSH</v>
          </cell>
          <cell r="T108">
            <v>2</v>
          </cell>
          <cell r="V108">
            <v>3</v>
          </cell>
          <cell r="W108">
            <v>1</v>
          </cell>
          <cell r="X108">
            <v>1384057592.92226</v>
          </cell>
          <cell r="Y108">
            <v>39342110.960000001</v>
          </cell>
          <cell r="AA108">
            <v>20925.599999999999</v>
          </cell>
          <cell r="AB108">
            <v>140.32</v>
          </cell>
        </row>
        <row r="109">
          <cell r="S109" t="str">
            <v>IOSH</v>
          </cell>
          <cell r="T109">
            <v>2</v>
          </cell>
          <cell r="V109">
            <v>3</v>
          </cell>
          <cell r="W109">
            <v>1</v>
          </cell>
          <cell r="X109">
            <v>1593187.0886609501</v>
          </cell>
          <cell r="Y109">
            <v>54110.16</v>
          </cell>
          <cell r="AA109">
            <v>23.08</v>
          </cell>
          <cell r="AB109">
            <v>0.5</v>
          </cell>
        </row>
        <row r="110">
          <cell r="S110" t="str">
            <v>ITNH</v>
          </cell>
          <cell r="T110">
            <v>2</v>
          </cell>
          <cell r="V110">
            <v>3</v>
          </cell>
          <cell r="W110">
            <v>1</v>
          </cell>
          <cell r="X110">
            <v>5.4687084407599698E-5</v>
          </cell>
        </row>
        <row r="111">
          <cell r="S111" t="str">
            <v>ITSO</v>
          </cell>
          <cell r="T111">
            <v>2</v>
          </cell>
          <cell r="V111">
            <v>3</v>
          </cell>
          <cell r="W111">
            <v>1</v>
          </cell>
          <cell r="X111">
            <v>223711134.56605801</v>
          </cell>
          <cell r="Y111">
            <v>11684342.119999999</v>
          </cell>
          <cell r="AA111">
            <v>4456.3</v>
          </cell>
          <cell r="AB111">
            <v>10.97</v>
          </cell>
        </row>
        <row r="112">
          <cell r="S112" t="str">
            <v>SISA</v>
          </cell>
          <cell r="T112">
            <v>2</v>
          </cell>
          <cell r="U112">
            <v>1</v>
          </cell>
          <cell r="V112">
            <v>3</v>
          </cell>
          <cell r="W112">
            <v>1</v>
          </cell>
          <cell r="X112">
            <v>223126034.188685</v>
          </cell>
          <cell r="Y112">
            <v>9373730.1500000004</v>
          </cell>
          <cell r="AA112">
            <v>4207.62</v>
          </cell>
          <cell r="AB112">
            <v>71.61</v>
          </cell>
        </row>
        <row r="113">
          <cell r="S113" t="str">
            <v>IRIH</v>
          </cell>
          <cell r="T113">
            <v>2</v>
          </cell>
          <cell r="V113">
            <v>3</v>
          </cell>
          <cell r="W113">
            <v>1</v>
          </cell>
          <cell r="X113">
            <v>15944574.2538391</v>
          </cell>
          <cell r="Y113">
            <v>499732.1</v>
          </cell>
          <cell r="AA113">
            <v>239.59</v>
          </cell>
          <cell r="AB113">
            <v>0.5</v>
          </cell>
        </row>
        <row r="114">
          <cell r="S114" t="str">
            <v>ITIN</v>
          </cell>
          <cell r="T114">
            <v>2</v>
          </cell>
          <cell r="V114">
            <v>3</v>
          </cell>
          <cell r="W114">
            <v>1</v>
          </cell>
          <cell r="X114">
            <v>1.03905460374439E-3</v>
          </cell>
        </row>
        <row r="115">
          <cell r="S115" t="str">
            <v>ITIS</v>
          </cell>
          <cell r="T115">
            <v>2</v>
          </cell>
          <cell r="V115">
            <v>3</v>
          </cell>
          <cell r="W115">
            <v>1</v>
          </cell>
          <cell r="X115">
            <v>214064961.840395</v>
          </cell>
          <cell r="Y115">
            <v>12175283.880000001</v>
          </cell>
          <cell r="AA115">
            <v>4506.68</v>
          </cell>
          <cell r="AB115">
            <v>13.9</v>
          </cell>
        </row>
        <row r="116">
          <cell r="S116" t="str">
            <v>FRKR</v>
          </cell>
          <cell r="T116">
            <v>2</v>
          </cell>
          <cell r="V116">
            <v>2</v>
          </cell>
          <cell r="W116">
            <v>2</v>
          </cell>
          <cell r="X116">
            <v>464144594.28881198</v>
          </cell>
          <cell r="Y116">
            <v>2769252.31</v>
          </cell>
          <cell r="AA116">
            <v>3338.09</v>
          </cell>
          <cell r="AB116">
            <v>26087.47</v>
          </cell>
        </row>
        <row r="117">
          <cell r="S117" t="str">
            <v>IBNM</v>
          </cell>
          <cell r="T117">
            <v>2</v>
          </cell>
          <cell r="V117">
            <v>2</v>
          </cell>
          <cell r="W117">
            <v>2</v>
          </cell>
          <cell r="X117">
            <v>1250436.15047379</v>
          </cell>
          <cell r="AB117">
            <v>104.15</v>
          </cell>
        </row>
        <row r="118">
          <cell r="S118" t="str">
            <v>IXKP</v>
          </cell>
          <cell r="T118">
            <v>2</v>
          </cell>
          <cell r="V118">
            <v>2</v>
          </cell>
          <cell r="W118">
            <v>2</v>
          </cell>
          <cell r="X118">
            <v>79710.091787917801</v>
          </cell>
          <cell r="AB118">
            <v>5.97</v>
          </cell>
        </row>
        <row r="119">
          <cell r="S119" t="str">
            <v>UIPF</v>
          </cell>
          <cell r="T119">
            <v>2</v>
          </cell>
          <cell r="V119">
            <v>2</v>
          </cell>
          <cell r="W119">
            <v>2</v>
          </cell>
          <cell r="X119">
            <v>203011890.089894</v>
          </cell>
          <cell r="Y119">
            <v>4565285.3</v>
          </cell>
          <cell r="AA119">
            <v>4844.83</v>
          </cell>
          <cell r="AB119">
            <v>8694.86</v>
          </cell>
        </row>
        <row r="120">
          <cell r="S120" t="str">
            <v>UISA</v>
          </cell>
          <cell r="T120">
            <v>2</v>
          </cell>
          <cell r="V120">
            <v>2</v>
          </cell>
          <cell r="W120">
            <v>2</v>
          </cell>
          <cell r="X120">
            <v>99862447.0080598</v>
          </cell>
          <cell r="Y120">
            <v>4051660.75</v>
          </cell>
          <cell r="AA120">
            <v>2973.64</v>
          </cell>
          <cell r="AB120">
            <v>953.39</v>
          </cell>
        </row>
        <row r="121">
          <cell r="S121" t="str">
            <v>ULHP</v>
          </cell>
          <cell r="T121">
            <v>2</v>
          </cell>
          <cell r="V121">
            <v>2</v>
          </cell>
          <cell r="W121">
            <v>2</v>
          </cell>
          <cell r="X121">
            <v>22273009.070445601</v>
          </cell>
          <cell r="Y121">
            <v>742667.23</v>
          </cell>
          <cell r="AA121">
            <v>465.78</v>
          </cell>
          <cell r="AB121">
            <v>24.76</v>
          </cell>
        </row>
        <row r="122">
          <cell r="S122" t="str">
            <v>ULHS</v>
          </cell>
          <cell r="T122">
            <v>2</v>
          </cell>
          <cell r="V122">
            <v>2</v>
          </cell>
          <cell r="W122">
            <v>2</v>
          </cell>
          <cell r="X122">
            <v>39429878.321528703</v>
          </cell>
          <cell r="Y122">
            <v>2015782.64</v>
          </cell>
          <cell r="AA122">
            <v>1132.75</v>
          </cell>
          <cell r="AB122">
            <v>54.44</v>
          </cell>
        </row>
        <row r="123">
          <cell r="S123" t="str">
            <v>ULPF</v>
          </cell>
          <cell r="T123">
            <v>2</v>
          </cell>
          <cell r="V123">
            <v>2</v>
          </cell>
          <cell r="W123">
            <v>2</v>
          </cell>
          <cell r="X123">
            <v>499881488.97174197</v>
          </cell>
          <cell r="Y123">
            <v>8120031.7300000004</v>
          </cell>
          <cell r="Z123">
            <v>140.35</v>
          </cell>
          <cell r="AA123">
            <v>6343.13</v>
          </cell>
          <cell r="AB123">
            <v>7457.15</v>
          </cell>
        </row>
        <row r="124">
          <cell r="S124" t="str">
            <v>ULSA</v>
          </cell>
          <cell r="T124">
            <v>2</v>
          </cell>
          <cell r="V124">
            <v>2</v>
          </cell>
          <cell r="W124">
            <v>2</v>
          </cell>
          <cell r="X124">
            <v>1259935381.49247</v>
          </cell>
          <cell r="Y124">
            <v>26882842.390000001</v>
          </cell>
          <cell r="AA124">
            <v>25372.61</v>
          </cell>
          <cell r="AB124">
            <v>19717.150000000001</v>
          </cell>
        </row>
        <row r="125">
          <cell r="S125" t="str">
            <v>UMSA</v>
          </cell>
          <cell r="T125">
            <v>2</v>
          </cell>
          <cell r="V125">
            <v>2</v>
          </cell>
          <cell r="W125">
            <v>2</v>
          </cell>
          <cell r="X125">
            <v>1</v>
          </cell>
        </row>
        <row r="126">
          <cell r="S126" t="str">
            <v>URSA</v>
          </cell>
          <cell r="T126">
            <v>2</v>
          </cell>
          <cell r="V126">
            <v>2</v>
          </cell>
          <cell r="W126">
            <v>2</v>
          </cell>
          <cell r="X126">
            <v>45426655.006397702</v>
          </cell>
          <cell r="Y126">
            <v>2101333.25</v>
          </cell>
          <cell r="AA126">
            <v>1656.1</v>
          </cell>
          <cell r="AB126">
            <v>634.44000000000005</v>
          </cell>
        </row>
        <row r="127">
          <cell r="S127" t="str">
            <v>FRGG</v>
          </cell>
          <cell r="T127">
            <v>2</v>
          </cell>
          <cell r="U127">
            <v>1</v>
          </cell>
          <cell r="V127">
            <v>2</v>
          </cell>
          <cell r="W127">
            <v>1</v>
          </cell>
          <cell r="X127">
            <v>1</v>
          </cell>
        </row>
        <row r="128">
          <cell r="S128" t="str">
            <v>FRNM</v>
          </cell>
          <cell r="T128">
            <v>2</v>
          </cell>
          <cell r="U128">
            <v>1</v>
          </cell>
          <cell r="V128">
            <v>2</v>
          </cell>
          <cell r="W128">
            <v>1</v>
          </cell>
          <cell r="X128">
            <v>7.2544165293488396E-4</v>
          </cell>
        </row>
        <row r="129">
          <cell r="S129" t="str">
            <v>IIUL</v>
          </cell>
          <cell r="T129">
            <v>2</v>
          </cell>
          <cell r="U129">
            <v>1</v>
          </cell>
          <cell r="V129">
            <v>2</v>
          </cell>
          <cell r="W129">
            <v>1</v>
          </cell>
          <cell r="X129">
            <v>7.2544165293488396E-4</v>
          </cell>
        </row>
        <row r="130">
          <cell r="S130" t="str">
            <v>IQUL</v>
          </cell>
          <cell r="T130">
            <v>2</v>
          </cell>
          <cell r="U130">
            <v>1</v>
          </cell>
          <cell r="V130">
            <v>2</v>
          </cell>
          <cell r="W130">
            <v>1</v>
          </cell>
          <cell r="X130">
            <v>7.2544165293488396E-4</v>
          </cell>
        </row>
        <row r="131">
          <cell r="S131" t="str">
            <v>UFGP</v>
          </cell>
          <cell r="T131">
            <v>2</v>
          </cell>
          <cell r="U131">
            <v>1</v>
          </cell>
          <cell r="V131">
            <v>2</v>
          </cell>
          <cell r="W131">
            <v>1</v>
          </cell>
          <cell r="X131">
            <v>26003134.9683921</v>
          </cell>
          <cell r="Y131">
            <v>993858.78</v>
          </cell>
          <cell r="AA131">
            <v>894.78</v>
          </cell>
          <cell r="AB131">
            <v>398.25</v>
          </cell>
        </row>
        <row r="132">
          <cell r="S132" t="str">
            <v>UFGS</v>
          </cell>
          <cell r="T132">
            <v>2</v>
          </cell>
          <cell r="U132">
            <v>1</v>
          </cell>
          <cell r="V132">
            <v>2</v>
          </cell>
          <cell r="W132">
            <v>1</v>
          </cell>
          <cell r="X132">
            <v>16274004.9300912</v>
          </cell>
          <cell r="Y132">
            <v>1445591.12</v>
          </cell>
          <cell r="AA132">
            <v>1645.7</v>
          </cell>
          <cell r="AB132">
            <v>59.27</v>
          </cell>
        </row>
        <row r="133">
          <cell r="S133" t="str">
            <v>UGGA</v>
          </cell>
          <cell r="T133">
            <v>2</v>
          </cell>
          <cell r="U133">
            <v>1</v>
          </cell>
          <cell r="V133">
            <v>2</v>
          </cell>
          <cell r="W133">
            <v>1</v>
          </cell>
          <cell r="X133">
            <v>192892971.883524</v>
          </cell>
          <cell r="Y133">
            <v>7376231.5800000001</v>
          </cell>
          <cell r="AA133">
            <v>5534.36</v>
          </cell>
          <cell r="AB133">
            <v>355.57</v>
          </cell>
        </row>
        <row r="134">
          <cell r="S134" t="str">
            <v>UIGP</v>
          </cell>
          <cell r="T134">
            <v>2</v>
          </cell>
          <cell r="U134">
            <v>1</v>
          </cell>
          <cell r="V134">
            <v>2</v>
          </cell>
          <cell r="W134">
            <v>1</v>
          </cell>
          <cell r="X134">
            <v>9963811.0634671897</v>
          </cell>
          <cell r="Y134">
            <v>481388.47</v>
          </cell>
          <cell r="AA134">
            <v>386.45</v>
          </cell>
          <cell r="AB134">
            <v>178.31</v>
          </cell>
        </row>
        <row r="135">
          <cell r="S135" t="str">
            <v>UIGS</v>
          </cell>
          <cell r="T135">
            <v>2</v>
          </cell>
          <cell r="U135">
            <v>1</v>
          </cell>
          <cell r="V135">
            <v>2</v>
          </cell>
          <cell r="W135">
            <v>1</v>
          </cell>
          <cell r="X135">
            <v>2792196.6850870601</v>
          </cell>
          <cell r="Y135">
            <v>1421193.08</v>
          </cell>
          <cell r="AA135">
            <v>2254.85</v>
          </cell>
          <cell r="AB135">
            <v>58.72</v>
          </cell>
        </row>
        <row r="136">
          <cell r="S136" t="str">
            <v>ULGP</v>
          </cell>
          <cell r="T136">
            <v>2</v>
          </cell>
          <cell r="U136">
            <v>1</v>
          </cell>
          <cell r="V136">
            <v>2</v>
          </cell>
          <cell r="W136">
            <v>1</v>
          </cell>
          <cell r="X136">
            <v>2547570.51674943</v>
          </cell>
          <cell r="Y136">
            <v>86077.74</v>
          </cell>
          <cell r="AA136">
            <v>50.83</v>
          </cell>
          <cell r="AB136">
            <v>24.68</v>
          </cell>
        </row>
        <row r="137">
          <cell r="S137" t="str">
            <v>UQGP</v>
          </cell>
          <cell r="T137">
            <v>2</v>
          </cell>
          <cell r="U137">
            <v>1</v>
          </cell>
          <cell r="V137">
            <v>2</v>
          </cell>
          <cell r="W137">
            <v>1</v>
          </cell>
          <cell r="X137">
            <v>254233656.76413199</v>
          </cell>
          <cell r="Y137">
            <v>5197093.25</v>
          </cell>
          <cell r="AA137">
            <v>3926.88</v>
          </cell>
          <cell r="AB137">
            <v>4297.38</v>
          </cell>
        </row>
        <row r="138">
          <cell r="S138" t="str">
            <v>UQGS</v>
          </cell>
          <cell r="T138">
            <v>2</v>
          </cell>
          <cell r="U138">
            <v>1</v>
          </cell>
          <cell r="V138">
            <v>2</v>
          </cell>
          <cell r="W138">
            <v>1</v>
          </cell>
          <cell r="X138">
            <v>1765917.0363120399</v>
          </cell>
          <cell r="Y138">
            <v>95564.12</v>
          </cell>
          <cell r="AA138">
            <v>45.01</v>
          </cell>
          <cell r="AB138">
            <v>2.7</v>
          </cell>
        </row>
        <row r="139">
          <cell r="S139" t="str">
            <v>URGP</v>
          </cell>
          <cell r="T139">
            <v>2</v>
          </cell>
          <cell r="U139">
            <v>1</v>
          </cell>
          <cell r="V139">
            <v>2</v>
          </cell>
          <cell r="W139">
            <v>1</v>
          </cell>
          <cell r="X139">
            <v>29302063.7784441</v>
          </cell>
          <cell r="Y139">
            <v>777426.42</v>
          </cell>
          <cell r="AA139">
            <v>559.22</v>
          </cell>
          <cell r="AB139">
            <v>928.04</v>
          </cell>
        </row>
        <row r="140">
          <cell r="S140" t="str">
            <v>EABA</v>
          </cell>
          <cell r="T140">
            <v>3</v>
          </cell>
          <cell r="V140">
            <v>1</v>
          </cell>
          <cell r="W140">
            <v>1</v>
          </cell>
          <cell r="X140">
            <v>-3.2648940772447401E-3</v>
          </cell>
        </row>
        <row r="141">
          <cell r="S141" t="str">
            <v>EABB</v>
          </cell>
          <cell r="T141">
            <v>3</v>
          </cell>
          <cell r="V141">
            <v>1</v>
          </cell>
          <cell r="W141">
            <v>1</v>
          </cell>
          <cell r="X141">
            <v>-3.2648940772447401E-3</v>
          </cell>
        </row>
        <row r="142">
          <cell r="S142" t="str">
            <v>EABF</v>
          </cell>
          <cell r="T142">
            <v>3</v>
          </cell>
          <cell r="V142">
            <v>1</v>
          </cell>
          <cell r="W142">
            <v>1</v>
          </cell>
          <cell r="X142">
            <v>-3.2648940772447401E-3</v>
          </cell>
        </row>
        <row r="143">
          <cell r="S143" t="str">
            <v>EABG</v>
          </cell>
          <cell r="T143">
            <v>3</v>
          </cell>
          <cell r="V143">
            <v>1</v>
          </cell>
          <cell r="W143">
            <v>1</v>
          </cell>
          <cell r="X143">
            <v>-3.2648940772447401E-3</v>
          </cell>
        </row>
        <row r="144">
          <cell r="S144" t="str">
            <v>EABV</v>
          </cell>
          <cell r="T144">
            <v>3</v>
          </cell>
          <cell r="V144">
            <v>1</v>
          </cell>
          <cell r="W144">
            <v>1</v>
          </cell>
          <cell r="X144">
            <v>236489299.11973801</v>
          </cell>
          <cell r="Y144">
            <v>37689.160000000003</v>
          </cell>
          <cell r="Z144">
            <v>1446.84</v>
          </cell>
          <cell r="AA144">
            <v>0.08</v>
          </cell>
          <cell r="AB144">
            <v>1592.28</v>
          </cell>
        </row>
        <row r="145">
          <cell r="S145" t="str">
            <v>EAOA</v>
          </cell>
          <cell r="T145">
            <v>3</v>
          </cell>
          <cell r="V145">
            <v>1</v>
          </cell>
          <cell r="W145">
            <v>1</v>
          </cell>
          <cell r="X145">
            <v>-3.2648940772447401E-3</v>
          </cell>
        </row>
        <row r="146">
          <cell r="S146" t="str">
            <v>EAOJ</v>
          </cell>
          <cell r="T146">
            <v>3</v>
          </cell>
          <cell r="V146">
            <v>1</v>
          </cell>
          <cell r="W146">
            <v>1</v>
          </cell>
          <cell r="X146">
            <v>-3.2648940772447401E-3</v>
          </cell>
        </row>
        <row r="147">
          <cell r="S147" t="str">
            <v>EAOV</v>
          </cell>
          <cell r="T147">
            <v>3</v>
          </cell>
          <cell r="V147">
            <v>1</v>
          </cell>
          <cell r="W147">
            <v>1</v>
          </cell>
          <cell r="X147">
            <v>678901233.14774406</v>
          </cell>
          <cell r="Y147">
            <v>396438.57</v>
          </cell>
          <cell r="Z147">
            <v>3176.5</v>
          </cell>
          <cell r="AA147">
            <v>2.02</v>
          </cell>
          <cell r="AB147">
            <v>6322.93</v>
          </cell>
        </row>
        <row r="148">
          <cell r="S148" t="str">
            <v>EARC</v>
          </cell>
          <cell r="T148">
            <v>3</v>
          </cell>
          <cell r="V148">
            <v>1</v>
          </cell>
          <cell r="W148">
            <v>1</v>
          </cell>
          <cell r="X148">
            <v>3838895.4957116302</v>
          </cell>
          <cell r="Y148">
            <v>185198.34</v>
          </cell>
          <cell r="Z148">
            <v>5.93</v>
          </cell>
          <cell r="AA148">
            <v>22.63</v>
          </cell>
          <cell r="AB148">
            <v>103.2</v>
          </cell>
        </row>
        <row r="149">
          <cell r="S149" t="str">
            <v>EARJ</v>
          </cell>
          <cell r="T149">
            <v>3</v>
          </cell>
          <cell r="V149">
            <v>1</v>
          </cell>
          <cell r="W149">
            <v>1</v>
          </cell>
          <cell r="X149">
            <v>20170827.235316198</v>
          </cell>
          <cell r="Z149">
            <v>22.72</v>
          </cell>
          <cell r="AA149">
            <v>10.63</v>
          </cell>
          <cell r="AB149">
            <v>350.98</v>
          </cell>
        </row>
        <row r="150">
          <cell r="S150" t="str">
            <v>EARV</v>
          </cell>
          <cell r="T150">
            <v>3</v>
          </cell>
          <cell r="V150">
            <v>1</v>
          </cell>
          <cell r="W150">
            <v>1</v>
          </cell>
          <cell r="X150">
            <v>191611707.18841001</v>
          </cell>
          <cell r="Y150">
            <v>715.32</v>
          </cell>
          <cell r="Z150">
            <v>1972.8</v>
          </cell>
          <cell r="AA150">
            <v>1</v>
          </cell>
          <cell r="AB150">
            <v>1464.06</v>
          </cell>
        </row>
        <row r="151">
          <cell r="S151" t="str">
            <v>ANWH</v>
          </cell>
          <cell r="T151">
            <v>3</v>
          </cell>
          <cell r="V151">
            <v>3</v>
          </cell>
          <cell r="W151">
            <v>1</v>
          </cell>
          <cell r="X151">
            <v>542251.53754809697</v>
          </cell>
          <cell r="Y151">
            <v>10170028.720000001</v>
          </cell>
          <cell r="Z151">
            <v>24.7</v>
          </cell>
          <cell r="AA151">
            <v>23661.16</v>
          </cell>
        </row>
        <row r="152">
          <cell r="S152" t="str">
            <v>WPFN</v>
          </cell>
          <cell r="T152">
            <v>3</v>
          </cell>
          <cell r="U152">
            <v>1</v>
          </cell>
          <cell r="V152">
            <v>3</v>
          </cell>
          <cell r="W152">
            <v>1</v>
          </cell>
          <cell r="X152">
            <v>1803962.8761909299</v>
          </cell>
          <cell r="Y152">
            <v>114314.82</v>
          </cell>
          <cell r="AA152">
            <v>7.23</v>
          </cell>
          <cell r="AB152">
            <v>7.21</v>
          </cell>
        </row>
        <row r="153">
          <cell r="S153" t="str">
            <v>EONW</v>
          </cell>
          <cell r="T153">
            <v>3</v>
          </cell>
          <cell r="V153">
            <v>3</v>
          </cell>
          <cell r="W153">
            <v>1</v>
          </cell>
          <cell r="X153">
            <v>7.2342568861298595E-4</v>
          </cell>
        </row>
        <row r="154">
          <cell r="S154" t="str">
            <v>WPNW</v>
          </cell>
          <cell r="T154">
            <v>3</v>
          </cell>
          <cell r="U154">
            <v>1</v>
          </cell>
          <cell r="V154">
            <v>3</v>
          </cell>
          <cell r="W154">
            <v>1</v>
          </cell>
          <cell r="X154">
            <v>116642843.5898</v>
          </cell>
          <cell r="Y154">
            <v>2265902.4500000002</v>
          </cell>
          <cell r="Z154">
            <v>0.81</v>
          </cell>
          <cell r="AA154">
            <v>447.29</v>
          </cell>
          <cell r="AB154">
            <v>446.58</v>
          </cell>
        </row>
        <row r="155">
          <cell r="S155" t="str">
            <v>EAPG</v>
          </cell>
          <cell r="T155">
            <v>3</v>
          </cell>
          <cell r="V155">
            <v>1</v>
          </cell>
          <cell r="W155">
            <v>1</v>
          </cell>
          <cell r="X155">
            <v>229779015.596486</v>
          </cell>
          <cell r="Z155">
            <v>723.58</v>
          </cell>
          <cell r="AB155">
            <v>1226.96</v>
          </cell>
        </row>
        <row r="156">
          <cell r="S156" t="str">
            <v>ZPFA</v>
          </cell>
          <cell r="T156">
            <v>3</v>
          </cell>
          <cell r="V156">
            <v>1</v>
          </cell>
          <cell r="W156">
            <v>1</v>
          </cell>
          <cell r="X156">
            <v>3082259127.0797501</v>
          </cell>
          <cell r="Y156">
            <v>12608707.49</v>
          </cell>
          <cell r="Z156">
            <v>4832.76</v>
          </cell>
          <cell r="AA156">
            <v>4.55</v>
          </cell>
          <cell r="AB156">
            <v>9883.09</v>
          </cell>
        </row>
        <row r="157">
          <cell r="S157" t="str">
            <v>EAZN</v>
          </cell>
          <cell r="T157">
            <v>3</v>
          </cell>
          <cell r="V157">
            <v>1</v>
          </cell>
          <cell r="W157">
            <v>1</v>
          </cell>
          <cell r="X157">
            <v>227155316.12527201</v>
          </cell>
          <cell r="Y157">
            <v>600000</v>
          </cell>
          <cell r="Z157">
            <v>119.32</v>
          </cell>
          <cell r="AB157">
            <v>2583.85</v>
          </cell>
        </row>
        <row r="158">
          <cell r="S158" t="str">
            <v>EAZO</v>
          </cell>
          <cell r="T158">
            <v>3</v>
          </cell>
          <cell r="V158">
            <v>1</v>
          </cell>
          <cell r="W158">
            <v>1</v>
          </cell>
          <cell r="X158">
            <v>-3.3621447930174001E-3</v>
          </cell>
        </row>
        <row r="159">
          <cell r="S159" t="str">
            <v>EAZT</v>
          </cell>
          <cell r="T159">
            <v>3</v>
          </cell>
          <cell r="V159">
            <v>1</v>
          </cell>
          <cell r="W159">
            <v>1</v>
          </cell>
          <cell r="X159">
            <v>-3.3621447930174001E-3</v>
          </cell>
        </row>
        <row r="160">
          <cell r="S160" t="str">
            <v>ZLCX</v>
          </cell>
          <cell r="T160">
            <v>3</v>
          </cell>
          <cell r="V160">
            <v>1</v>
          </cell>
          <cell r="W160">
            <v>1</v>
          </cell>
          <cell r="X160">
            <v>32358493.000833601</v>
          </cell>
          <cell r="Y160">
            <v>80243.05</v>
          </cell>
          <cell r="Z160">
            <v>269.48</v>
          </cell>
          <cell r="AB160">
            <v>57.34</v>
          </cell>
        </row>
        <row r="161">
          <cell r="S161" t="str">
            <v>ZMGR</v>
          </cell>
          <cell r="T161">
            <v>3</v>
          </cell>
          <cell r="V161">
            <v>1</v>
          </cell>
          <cell r="W161">
            <v>1</v>
          </cell>
          <cell r="X161">
            <v>16242560.1482917</v>
          </cell>
          <cell r="Y161">
            <v>11337.12</v>
          </cell>
          <cell r="AB161">
            <v>1153.43</v>
          </cell>
        </row>
        <row r="162">
          <cell r="S162" t="str">
            <v>ZOVZ</v>
          </cell>
          <cell r="T162">
            <v>3</v>
          </cell>
          <cell r="V162">
            <v>1</v>
          </cell>
          <cell r="W162">
            <v>1</v>
          </cell>
          <cell r="X162">
            <v>114637804.361748</v>
          </cell>
          <cell r="Y162">
            <v>283426.76</v>
          </cell>
          <cell r="Z162">
            <v>93.65</v>
          </cell>
          <cell r="AB162">
            <v>765.09</v>
          </cell>
        </row>
        <row r="163">
          <cell r="S163" t="str">
            <v>ZPPK</v>
          </cell>
          <cell r="T163">
            <v>3</v>
          </cell>
          <cell r="V163">
            <v>1</v>
          </cell>
          <cell r="W163">
            <v>1</v>
          </cell>
          <cell r="X163">
            <v>25969933.678796198</v>
          </cell>
          <cell r="Y163">
            <v>1655240.76</v>
          </cell>
          <cell r="Z163">
            <v>24.64</v>
          </cell>
          <cell r="AA163">
            <v>241.64</v>
          </cell>
          <cell r="AB163">
            <v>121.08</v>
          </cell>
        </row>
        <row r="164">
          <cell r="S164" t="str">
            <v>ZRAE</v>
          </cell>
          <cell r="T164">
            <v>3</v>
          </cell>
          <cell r="V164">
            <v>1</v>
          </cell>
          <cell r="W164">
            <v>1</v>
          </cell>
          <cell r="X164">
            <v>72097192.849535704</v>
          </cell>
          <cell r="Z164">
            <v>10.54</v>
          </cell>
          <cell r="AB164">
            <v>1558.61</v>
          </cell>
        </row>
        <row r="165">
          <cell r="S165" t="str">
            <v>EUWD</v>
          </cell>
          <cell r="T165">
            <v>3</v>
          </cell>
          <cell r="U165">
            <v>1</v>
          </cell>
          <cell r="V165">
            <v>1</v>
          </cell>
          <cell r="W165">
            <v>1</v>
          </cell>
          <cell r="X165">
            <v>2168344027.62393</v>
          </cell>
          <cell r="Y165">
            <v>40258285.450000003</v>
          </cell>
          <cell r="Z165">
            <v>714.82</v>
          </cell>
          <cell r="AA165">
            <v>9127.27</v>
          </cell>
          <cell r="AB165">
            <v>82897.11</v>
          </cell>
        </row>
        <row r="166">
          <cell r="S166" t="str">
            <v>EUWV</v>
          </cell>
          <cell r="T166">
            <v>3</v>
          </cell>
          <cell r="U166">
            <v>1</v>
          </cell>
          <cell r="V166">
            <v>1</v>
          </cell>
          <cell r="W166">
            <v>1</v>
          </cell>
          <cell r="X166">
            <v>601330983.76007104</v>
          </cell>
          <cell r="Y166">
            <v>437165.96</v>
          </cell>
          <cell r="Z166">
            <v>173.6</v>
          </cell>
          <cell r="AA166">
            <v>33.479999999999997</v>
          </cell>
          <cell r="AB166">
            <v>18383.560000000001</v>
          </cell>
        </row>
        <row r="167">
          <cell r="S167" t="str">
            <v>WPFS</v>
          </cell>
          <cell r="T167">
            <v>3</v>
          </cell>
          <cell r="V167">
            <v>2</v>
          </cell>
          <cell r="W167">
            <v>2</v>
          </cell>
          <cell r="X167">
            <v>31540522.997467902</v>
          </cell>
          <cell r="Y167">
            <v>29464364.289999999</v>
          </cell>
          <cell r="AA167">
            <v>1882.57</v>
          </cell>
          <cell r="AB167">
            <v>57.36</v>
          </cell>
        </row>
        <row r="168">
          <cell r="S168" t="str">
            <v>EADV</v>
          </cell>
          <cell r="T168">
            <v>3</v>
          </cell>
          <cell r="V168">
            <v>2</v>
          </cell>
          <cell r="W168">
            <v>2</v>
          </cell>
          <cell r="X168">
            <v>43954512.772812903</v>
          </cell>
        </row>
        <row r="169">
          <cell r="S169" t="str">
            <v>GASA</v>
          </cell>
          <cell r="T169">
            <v>3</v>
          </cell>
          <cell r="V169">
            <v>2</v>
          </cell>
          <cell r="W169">
            <v>2</v>
          </cell>
          <cell r="X169">
            <v>2880094351.39217</v>
          </cell>
          <cell r="Y169">
            <v>9534104.2799999993</v>
          </cell>
          <cell r="AA169">
            <v>845.16</v>
          </cell>
          <cell r="AB169">
            <v>126933.02</v>
          </cell>
        </row>
        <row r="170">
          <cell r="S170" t="str">
            <v>WPSA</v>
          </cell>
          <cell r="T170">
            <v>3</v>
          </cell>
          <cell r="V170">
            <v>2</v>
          </cell>
          <cell r="W170">
            <v>2</v>
          </cell>
          <cell r="X170">
            <v>2473193888.8650799</v>
          </cell>
          <cell r="Y170">
            <v>249801847.88999999</v>
          </cell>
          <cell r="AA170">
            <v>57502.83</v>
          </cell>
          <cell r="AB170">
            <v>33407.879999999997</v>
          </cell>
        </row>
        <row r="171">
          <cell r="S171" t="str">
            <v>GAGS</v>
          </cell>
          <cell r="T171">
            <v>3</v>
          </cell>
          <cell r="U171">
            <v>1</v>
          </cell>
          <cell r="V171">
            <v>2</v>
          </cell>
          <cell r="W171">
            <v>1</v>
          </cell>
          <cell r="X171">
            <v>464229242.48995799</v>
          </cell>
          <cell r="Y171">
            <v>4823934.88</v>
          </cell>
          <cell r="AA171">
            <v>221.85</v>
          </cell>
          <cell r="AB171">
            <v>15516.3</v>
          </cell>
        </row>
        <row r="172">
          <cell r="S172" t="str">
            <v>EABC</v>
          </cell>
          <cell r="T172">
            <v>3</v>
          </cell>
          <cell r="V172">
            <v>1</v>
          </cell>
          <cell r="W172">
            <v>1</v>
          </cell>
          <cell r="X172">
            <v>-3.2648940772447401E-3</v>
          </cell>
        </row>
        <row r="173">
          <cell r="S173" t="str">
            <v>EABD</v>
          </cell>
          <cell r="T173">
            <v>3</v>
          </cell>
          <cell r="V173">
            <v>1</v>
          </cell>
          <cell r="W173">
            <v>1</v>
          </cell>
          <cell r="X173">
            <v>120169013.616304</v>
          </cell>
          <cell r="Y173">
            <v>2824.44</v>
          </cell>
          <cell r="Z173">
            <v>217.34</v>
          </cell>
          <cell r="AA173">
            <v>0.08</v>
          </cell>
          <cell r="AB173">
            <v>1221.8599999999999</v>
          </cell>
        </row>
        <row r="174">
          <cell r="S174" t="str">
            <v>EABE</v>
          </cell>
          <cell r="T174">
            <v>3</v>
          </cell>
          <cell r="V174">
            <v>1</v>
          </cell>
          <cell r="W174">
            <v>1</v>
          </cell>
          <cell r="X174">
            <v>-3.2648940772447401E-3</v>
          </cell>
        </row>
        <row r="175">
          <cell r="S175" t="str">
            <v>EABJ</v>
          </cell>
          <cell r="T175">
            <v>3</v>
          </cell>
          <cell r="V175">
            <v>1</v>
          </cell>
          <cell r="W175">
            <v>1</v>
          </cell>
          <cell r="X175">
            <v>-3.2648940772447401E-3</v>
          </cell>
        </row>
        <row r="176">
          <cell r="S176" t="str">
            <v>EABK</v>
          </cell>
          <cell r="T176">
            <v>3</v>
          </cell>
          <cell r="V176">
            <v>1</v>
          </cell>
          <cell r="W176">
            <v>1</v>
          </cell>
          <cell r="X176">
            <v>-3.2648940772447401E-3</v>
          </cell>
        </row>
        <row r="177">
          <cell r="S177" t="str">
            <v>EABL</v>
          </cell>
          <cell r="T177">
            <v>3</v>
          </cell>
          <cell r="V177">
            <v>1</v>
          </cell>
          <cell r="W177">
            <v>1</v>
          </cell>
          <cell r="X177">
            <v>-3.2648940772447401E-3</v>
          </cell>
        </row>
        <row r="178">
          <cell r="S178" t="str">
            <v>EABM</v>
          </cell>
          <cell r="T178">
            <v>3</v>
          </cell>
          <cell r="V178">
            <v>1</v>
          </cell>
          <cell r="W178">
            <v>1</v>
          </cell>
          <cell r="X178">
            <v>-3.2648940772447401E-3</v>
          </cell>
        </row>
        <row r="179">
          <cell r="S179" t="str">
            <v>EABT</v>
          </cell>
          <cell r="T179">
            <v>3</v>
          </cell>
          <cell r="V179">
            <v>1</v>
          </cell>
          <cell r="W179">
            <v>1</v>
          </cell>
          <cell r="X179">
            <v>-3.2648940772447401E-3</v>
          </cell>
        </row>
        <row r="180">
          <cell r="S180" t="str">
            <v>EAOB</v>
          </cell>
          <cell r="T180">
            <v>3</v>
          </cell>
          <cell r="V180">
            <v>1</v>
          </cell>
          <cell r="W180">
            <v>1</v>
          </cell>
          <cell r="X180">
            <v>-3.2648940772447401E-3</v>
          </cell>
        </row>
        <row r="181">
          <cell r="S181" t="str">
            <v>EAOC</v>
          </cell>
          <cell r="T181">
            <v>3</v>
          </cell>
          <cell r="V181">
            <v>1</v>
          </cell>
          <cell r="W181">
            <v>1</v>
          </cell>
          <cell r="X181">
            <v>6102506.7075053696</v>
          </cell>
          <cell r="Y181">
            <v>25984.94</v>
          </cell>
          <cell r="Z181">
            <v>28.52</v>
          </cell>
          <cell r="AB181">
            <v>94.21</v>
          </cell>
        </row>
        <row r="182">
          <cell r="S182" t="str">
            <v>EAOD</v>
          </cell>
          <cell r="T182">
            <v>3</v>
          </cell>
          <cell r="V182">
            <v>1</v>
          </cell>
          <cell r="W182">
            <v>1</v>
          </cell>
          <cell r="X182">
            <v>769804333.10935903</v>
          </cell>
          <cell r="Y182">
            <v>1704433.08</v>
          </cell>
          <cell r="Z182">
            <v>1581.62</v>
          </cell>
          <cell r="AA182">
            <v>97.24</v>
          </cell>
          <cell r="AB182">
            <v>13351.62</v>
          </cell>
        </row>
        <row r="183">
          <cell r="S183" t="str">
            <v>EAOE</v>
          </cell>
          <cell r="T183">
            <v>3</v>
          </cell>
          <cell r="V183">
            <v>1</v>
          </cell>
          <cell r="W183">
            <v>1</v>
          </cell>
          <cell r="X183">
            <v>-3.2648940772447401E-3</v>
          </cell>
        </row>
        <row r="184">
          <cell r="S184" t="str">
            <v>EAOF</v>
          </cell>
          <cell r="T184">
            <v>3</v>
          </cell>
          <cell r="V184">
            <v>1</v>
          </cell>
          <cell r="W184">
            <v>1</v>
          </cell>
          <cell r="X184">
            <v>13920960.5297029</v>
          </cell>
          <cell r="Y184">
            <v>641198.87</v>
          </cell>
          <cell r="Z184">
            <v>16.2</v>
          </cell>
          <cell r="AA184">
            <v>76.319999999999993</v>
          </cell>
          <cell r="AB184">
            <v>117.17</v>
          </cell>
        </row>
        <row r="185">
          <cell r="S185" t="str">
            <v>EAOG</v>
          </cell>
          <cell r="T185">
            <v>3</v>
          </cell>
          <cell r="V185">
            <v>1</v>
          </cell>
          <cell r="W185">
            <v>1</v>
          </cell>
          <cell r="X185">
            <v>980829764.27644098</v>
          </cell>
          <cell r="Z185">
            <v>3863.64</v>
          </cell>
          <cell r="AB185">
            <v>3887.17</v>
          </cell>
        </row>
        <row r="186">
          <cell r="S186" t="str">
            <v>EAOK</v>
          </cell>
          <cell r="T186">
            <v>3</v>
          </cell>
          <cell r="V186">
            <v>1</v>
          </cell>
          <cell r="W186">
            <v>1</v>
          </cell>
          <cell r="X186">
            <v>-3.2648940772447401E-3</v>
          </cell>
        </row>
        <row r="187">
          <cell r="S187" t="str">
            <v>EAOL</v>
          </cell>
          <cell r="T187">
            <v>3</v>
          </cell>
          <cell r="V187">
            <v>1</v>
          </cell>
          <cell r="W187">
            <v>1</v>
          </cell>
          <cell r="X187">
            <v>3202587.8693133001</v>
          </cell>
          <cell r="Y187">
            <v>18682.61</v>
          </cell>
          <cell r="Z187">
            <v>5.35</v>
          </cell>
          <cell r="AB187">
            <v>43.88</v>
          </cell>
        </row>
        <row r="188">
          <cell r="S188" t="str">
            <v>EAOM</v>
          </cell>
          <cell r="T188">
            <v>3</v>
          </cell>
          <cell r="V188">
            <v>1</v>
          </cell>
          <cell r="W188">
            <v>1</v>
          </cell>
          <cell r="X188">
            <v>53500287.119093001</v>
          </cell>
          <cell r="Z188">
            <v>272.55</v>
          </cell>
          <cell r="AB188">
            <v>925.1</v>
          </cell>
        </row>
        <row r="189">
          <cell r="S189" t="str">
            <v>EAOT</v>
          </cell>
          <cell r="T189">
            <v>3</v>
          </cell>
          <cell r="V189">
            <v>1</v>
          </cell>
          <cell r="W189">
            <v>1</v>
          </cell>
          <cell r="X189">
            <v>4356668.6090043802</v>
          </cell>
          <cell r="Y189">
            <v>399044.31</v>
          </cell>
          <cell r="Z189">
            <v>4.08</v>
          </cell>
          <cell r="AA189">
            <v>52.68</v>
          </cell>
          <cell r="AB189">
            <v>40.590000000000003</v>
          </cell>
        </row>
        <row r="190">
          <cell r="S190" t="str">
            <v>EAPF</v>
          </cell>
          <cell r="T190">
            <v>3</v>
          </cell>
          <cell r="V190">
            <v>1</v>
          </cell>
          <cell r="W190">
            <v>1</v>
          </cell>
          <cell r="X190">
            <v>116787219.771759</v>
          </cell>
          <cell r="Y190">
            <v>111117.51</v>
          </cell>
          <cell r="Z190">
            <v>7.38</v>
          </cell>
          <cell r="AA190">
            <v>0.38</v>
          </cell>
          <cell r="AB190">
            <v>1471.04</v>
          </cell>
        </row>
        <row r="191">
          <cell r="S191" t="str">
            <v>EARA</v>
          </cell>
          <cell r="T191">
            <v>3</v>
          </cell>
          <cell r="V191">
            <v>1</v>
          </cell>
          <cell r="W191">
            <v>1</v>
          </cell>
          <cell r="X191">
            <v>49532755.882640302</v>
          </cell>
          <cell r="Y191">
            <v>14685132.26</v>
          </cell>
          <cell r="Z191">
            <v>30.19</v>
          </cell>
          <cell r="AA191">
            <v>312.73</v>
          </cell>
          <cell r="AB191">
            <v>169.61</v>
          </cell>
        </row>
        <row r="192">
          <cell r="S192" t="str">
            <v>EARB</v>
          </cell>
          <cell r="T192">
            <v>3</v>
          </cell>
          <cell r="V192">
            <v>1</v>
          </cell>
          <cell r="W192">
            <v>1</v>
          </cell>
          <cell r="X192">
            <v>1334026.9116214199</v>
          </cell>
          <cell r="Z192">
            <v>4.01</v>
          </cell>
          <cell r="AB192">
            <v>17.899999999999999</v>
          </cell>
        </row>
        <row r="193">
          <cell r="S193" t="str">
            <v>EARD</v>
          </cell>
          <cell r="T193">
            <v>3</v>
          </cell>
          <cell r="V193">
            <v>1</v>
          </cell>
          <cell r="W193">
            <v>1</v>
          </cell>
          <cell r="X193">
            <v>85455552.885543093</v>
          </cell>
          <cell r="Y193">
            <v>50903.360000000001</v>
          </cell>
          <cell r="Z193">
            <v>158.72999999999999</v>
          </cell>
          <cell r="AA193">
            <v>28.3</v>
          </cell>
          <cell r="AB193">
            <v>987.15</v>
          </cell>
        </row>
        <row r="194">
          <cell r="S194" t="str">
            <v>EARE</v>
          </cell>
          <cell r="T194">
            <v>3</v>
          </cell>
          <cell r="V194">
            <v>1</v>
          </cell>
          <cell r="W194">
            <v>1</v>
          </cell>
          <cell r="X194">
            <v>46517696.381671697</v>
          </cell>
          <cell r="Y194">
            <v>1764495.28</v>
          </cell>
          <cell r="Z194">
            <v>48.66</v>
          </cell>
          <cell r="AA194">
            <v>302.99</v>
          </cell>
          <cell r="AB194">
            <v>529.47</v>
          </cell>
        </row>
        <row r="195">
          <cell r="S195" t="str">
            <v>EARF</v>
          </cell>
          <cell r="T195">
            <v>3</v>
          </cell>
          <cell r="V195">
            <v>1</v>
          </cell>
          <cell r="W195">
            <v>1</v>
          </cell>
          <cell r="X195">
            <v>1205026.83960905</v>
          </cell>
          <cell r="Y195">
            <v>68764.98</v>
          </cell>
          <cell r="Z195">
            <v>0.03</v>
          </cell>
          <cell r="AA195">
            <v>3.08</v>
          </cell>
          <cell r="AB195">
            <v>3.38</v>
          </cell>
        </row>
        <row r="196">
          <cell r="S196" t="str">
            <v>EARG</v>
          </cell>
          <cell r="T196">
            <v>3</v>
          </cell>
          <cell r="V196">
            <v>1</v>
          </cell>
          <cell r="W196">
            <v>1</v>
          </cell>
          <cell r="X196">
            <v>160140310.184311</v>
          </cell>
          <cell r="Y196">
            <v>6162455.5199999996</v>
          </cell>
          <cell r="Z196">
            <v>118.6</v>
          </cell>
          <cell r="AA196">
            <v>358.46</v>
          </cell>
          <cell r="AB196">
            <v>1249.8</v>
          </cell>
        </row>
        <row r="197">
          <cell r="S197" t="str">
            <v>EARK</v>
          </cell>
          <cell r="T197">
            <v>3</v>
          </cell>
          <cell r="V197">
            <v>1</v>
          </cell>
          <cell r="W197">
            <v>1</v>
          </cell>
          <cell r="X197">
            <v>2900949.3574346201</v>
          </cell>
          <cell r="AB197">
            <v>81.209999999999994</v>
          </cell>
        </row>
        <row r="198">
          <cell r="S198" t="str">
            <v>EARL</v>
          </cell>
          <cell r="T198">
            <v>3</v>
          </cell>
          <cell r="V198">
            <v>1</v>
          </cell>
          <cell r="W198">
            <v>1</v>
          </cell>
          <cell r="X198">
            <v>-3.2648940772447401E-3</v>
          </cell>
        </row>
        <row r="199">
          <cell r="S199" t="str">
            <v>EARM</v>
          </cell>
          <cell r="T199">
            <v>3</v>
          </cell>
          <cell r="V199">
            <v>1</v>
          </cell>
          <cell r="W199">
            <v>1</v>
          </cell>
          <cell r="X199">
            <v>-3.2648940772447401E-3</v>
          </cell>
        </row>
        <row r="200">
          <cell r="S200" t="str">
            <v>EART</v>
          </cell>
          <cell r="T200">
            <v>3</v>
          </cell>
          <cell r="V200">
            <v>1</v>
          </cell>
          <cell r="W200">
            <v>1</v>
          </cell>
          <cell r="X200">
            <v>-3.2648940772447401E-3</v>
          </cell>
        </row>
        <row r="201">
          <cell r="S201" t="str">
            <v>EASD</v>
          </cell>
          <cell r="T201">
            <v>3</v>
          </cell>
          <cell r="V201">
            <v>1</v>
          </cell>
          <cell r="W201">
            <v>1</v>
          </cell>
          <cell r="X201">
            <v>-3.3621447930174001E-3</v>
          </cell>
        </row>
        <row r="202">
          <cell r="S202" t="str">
            <v>EASV</v>
          </cell>
          <cell r="T202">
            <v>3</v>
          </cell>
          <cell r="V202">
            <v>1</v>
          </cell>
          <cell r="W202">
            <v>1</v>
          </cell>
          <cell r="X202">
            <v>-3.3621447930174001E-3</v>
          </cell>
        </row>
        <row r="203">
          <cell r="S203" t="str">
            <v>EAZF</v>
          </cell>
          <cell r="T203">
            <v>3</v>
          </cell>
          <cell r="V203">
            <v>1</v>
          </cell>
          <cell r="W203">
            <v>1</v>
          </cell>
          <cell r="X203">
            <v>-3.3621447930174001E-3</v>
          </cell>
        </row>
        <row r="204">
          <cell r="S204" t="str">
            <v>EAZH</v>
          </cell>
          <cell r="T204">
            <v>3</v>
          </cell>
          <cell r="V204">
            <v>1</v>
          </cell>
          <cell r="W204">
            <v>1</v>
          </cell>
          <cell r="X204">
            <v>-3.3621447930174001E-3</v>
          </cell>
        </row>
        <row r="205">
          <cell r="S205" t="str">
            <v>IAAW</v>
          </cell>
          <cell r="T205">
            <v>1</v>
          </cell>
          <cell r="V205">
            <v>1</v>
          </cell>
          <cell r="W205">
            <v>1</v>
          </cell>
          <cell r="X205">
            <v>3739016.5244240202</v>
          </cell>
          <cell r="Y205">
            <v>123160.38</v>
          </cell>
          <cell r="Z205">
            <v>2.99</v>
          </cell>
          <cell r="AA205">
            <v>1165.3399999999999</v>
          </cell>
          <cell r="AB205">
            <v>325.93</v>
          </cell>
        </row>
        <row r="206">
          <cell r="S206" t="str">
            <v>IABE</v>
          </cell>
          <cell r="T206">
            <v>1</v>
          </cell>
          <cell r="V206">
            <v>1</v>
          </cell>
          <cell r="W206">
            <v>1</v>
          </cell>
          <cell r="X206">
            <v>14585580.6767346</v>
          </cell>
          <cell r="Y206">
            <v>2092592.18</v>
          </cell>
          <cell r="AA206">
            <v>7456.98</v>
          </cell>
          <cell r="AB206">
            <v>2274.89</v>
          </cell>
        </row>
        <row r="207">
          <cell r="S207" t="str">
            <v>IACV</v>
          </cell>
          <cell r="T207">
            <v>1</v>
          </cell>
          <cell r="V207">
            <v>1</v>
          </cell>
          <cell r="W207">
            <v>1</v>
          </cell>
          <cell r="X207">
            <v>47065678.325548097</v>
          </cell>
          <cell r="Y207">
            <v>952727.53</v>
          </cell>
          <cell r="Z207">
            <v>34.869999999999997</v>
          </cell>
          <cell r="AA207">
            <v>17624.189999999999</v>
          </cell>
          <cell r="AB207">
            <v>12246.84</v>
          </cell>
        </row>
        <row r="208">
          <cell r="S208" t="str">
            <v>IADS</v>
          </cell>
          <cell r="T208">
            <v>1</v>
          </cell>
          <cell r="V208">
            <v>1</v>
          </cell>
          <cell r="W208">
            <v>1</v>
          </cell>
          <cell r="X208">
            <v>35979493.893934697</v>
          </cell>
          <cell r="Y208">
            <v>3575997.7</v>
          </cell>
          <cell r="Z208">
            <v>306.70999999999998</v>
          </cell>
          <cell r="AA208">
            <v>23789.17</v>
          </cell>
          <cell r="AB208">
            <v>3630.72</v>
          </cell>
        </row>
        <row r="209">
          <cell r="S209" t="str">
            <v>IAGA</v>
          </cell>
          <cell r="T209">
            <v>1</v>
          </cell>
          <cell r="V209">
            <v>1</v>
          </cell>
          <cell r="W209">
            <v>1</v>
          </cell>
          <cell r="X209">
            <v>37491624.103330202</v>
          </cell>
          <cell r="Y209">
            <v>4683077.6100000003</v>
          </cell>
          <cell r="Z209">
            <v>79.569999999999993</v>
          </cell>
          <cell r="AA209">
            <v>29719.47</v>
          </cell>
          <cell r="AB209">
            <v>8273.81</v>
          </cell>
        </row>
        <row r="210">
          <cell r="S210" t="str">
            <v>IAUW</v>
          </cell>
          <cell r="T210">
            <v>1</v>
          </cell>
          <cell r="V210">
            <v>1</v>
          </cell>
          <cell r="W210">
            <v>1</v>
          </cell>
          <cell r="X210">
            <v>1224075993.2137201</v>
          </cell>
          <cell r="Y210">
            <v>17756867.739999998</v>
          </cell>
          <cell r="Z210">
            <v>6019</v>
          </cell>
          <cell r="AA210">
            <v>104815.11</v>
          </cell>
          <cell r="AB210">
            <v>288356.11</v>
          </cell>
        </row>
        <row r="211">
          <cell r="S211" t="str">
            <v>IAXA</v>
          </cell>
          <cell r="T211">
            <v>1</v>
          </cell>
          <cell r="V211">
            <v>1</v>
          </cell>
          <cell r="W211">
            <v>1</v>
          </cell>
          <cell r="X211">
            <v>141126885.38550499</v>
          </cell>
          <cell r="Y211">
            <v>11694704.560000001</v>
          </cell>
          <cell r="Z211">
            <v>627.05999999999995</v>
          </cell>
          <cell r="AA211">
            <v>115049.34</v>
          </cell>
          <cell r="AB211">
            <v>22209.09</v>
          </cell>
        </row>
        <row r="212">
          <cell r="S212" t="str">
            <v>IAXC</v>
          </cell>
          <cell r="T212">
            <v>1</v>
          </cell>
          <cell r="V212">
            <v>1</v>
          </cell>
          <cell r="W212">
            <v>1</v>
          </cell>
          <cell r="X212">
            <v>341927622.81346399</v>
          </cell>
          <cell r="Y212">
            <v>1650019.17</v>
          </cell>
          <cell r="Z212">
            <v>592.01</v>
          </cell>
          <cell r="AA212">
            <v>28617.17</v>
          </cell>
          <cell r="AB212">
            <v>93613.2</v>
          </cell>
        </row>
        <row r="213">
          <cell r="S213" t="str">
            <v>IAXD</v>
          </cell>
          <cell r="T213">
            <v>1</v>
          </cell>
          <cell r="V213">
            <v>1</v>
          </cell>
          <cell r="W213">
            <v>1</v>
          </cell>
          <cell r="X213">
            <v>3348103.1337995599</v>
          </cell>
          <cell r="Y213">
            <v>16015.74</v>
          </cell>
          <cell r="Z213">
            <v>6.99</v>
          </cell>
          <cell r="AA213">
            <v>546.4</v>
          </cell>
          <cell r="AB213">
            <v>20830.93</v>
          </cell>
        </row>
        <row r="214">
          <cell r="S214" t="str">
            <v>IAXE</v>
          </cell>
          <cell r="T214">
            <v>1</v>
          </cell>
          <cell r="V214">
            <v>1</v>
          </cell>
          <cell r="W214">
            <v>1</v>
          </cell>
          <cell r="X214">
            <v>126668079.90746801</v>
          </cell>
          <cell r="Y214">
            <v>8896462.1199999992</v>
          </cell>
          <cell r="Z214">
            <v>4776.75</v>
          </cell>
          <cell r="AA214">
            <v>53593.48</v>
          </cell>
          <cell r="AB214">
            <v>23956.32</v>
          </cell>
        </row>
        <row r="215">
          <cell r="S215" t="str">
            <v>IAXP</v>
          </cell>
          <cell r="T215">
            <v>1</v>
          </cell>
          <cell r="V215">
            <v>1</v>
          </cell>
          <cell r="W215">
            <v>1</v>
          </cell>
          <cell r="X215">
            <v>79160714.672622502</v>
          </cell>
          <cell r="Y215">
            <v>2226595.83</v>
          </cell>
          <cell r="Z215">
            <v>73.459999999999994</v>
          </cell>
          <cell r="AA215">
            <v>30181.47</v>
          </cell>
          <cell r="AB215">
            <v>2391.2600000000002</v>
          </cell>
        </row>
        <row r="216">
          <cell r="S216" t="str">
            <v>IBWD</v>
          </cell>
          <cell r="T216">
            <v>2</v>
          </cell>
          <cell r="V216">
            <v>1</v>
          </cell>
          <cell r="W216">
            <v>1</v>
          </cell>
          <cell r="X216">
            <v>51918709.760289602</v>
          </cell>
          <cell r="Y216">
            <v>353834.22</v>
          </cell>
          <cell r="AA216">
            <v>463.23</v>
          </cell>
          <cell r="AB216">
            <v>701</v>
          </cell>
        </row>
        <row r="217">
          <cell r="S217" t="str">
            <v>IGLR</v>
          </cell>
          <cell r="T217">
            <v>2</v>
          </cell>
          <cell r="V217">
            <v>1</v>
          </cell>
          <cell r="W217">
            <v>1</v>
          </cell>
          <cell r="X217">
            <v>7970137.2933180695</v>
          </cell>
          <cell r="Z217">
            <v>142.16999999999999</v>
          </cell>
          <cell r="AB217">
            <v>-0.5</v>
          </cell>
        </row>
        <row r="218">
          <cell r="S218" t="str">
            <v>IOLM</v>
          </cell>
          <cell r="T218">
            <v>2</v>
          </cell>
          <cell r="V218">
            <v>1</v>
          </cell>
          <cell r="W218">
            <v>1</v>
          </cell>
          <cell r="X218">
            <v>7.2544165293488396E-4</v>
          </cell>
        </row>
        <row r="219">
          <cell r="S219" t="str">
            <v>IQDP</v>
          </cell>
          <cell r="T219">
            <v>2</v>
          </cell>
          <cell r="V219">
            <v>1</v>
          </cell>
          <cell r="W219">
            <v>1</v>
          </cell>
          <cell r="X219">
            <v>148532353.34040099</v>
          </cell>
          <cell r="Z219">
            <v>1696.84</v>
          </cell>
          <cell r="AB219">
            <v>-0.5</v>
          </cell>
        </row>
        <row r="220">
          <cell r="S220" t="str">
            <v>IQLR</v>
          </cell>
          <cell r="T220">
            <v>2</v>
          </cell>
          <cell r="V220">
            <v>1</v>
          </cell>
          <cell r="W220">
            <v>1</v>
          </cell>
          <cell r="X220">
            <v>96644830.615430295</v>
          </cell>
          <cell r="Z220">
            <v>2006.33</v>
          </cell>
          <cell r="AB220">
            <v>-10.86</v>
          </cell>
        </row>
        <row r="221">
          <cell r="S221" t="str">
            <v>IRLR</v>
          </cell>
          <cell r="T221">
            <v>2</v>
          </cell>
          <cell r="V221">
            <v>1</v>
          </cell>
          <cell r="W221">
            <v>1</v>
          </cell>
          <cell r="X221">
            <v>166169763.34768</v>
          </cell>
          <cell r="Z221">
            <v>1735.95</v>
          </cell>
          <cell r="AB221">
            <v>-0.5</v>
          </cell>
        </row>
        <row r="222">
          <cell r="S222" t="str">
            <v>IRMD</v>
          </cell>
          <cell r="T222">
            <v>2</v>
          </cell>
          <cell r="V222">
            <v>1</v>
          </cell>
          <cell r="W222">
            <v>1</v>
          </cell>
          <cell r="X222">
            <v>3.18925801891052E-4</v>
          </cell>
        </row>
        <row r="223">
          <cell r="S223" t="str">
            <v>IRMV</v>
          </cell>
          <cell r="T223">
            <v>2</v>
          </cell>
          <cell r="V223">
            <v>1</v>
          </cell>
          <cell r="W223">
            <v>1</v>
          </cell>
          <cell r="X223">
            <v>3.18925801891052E-4</v>
          </cell>
        </row>
        <row r="224">
          <cell r="S224" t="str">
            <v>IRWH</v>
          </cell>
          <cell r="T224">
            <v>2</v>
          </cell>
          <cell r="V224">
            <v>1</v>
          </cell>
          <cell r="W224">
            <v>1</v>
          </cell>
          <cell r="X224">
            <v>144728173.57768801</v>
          </cell>
          <cell r="Y224">
            <v>2541850.88</v>
          </cell>
          <cell r="AA224">
            <v>6580.42</v>
          </cell>
          <cell r="AB224">
            <v>1379.28</v>
          </cell>
        </row>
        <row r="225">
          <cell r="S225" t="str">
            <v>ISAK</v>
          </cell>
          <cell r="T225">
            <v>2</v>
          </cell>
          <cell r="V225">
            <v>1</v>
          </cell>
          <cell r="W225">
            <v>1</v>
          </cell>
          <cell r="X225">
            <v>2.71654192782665E-3</v>
          </cell>
        </row>
        <row r="226">
          <cell r="S226" t="str">
            <v>ISLR</v>
          </cell>
          <cell r="T226">
            <v>2</v>
          </cell>
          <cell r="V226">
            <v>1</v>
          </cell>
          <cell r="W226">
            <v>1</v>
          </cell>
          <cell r="X226">
            <v>582865295.25077605</v>
          </cell>
          <cell r="Y226">
            <v>988.52</v>
          </cell>
          <cell r="Z226">
            <v>7161.06</v>
          </cell>
          <cell r="AA226">
            <v>1</v>
          </cell>
          <cell r="AB226">
            <v>-8.4700000000000006</v>
          </cell>
        </row>
        <row r="227">
          <cell r="S227" t="str">
            <v>ISTD</v>
          </cell>
          <cell r="T227">
            <v>2</v>
          </cell>
          <cell r="V227">
            <v>1</v>
          </cell>
          <cell r="W227">
            <v>1</v>
          </cell>
          <cell r="X227">
            <v>80776845.573176101</v>
          </cell>
          <cell r="Y227">
            <v>1688175.51</v>
          </cell>
          <cell r="AA227">
            <v>4079.85</v>
          </cell>
          <cell r="AB227">
            <v>546.70000000000005</v>
          </cell>
        </row>
        <row r="228">
          <cell r="S228" t="str">
            <v>ITWD</v>
          </cell>
          <cell r="T228">
            <v>2</v>
          </cell>
          <cell r="V228">
            <v>1</v>
          </cell>
          <cell r="W228">
            <v>1</v>
          </cell>
          <cell r="X228">
            <v>592585328.53806305</v>
          </cell>
          <cell r="Y228">
            <v>21932073.780000001</v>
          </cell>
          <cell r="AA228">
            <v>12542.36</v>
          </cell>
          <cell r="AB228">
            <v>5297.85</v>
          </cell>
        </row>
        <row r="229">
          <cell r="S229" t="str">
            <v>IXAD</v>
          </cell>
          <cell r="T229">
            <v>2</v>
          </cell>
          <cell r="V229">
            <v>1</v>
          </cell>
          <cell r="W229">
            <v>1</v>
          </cell>
          <cell r="X229">
            <v>168306.94338563399</v>
          </cell>
          <cell r="AB229">
            <v>5.48</v>
          </cell>
        </row>
        <row r="230">
          <cell r="S230" t="str">
            <v>IXEV</v>
          </cell>
          <cell r="T230">
            <v>2</v>
          </cell>
          <cell r="V230">
            <v>1</v>
          </cell>
          <cell r="W230">
            <v>1</v>
          </cell>
          <cell r="X230">
            <v>339139349.74890399</v>
          </cell>
          <cell r="Y230">
            <v>3296683.4</v>
          </cell>
          <cell r="AA230">
            <v>2600.4699999999998</v>
          </cell>
          <cell r="AB230">
            <v>2502.7800000000002</v>
          </cell>
        </row>
        <row r="231">
          <cell r="S231" t="str">
            <v>IXKV</v>
          </cell>
          <cell r="T231">
            <v>2</v>
          </cell>
          <cell r="V231">
            <v>1</v>
          </cell>
          <cell r="W231">
            <v>1</v>
          </cell>
          <cell r="X231">
            <v>149869671.067045</v>
          </cell>
          <cell r="Y231">
            <v>2118888.5</v>
          </cell>
          <cell r="AA231">
            <v>15526.03</v>
          </cell>
          <cell r="AB231">
            <v>1578.53</v>
          </cell>
        </row>
        <row r="232">
          <cell r="S232" t="str">
            <v>IXKY</v>
          </cell>
          <cell r="T232">
            <v>2</v>
          </cell>
          <cell r="V232">
            <v>1</v>
          </cell>
          <cell r="W232">
            <v>1</v>
          </cell>
          <cell r="X232">
            <v>6997524.0557143502</v>
          </cell>
        </row>
        <row r="233">
          <cell r="S233" t="str">
            <v>ZAAC</v>
          </cell>
          <cell r="T233">
            <v>3</v>
          </cell>
          <cell r="V233">
            <v>1</v>
          </cell>
          <cell r="W233">
            <v>1</v>
          </cell>
          <cell r="X233">
            <v>62394305.504900597</v>
          </cell>
          <cell r="Z233">
            <v>37.06</v>
          </cell>
          <cell r="AB233">
            <v>1422.76</v>
          </cell>
        </row>
        <row r="234">
          <cell r="S234" t="str">
            <v>ZBCV</v>
          </cell>
          <cell r="T234">
            <v>3</v>
          </cell>
          <cell r="V234">
            <v>1</v>
          </cell>
          <cell r="W234">
            <v>1</v>
          </cell>
          <cell r="X234">
            <v>-3.3621447930174001E-3</v>
          </cell>
        </row>
        <row r="235">
          <cell r="S235" t="str">
            <v>ZGWK</v>
          </cell>
          <cell r="T235">
            <v>3</v>
          </cell>
          <cell r="V235">
            <v>1</v>
          </cell>
          <cell r="W235">
            <v>1</v>
          </cell>
          <cell r="X235">
            <v>129120269.060605</v>
          </cell>
          <cell r="Y235">
            <v>238642.23</v>
          </cell>
          <cell r="Z235">
            <v>336.81</v>
          </cell>
          <cell r="AB235">
            <v>1403.95</v>
          </cell>
        </row>
        <row r="236">
          <cell r="S236" t="str">
            <v>ZMCB</v>
          </cell>
          <cell r="T236">
            <v>3</v>
          </cell>
          <cell r="V236">
            <v>1</v>
          </cell>
          <cell r="W236">
            <v>1</v>
          </cell>
          <cell r="X236">
            <v>186035500.41512001</v>
          </cell>
          <cell r="Y236">
            <v>51858.93</v>
          </cell>
          <cell r="Z236">
            <v>429.61</v>
          </cell>
          <cell r="AB236">
            <v>1548.64</v>
          </cell>
        </row>
        <row r="237">
          <cell r="S237" t="str">
            <v>ZPKS</v>
          </cell>
          <cell r="T237">
            <v>3</v>
          </cell>
          <cell r="V237">
            <v>1</v>
          </cell>
          <cell r="W237">
            <v>1</v>
          </cell>
          <cell r="X237">
            <v>-3.3621447930174001E-3</v>
          </cell>
        </row>
        <row r="238">
          <cell r="S238" t="str">
            <v>FRGM</v>
          </cell>
          <cell r="T238">
            <v>2</v>
          </cell>
          <cell r="V238">
            <v>2</v>
          </cell>
          <cell r="W238">
            <v>2</v>
          </cell>
          <cell r="X238">
            <v>1</v>
          </cell>
        </row>
        <row r="239">
          <cell r="S239" t="str">
            <v>FRKL</v>
          </cell>
          <cell r="T239">
            <v>2</v>
          </cell>
          <cell r="V239">
            <v>2</v>
          </cell>
          <cell r="W239">
            <v>2</v>
          </cell>
          <cell r="X239">
            <v>260137642.632498</v>
          </cell>
          <cell r="Y239">
            <v>3647528.29</v>
          </cell>
          <cell r="AA239">
            <v>4617.34</v>
          </cell>
          <cell r="AB239">
            <v>6655.05</v>
          </cell>
        </row>
        <row r="240">
          <cell r="S240" t="str">
            <v>ILNM</v>
          </cell>
          <cell r="T240">
            <v>2</v>
          </cell>
          <cell r="V240">
            <v>2</v>
          </cell>
          <cell r="W240">
            <v>2</v>
          </cell>
          <cell r="X240">
            <v>7.2544165293488396E-4</v>
          </cell>
        </row>
        <row r="241">
          <cell r="S241" t="str">
            <v>IMNM</v>
          </cell>
          <cell r="T241">
            <v>2</v>
          </cell>
          <cell r="V241">
            <v>2</v>
          </cell>
          <cell r="W241">
            <v>2</v>
          </cell>
          <cell r="X241">
            <v>7.2544165293488396E-4</v>
          </cell>
        </row>
        <row r="242">
          <cell r="S242" t="str">
            <v>UFPF</v>
          </cell>
          <cell r="T242">
            <v>2</v>
          </cell>
          <cell r="V242">
            <v>2</v>
          </cell>
          <cell r="W242">
            <v>2</v>
          </cell>
          <cell r="X242">
            <v>291664365.07572502</v>
          </cell>
          <cell r="Y242">
            <v>5554991.7300000004</v>
          </cell>
          <cell r="AA242">
            <v>6694.41</v>
          </cell>
          <cell r="AB242">
            <v>10479.74</v>
          </cell>
        </row>
        <row r="243">
          <cell r="S243" t="str">
            <v>UFSA</v>
          </cell>
          <cell r="T243">
            <v>2</v>
          </cell>
          <cell r="V243">
            <v>2</v>
          </cell>
          <cell r="W243">
            <v>2</v>
          </cell>
          <cell r="X243">
            <v>194594391.05464801</v>
          </cell>
          <cell r="Y243">
            <v>7416713.8700000001</v>
          </cell>
          <cell r="Z243">
            <v>0.01</v>
          </cell>
          <cell r="AA243">
            <v>6105.34</v>
          </cell>
          <cell r="AB243">
            <v>2090.8000000000002</v>
          </cell>
        </row>
        <row r="244">
          <cell r="S244" t="str">
            <v>UGNA</v>
          </cell>
          <cell r="T244">
            <v>2</v>
          </cell>
          <cell r="V244">
            <v>2</v>
          </cell>
          <cell r="W244">
            <v>2</v>
          </cell>
          <cell r="X244">
            <v>66222031.26636</v>
          </cell>
          <cell r="Y244">
            <v>1868379.51</v>
          </cell>
          <cell r="AA244">
            <v>1176.05</v>
          </cell>
          <cell r="AB244">
            <v>395.98</v>
          </cell>
        </row>
        <row r="245">
          <cell r="S245" t="str">
            <v>UOPF</v>
          </cell>
          <cell r="T245">
            <v>2</v>
          </cell>
          <cell r="V245">
            <v>2</v>
          </cell>
          <cell r="W245">
            <v>2</v>
          </cell>
          <cell r="X245">
            <v>274700347.48087698</v>
          </cell>
          <cell r="Y245">
            <v>592639.56000000006</v>
          </cell>
          <cell r="AA245">
            <v>773.54</v>
          </cell>
          <cell r="AB245">
            <v>8962.01</v>
          </cell>
        </row>
        <row r="246">
          <cell r="S246" t="str">
            <v>UQPF</v>
          </cell>
          <cell r="T246">
            <v>2</v>
          </cell>
          <cell r="V246">
            <v>2</v>
          </cell>
          <cell r="W246">
            <v>2</v>
          </cell>
          <cell r="X246">
            <v>26105234.435106002</v>
          </cell>
          <cell r="Y246">
            <v>294259.19</v>
          </cell>
          <cell r="AA246">
            <v>239.79</v>
          </cell>
          <cell r="AB246">
            <v>1663.59</v>
          </cell>
        </row>
        <row r="247">
          <cell r="S247" t="str">
            <v>UQSA</v>
          </cell>
          <cell r="T247">
            <v>2</v>
          </cell>
          <cell r="V247">
            <v>2</v>
          </cell>
          <cell r="W247">
            <v>2</v>
          </cell>
          <cell r="X247">
            <v>220347.54858879</v>
          </cell>
          <cell r="Y247">
            <v>9259.0300000000007</v>
          </cell>
          <cell r="AA247">
            <v>4.9000000000000004</v>
          </cell>
          <cell r="AB247">
            <v>1.01</v>
          </cell>
        </row>
        <row r="248">
          <cell r="S248" t="str">
            <v>URPF</v>
          </cell>
          <cell r="T248">
            <v>2</v>
          </cell>
          <cell r="V248">
            <v>2</v>
          </cell>
          <cell r="W248">
            <v>2</v>
          </cell>
          <cell r="X248">
            <v>62338801.833337098</v>
          </cell>
          <cell r="Y248">
            <v>1514168.13</v>
          </cell>
          <cell r="AA248">
            <v>1266.3800000000001</v>
          </cell>
          <cell r="AB248">
            <v>2155.21</v>
          </cell>
        </row>
        <row r="249">
          <cell r="S249" t="str">
            <v>UVPF</v>
          </cell>
          <cell r="T249">
            <v>2</v>
          </cell>
          <cell r="V249">
            <v>2</v>
          </cell>
          <cell r="W249">
            <v>2</v>
          </cell>
          <cell r="X249">
            <v>61180590.840816699</v>
          </cell>
          <cell r="Y249">
            <v>891782.21</v>
          </cell>
          <cell r="AA249">
            <v>580.26</v>
          </cell>
          <cell r="AB249">
            <v>538.78</v>
          </cell>
        </row>
        <row r="250">
          <cell r="S250" t="str">
            <v>UZPF</v>
          </cell>
          <cell r="T250">
            <v>2</v>
          </cell>
          <cell r="V250">
            <v>2</v>
          </cell>
          <cell r="W250">
            <v>2</v>
          </cell>
          <cell r="X250">
            <v>130263586.97132801</v>
          </cell>
          <cell r="Y250">
            <v>1213364.5</v>
          </cell>
          <cell r="AA250">
            <v>5051.49</v>
          </cell>
          <cell r="AB250">
            <v>1470.11</v>
          </cell>
        </row>
        <row r="251">
          <cell r="S251" t="str">
            <v>FRGL</v>
          </cell>
          <cell r="T251">
            <v>2</v>
          </cell>
          <cell r="U251">
            <v>1</v>
          </cell>
          <cell r="V251">
            <v>2</v>
          </cell>
          <cell r="W251">
            <v>1</v>
          </cell>
          <cell r="X251">
            <v>260954728.68645301</v>
          </cell>
          <cell r="Y251">
            <v>8282726.7400000002</v>
          </cell>
          <cell r="AA251">
            <v>7482.14</v>
          </cell>
          <cell r="AB251">
            <v>21.81</v>
          </cell>
        </row>
        <row r="252">
          <cell r="S252" t="str">
            <v>FRGR</v>
          </cell>
          <cell r="T252">
            <v>2</v>
          </cell>
          <cell r="U252">
            <v>1</v>
          </cell>
          <cell r="V252">
            <v>2</v>
          </cell>
          <cell r="W252">
            <v>1</v>
          </cell>
          <cell r="X252">
            <v>136517428.32768601</v>
          </cell>
          <cell r="Y252">
            <v>4279217.3899999997</v>
          </cell>
          <cell r="AA252">
            <v>5259.67</v>
          </cell>
          <cell r="AB252">
            <v>122.51</v>
          </cell>
        </row>
        <row r="253">
          <cell r="S253" t="str">
            <v>IFNM</v>
          </cell>
          <cell r="T253">
            <v>2</v>
          </cell>
          <cell r="U253">
            <v>1</v>
          </cell>
          <cell r="V253">
            <v>2</v>
          </cell>
          <cell r="W253">
            <v>1</v>
          </cell>
          <cell r="X253">
            <v>185026.92242734399</v>
          </cell>
        </row>
        <row r="254">
          <cell r="S254" t="str">
            <v>ULGS</v>
          </cell>
          <cell r="T254">
            <v>2</v>
          </cell>
          <cell r="U254">
            <v>1</v>
          </cell>
          <cell r="V254">
            <v>2</v>
          </cell>
          <cell r="W254">
            <v>1</v>
          </cell>
          <cell r="X254">
            <v>7268935.3436216703</v>
          </cell>
          <cell r="Y254">
            <v>284467.59000000003</v>
          </cell>
          <cell r="AA254">
            <v>176.34</v>
          </cell>
          <cell r="AB254">
            <v>16.03</v>
          </cell>
        </row>
        <row r="255">
          <cell r="S255" t="str">
            <v>UOGP</v>
          </cell>
          <cell r="T255">
            <v>2</v>
          </cell>
          <cell r="U255">
            <v>1</v>
          </cell>
          <cell r="V255">
            <v>2</v>
          </cell>
          <cell r="W255">
            <v>1</v>
          </cell>
          <cell r="X255">
            <v>100080083.687169</v>
          </cell>
          <cell r="Y255">
            <v>584886.28</v>
          </cell>
          <cell r="AA255">
            <v>912.12</v>
          </cell>
          <cell r="AB255">
            <v>1936.28</v>
          </cell>
        </row>
        <row r="256">
          <cell r="S256" t="str">
            <v>URGS</v>
          </cell>
          <cell r="T256">
            <v>2</v>
          </cell>
          <cell r="U256">
            <v>1</v>
          </cell>
          <cell r="V256">
            <v>2</v>
          </cell>
          <cell r="W256">
            <v>1</v>
          </cell>
          <cell r="X256">
            <v>11587144.692125199</v>
          </cell>
          <cell r="Y256">
            <v>380085.41</v>
          </cell>
          <cell r="AA256">
            <v>304.39</v>
          </cell>
          <cell r="AB256">
            <v>143.97</v>
          </cell>
        </row>
        <row r="257">
          <cell r="S257" t="str">
            <v>WPFV</v>
          </cell>
          <cell r="T257">
            <v>3</v>
          </cell>
          <cell r="U257">
            <v>1</v>
          </cell>
          <cell r="V257">
            <v>3</v>
          </cell>
          <cell r="W257">
            <v>1</v>
          </cell>
          <cell r="X257">
            <v>293320.496479608</v>
          </cell>
          <cell r="Y257">
            <v>336247.94</v>
          </cell>
        </row>
        <row r="258">
          <cell r="S258" t="str">
            <v>EACG</v>
          </cell>
          <cell r="T258">
            <v>3</v>
          </cell>
          <cell r="V258">
            <v>3</v>
          </cell>
          <cell r="W258">
            <v>1</v>
          </cell>
          <cell r="X258">
            <v>4812403.6479533203</v>
          </cell>
        </row>
        <row r="259">
          <cell r="S259" t="str">
            <v>EACN</v>
          </cell>
          <cell r="T259">
            <v>3</v>
          </cell>
          <cell r="V259">
            <v>3</v>
          </cell>
          <cell r="W259">
            <v>1</v>
          </cell>
          <cell r="X259">
            <v>149174475.97834301</v>
          </cell>
          <cell r="Z259">
            <v>1058.79</v>
          </cell>
          <cell r="AB259">
            <v>414.49</v>
          </cell>
        </row>
        <row r="260">
          <cell r="S260" t="str">
            <v>EADP</v>
          </cell>
          <cell r="T260">
            <v>3</v>
          </cell>
          <cell r="V260">
            <v>3</v>
          </cell>
          <cell r="W260">
            <v>1</v>
          </cell>
          <cell r="X260">
            <v>135253923.67503601</v>
          </cell>
          <cell r="Z260">
            <v>2603.8200000000002</v>
          </cell>
        </row>
        <row r="261">
          <cell r="S261" t="str">
            <v>EANW</v>
          </cell>
          <cell r="T261">
            <v>3</v>
          </cell>
          <cell r="V261">
            <v>3</v>
          </cell>
          <cell r="W261">
            <v>1</v>
          </cell>
          <cell r="X261">
            <v>9057927043.2253895</v>
          </cell>
          <cell r="Y261">
            <v>28379924.52</v>
          </cell>
          <cell r="Z261">
            <v>48250.48</v>
          </cell>
          <cell r="AA261">
            <v>636.20000000000005</v>
          </cell>
          <cell r="AB261">
            <v>103047.01</v>
          </cell>
        </row>
        <row r="262">
          <cell r="S262" t="str">
            <v>EUNW</v>
          </cell>
          <cell r="T262">
            <v>3</v>
          </cell>
          <cell r="U262">
            <v>1</v>
          </cell>
          <cell r="V262">
            <v>3</v>
          </cell>
          <cell r="W262">
            <v>1</v>
          </cell>
          <cell r="X262">
            <v>811068390.45452297</v>
          </cell>
          <cell r="Y262">
            <v>14649299.15</v>
          </cell>
          <cell r="Z262">
            <v>402.7</v>
          </cell>
          <cell r="AA262">
            <v>1265.82</v>
          </cell>
          <cell r="AB262">
            <v>42858.02</v>
          </cell>
        </row>
        <row r="263">
          <cell r="S263" t="str">
            <v>IAAN</v>
          </cell>
          <cell r="T263">
            <v>1</v>
          </cell>
          <cell r="V263">
            <v>3</v>
          </cell>
          <cell r="W263">
            <v>1</v>
          </cell>
          <cell r="X263">
            <v>33449908.181972601</v>
          </cell>
          <cell r="Y263">
            <v>344943.02</v>
          </cell>
          <cell r="Z263">
            <v>75.069999999999993</v>
          </cell>
          <cell r="AA263">
            <v>3153.66</v>
          </cell>
          <cell r="AB263">
            <v>11888.34</v>
          </cell>
        </row>
        <row r="264">
          <cell r="S264" t="str">
            <v>IAIA</v>
          </cell>
          <cell r="T264">
            <v>1</v>
          </cell>
          <cell r="V264">
            <v>3</v>
          </cell>
          <cell r="W264">
            <v>1</v>
          </cell>
          <cell r="X264">
            <v>-357219.55498840101</v>
          </cell>
          <cell r="Y264">
            <v>18040438.850000001</v>
          </cell>
          <cell r="Z264">
            <v>1935.71</v>
          </cell>
          <cell r="AA264">
            <v>102356.26</v>
          </cell>
          <cell r="AB264">
            <v>2230.67</v>
          </cell>
        </row>
        <row r="265">
          <cell r="S265" t="str">
            <v>IANA</v>
          </cell>
          <cell r="T265">
            <v>1</v>
          </cell>
          <cell r="V265">
            <v>3</v>
          </cell>
          <cell r="W265">
            <v>1</v>
          </cell>
          <cell r="X265">
            <v>317586129.87482601</v>
          </cell>
          <cell r="Y265">
            <v>17182254.440000001</v>
          </cell>
          <cell r="Z265">
            <v>3111.05</v>
          </cell>
          <cell r="AA265">
            <v>147152.25</v>
          </cell>
          <cell r="AB265">
            <v>56214.65</v>
          </cell>
        </row>
        <row r="266">
          <cell r="S266" t="str">
            <v>IANW</v>
          </cell>
          <cell r="T266">
            <v>1</v>
          </cell>
          <cell r="V266">
            <v>3</v>
          </cell>
          <cell r="W266">
            <v>1</v>
          </cell>
          <cell r="X266">
            <v>53282979.697737001</v>
          </cell>
          <cell r="Y266">
            <v>25221.89</v>
          </cell>
          <cell r="Z266">
            <v>8245.84</v>
          </cell>
          <cell r="AA266">
            <v>1345.54</v>
          </cell>
          <cell r="AB266">
            <v>278418</v>
          </cell>
        </row>
        <row r="267">
          <cell r="S267" t="str">
            <v>IAPA</v>
          </cell>
          <cell r="T267">
            <v>1</v>
          </cell>
          <cell r="V267">
            <v>3</v>
          </cell>
          <cell r="W267">
            <v>1</v>
          </cell>
          <cell r="X267">
            <v>33010700.342085201</v>
          </cell>
          <cell r="Y267">
            <v>1685597.56</v>
          </cell>
          <cell r="Z267">
            <v>2779.47</v>
          </cell>
          <cell r="AA267">
            <v>8863.25</v>
          </cell>
          <cell r="AB267">
            <v>1118.8599999999999</v>
          </cell>
        </row>
        <row r="268">
          <cell r="S268" t="str">
            <v>IAUA</v>
          </cell>
          <cell r="T268">
            <v>1</v>
          </cell>
          <cell r="V268">
            <v>3</v>
          </cell>
          <cell r="W268">
            <v>1</v>
          </cell>
          <cell r="X268">
            <v>139097021.07109499</v>
          </cell>
          <cell r="Y268">
            <v>222.9</v>
          </cell>
          <cell r="Z268">
            <v>50172.59</v>
          </cell>
          <cell r="AA268">
            <v>106.64</v>
          </cell>
          <cell r="AB268">
            <v>1146139.44</v>
          </cell>
        </row>
        <row r="269">
          <cell r="S269" t="str">
            <v>IAXB</v>
          </cell>
          <cell r="T269">
            <v>1</v>
          </cell>
          <cell r="V269">
            <v>3</v>
          </cell>
          <cell r="W269">
            <v>1</v>
          </cell>
          <cell r="X269">
            <v>495240974.88111597</v>
          </cell>
          <cell r="Y269">
            <v>12859700.34</v>
          </cell>
          <cell r="Z269">
            <v>14639.52</v>
          </cell>
          <cell r="AA269">
            <v>102537.4</v>
          </cell>
          <cell r="AB269">
            <v>941090.44</v>
          </cell>
        </row>
        <row r="270">
          <cell r="S270" t="str">
            <v>IAZI</v>
          </cell>
          <cell r="T270">
            <v>1</v>
          </cell>
          <cell r="V270">
            <v>3</v>
          </cell>
          <cell r="W270">
            <v>1</v>
          </cell>
          <cell r="X270">
            <v>559211140.216887</v>
          </cell>
          <cell r="Y270">
            <v>26701502.649999999</v>
          </cell>
          <cell r="Z270">
            <v>8872.93</v>
          </cell>
          <cell r="AA270">
            <v>207241.22</v>
          </cell>
          <cell r="AB270">
            <v>160310.71</v>
          </cell>
        </row>
        <row r="271">
          <cell r="S271" t="str">
            <v>IBSH</v>
          </cell>
          <cell r="T271">
            <v>2</v>
          </cell>
          <cell r="V271">
            <v>3</v>
          </cell>
          <cell r="W271">
            <v>1</v>
          </cell>
          <cell r="X271">
            <v>139428402.56344301</v>
          </cell>
          <cell r="Y271">
            <v>4670222.55</v>
          </cell>
          <cell r="AA271">
            <v>2170.1799999999998</v>
          </cell>
          <cell r="AB271">
            <v>17.96</v>
          </cell>
        </row>
        <row r="272">
          <cell r="S272" t="str">
            <v>IONW</v>
          </cell>
          <cell r="T272">
            <v>2</v>
          </cell>
          <cell r="V272">
            <v>3</v>
          </cell>
          <cell r="W272">
            <v>1</v>
          </cell>
          <cell r="X272">
            <v>5584103.4738622103</v>
          </cell>
          <cell r="AB272">
            <v>277.06</v>
          </cell>
        </row>
        <row r="273">
          <cell r="S273" t="str">
            <v>IORA</v>
          </cell>
          <cell r="T273">
            <v>2</v>
          </cell>
          <cell r="V273">
            <v>3</v>
          </cell>
          <cell r="W273">
            <v>1</v>
          </cell>
          <cell r="X273">
            <v>-51531321.707943603</v>
          </cell>
          <cell r="Y273">
            <v>12152450.4</v>
          </cell>
          <cell r="Z273">
            <v>53.07</v>
          </cell>
          <cell r="AA273">
            <v>23513.64</v>
          </cell>
          <cell r="AB273">
            <v>334.43</v>
          </cell>
        </row>
        <row r="274">
          <cell r="S274" t="str">
            <v>IORN</v>
          </cell>
          <cell r="T274">
            <v>2</v>
          </cell>
          <cell r="V274">
            <v>3</v>
          </cell>
          <cell r="W274">
            <v>1</v>
          </cell>
          <cell r="X274">
            <v>7.2544165293488396E-4</v>
          </cell>
        </row>
        <row r="275">
          <cell r="S275" t="str">
            <v>IQIH</v>
          </cell>
          <cell r="T275">
            <v>2</v>
          </cell>
          <cell r="V275">
            <v>3</v>
          </cell>
          <cell r="W275">
            <v>1</v>
          </cell>
          <cell r="X275">
            <v>32894263.677696001</v>
          </cell>
          <cell r="Y275">
            <v>1037770.78</v>
          </cell>
          <cell r="AA275">
            <v>514.79</v>
          </cell>
          <cell r="AB275">
            <v>4.49</v>
          </cell>
        </row>
        <row r="276">
          <cell r="S276" t="str">
            <v>IQON</v>
          </cell>
          <cell r="T276">
            <v>2</v>
          </cell>
          <cell r="V276">
            <v>3</v>
          </cell>
          <cell r="W276">
            <v>1</v>
          </cell>
          <cell r="X276">
            <v>-3676073.5591286202</v>
          </cell>
          <cell r="Y276">
            <v>1277108.25</v>
          </cell>
          <cell r="Z276">
            <v>0.22</v>
          </cell>
          <cell r="AA276">
            <v>3225.83</v>
          </cell>
          <cell r="AB276">
            <v>436.71</v>
          </cell>
        </row>
        <row r="277">
          <cell r="S277" t="str">
            <v>IQSH</v>
          </cell>
          <cell r="T277">
            <v>2</v>
          </cell>
          <cell r="V277">
            <v>3</v>
          </cell>
          <cell r="W277">
            <v>1</v>
          </cell>
          <cell r="X277">
            <v>25348254.691355899</v>
          </cell>
          <cell r="Y277">
            <v>717071.86</v>
          </cell>
          <cell r="AA277">
            <v>346.78</v>
          </cell>
          <cell r="AB277">
            <v>13.44</v>
          </cell>
        </row>
        <row r="278">
          <cell r="S278" t="str">
            <v>IRNW</v>
          </cell>
          <cell r="T278">
            <v>2</v>
          </cell>
          <cell r="V278">
            <v>3</v>
          </cell>
          <cell r="W278">
            <v>1</v>
          </cell>
          <cell r="X278">
            <v>25307859.2571868</v>
          </cell>
          <cell r="Y278">
            <v>97639.73</v>
          </cell>
          <cell r="AA278">
            <v>262.25</v>
          </cell>
          <cell r="AB278">
            <v>2648.28</v>
          </cell>
        </row>
        <row r="279">
          <cell r="S279" t="str">
            <v>IRRP</v>
          </cell>
          <cell r="T279">
            <v>2</v>
          </cell>
          <cell r="V279">
            <v>3</v>
          </cell>
          <cell r="W279">
            <v>1</v>
          </cell>
          <cell r="X279">
            <v>9718689.4378490709</v>
          </cell>
          <cell r="Y279">
            <v>22712581.949999999</v>
          </cell>
          <cell r="AA279">
            <v>67876.97</v>
          </cell>
          <cell r="AB279">
            <v>4665.87</v>
          </cell>
        </row>
        <row r="280">
          <cell r="S280" t="str">
            <v>IRSH</v>
          </cell>
          <cell r="T280">
            <v>2</v>
          </cell>
          <cell r="V280">
            <v>3</v>
          </cell>
          <cell r="W280">
            <v>1</v>
          </cell>
          <cell r="X280">
            <v>124574970.55013201</v>
          </cell>
          <cell r="Y280">
            <v>4338257.55</v>
          </cell>
          <cell r="AA280">
            <v>2060.84</v>
          </cell>
          <cell r="AB280">
            <v>1.5</v>
          </cell>
        </row>
        <row r="281">
          <cell r="S281" t="str">
            <v>ISIH</v>
          </cell>
          <cell r="T281">
            <v>2</v>
          </cell>
          <cell r="V281">
            <v>3</v>
          </cell>
          <cell r="W281">
            <v>1</v>
          </cell>
          <cell r="X281">
            <v>19794349.917999201</v>
          </cell>
          <cell r="Y281">
            <v>627166.19999999995</v>
          </cell>
          <cell r="AA281">
            <v>309.44</v>
          </cell>
        </row>
        <row r="282">
          <cell r="S282" t="str">
            <v>ITSB</v>
          </cell>
          <cell r="T282">
            <v>2</v>
          </cell>
          <cell r="V282">
            <v>3</v>
          </cell>
          <cell r="W282">
            <v>1</v>
          </cell>
          <cell r="X282">
            <v>45436511.443318099</v>
          </cell>
          <cell r="Y282">
            <v>2164070.4700000002</v>
          </cell>
          <cell r="AA282">
            <v>826.81</v>
          </cell>
          <cell r="AB282">
            <v>1.99</v>
          </cell>
        </row>
        <row r="283">
          <cell r="S283" t="str">
            <v>ITSH</v>
          </cell>
          <cell r="T283">
            <v>2</v>
          </cell>
          <cell r="V283">
            <v>3</v>
          </cell>
          <cell r="W283">
            <v>1</v>
          </cell>
          <cell r="X283">
            <v>741526623.86674702</v>
          </cell>
          <cell r="Y283">
            <v>27309082.449999999</v>
          </cell>
          <cell r="AA283">
            <v>9746.7099999999991</v>
          </cell>
          <cell r="AB283">
            <v>33.83</v>
          </cell>
        </row>
        <row r="284">
          <cell r="S284" t="str">
            <v>IVRA</v>
          </cell>
          <cell r="T284">
            <v>2</v>
          </cell>
          <cell r="V284">
            <v>3</v>
          </cell>
          <cell r="W284">
            <v>1</v>
          </cell>
          <cell r="X284">
            <v>-903439.69435490703</v>
          </cell>
          <cell r="Y284">
            <v>2673538.98</v>
          </cell>
          <cell r="AA284">
            <v>6464.21</v>
          </cell>
          <cell r="AB284">
            <v>690.33</v>
          </cell>
        </row>
        <row r="285">
          <cell r="S285" t="str">
            <v>IXIH</v>
          </cell>
          <cell r="T285">
            <v>2</v>
          </cell>
          <cell r="V285">
            <v>3</v>
          </cell>
          <cell r="W285">
            <v>1</v>
          </cell>
          <cell r="X285">
            <v>15900827.3493612</v>
          </cell>
          <cell r="Y285">
            <v>538219.74</v>
          </cell>
          <cell r="AA285">
            <v>291.63</v>
          </cell>
          <cell r="AB285">
            <v>0.5</v>
          </cell>
        </row>
        <row r="286">
          <cell r="S286" t="str">
            <v>IXKH</v>
          </cell>
          <cell r="T286">
            <v>2</v>
          </cell>
          <cell r="V286">
            <v>3</v>
          </cell>
          <cell r="W286">
            <v>1</v>
          </cell>
          <cell r="X286">
            <v>9077725.3511680998</v>
          </cell>
          <cell r="Y286">
            <v>788378.65</v>
          </cell>
          <cell r="AA286">
            <v>3524.23</v>
          </cell>
          <cell r="AB286">
            <v>1772.29</v>
          </cell>
        </row>
        <row r="287">
          <cell r="S287" t="str">
            <v>IXSH</v>
          </cell>
          <cell r="T287">
            <v>2</v>
          </cell>
          <cell r="V287">
            <v>3</v>
          </cell>
          <cell r="W287">
            <v>1</v>
          </cell>
          <cell r="X287">
            <v>71657884.640194207</v>
          </cell>
          <cell r="Y287">
            <v>2115552.44</v>
          </cell>
          <cell r="AA287">
            <v>1208.8699999999999</v>
          </cell>
          <cell r="AB287">
            <v>18.97</v>
          </cell>
        </row>
        <row r="288">
          <cell r="S288" t="str">
            <v>ULSP</v>
          </cell>
          <cell r="T288">
            <v>2</v>
          </cell>
          <cell r="U288">
            <v>1</v>
          </cell>
          <cell r="V288">
            <v>3</v>
          </cell>
          <cell r="W288">
            <v>1</v>
          </cell>
          <cell r="X288">
            <v>14104424.867658</v>
          </cell>
          <cell r="Y288">
            <v>575599.55000000005</v>
          </cell>
          <cell r="AA288">
            <v>205.67</v>
          </cell>
          <cell r="AB288">
            <v>2.94</v>
          </cell>
        </row>
        <row r="289">
          <cell r="S289" t="str">
            <v>WPVZ</v>
          </cell>
          <cell r="T289">
            <v>3</v>
          </cell>
          <cell r="U289">
            <v>1</v>
          </cell>
          <cell r="V289">
            <v>3</v>
          </cell>
          <cell r="W289">
            <v>1</v>
          </cell>
          <cell r="X289">
            <v>80402896.034975395</v>
          </cell>
          <cell r="Y289">
            <v>17774762.48</v>
          </cell>
        </row>
        <row r="290">
          <cell r="S290" t="str">
            <v>IOWH</v>
          </cell>
          <cell r="T290">
            <v>2</v>
          </cell>
          <cell r="V290">
            <v>1</v>
          </cell>
          <cell r="W290">
            <v>1</v>
          </cell>
          <cell r="X290">
            <v>7653362.9902475402</v>
          </cell>
          <cell r="Y290">
            <v>98092.479999999996</v>
          </cell>
          <cell r="AA290">
            <v>208.48</v>
          </cell>
          <cell r="AB290">
            <v>299.39999999999998</v>
          </cell>
        </row>
        <row r="291">
          <cell r="S291" t="str">
            <v>IOLZ</v>
          </cell>
          <cell r="T291">
            <v>2</v>
          </cell>
          <cell r="V291">
            <v>1</v>
          </cell>
          <cell r="W291">
            <v>1</v>
          </cell>
          <cell r="X291">
            <v>628355376.45471001</v>
          </cell>
          <cell r="Z291">
            <v>17606.740000000002</v>
          </cell>
          <cell r="AB291">
            <v>-96.59</v>
          </cell>
        </row>
        <row r="292">
          <cell r="S292" t="str">
            <v>IOUL</v>
          </cell>
          <cell r="T292">
            <v>2</v>
          </cell>
          <cell r="V292">
            <v>2</v>
          </cell>
          <cell r="W292">
            <v>2</v>
          </cell>
          <cell r="X292">
            <v>2400000.0007254402</v>
          </cell>
        </row>
        <row r="293">
          <cell r="S293" t="str">
            <v>UVSA</v>
          </cell>
          <cell r="T293">
            <v>2</v>
          </cell>
          <cell r="V293">
            <v>2</v>
          </cell>
          <cell r="W293">
            <v>2</v>
          </cell>
          <cell r="X293">
            <v>94321622.0913461</v>
          </cell>
          <cell r="Y293">
            <v>1323070.52</v>
          </cell>
          <cell r="AA293">
            <v>775.91</v>
          </cell>
          <cell r="AB293">
            <v>951.65</v>
          </cell>
        </row>
        <row r="294">
          <cell r="S294" t="str">
            <v>IVRN</v>
          </cell>
          <cell r="T294">
            <v>2</v>
          </cell>
          <cell r="V294">
            <v>3</v>
          </cell>
          <cell r="W294">
            <v>1</v>
          </cell>
          <cell r="X294">
            <v>7.2544165293488396E-4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Lifesheet"/>
      <sheetName val="vena.tmp.7EC47338204F4F1F"/>
    </sheetNames>
    <sheetDataSet>
      <sheetData sheetId="0"/>
      <sheetData sheetId="1"/>
      <sheetData sheetId="2"/>
      <sheetData sheetId="3"/>
      <sheetData sheetId="4">
        <row r="49">
          <cell r="K49" t="str">
            <v>ANWH</v>
          </cell>
          <cell r="L49" t="e">
            <v>#N/A</v>
          </cell>
          <cell r="M49">
            <v>1</v>
          </cell>
          <cell r="N49">
            <v>3</v>
          </cell>
          <cell r="R49">
            <v>1</v>
          </cell>
          <cell r="S49">
            <v>70</v>
          </cell>
          <cell r="T49">
            <v>0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542251.53754809697</v>
          </cell>
          <cell r="AG49">
            <v>596639.56646607304</v>
          </cell>
          <cell r="AH49">
            <v>468773.39858352399</v>
          </cell>
          <cell r="AI49">
            <v>542251.53754809697</v>
          </cell>
          <cell r="AJ49">
            <v>542251.53754809697</v>
          </cell>
          <cell r="AK49">
            <v>542251.53754809697</v>
          </cell>
          <cell r="AL49">
            <v>542251.53754809697</v>
          </cell>
          <cell r="AM49">
            <v>689837.75053342001</v>
          </cell>
          <cell r="AN49">
            <v>10054864.089364599</v>
          </cell>
          <cell r="AS49">
            <v>0</v>
          </cell>
          <cell r="AT49">
            <v>0</v>
          </cell>
          <cell r="AU49">
            <v>0</v>
          </cell>
          <cell r="AV49">
            <v>1621363.02</v>
          </cell>
          <cell r="AW49">
            <v>1621363.02</v>
          </cell>
          <cell r="AY49">
            <v>1621363.02</v>
          </cell>
          <cell r="AZ49">
            <v>1621363.02</v>
          </cell>
          <cell r="BA49">
            <v>1297629.5752644292</v>
          </cell>
          <cell r="BB49">
            <v>542251.53754809697</v>
          </cell>
          <cell r="BC49">
            <v>542251.53754809697</v>
          </cell>
          <cell r="BD49">
            <v>542251.53754809697</v>
          </cell>
          <cell r="BE49">
            <v>0</v>
          </cell>
          <cell r="BF49">
            <v>0</v>
          </cell>
          <cell r="BG49">
            <v>542251.53754809697</v>
          </cell>
          <cell r="BH49">
            <v>596639.56646607304</v>
          </cell>
          <cell r="BI49">
            <v>468773.39858352399</v>
          </cell>
          <cell r="BJ49">
            <v>542251.53754809697</v>
          </cell>
          <cell r="BK49">
            <v>542251.53754809697</v>
          </cell>
          <cell r="BL49">
            <v>542251.53754809697</v>
          </cell>
          <cell r="BM49">
            <v>689837.75053342001</v>
          </cell>
          <cell r="BN49">
            <v>10054864.089364599</v>
          </cell>
          <cell r="BO49">
            <v>0</v>
          </cell>
          <cell r="BP49">
            <v>1621363.02</v>
          </cell>
          <cell r="BQ49">
            <v>1297629.5752644292</v>
          </cell>
          <cell r="BR49">
            <v>542251.53754809697</v>
          </cell>
          <cell r="BS49">
            <v>542251.53754809697</v>
          </cell>
          <cell r="BT49">
            <v>542251.53754809697</v>
          </cell>
          <cell r="BU49">
            <v>542251.53754809697</v>
          </cell>
          <cell r="BV49">
            <v>596639.56646607304</v>
          </cell>
          <cell r="BW49">
            <v>468773.39858352399</v>
          </cell>
          <cell r="BX49">
            <v>542251.53754809697</v>
          </cell>
          <cell r="BY49">
            <v>542251.53754809697</v>
          </cell>
          <cell r="BZ49">
            <v>542251.53754809697</v>
          </cell>
          <cell r="CA49">
            <v>689837.75053342001</v>
          </cell>
          <cell r="CB49">
            <v>10054864.089364599</v>
          </cell>
        </row>
        <row r="50">
          <cell r="K50" t="str">
            <v>EABA</v>
          </cell>
          <cell r="L50" t="e">
            <v>#N/A</v>
          </cell>
          <cell r="M50">
            <v>1</v>
          </cell>
          <cell r="N50">
            <v>3</v>
          </cell>
          <cell r="R50">
            <v>1</v>
          </cell>
          <cell r="S50">
            <v>70</v>
          </cell>
          <cell r="T50">
            <v>0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7.2342568861298595E-4</v>
          </cell>
          <cell r="AG50">
            <v>7.2342568861298595E-4</v>
          </cell>
          <cell r="AH50">
            <v>7.2342568861298595E-4</v>
          </cell>
          <cell r="AI50">
            <v>7.2342568861298595E-4</v>
          </cell>
          <cell r="AJ50">
            <v>7.2342568861298595E-4</v>
          </cell>
          <cell r="AK50">
            <v>7.2342568861298595E-4</v>
          </cell>
          <cell r="AL50">
            <v>7.2342568861298595E-4</v>
          </cell>
          <cell r="AM50">
            <v>7.9576818567742198E-4</v>
          </cell>
          <cell r="AN50">
            <v>7.2342568861298595E-4</v>
          </cell>
          <cell r="AO50">
            <v>-3.9883197658577303E-3</v>
          </cell>
          <cell r="AS50">
            <v>0</v>
          </cell>
          <cell r="AT50">
            <v>0</v>
          </cell>
          <cell r="AU50">
            <v>0</v>
          </cell>
          <cell r="AV50">
            <v>1</v>
          </cell>
          <cell r="AW50">
            <v>1</v>
          </cell>
          <cell r="AY50">
            <v>1</v>
          </cell>
          <cell r="AZ50">
            <v>1</v>
          </cell>
          <cell r="BA50">
            <v>0.69902053177682666</v>
          </cell>
          <cell r="BB50">
            <v>-3.2648940772447444E-3</v>
          </cell>
          <cell r="BC50">
            <v>-3.2648940772447444E-3</v>
          </cell>
          <cell r="BD50">
            <v>-3.2648940772447444E-3</v>
          </cell>
          <cell r="BE50">
            <v>0</v>
          </cell>
          <cell r="BF50">
            <v>0</v>
          </cell>
          <cell r="BG50">
            <v>-3.2648940772447444E-3</v>
          </cell>
          <cell r="BH50">
            <v>-3.2648940772447444E-3</v>
          </cell>
          <cell r="BI50">
            <v>-3.2648940772447444E-3</v>
          </cell>
          <cell r="BJ50">
            <v>-3.2648940772447444E-3</v>
          </cell>
          <cell r="BK50">
            <v>-3.2648940772447444E-3</v>
          </cell>
          <cell r="BL50">
            <v>-3.2648940772447444E-3</v>
          </cell>
          <cell r="BM50">
            <v>-3.1925515801803084E-3</v>
          </cell>
          <cell r="BN50">
            <v>-3.2648940772447444E-3</v>
          </cell>
          <cell r="BO50">
            <v>0</v>
          </cell>
          <cell r="BP50">
            <v>1</v>
          </cell>
          <cell r="BQ50">
            <v>0.69902053177682666</v>
          </cell>
          <cell r="BR50">
            <v>-3.2648940772447444E-3</v>
          </cell>
          <cell r="BS50">
            <v>-3.2648940772447444E-3</v>
          </cell>
          <cell r="BT50">
            <v>-3.2648940772447444E-3</v>
          </cell>
          <cell r="BU50">
            <v>-3.2648940772447444E-3</v>
          </cell>
          <cell r="BV50">
            <v>-3.2648940772447444E-3</v>
          </cell>
          <cell r="BW50">
            <v>-3.2648940772447444E-3</v>
          </cell>
          <cell r="BX50">
            <v>-3.2648940772447444E-3</v>
          </cell>
          <cell r="BY50">
            <v>-3.2648940772447444E-3</v>
          </cell>
          <cell r="BZ50">
            <v>-3.2648940772447444E-3</v>
          </cell>
          <cell r="CA50">
            <v>-3.1925515801803084E-3</v>
          </cell>
          <cell r="CB50">
            <v>-3.2648940772447444E-3</v>
          </cell>
        </row>
        <row r="51">
          <cell r="K51" t="str">
            <v>EABB</v>
          </cell>
          <cell r="L51" t="e">
            <v>#N/A</v>
          </cell>
          <cell r="M51">
            <v>1</v>
          </cell>
          <cell r="N51">
            <v>3</v>
          </cell>
          <cell r="R51">
            <v>1</v>
          </cell>
          <cell r="S51">
            <v>70</v>
          </cell>
          <cell r="T51">
            <v>0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7.2342568861298595E-4</v>
          </cell>
          <cell r="AG51">
            <v>7.2342568861298595E-4</v>
          </cell>
          <cell r="AH51">
            <v>7.2342568861298595E-4</v>
          </cell>
          <cell r="AI51">
            <v>7.2342568861298595E-4</v>
          </cell>
          <cell r="AJ51">
            <v>7.2342568861298595E-4</v>
          </cell>
          <cell r="AK51">
            <v>7.2342568861298595E-4</v>
          </cell>
          <cell r="AL51">
            <v>7.2342568861298595E-4</v>
          </cell>
          <cell r="AM51">
            <v>7.9576818567742198E-4</v>
          </cell>
          <cell r="AN51">
            <v>7.2342568861298595E-4</v>
          </cell>
          <cell r="AO51">
            <v>-3.9883197658577303E-3</v>
          </cell>
          <cell r="AS51">
            <v>0</v>
          </cell>
          <cell r="AT51">
            <v>0</v>
          </cell>
          <cell r="AU51">
            <v>0</v>
          </cell>
          <cell r="AV51">
            <v>1</v>
          </cell>
          <cell r="AW51">
            <v>1</v>
          </cell>
          <cell r="AY51">
            <v>1</v>
          </cell>
          <cell r="AZ51">
            <v>1</v>
          </cell>
          <cell r="BA51">
            <v>0.69902053177682666</v>
          </cell>
          <cell r="BB51">
            <v>-3.2648940772447444E-3</v>
          </cell>
          <cell r="BC51">
            <v>-3.2648940772447444E-3</v>
          </cell>
          <cell r="BD51">
            <v>-3.2648940772447444E-3</v>
          </cell>
          <cell r="BE51">
            <v>0</v>
          </cell>
          <cell r="BF51">
            <v>0</v>
          </cell>
          <cell r="BG51">
            <v>-3.2648940772447444E-3</v>
          </cell>
          <cell r="BH51">
            <v>-3.2648940772447444E-3</v>
          </cell>
          <cell r="BI51">
            <v>-3.2648940772447444E-3</v>
          </cell>
          <cell r="BJ51">
            <v>-3.2648940772447444E-3</v>
          </cell>
          <cell r="BK51">
            <v>-3.2648940772447444E-3</v>
          </cell>
          <cell r="BL51">
            <v>-3.2648940772447444E-3</v>
          </cell>
          <cell r="BM51">
            <v>-3.1925515801803084E-3</v>
          </cell>
          <cell r="BN51">
            <v>-3.2648940772447444E-3</v>
          </cell>
          <cell r="BO51">
            <v>0</v>
          </cell>
          <cell r="BP51">
            <v>1</v>
          </cell>
          <cell r="BQ51">
            <v>0.69902053177682666</v>
          </cell>
          <cell r="BR51">
            <v>-3.2648940772447444E-3</v>
          </cell>
          <cell r="BS51">
            <v>-3.2648940772447444E-3</v>
          </cell>
          <cell r="BT51">
            <v>-3.2648940772447444E-3</v>
          </cell>
          <cell r="BU51">
            <v>-3.2648940772447444E-3</v>
          </cell>
          <cell r="BV51">
            <v>-3.2648940772447444E-3</v>
          </cell>
          <cell r="BW51">
            <v>-3.2648940772447444E-3</v>
          </cell>
          <cell r="BX51">
            <v>-3.2648940772447444E-3</v>
          </cell>
          <cell r="BY51">
            <v>-3.2648940772447444E-3</v>
          </cell>
          <cell r="BZ51">
            <v>-3.2648940772447444E-3</v>
          </cell>
          <cell r="CA51">
            <v>-3.1925515801803084E-3</v>
          </cell>
          <cell r="CB51">
            <v>-3.2648940772447444E-3</v>
          </cell>
        </row>
        <row r="52">
          <cell r="K52" t="str">
            <v>EABC</v>
          </cell>
          <cell r="L52" t="e">
            <v>#N/A</v>
          </cell>
          <cell r="M52">
            <v>1</v>
          </cell>
          <cell r="N52">
            <v>3</v>
          </cell>
          <cell r="R52">
            <v>1</v>
          </cell>
          <cell r="S52">
            <v>70</v>
          </cell>
          <cell r="T52">
            <v>0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7.2342568861298595E-4</v>
          </cell>
          <cell r="AG52">
            <v>7.2342568861298595E-4</v>
          </cell>
          <cell r="AH52">
            <v>7.2342568861298595E-4</v>
          </cell>
          <cell r="AI52">
            <v>7.2342568861298595E-4</v>
          </cell>
          <cell r="AJ52">
            <v>7.2342568861298595E-4</v>
          </cell>
          <cell r="AK52">
            <v>7.2342568861298595E-4</v>
          </cell>
          <cell r="AL52">
            <v>7.2342568861298595E-4</v>
          </cell>
          <cell r="AM52">
            <v>7.9576818567742198E-4</v>
          </cell>
          <cell r="AN52">
            <v>7.2342568861298595E-4</v>
          </cell>
          <cell r="AO52">
            <v>-3.9883197658577303E-3</v>
          </cell>
          <cell r="AS52">
            <v>0</v>
          </cell>
          <cell r="AT52">
            <v>0</v>
          </cell>
          <cell r="AU52">
            <v>0</v>
          </cell>
          <cell r="AV52">
            <v>1</v>
          </cell>
          <cell r="AW52">
            <v>1</v>
          </cell>
          <cell r="AY52">
            <v>1</v>
          </cell>
          <cell r="AZ52">
            <v>1</v>
          </cell>
          <cell r="BA52">
            <v>0.69902053177682666</v>
          </cell>
          <cell r="BB52">
            <v>-3.2648940772447444E-3</v>
          </cell>
          <cell r="BC52">
            <v>-3.2648940772447444E-3</v>
          </cell>
          <cell r="BD52">
            <v>-3.2648940772447444E-3</v>
          </cell>
          <cell r="BE52">
            <v>0</v>
          </cell>
          <cell r="BF52">
            <v>0</v>
          </cell>
          <cell r="BG52">
            <v>-3.2648940772447444E-3</v>
          </cell>
          <cell r="BH52">
            <v>-3.2648940772447444E-3</v>
          </cell>
          <cell r="BI52">
            <v>-3.2648940772447444E-3</v>
          </cell>
          <cell r="BJ52">
            <v>-3.2648940772447444E-3</v>
          </cell>
          <cell r="BK52">
            <v>-3.2648940772447444E-3</v>
          </cell>
          <cell r="BL52">
            <v>-3.2648940772447444E-3</v>
          </cell>
          <cell r="BM52">
            <v>-3.1925515801803084E-3</v>
          </cell>
          <cell r="BN52">
            <v>-3.2648940772447444E-3</v>
          </cell>
          <cell r="BO52">
            <v>0</v>
          </cell>
          <cell r="BP52">
            <v>1</v>
          </cell>
          <cell r="BQ52">
            <v>0.69902053177682666</v>
          </cell>
          <cell r="BR52">
            <v>-3.2648940772447444E-3</v>
          </cell>
          <cell r="BS52">
            <v>-3.2648940772447444E-3</v>
          </cell>
          <cell r="BT52">
            <v>-3.2648940772447444E-3</v>
          </cell>
          <cell r="BU52">
            <v>-3.2648940772447444E-3</v>
          </cell>
          <cell r="BV52">
            <v>-3.2648940772447444E-3</v>
          </cell>
          <cell r="BW52">
            <v>-3.2648940772447444E-3</v>
          </cell>
          <cell r="BX52">
            <v>-3.2648940772447444E-3</v>
          </cell>
          <cell r="BY52">
            <v>-3.2648940772447444E-3</v>
          </cell>
          <cell r="BZ52">
            <v>-3.2648940772447444E-3</v>
          </cell>
          <cell r="CA52">
            <v>-3.1925515801803084E-3</v>
          </cell>
          <cell r="CB52">
            <v>-3.2648940772447444E-3</v>
          </cell>
        </row>
        <row r="53">
          <cell r="K53" t="str">
            <v>EABD</v>
          </cell>
          <cell r="L53" t="e">
            <v>#N/A</v>
          </cell>
          <cell r="M53">
            <v>1</v>
          </cell>
          <cell r="N53">
            <v>3</v>
          </cell>
          <cell r="R53">
            <v>1</v>
          </cell>
          <cell r="S53">
            <v>70</v>
          </cell>
          <cell r="T53">
            <v>0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120458810.55131</v>
          </cell>
          <cell r="AG53">
            <v>116562254.54872</v>
          </cell>
          <cell r="AH53">
            <v>126583481.00354201</v>
          </cell>
          <cell r="AI53">
            <v>120458810.55131</v>
          </cell>
          <cell r="AJ53">
            <v>120458810.55131</v>
          </cell>
          <cell r="AK53">
            <v>120458810.55131</v>
          </cell>
          <cell r="AL53">
            <v>120458810.55131</v>
          </cell>
          <cell r="AM53">
            <v>122986888.438566</v>
          </cell>
          <cell r="AN53">
            <v>120372348.891206</v>
          </cell>
          <cell r="AO53">
            <v>-289796.93500603503</v>
          </cell>
          <cell r="AS53">
            <v>0</v>
          </cell>
          <cell r="AT53">
            <v>0</v>
          </cell>
          <cell r="AU53">
            <v>0</v>
          </cell>
          <cell r="AV53">
            <v>72661409.319999993</v>
          </cell>
          <cell r="AW53">
            <v>72661409.319999993</v>
          </cell>
          <cell r="AX53">
            <v>-1240681.1676133301</v>
          </cell>
          <cell r="AY53">
            <v>72661409.319999993</v>
          </cell>
          <cell r="AZ53">
            <v>71420728.152386665</v>
          </cell>
          <cell r="BA53">
            <v>120169013.61630397</v>
          </cell>
          <cell r="BB53">
            <v>120169013.61630397</v>
          </cell>
          <cell r="BC53">
            <v>120169013.61630397</v>
          </cell>
          <cell r="BD53">
            <v>120169013.61630397</v>
          </cell>
          <cell r="BE53">
            <v>0</v>
          </cell>
          <cell r="BF53">
            <v>0</v>
          </cell>
          <cell r="BG53">
            <v>120169013.61630397</v>
          </cell>
          <cell r="BH53">
            <v>116272457.61371396</v>
          </cell>
          <cell r="BI53">
            <v>126293684.06853597</v>
          </cell>
          <cell r="BJ53">
            <v>120169013.61630397</v>
          </cell>
          <cell r="BK53">
            <v>120169013.61630397</v>
          </cell>
          <cell r="BL53">
            <v>120169013.61630397</v>
          </cell>
          <cell r="BM53">
            <v>122697091.50355996</v>
          </cell>
          <cell r="BN53">
            <v>120082551.95619996</v>
          </cell>
          <cell r="BO53">
            <v>0</v>
          </cell>
          <cell r="BP53">
            <v>71420728.152386665</v>
          </cell>
          <cell r="BQ53">
            <v>120169013.61630397</v>
          </cell>
          <cell r="BR53">
            <v>120169013.61630397</v>
          </cell>
          <cell r="BS53">
            <v>120169013.61630397</v>
          </cell>
          <cell r="BT53">
            <v>120169013.61630397</v>
          </cell>
          <cell r="BU53">
            <v>120169013.61630397</v>
          </cell>
          <cell r="BV53">
            <v>116272457.61371396</v>
          </cell>
          <cell r="BW53">
            <v>126293684.06853597</v>
          </cell>
          <cell r="BX53">
            <v>120169013.61630397</v>
          </cell>
          <cell r="BY53">
            <v>120169013.61630397</v>
          </cell>
          <cell r="BZ53">
            <v>120169013.61630397</v>
          </cell>
          <cell r="CA53">
            <v>122697091.50355996</v>
          </cell>
          <cell r="CB53">
            <v>120082551.95619996</v>
          </cell>
        </row>
        <row r="54">
          <cell r="K54" t="str">
            <v>EABE</v>
          </cell>
          <cell r="L54" t="e">
            <v>#N/A</v>
          </cell>
          <cell r="M54">
            <v>1</v>
          </cell>
          <cell r="N54">
            <v>3</v>
          </cell>
          <cell r="R54">
            <v>1</v>
          </cell>
          <cell r="S54">
            <v>70</v>
          </cell>
          <cell r="T54">
            <v>0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7.2342568861298595E-4</v>
          </cell>
          <cell r="AG54">
            <v>7.2342568861298595E-4</v>
          </cell>
          <cell r="AH54">
            <v>7.2342568861298595E-4</v>
          </cell>
          <cell r="AI54">
            <v>7.2342568861298595E-4</v>
          </cell>
          <cell r="AJ54">
            <v>7.2342568861298595E-4</v>
          </cell>
          <cell r="AK54">
            <v>7.2342568861298595E-4</v>
          </cell>
          <cell r="AL54">
            <v>7.2342568861298595E-4</v>
          </cell>
          <cell r="AM54">
            <v>7.9576818567742198E-4</v>
          </cell>
          <cell r="AN54">
            <v>7.2342568861298595E-4</v>
          </cell>
          <cell r="AO54">
            <v>-3.9883197658577303E-3</v>
          </cell>
          <cell r="AS54">
            <v>0</v>
          </cell>
          <cell r="AT54">
            <v>0</v>
          </cell>
          <cell r="AU54">
            <v>0</v>
          </cell>
          <cell r="AV54">
            <v>1</v>
          </cell>
          <cell r="AW54">
            <v>1</v>
          </cell>
          <cell r="AY54">
            <v>1</v>
          </cell>
          <cell r="AZ54">
            <v>1</v>
          </cell>
          <cell r="BA54">
            <v>0.69902053177682666</v>
          </cell>
          <cell r="BB54">
            <v>-3.2648940772447444E-3</v>
          </cell>
          <cell r="BC54">
            <v>-3.2648940772447444E-3</v>
          </cell>
          <cell r="BD54">
            <v>-3.2648940772447444E-3</v>
          </cell>
          <cell r="BE54">
            <v>0</v>
          </cell>
          <cell r="BF54">
            <v>0</v>
          </cell>
          <cell r="BG54">
            <v>-3.2648940772447444E-3</v>
          </cell>
          <cell r="BH54">
            <v>-3.2648940772447444E-3</v>
          </cell>
          <cell r="BI54">
            <v>-3.2648940772447444E-3</v>
          </cell>
          <cell r="BJ54">
            <v>-3.2648940772447444E-3</v>
          </cell>
          <cell r="BK54">
            <v>-3.2648940772447444E-3</v>
          </cell>
          <cell r="BL54">
            <v>-3.2648940772447444E-3</v>
          </cell>
          <cell r="BM54">
            <v>-3.1925515801803084E-3</v>
          </cell>
          <cell r="BN54">
            <v>-3.2648940772447444E-3</v>
          </cell>
          <cell r="BO54">
            <v>0</v>
          </cell>
          <cell r="BP54">
            <v>1</v>
          </cell>
          <cell r="BQ54">
            <v>0.69902053177682666</v>
          </cell>
          <cell r="BR54">
            <v>-3.2648940772447444E-3</v>
          </cell>
          <cell r="BS54">
            <v>-3.2648940772447444E-3</v>
          </cell>
          <cell r="BT54">
            <v>-3.2648940772447444E-3</v>
          </cell>
          <cell r="BU54">
            <v>-3.2648940772447444E-3</v>
          </cell>
          <cell r="BV54">
            <v>-3.2648940772447444E-3</v>
          </cell>
          <cell r="BW54">
            <v>-3.2648940772447444E-3</v>
          </cell>
          <cell r="BX54">
            <v>-3.2648940772447444E-3</v>
          </cell>
          <cell r="BY54">
            <v>-3.2648940772447444E-3</v>
          </cell>
          <cell r="BZ54">
            <v>-3.2648940772447444E-3</v>
          </cell>
          <cell r="CA54">
            <v>-3.1925515801803084E-3</v>
          </cell>
          <cell r="CB54">
            <v>-3.2648940772447444E-3</v>
          </cell>
        </row>
        <row r="55">
          <cell r="K55" t="str">
            <v>EABF</v>
          </cell>
          <cell r="L55" t="e">
            <v>#N/A</v>
          </cell>
          <cell r="M55">
            <v>1</v>
          </cell>
          <cell r="N55">
            <v>3</v>
          </cell>
          <cell r="R55">
            <v>1</v>
          </cell>
          <cell r="S55">
            <v>70</v>
          </cell>
          <cell r="T55">
            <v>0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  <cell r="AF55">
            <v>7.2342568861298595E-4</v>
          </cell>
          <cell r="AG55">
            <v>7.2342568861298595E-4</v>
          </cell>
          <cell r="AH55">
            <v>7.2342568861298595E-4</v>
          </cell>
          <cell r="AI55">
            <v>7.2342568861298595E-4</v>
          </cell>
          <cell r="AJ55">
            <v>7.2342568861298595E-4</v>
          </cell>
          <cell r="AK55">
            <v>7.2342568861298595E-4</v>
          </cell>
          <cell r="AL55">
            <v>7.2342568861298595E-4</v>
          </cell>
          <cell r="AM55">
            <v>7.9576818567742198E-4</v>
          </cell>
          <cell r="AN55">
            <v>7.2342568861298595E-4</v>
          </cell>
          <cell r="AO55">
            <v>-3.9883197658577303E-3</v>
          </cell>
          <cell r="AS55">
            <v>0</v>
          </cell>
          <cell r="AT55">
            <v>0</v>
          </cell>
          <cell r="AU55">
            <v>0</v>
          </cell>
          <cell r="AV55">
            <v>1</v>
          </cell>
          <cell r="AW55">
            <v>1</v>
          </cell>
          <cell r="AY55">
            <v>1</v>
          </cell>
          <cell r="AZ55">
            <v>1</v>
          </cell>
          <cell r="BA55">
            <v>0.69902053177682666</v>
          </cell>
          <cell r="BB55">
            <v>-3.2648940772447444E-3</v>
          </cell>
          <cell r="BC55">
            <v>-3.2648940772447444E-3</v>
          </cell>
          <cell r="BD55">
            <v>-3.2648940772447444E-3</v>
          </cell>
          <cell r="BE55">
            <v>0</v>
          </cell>
          <cell r="BF55">
            <v>0</v>
          </cell>
          <cell r="BG55">
            <v>-3.2648940772447444E-3</v>
          </cell>
          <cell r="BH55">
            <v>-3.2648940772447444E-3</v>
          </cell>
          <cell r="BI55">
            <v>-3.2648940772447444E-3</v>
          </cell>
          <cell r="BJ55">
            <v>-3.2648940772447444E-3</v>
          </cell>
          <cell r="BK55">
            <v>-3.2648940772447444E-3</v>
          </cell>
          <cell r="BL55">
            <v>-3.2648940772447444E-3</v>
          </cell>
          <cell r="BM55">
            <v>-3.1925515801803084E-3</v>
          </cell>
          <cell r="BN55">
            <v>-3.2648940772447444E-3</v>
          </cell>
          <cell r="BO55">
            <v>0</v>
          </cell>
          <cell r="BP55">
            <v>1</v>
          </cell>
          <cell r="BQ55">
            <v>0.69902053177682666</v>
          </cell>
          <cell r="BR55">
            <v>-3.2648940772447444E-3</v>
          </cell>
          <cell r="BS55">
            <v>-3.2648940772447444E-3</v>
          </cell>
          <cell r="BT55">
            <v>-3.2648940772447444E-3</v>
          </cell>
          <cell r="BU55">
            <v>-3.2648940772447444E-3</v>
          </cell>
          <cell r="BV55">
            <v>-3.2648940772447444E-3</v>
          </cell>
          <cell r="BW55">
            <v>-3.2648940772447444E-3</v>
          </cell>
          <cell r="BX55">
            <v>-3.2648940772447444E-3</v>
          </cell>
          <cell r="BY55">
            <v>-3.2648940772447444E-3</v>
          </cell>
          <cell r="BZ55">
            <v>-3.2648940772447444E-3</v>
          </cell>
          <cell r="CA55">
            <v>-3.1925515801803084E-3</v>
          </cell>
          <cell r="CB55">
            <v>-3.2648940772447444E-3</v>
          </cell>
        </row>
        <row r="56">
          <cell r="K56" t="str">
            <v>EABG</v>
          </cell>
          <cell r="L56" t="e">
            <v>#N/A</v>
          </cell>
          <cell r="M56">
            <v>1</v>
          </cell>
          <cell r="N56">
            <v>3</v>
          </cell>
          <cell r="R56">
            <v>1</v>
          </cell>
          <cell r="S56">
            <v>70</v>
          </cell>
          <cell r="T56">
            <v>0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7.2342568861298595E-4</v>
          </cell>
          <cell r="AG56">
            <v>7.2342568861298595E-4</v>
          </cell>
          <cell r="AH56">
            <v>7.2342568861298595E-4</v>
          </cell>
          <cell r="AI56">
            <v>7.2342568861298595E-4</v>
          </cell>
          <cell r="AJ56">
            <v>7.2342568861298595E-4</v>
          </cell>
          <cell r="AK56">
            <v>7.2342568861298595E-4</v>
          </cell>
          <cell r="AL56">
            <v>7.2342568861298595E-4</v>
          </cell>
          <cell r="AM56">
            <v>7.9576818567742198E-4</v>
          </cell>
          <cell r="AN56">
            <v>7.2342568861298595E-4</v>
          </cell>
          <cell r="AO56">
            <v>-3.9883197658577303E-3</v>
          </cell>
          <cell r="AS56">
            <v>0</v>
          </cell>
          <cell r="AT56">
            <v>0</v>
          </cell>
          <cell r="AU56">
            <v>0</v>
          </cell>
          <cell r="AV56">
            <v>1</v>
          </cell>
          <cell r="AW56">
            <v>1</v>
          </cell>
          <cell r="AY56">
            <v>1</v>
          </cell>
          <cell r="AZ56">
            <v>1</v>
          </cell>
          <cell r="BA56">
            <v>0.69902053177682666</v>
          </cell>
          <cell r="BB56">
            <v>-3.2648940772447444E-3</v>
          </cell>
          <cell r="BC56">
            <v>-3.2648940772447444E-3</v>
          </cell>
          <cell r="BD56">
            <v>-3.2648940772447444E-3</v>
          </cell>
          <cell r="BE56">
            <v>0</v>
          </cell>
          <cell r="BF56">
            <v>0</v>
          </cell>
          <cell r="BG56">
            <v>-3.2648940772447444E-3</v>
          </cell>
          <cell r="BH56">
            <v>-3.2648940772447444E-3</v>
          </cell>
          <cell r="BI56">
            <v>-3.2648940772447444E-3</v>
          </cell>
          <cell r="BJ56">
            <v>-3.2648940772447444E-3</v>
          </cell>
          <cell r="BK56">
            <v>-3.2648940772447444E-3</v>
          </cell>
          <cell r="BL56">
            <v>-3.2648940772447444E-3</v>
          </cell>
          <cell r="BM56">
            <v>-3.1925515801803084E-3</v>
          </cell>
          <cell r="BN56">
            <v>-3.2648940772447444E-3</v>
          </cell>
          <cell r="BO56">
            <v>0</v>
          </cell>
          <cell r="BP56">
            <v>1</v>
          </cell>
          <cell r="BQ56">
            <v>0.69902053177682666</v>
          </cell>
          <cell r="BR56">
            <v>-3.2648940772447444E-3</v>
          </cell>
          <cell r="BS56">
            <v>-3.2648940772447444E-3</v>
          </cell>
          <cell r="BT56">
            <v>-3.2648940772447444E-3</v>
          </cell>
          <cell r="BU56">
            <v>-3.2648940772447444E-3</v>
          </cell>
          <cell r="BV56">
            <v>-3.2648940772447444E-3</v>
          </cell>
          <cell r="BW56">
            <v>-3.2648940772447444E-3</v>
          </cell>
          <cell r="BX56">
            <v>-3.2648940772447444E-3</v>
          </cell>
          <cell r="BY56">
            <v>-3.2648940772447444E-3</v>
          </cell>
          <cell r="BZ56">
            <v>-3.2648940772447444E-3</v>
          </cell>
          <cell r="CA56">
            <v>-3.1925515801803084E-3</v>
          </cell>
          <cell r="CB56">
            <v>-3.2648940772447444E-3</v>
          </cell>
        </row>
        <row r="57">
          <cell r="K57" t="str">
            <v>EABJ</v>
          </cell>
          <cell r="L57" t="e">
            <v>#N/A</v>
          </cell>
          <cell r="M57">
            <v>1</v>
          </cell>
          <cell r="N57">
            <v>3</v>
          </cell>
          <cell r="R57">
            <v>1</v>
          </cell>
          <cell r="S57">
            <v>70</v>
          </cell>
          <cell r="T57">
            <v>0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7.2342568861298595E-4</v>
          </cell>
          <cell r="AG57">
            <v>7.2342568861298595E-4</v>
          </cell>
          <cell r="AH57">
            <v>7.2342568861298595E-4</v>
          </cell>
          <cell r="AI57">
            <v>7.2342568861298595E-4</v>
          </cell>
          <cell r="AJ57">
            <v>7.2342568861298595E-4</v>
          </cell>
          <cell r="AK57">
            <v>7.2342568861298595E-4</v>
          </cell>
          <cell r="AL57">
            <v>7.2342568861298595E-4</v>
          </cell>
          <cell r="AM57">
            <v>7.9576818567742198E-4</v>
          </cell>
          <cell r="AN57">
            <v>7.2342568861298595E-4</v>
          </cell>
          <cell r="AO57">
            <v>-3.9883197658577303E-3</v>
          </cell>
          <cell r="AS57">
            <v>0</v>
          </cell>
          <cell r="AT57">
            <v>0</v>
          </cell>
          <cell r="AU57">
            <v>0</v>
          </cell>
          <cell r="AV57">
            <v>1</v>
          </cell>
          <cell r="AW57">
            <v>1</v>
          </cell>
          <cell r="AY57">
            <v>1</v>
          </cell>
          <cell r="AZ57">
            <v>1</v>
          </cell>
          <cell r="BA57">
            <v>0.69902053177682666</v>
          </cell>
          <cell r="BB57">
            <v>-3.2648940772447444E-3</v>
          </cell>
          <cell r="BC57">
            <v>-3.2648940772447444E-3</v>
          </cell>
          <cell r="BD57">
            <v>-3.2648940772447444E-3</v>
          </cell>
          <cell r="BE57">
            <v>0</v>
          </cell>
          <cell r="BF57">
            <v>0</v>
          </cell>
          <cell r="BG57">
            <v>-3.2648940772447444E-3</v>
          </cell>
          <cell r="BH57">
            <v>-3.2648940772447444E-3</v>
          </cell>
          <cell r="BI57">
            <v>-3.2648940772447444E-3</v>
          </cell>
          <cell r="BJ57">
            <v>-3.2648940772447444E-3</v>
          </cell>
          <cell r="BK57">
            <v>-3.2648940772447444E-3</v>
          </cell>
          <cell r="BL57">
            <v>-3.2648940772447444E-3</v>
          </cell>
          <cell r="BM57">
            <v>-3.1925515801803084E-3</v>
          </cell>
          <cell r="BN57">
            <v>-3.2648940772447444E-3</v>
          </cell>
          <cell r="BO57">
            <v>0</v>
          </cell>
          <cell r="BP57">
            <v>1</v>
          </cell>
          <cell r="BQ57">
            <v>0.69902053177682666</v>
          </cell>
          <cell r="BR57">
            <v>-3.2648940772447444E-3</v>
          </cell>
          <cell r="BS57">
            <v>-3.2648940772447444E-3</v>
          </cell>
          <cell r="BT57">
            <v>-3.2648940772447444E-3</v>
          </cell>
          <cell r="BU57">
            <v>-3.2648940772447444E-3</v>
          </cell>
          <cell r="BV57">
            <v>-3.2648940772447444E-3</v>
          </cell>
          <cell r="BW57">
            <v>-3.2648940772447444E-3</v>
          </cell>
          <cell r="BX57">
            <v>-3.2648940772447444E-3</v>
          </cell>
          <cell r="BY57">
            <v>-3.2648940772447444E-3</v>
          </cell>
          <cell r="BZ57">
            <v>-3.2648940772447444E-3</v>
          </cell>
          <cell r="CA57">
            <v>-3.1925515801803084E-3</v>
          </cell>
          <cell r="CB57">
            <v>-3.2648940772447444E-3</v>
          </cell>
        </row>
        <row r="58">
          <cell r="K58" t="str">
            <v>EABK</v>
          </cell>
          <cell r="L58" t="e">
            <v>#N/A</v>
          </cell>
          <cell r="M58">
            <v>1</v>
          </cell>
          <cell r="N58">
            <v>3</v>
          </cell>
          <cell r="R58">
            <v>1</v>
          </cell>
          <cell r="S58">
            <v>70</v>
          </cell>
          <cell r="T58">
            <v>0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7.2342568861298595E-4</v>
          </cell>
          <cell r="AG58">
            <v>7.2342568861298595E-4</v>
          </cell>
          <cell r="AH58">
            <v>7.2342568861298595E-4</v>
          </cell>
          <cell r="AI58">
            <v>7.2342568861298595E-4</v>
          </cell>
          <cell r="AJ58">
            <v>7.2342568861298595E-4</v>
          </cell>
          <cell r="AK58">
            <v>7.2342568861298595E-4</v>
          </cell>
          <cell r="AL58">
            <v>7.2342568861298595E-4</v>
          </cell>
          <cell r="AM58">
            <v>7.9576818567742198E-4</v>
          </cell>
          <cell r="AN58">
            <v>7.2342568861298595E-4</v>
          </cell>
          <cell r="AO58">
            <v>-3.9883197658577303E-3</v>
          </cell>
          <cell r="AS58">
            <v>0</v>
          </cell>
          <cell r="AT58">
            <v>0</v>
          </cell>
          <cell r="AU58">
            <v>0</v>
          </cell>
          <cell r="AV58">
            <v>1</v>
          </cell>
          <cell r="AW58">
            <v>1</v>
          </cell>
          <cell r="AY58">
            <v>1</v>
          </cell>
          <cell r="AZ58">
            <v>1</v>
          </cell>
          <cell r="BA58">
            <v>0.69902053177682666</v>
          </cell>
          <cell r="BB58">
            <v>-3.2648940772447444E-3</v>
          </cell>
          <cell r="BC58">
            <v>-3.2648940772447444E-3</v>
          </cell>
          <cell r="BD58">
            <v>-3.2648940772447444E-3</v>
          </cell>
          <cell r="BE58">
            <v>0</v>
          </cell>
          <cell r="BF58">
            <v>0</v>
          </cell>
          <cell r="BG58">
            <v>-3.2648940772447444E-3</v>
          </cell>
          <cell r="BH58">
            <v>-3.2648940772447444E-3</v>
          </cell>
          <cell r="BI58">
            <v>-3.2648940772447444E-3</v>
          </cell>
          <cell r="BJ58">
            <v>-3.2648940772447444E-3</v>
          </cell>
          <cell r="BK58">
            <v>-3.2648940772447444E-3</v>
          </cell>
          <cell r="BL58">
            <v>-3.2648940772447444E-3</v>
          </cell>
          <cell r="BM58">
            <v>-3.1925515801803084E-3</v>
          </cell>
          <cell r="BN58">
            <v>-3.2648940772447444E-3</v>
          </cell>
          <cell r="BO58">
            <v>0</v>
          </cell>
          <cell r="BP58">
            <v>1</v>
          </cell>
          <cell r="BQ58">
            <v>0.69902053177682666</v>
          </cell>
          <cell r="BR58">
            <v>-3.2648940772447444E-3</v>
          </cell>
          <cell r="BS58">
            <v>-3.2648940772447444E-3</v>
          </cell>
          <cell r="BT58">
            <v>-3.2648940772447444E-3</v>
          </cell>
          <cell r="BU58">
            <v>-3.2648940772447444E-3</v>
          </cell>
          <cell r="BV58">
            <v>-3.2648940772447444E-3</v>
          </cell>
          <cell r="BW58">
            <v>-3.2648940772447444E-3</v>
          </cell>
          <cell r="BX58">
            <v>-3.2648940772447444E-3</v>
          </cell>
          <cell r="BY58">
            <v>-3.2648940772447444E-3</v>
          </cell>
          <cell r="BZ58">
            <v>-3.2648940772447444E-3</v>
          </cell>
          <cell r="CA58">
            <v>-3.1925515801803084E-3</v>
          </cell>
          <cell r="CB58">
            <v>-3.2648940772447444E-3</v>
          </cell>
        </row>
        <row r="59">
          <cell r="K59" t="str">
            <v>EABL</v>
          </cell>
          <cell r="L59" t="e">
            <v>#N/A</v>
          </cell>
          <cell r="M59">
            <v>1</v>
          </cell>
          <cell r="N59">
            <v>3</v>
          </cell>
          <cell r="R59">
            <v>1</v>
          </cell>
          <cell r="S59">
            <v>70</v>
          </cell>
          <cell r="T59">
            <v>0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7.2342568861298595E-4</v>
          </cell>
          <cell r="AG59">
            <v>7.2342568861298595E-4</v>
          </cell>
          <cell r="AH59">
            <v>7.2342568861298595E-4</v>
          </cell>
          <cell r="AI59">
            <v>7.2342568861298595E-4</v>
          </cell>
          <cell r="AJ59">
            <v>7.2342568861298595E-4</v>
          </cell>
          <cell r="AK59">
            <v>7.2342568861298595E-4</v>
          </cell>
          <cell r="AL59">
            <v>7.2342568861298595E-4</v>
          </cell>
          <cell r="AM59">
            <v>7.9576818567742198E-4</v>
          </cell>
          <cell r="AN59">
            <v>7.2342568861298595E-4</v>
          </cell>
          <cell r="AO59">
            <v>-3.9883197658577303E-3</v>
          </cell>
          <cell r="AS59">
            <v>0</v>
          </cell>
          <cell r="AT59">
            <v>0</v>
          </cell>
          <cell r="AU59">
            <v>0</v>
          </cell>
          <cell r="AV59">
            <v>1</v>
          </cell>
          <cell r="AW59">
            <v>1</v>
          </cell>
          <cell r="AY59">
            <v>1</v>
          </cell>
          <cell r="AZ59">
            <v>1</v>
          </cell>
          <cell r="BA59">
            <v>0.69902053177682666</v>
          </cell>
          <cell r="BB59">
            <v>-3.2648940772447444E-3</v>
          </cell>
          <cell r="BC59">
            <v>-3.2648940772447444E-3</v>
          </cell>
          <cell r="BD59">
            <v>-3.2648940772447444E-3</v>
          </cell>
          <cell r="BE59">
            <v>0</v>
          </cell>
          <cell r="BF59">
            <v>0</v>
          </cell>
          <cell r="BG59">
            <v>-3.2648940772447444E-3</v>
          </cell>
          <cell r="BH59">
            <v>-3.2648940772447444E-3</v>
          </cell>
          <cell r="BI59">
            <v>-3.2648940772447444E-3</v>
          </cell>
          <cell r="BJ59">
            <v>-3.2648940772447444E-3</v>
          </cell>
          <cell r="BK59">
            <v>-3.2648940772447444E-3</v>
          </cell>
          <cell r="BL59">
            <v>-3.2648940772447444E-3</v>
          </cell>
          <cell r="BM59">
            <v>-3.1925515801803084E-3</v>
          </cell>
          <cell r="BN59">
            <v>-3.2648940772447444E-3</v>
          </cell>
          <cell r="BO59">
            <v>0</v>
          </cell>
          <cell r="BP59">
            <v>1</v>
          </cell>
          <cell r="BQ59">
            <v>0.69902053177682666</v>
          </cell>
          <cell r="BR59">
            <v>-3.2648940772447444E-3</v>
          </cell>
          <cell r="BS59">
            <v>-3.2648940772447444E-3</v>
          </cell>
          <cell r="BT59">
            <v>-3.2648940772447444E-3</v>
          </cell>
          <cell r="BU59">
            <v>-3.2648940772447444E-3</v>
          </cell>
          <cell r="BV59">
            <v>-3.2648940772447444E-3</v>
          </cell>
          <cell r="BW59">
            <v>-3.2648940772447444E-3</v>
          </cell>
          <cell r="BX59">
            <v>-3.2648940772447444E-3</v>
          </cell>
          <cell r="BY59">
            <v>-3.2648940772447444E-3</v>
          </cell>
          <cell r="BZ59">
            <v>-3.2648940772447444E-3</v>
          </cell>
          <cell r="CA59">
            <v>-3.1925515801803084E-3</v>
          </cell>
          <cell r="CB59">
            <v>-3.2648940772447444E-3</v>
          </cell>
        </row>
        <row r="60">
          <cell r="K60" t="str">
            <v>EABM</v>
          </cell>
          <cell r="L60" t="e">
            <v>#N/A</v>
          </cell>
          <cell r="M60">
            <v>1</v>
          </cell>
          <cell r="N60">
            <v>3</v>
          </cell>
          <cell r="R60">
            <v>1</v>
          </cell>
          <cell r="S60">
            <v>70</v>
          </cell>
          <cell r="T60">
            <v>0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7.2342568861298595E-4</v>
          </cell>
          <cell r="AG60">
            <v>7.2342568861298595E-4</v>
          </cell>
          <cell r="AH60">
            <v>7.2342568861298595E-4</v>
          </cell>
          <cell r="AI60">
            <v>7.2342568861298595E-4</v>
          </cell>
          <cell r="AJ60">
            <v>7.2342568861298595E-4</v>
          </cell>
          <cell r="AK60">
            <v>7.2342568861298595E-4</v>
          </cell>
          <cell r="AL60">
            <v>7.2342568861298595E-4</v>
          </cell>
          <cell r="AM60">
            <v>7.9576818567742198E-4</v>
          </cell>
          <cell r="AN60">
            <v>7.2342568861298595E-4</v>
          </cell>
          <cell r="AO60">
            <v>-3.9883197658577303E-3</v>
          </cell>
          <cell r="AS60">
            <v>0</v>
          </cell>
          <cell r="AT60">
            <v>0</v>
          </cell>
          <cell r="AU60">
            <v>0</v>
          </cell>
          <cell r="AV60">
            <v>1</v>
          </cell>
          <cell r="AW60">
            <v>1</v>
          </cell>
          <cell r="AY60">
            <v>1</v>
          </cell>
          <cell r="AZ60">
            <v>1</v>
          </cell>
          <cell r="BA60">
            <v>0.69902053177682666</v>
          </cell>
          <cell r="BB60">
            <v>-3.2648940772447444E-3</v>
          </cell>
          <cell r="BC60">
            <v>-3.2648940772447444E-3</v>
          </cell>
          <cell r="BD60">
            <v>-3.2648940772447444E-3</v>
          </cell>
          <cell r="BE60">
            <v>0</v>
          </cell>
          <cell r="BF60">
            <v>0</v>
          </cell>
          <cell r="BG60">
            <v>-3.2648940772447444E-3</v>
          </cell>
          <cell r="BH60">
            <v>-3.2648940772447444E-3</v>
          </cell>
          <cell r="BI60">
            <v>-3.2648940772447444E-3</v>
          </cell>
          <cell r="BJ60">
            <v>-3.2648940772447444E-3</v>
          </cell>
          <cell r="BK60">
            <v>-3.2648940772447444E-3</v>
          </cell>
          <cell r="BL60">
            <v>-3.2648940772447444E-3</v>
          </cell>
          <cell r="BM60">
            <v>-3.1925515801803084E-3</v>
          </cell>
          <cell r="BN60">
            <v>-3.2648940772447444E-3</v>
          </cell>
          <cell r="BO60">
            <v>0</v>
          </cell>
          <cell r="BP60">
            <v>1</v>
          </cell>
          <cell r="BQ60">
            <v>0.69902053177682666</v>
          </cell>
          <cell r="BR60">
            <v>-3.2648940772447444E-3</v>
          </cell>
          <cell r="BS60">
            <v>-3.2648940772447444E-3</v>
          </cell>
          <cell r="BT60">
            <v>-3.2648940772447444E-3</v>
          </cell>
          <cell r="BU60">
            <v>-3.2648940772447444E-3</v>
          </cell>
          <cell r="BV60">
            <v>-3.2648940772447444E-3</v>
          </cell>
          <cell r="BW60">
            <v>-3.2648940772447444E-3</v>
          </cell>
          <cell r="BX60">
            <v>-3.2648940772447444E-3</v>
          </cell>
          <cell r="BY60">
            <v>-3.2648940772447444E-3</v>
          </cell>
          <cell r="BZ60">
            <v>-3.2648940772447444E-3</v>
          </cell>
          <cell r="CA60">
            <v>-3.1925515801803084E-3</v>
          </cell>
          <cell r="CB60">
            <v>-3.2648940772447444E-3</v>
          </cell>
        </row>
        <row r="61">
          <cell r="K61" t="str">
            <v>EABT</v>
          </cell>
          <cell r="L61" t="e">
            <v>#N/A</v>
          </cell>
          <cell r="M61">
            <v>1</v>
          </cell>
          <cell r="N61">
            <v>3</v>
          </cell>
          <cell r="R61">
            <v>1</v>
          </cell>
          <cell r="S61">
            <v>70</v>
          </cell>
          <cell r="T61">
            <v>0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7.2342568861298595E-4</v>
          </cell>
          <cell r="AG61">
            <v>7.2342568861298595E-4</v>
          </cell>
          <cell r="AH61">
            <v>7.2342568861298595E-4</v>
          </cell>
          <cell r="AI61">
            <v>7.2342568861298595E-4</v>
          </cell>
          <cell r="AJ61">
            <v>7.2342568861298595E-4</v>
          </cell>
          <cell r="AK61">
            <v>7.2342568861298595E-4</v>
          </cell>
          <cell r="AL61">
            <v>7.2342568861298595E-4</v>
          </cell>
          <cell r="AM61">
            <v>7.9576818567742198E-4</v>
          </cell>
          <cell r="AN61">
            <v>7.2342568861298595E-4</v>
          </cell>
          <cell r="AO61">
            <v>-3.9883197658577303E-3</v>
          </cell>
          <cell r="AS61">
            <v>0</v>
          </cell>
          <cell r="AT61">
            <v>0</v>
          </cell>
          <cell r="AU61">
            <v>0</v>
          </cell>
          <cell r="AV61">
            <v>1</v>
          </cell>
          <cell r="AW61">
            <v>1</v>
          </cell>
          <cell r="AY61">
            <v>1</v>
          </cell>
          <cell r="AZ61">
            <v>1</v>
          </cell>
          <cell r="BA61">
            <v>0.69902053177682666</v>
          </cell>
          <cell r="BB61">
            <v>-3.2648940772447444E-3</v>
          </cell>
          <cell r="BC61">
            <v>-3.2648940772447444E-3</v>
          </cell>
          <cell r="BD61">
            <v>-3.2648940772447444E-3</v>
          </cell>
          <cell r="BE61">
            <v>0</v>
          </cell>
          <cell r="BF61">
            <v>0</v>
          </cell>
          <cell r="BG61">
            <v>-3.2648940772447444E-3</v>
          </cell>
          <cell r="BH61">
            <v>-3.2648940772447444E-3</v>
          </cell>
          <cell r="BI61">
            <v>-3.2648940772447444E-3</v>
          </cell>
          <cell r="BJ61">
            <v>-3.2648940772447444E-3</v>
          </cell>
          <cell r="BK61">
            <v>-3.2648940772447444E-3</v>
          </cell>
          <cell r="BL61">
            <v>-3.2648940772447444E-3</v>
          </cell>
          <cell r="BM61">
            <v>-3.1925515801803084E-3</v>
          </cell>
          <cell r="BN61">
            <v>-3.2648940772447444E-3</v>
          </cell>
          <cell r="BO61">
            <v>0</v>
          </cell>
          <cell r="BP61">
            <v>1</v>
          </cell>
          <cell r="BQ61">
            <v>0.69902053177682666</v>
          </cell>
          <cell r="BR61">
            <v>-3.2648940772447444E-3</v>
          </cell>
          <cell r="BS61">
            <v>-3.2648940772447444E-3</v>
          </cell>
          <cell r="BT61">
            <v>-3.2648940772447444E-3</v>
          </cell>
          <cell r="BU61">
            <v>-3.2648940772447444E-3</v>
          </cell>
          <cell r="BV61">
            <v>-3.2648940772447444E-3</v>
          </cell>
          <cell r="BW61">
            <v>-3.2648940772447444E-3</v>
          </cell>
          <cell r="BX61">
            <v>-3.2648940772447444E-3</v>
          </cell>
          <cell r="BY61">
            <v>-3.2648940772447444E-3</v>
          </cell>
          <cell r="BZ61">
            <v>-3.2648940772447444E-3</v>
          </cell>
          <cell r="CA61">
            <v>-3.1925515801803084E-3</v>
          </cell>
          <cell r="CB61">
            <v>-3.2648940772447444E-3</v>
          </cell>
        </row>
        <row r="62">
          <cell r="K62" t="str">
            <v>EABV</v>
          </cell>
          <cell r="L62" t="e">
            <v>#N/A</v>
          </cell>
          <cell r="M62">
            <v>1</v>
          </cell>
          <cell r="N62">
            <v>3</v>
          </cell>
          <cell r="R62">
            <v>1</v>
          </cell>
          <cell r="S62">
            <v>70</v>
          </cell>
          <cell r="T62">
            <v>0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237044088.87010899</v>
          </cell>
          <cell r="AG62">
            <v>226799018.43256599</v>
          </cell>
          <cell r="AH62">
            <v>253582825.292115</v>
          </cell>
          <cell r="AI62">
            <v>237044088.87010899</v>
          </cell>
          <cell r="AJ62">
            <v>237044088.87010899</v>
          </cell>
          <cell r="AK62">
            <v>237044088.87010899</v>
          </cell>
          <cell r="AL62">
            <v>237044088.87010899</v>
          </cell>
          <cell r="AM62">
            <v>239868906.36827701</v>
          </cell>
          <cell r="AN62">
            <v>236820850.35773399</v>
          </cell>
          <cell r="AO62">
            <v>-554789.75037106604</v>
          </cell>
          <cell r="AS62">
            <v>0</v>
          </cell>
          <cell r="AT62">
            <v>0</v>
          </cell>
          <cell r="AU62">
            <v>0</v>
          </cell>
          <cell r="AV62">
            <v>139103628.33000001</v>
          </cell>
          <cell r="AW62">
            <v>139103628.33000001</v>
          </cell>
          <cell r="AX62">
            <v>-2375170.7217488801</v>
          </cell>
          <cell r="AY62">
            <v>139103628.33000001</v>
          </cell>
          <cell r="AZ62">
            <v>136728457.60825112</v>
          </cell>
          <cell r="BA62">
            <v>236489299.11973792</v>
          </cell>
          <cell r="BB62">
            <v>236489299.11973792</v>
          </cell>
          <cell r="BC62">
            <v>236489299.11973792</v>
          </cell>
          <cell r="BD62">
            <v>236489299.11973792</v>
          </cell>
          <cell r="BE62">
            <v>0</v>
          </cell>
          <cell r="BF62">
            <v>0</v>
          </cell>
          <cell r="BG62">
            <v>236489299.11973792</v>
          </cell>
          <cell r="BH62">
            <v>226244228.68219492</v>
          </cell>
          <cell r="BI62">
            <v>253028035.54174393</v>
          </cell>
          <cell r="BJ62">
            <v>236489299.11973792</v>
          </cell>
          <cell r="BK62">
            <v>236489299.11973792</v>
          </cell>
          <cell r="BL62">
            <v>236489299.11973792</v>
          </cell>
          <cell r="BM62">
            <v>239314116.61790594</v>
          </cell>
          <cell r="BN62">
            <v>236266060.60736293</v>
          </cell>
          <cell r="BO62">
            <v>0</v>
          </cell>
          <cell r="BP62">
            <v>136728457.60825112</v>
          </cell>
          <cell r="BQ62">
            <v>236489299.11973792</v>
          </cell>
          <cell r="BR62">
            <v>236489299.11973792</v>
          </cell>
          <cell r="BS62">
            <v>236489299.11973792</v>
          </cell>
          <cell r="BT62">
            <v>236489299.11973792</v>
          </cell>
          <cell r="BU62">
            <v>236489299.11973792</v>
          </cell>
          <cell r="BV62">
            <v>226244228.68219492</v>
          </cell>
          <cell r="BW62">
            <v>253028035.54174393</v>
          </cell>
          <cell r="BX62">
            <v>236489299.11973792</v>
          </cell>
          <cell r="BY62">
            <v>236489299.11973792</v>
          </cell>
          <cell r="BZ62">
            <v>236489299.11973792</v>
          </cell>
          <cell r="CA62">
            <v>239314116.61790594</v>
          </cell>
          <cell r="CB62">
            <v>236266060.60736293</v>
          </cell>
        </row>
        <row r="63">
          <cell r="K63" t="str">
            <v>EACG</v>
          </cell>
          <cell r="L63" t="e">
            <v>#N/A</v>
          </cell>
          <cell r="M63">
            <v>1</v>
          </cell>
          <cell r="N63">
            <v>3</v>
          </cell>
          <cell r="R63">
            <v>1</v>
          </cell>
          <cell r="S63">
            <v>70</v>
          </cell>
          <cell r="T63">
            <v>0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4812403.6479533203</v>
          </cell>
          <cell r="AG63">
            <v>4812403.6479533203</v>
          </cell>
          <cell r="AH63">
            <v>4812403.6479533203</v>
          </cell>
          <cell r="AI63">
            <v>4812403.6479533203</v>
          </cell>
          <cell r="AJ63">
            <v>4812403.6479533203</v>
          </cell>
          <cell r="AK63">
            <v>4812403.6479533203</v>
          </cell>
          <cell r="AL63">
            <v>4812403.6479533203</v>
          </cell>
          <cell r="AM63">
            <v>5295525.99779939</v>
          </cell>
          <cell r="AN63">
            <v>4812403.6479533203</v>
          </cell>
          <cell r="AS63">
            <v>0</v>
          </cell>
          <cell r="AT63">
            <v>0</v>
          </cell>
          <cell r="AU63">
            <v>0</v>
          </cell>
          <cell r="AV63">
            <v>1164240740.4100001</v>
          </cell>
          <cell r="AW63">
            <v>1164240740.4100001</v>
          </cell>
          <cell r="AX63">
            <v>-1164240740.4101</v>
          </cell>
          <cell r="AY63">
            <v>1164240740.4100001</v>
          </cell>
          <cell r="AZ63">
            <v>-9.9897384643554688E-5</v>
          </cell>
          <cell r="BA63">
            <v>4812403.6479533203</v>
          </cell>
          <cell r="BB63">
            <v>4812403.6479533203</v>
          </cell>
          <cell r="BC63">
            <v>4812403.6479533203</v>
          </cell>
          <cell r="BD63">
            <v>4812403.6479533203</v>
          </cell>
          <cell r="BE63">
            <v>0</v>
          </cell>
          <cell r="BF63">
            <v>0</v>
          </cell>
          <cell r="BG63">
            <v>4812403.6479533203</v>
          </cell>
          <cell r="BH63">
            <v>4812403.6479533203</v>
          </cell>
          <cell r="BI63">
            <v>4812403.6479533203</v>
          </cell>
          <cell r="BJ63">
            <v>4812403.6479533203</v>
          </cell>
          <cell r="BK63">
            <v>4812403.6479533203</v>
          </cell>
          <cell r="BL63">
            <v>4812403.6479533203</v>
          </cell>
          <cell r="BM63">
            <v>5295525.99779939</v>
          </cell>
          <cell r="BN63">
            <v>4812403.6479533203</v>
          </cell>
          <cell r="BO63">
            <v>0</v>
          </cell>
          <cell r="BP63">
            <v>-9.9897384643554688E-5</v>
          </cell>
          <cell r="BQ63">
            <v>4812403.6479533203</v>
          </cell>
          <cell r="BR63">
            <v>4812403.6479533203</v>
          </cell>
          <cell r="BS63">
            <v>4812403.6479533203</v>
          </cell>
          <cell r="BT63">
            <v>4812403.6479533203</v>
          </cell>
          <cell r="BU63">
            <v>4812403.6479533203</v>
          </cell>
          <cell r="BV63">
            <v>4812403.6479533203</v>
          </cell>
          <cell r="BW63">
            <v>4812403.6479533203</v>
          </cell>
          <cell r="BX63">
            <v>4812403.6479533203</v>
          </cell>
          <cell r="BY63">
            <v>4812403.6479533203</v>
          </cell>
          <cell r="BZ63">
            <v>4812403.6479533203</v>
          </cell>
          <cell r="CA63">
            <v>5295525.99779939</v>
          </cell>
          <cell r="CB63">
            <v>4812403.6479533203</v>
          </cell>
        </row>
        <row r="64">
          <cell r="K64" t="str">
            <v>EACN</v>
          </cell>
          <cell r="L64" t="e">
            <v>#N/A</v>
          </cell>
          <cell r="M64">
            <v>1</v>
          </cell>
          <cell r="N64">
            <v>3</v>
          </cell>
          <cell r="R64">
            <v>3</v>
          </cell>
          <cell r="S64">
            <v>70</v>
          </cell>
          <cell r="T64">
            <v>0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149174475.97834301</v>
          </cell>
          <cell r="AG64">
            <v>144319959.73485199</v>
          </cell>
          <cell r="AH64">
            <v>157157289.03802001</v>
          </cell>
          <cell r="AI64">
            <v>149174475.97339699</v>
          </cell>
          <cell r="AJ64">
            <v>149174475.97834301</v>
          </cell>
          <cell r="AK64">
            <v>149174475.97834301</v>
          </cell>
          <cell r="AL64">
            <v>149174475.97834301</v>
          </cell>
          <cell r="AM64">
            <v>150375950.80694899</v>
          </cell>
          <cell r="AN64">
            <v>149083181.647306</v>
          </cell>
          <cell r="AS64">
            <v>0</v>
          </cell>
          <cell r="AT64">
            <v>0</v>
          </cell>
          <cell r="AU64">
            <v>0</v>
          </cell>
          <cell r="AV64">
            <v>150441357.16999999</v>
          </cell>
          <cell r="AW64">
            <v>150441357.16999999</v>
          </cell>
          <cell r="AY64">
            <v>150441357.16999999</v>
          </cell>
          <cell r="AZ64">
            <v>149174475.97834301</v>
          </cell>
          <cell r="BA64">
            <v>149174475.97834301</v>
          </cell>
          <cell r="BB64">
            <v>149174475.97834301</v>
          </cell>
          <cell r="BC64">
            <v>149174475.97834301</v>
          </cell>
          <cell r="BD64">
            <v>149174475.97834301</v>
          </cell>
          <cell r="BE64">
            <v>0</v>
          </cell>
          <cell r="BF64">
            <v>0</v>
          </cell>
          <cell r="BG64">
            <v>149174475.97834301</v>
          </cell>
          <cell r="BH64">
            <v>144319959.73485199</v>
          </cell>
          <cell r="BI64">
            <v>157157289.03802001</v>
          </cell>
          <cell r="BJ64">
            <v>149174475.97339699</v>
          </cell>
          <cell r="BK64">
            <v>149174475.97834301</v>
          </cell>
          <cell r="BL64">
            <v>149174475.97834301</v>
          </cell>
          <cell r="BM64">
            <v>150375950.80694899</v>
          </cell>
          <cell r="BN64">
            <v>149083181.647306</v>
          </cell>
          <cell r="BO64">
            <v>0</v>
          </cell>
          <cell r="BP64">
            <v>149174475.97834301</v>
          </cell>
          <cell r="BQ64">
            <v>149174475.97834301</v>
          </cell>
          <cell r="BR64">
            <v>149174475.97834301</v>
          </cell>
          <cell r="BS64">
            <v>149174475.97834301</v>
          </cell>
          <cell r="BT64">
            <v>149174475.97834301</v>
          </cell>
          <cell r="BU64">
            <v>149174475.97834301</v>
          </cell>
          <cell r="BV64">
            <v>144319959.73485199</v>
          </cell>
          <cell r="BW64">
            <v>157157289.03802001</v>
          </cell>
          <cell r="BX64">
            <v>149174475.97339699</v>
          </cell>
          <cell r="BY64">
            <v>149174475.97834301</v>
          </cell>
          <cell r="BZ64">
            <v>149174475.97834301</v>
          </cell>
          <cell r="CA64">
            <v>150375950.80694899</v>
          </cell>
          <cell r="CB64">
            <v>149083181.647306</v>
          </cell>
        </row>
        <row r="65">
          <cell r="K65" t="str">
            <v>EADP</v>
          </cell>
          <cell r="L65" t="e">
            <v>#N/A</v>
          </cell>
          <cell r="M65">
            <v>1</v>
          </cell>
          <cell r="N65">
            <v>3</v>
          </cell>
          <cell r="R65">
            <v>3</v>
          </cell>
          <cell r="S65">
            <v>70</v>
          </cell>
          <cell r="T65">
            <v>0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135757141.55411801</v>
          </cell>
          <cell r="AG65">
            <v>135757141.55411801</v>
          </cell>
          <cell r="AH65">
            <v>135757141.55411801</v>
          </cell>
          <cell r="AI65">
            <v>135757141.55411801</v>
          </cell>
          <cell r="AJ65">
            <v>135757141.55411801</v>
          </cell>
          <cell r="AK65">
            <v>135757141.55411801</v>
          </cell>
          <cell r="AL65">
            <v>135757141.55411801</v>
          </cell>
          <cell r="AM65">
            <v>137154316.524654</v>
          </cell>
          <cell r="AN65">
            <v>135757141.55411801</v>
          </cell>
          <cell r="AO65">
            <v>-503217.87908187899</v>
          </cell>
          <cell r="AS65">
            <v>0</v>
          </cell>
          <cell r="AT65">
            <v>0</v>
          </cell>
          <cell r="AU65">
            <v>0</v>
          </cell>
          <cell r="AV65">
            <v>126172902.03</v>
          </cell>
          <cell r="AW65">
            <v>126172902.03</v>
          </cell>
          <cell r="AY65">
            <v>126172902.03</v>
          </cell>
          <cell r="AZ65">
            <v>135253923.67503613</v>
          </cell>
          <cell r="BA65">
            <v>135253923.67503613</v>
          </cell>
          <cell r="BB65">
            <v>135253923.67503613</v>
          </cell>
          <cell r="BC65">
            <v>135253923.67503613</v>
          </cell>
          <cell r="BD65">
            <v>135253923.67503613</v>
          </cell>
          <cell r="BE65">
            <v>0</v>
          </cell>
          <cell r="BF65">
            <v>0</v>
          </cell>
          <cell r="BG65">
            <v>135253923.67503613</v>
          </cell>
          <cell r="BH65">
            <v>135253923.67503613</v>
          </cell>
          <cell r="BI65">
            <v>135253923.67503613</v>
          </cell>
          <cell r="BJ65">
            <v>135253923.67503613</v>
          </cell>
          <cell r="BK65">
            <v>135253923.67503613</v>
          </cell>
          <cell r="BL65">
            <v>135253923.67503613</v>
          </cell>
          <cell r="BM65">
            <v>136651098.64557213</v>
          </cell>
          <cell r="BN65">
            <v>135253923.67503613</v>
          </cell>
          <cell r="BO65">
            <v>0</v>
          </cell>
          <cell r="BP65">
            <v>135253923.67503613</v>
          </cell>
          <cell r="BQ65">
            <v>135253923.67503613</v>
          </cell>
          <cell r="BR65">
            <v>135253923.67503613</v>
          </cell>
          <cell r="BS65">
            <v>135253923.67503613</v>
          </cell>
          <cell r="BT65">
            <v>135253923.67503613</v>
          </cell>
          <cell r="BU65">
            <v>135253923.67503613</v>
          </cell>
          <cell r="BV65">
            <v>135253923.67503613</v>
          </cell>
          <cell r="BW65">
            <v>135253923.67503613</v>
          </cell>
          <cell r="BX65">
            <v>135253923.67503613</v>
          </cell>
          <cell r="BY65">
            <v>135253923.67503613</v>
          </cell>
          <cell r="BZ65">
            <v>135253923.67503613</v>
          </cell>
          <cell r="CA65">
            <v>136651098.64557213</v>
          </cell>
          <cell r="CB65">
            <v>135253923.67503613</v>
          </cell>
        </row>
        <row r="66">
          <cell r="K66" t="str">
            <v>EADV</v>
          </cell>
          <cell r="L66">
            <v>1</v>
          </cell>
          <cell r="M66">
            <v>1</v>
          </cell>
          <cell r="N66">
            <v>3</v>
          </cell>
          <cell r="R66">
            <v>3</v>
          </cell>
          <cell r="S66">
            <v>70</v>
          </cell>
          <cell r="T66">
            <v>0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1.00000000000001</v>
          </cell>
          <cell r="AG66">
            <v>1.00000000000001</v>
          </cell>
          <cell r="AH66">
            <v>1.00000000000001</v>
          </cell>
          <cell r="AI66">
            <v>1.00000000000001</v>
          </cell>
          <cell r="AJ66">
            <v>1.00000000000001</v>
          </cell>
          <cell r="AK66">
            <v>1.00000000000001</v>
          </cell>
          <cell r="AL66">
            <v>1.00000000000001</v>
          </cell>
          <cell r="AM66">
            <v>1.00000000000001</v>
          </cell>
          <cell r="AN66">
            <v>1.00000000000001</v>
          </cell>
          <cell r="AO66">
            <v>43954511.772812903</v>
          </cell>
          <cell r="AQ66">
            <v>43954511.770012803</v>
          </cell>
          <cell r="AS66">
            <v>0</v>
          </cell>
          <cell r="AT66">
            <v>0</v>
          </cell>
          <cell r="AU66">
            <v>0</v>
          </cell>
          <cell r="AV66">
            <v>1</v>
          </cell>
          <cell r="AW66">
            <v>1</v>
          </cell>
          <cell r="AY66">
            <v>43954512.770012803</v>
          </cell>
          <cell r="AZ66">
            <v>43954512.772812903</v>
          </cell>
          <cell r="BA66">
            <v>43954512.772812903</v>
          </cell>
          <cell r="BB66">
            <v>43954512.772812903</v>
          </cell>
          <cell r="BC66">
            <v>43954512.772812903</v>
          </cell>
          <cell r="BD66">
            <v>43954512.772812903</v>
          </cell>
          <cell r="BE66">
            <v>0</v>
          </cell>
          <cell r="BF66">
            <v>0</v>
          </cell>
          <cell r="BG66">
            <v>43954512.772812903</v>
          </cell>
          <cell r="BH66">
            <v>43954512.772812903</v>
          </cell>
          <cell r="BI66">
            <v>43954512.772812903</v>
          </cell>
          <cell r="BJ66">
            <v>43954512.772812903</v>
          </cell>
          <cell r="BK66">
            <v>43954512.772812903</v>
          </cell>
          <cell r="BL66">
            <v>43954512.772812903</v>
          </cell>
          <cell r="BM66">
            <v>43954512.772812903</v>
          </cell>
          <cell r="BN66">
            <v>43954512.772812903</v>
          </cell>
          <cell r="BO66">
            <v>0</v>
          </cell>
          <cell r="BP66">
            <v>43954512.772812903</v>
          </cell>
          <cell r="BQ66">
            <v>43954512.772812903</v>
          </cell>
          <cell r="BR66">
            <v>43954512.772812903</v>
          </cell>
          <cell r="BS66">
            <v>43954512.772812903</v>
          </cell>
          <cell r="BT66">
            <v>43954512.772812903</v>
          </cell>
          <cell r="BU66">
            <v>43954512.772812903</v>
          </cell>
          <cell r="BV66">
            <v>43954512.772812903</v>
          </cell>
          <cell r="BW66">
            <v>43954512.772812903</v>
          </cell>
          <cell r="BX66">
            <v>43954512.772812903</v>
          </cell>
          <cell r="BY66">
            <v>43954512.772812903</v>
          </cell>
          <cell r="BZ66">
            <v>43954512.772812903</v>
          </cell>
          <cell r="CA66">
            <v>43954512.772812903</v>
          </cell>
          <cell r="CB66">
            <v>43954512.772812903</v>
          </cell>
        </row>
        <row r="67">
          <cell r="K67" t="str">
            <v>EANW</v>
          </cell>
          <cell r="L67" t="e">
            <v>#N/A</v>
          </cell>
          <cell r="M67">
            <v>1</v>
          </cell>
          <cell r="N67">
            <v>3</v>
          </cell>
          <cell r="R67">
            <v>1</v>
          </cell>
          <cell r="S67">
            <v>70</v>
          </cell>
          <cell r="T67">
            <v>0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>
            <v>9041052477.07897</v>
          </cell>
          <cell r="AG67">
            <v>8717497197.1910305</v>
          </cell>
          <cell r="AH67">
            <v>9557278280.9616394</v>
          </cell>
          <cell r="AI67">
            <v>9041116325.3241291</v>
          </cell>
          <cell r="AJ67">
            <v>9041052477.07897</v>
          </cell>
          <cell r="AK67">
            <v>9041052477.07897</v>
          </cell>
          <cell r="AL67">
            <v>9041052477.07897</v>
          </cell>
          <cell r="AM67">
            <v>9235152337.6539307</v>
          </cell>
          <cell r="AN67">
            <v>9033402204.7269993</v>
          </cell>
          <cell r="AO67">
            <v>16874566.146414898</v>
          </cell>
          <cell r="AQ67">
            <v>621941247.28138697</v>
          </cell>
          <cell r="AS67">
            <v>0</v>
          </cell>
          <cell r="AT67">
            <v>0</v>
          </cell>
          <cell r="AU67">
            <v>0</v>
          </cell>
          <cell r="AV67">
            <v>6128401063.8599997</v>
          </cell>
          <cell r="AW67">
            <v>6128401063.8599997</v>
          </cell>
          <cell r="AX67">
            <v>-515531272.04702699</v>
          </cell>
          <cell r="AY67">
            <v>6750342311.141387</v>
          </cell>
          <cell r="AZ67">
            <v>5612869791.812973</v>
          </cell>
          <cell r="BA67">
            <v>9057927043.2253857</v>
          </cell>
          <cell r="BB67">
            <v>9057927043.2253857</v>
          </cell>
          <cell r="BC67">
            <v>9057927043.2253857</v>
          </cell>
          <cell r="BD67">
            <v>9057927043.2253857</v>
          </cell>
          <cell r="BE67">
            <v>0</v>
          </cell>
          <cell r="BF67">
            <v>0</v>
          </cell>
          <cell r="BG67">
            <v>9057927043.2253857</v>
          </cell>
          <cell r="BH67">
            <v>8734371763.3374462</v>
          </cell>
          <cell r="BI67">
            <v>9574152847.1080551</v>
          </cell>
          <cell r="BJ67">
            <v>9057990891.4705448</v>
          </cell>
          <cell r="BK67">
            <v>9057927043.2253857</v>
          </cell>
          <cell r="BL67">
            <v>9057927043.2253857</v>
          </cell>
          <cell r="BM67">
            <v>9252026903.8003464</v>
          </cell>
          <cell r="BN67">
            <v>9050276770.873415</v>
          </cell>
          <cell r="BO67">
            <v>0</v>
          </cell>
          <cell r="BP67">
            <v>5612869791.812973</v>
          </cell>
          <cell r="BQ67">
            <v>9057927043.2253857</v>
          </cell>
          <cell r="BR67">
            <v>9057927043.2253857</v>
          </cell>
          <cell r="BS67">
            <v>9057927043.2253857</v>
          </cell>
          <cell r="BT67">
            <v>9057927043.2253857</v>
          </cell>
          <cell r="BU67">
            <v>9057927043.2253857</v>
          </cell>
          <cell r="BV67">
            <v>8734371763.3374462</v>
          </cell>
          <cell r="BW67">
            <v>9574152847.1080551</v>
          </cell>
          <cell r="BX67">
            <v>9057990891.4705448</v>
          </cell>
          <cell r="BY67">
            <v>9057927043.2253857</v>
          </cell>
          <cell r="BZ67">
            <v>9057927043.2253857</v>
          </cell>
          <cell r="CA67">
            <v>9252026903.8003464</v>
          </cell>
          <cell r="CB67">
            <v>9050276770.873415</v>
          </cell>
        </row>
        <row r="68">
          <cell r="K68" t="str">
            <v>EAOA</v>
          </cell>
          <cell r="L68" t="e">
            <v>#N/A</v>
          </cell>
          <cell r="M68">
            <v>1</v>
          </cell>
          <cell r="N68">
            <v>3</v>
          </cell>
          <cell r="R68">
            <v>1</v>
          </cell>
          <cell r="S68">
            <v>70</v>
          </cell>
          <cell r="T68">
            <v>0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7.2342568861298595E-4</v>
          </cell>
          <cell r="AG68">
            <v>7.2342568861298595E-4</v>
          </cell>
          <cell r="AH68">
            <v>7.2342568861298595E-4</v>
          </cell>
          <cell r="AI68">
            <v>7.2342568861298595E-4</v>
          </cell>
          <cell r="AJ68">
            <v>7.2342568861298595E-4</v>
          </cell>
          <cell r="AK68">
            <v>7.2342568861298595E-4</v>
          </cell>
          <cell r="AL68">
            <v>7.2342568861298595E-4</v>
          </cell>
          <cell r="AM68">
            <v>7.9576818567742198E-4</v>
          </cell>
          <cell r="AN68">
            <v>7.2342568861298595E-4</v>
          </cell>
          <cell r="AO68">
            <v>-3.9883197658577303E-3</v>
          </cell>
          <cell r="AS68">
            <v>0</v>
          </cell>
          <cell r="AT68">
            <v>0</v>
          </cell>
          <cell r="AU68">
            <v>0</v>
          </cell>
          <cell r="AV68">
            <v>1</v>
          </cell>
          <cell r="AW68">
            <v>1</v>
          </cell>
          <cell r="AY68">
            <v>1</v>
          </cell>
          <cell r="AZ68">
            <v>1</v>
          </cell>
          <cell r="BA68">
            <v>0.69902053177682666</v>
          </cell>
          <cell r="BB68">
            <v>-3.2648940772447444E-3</v>
          </cell>
          <cell r="BC68">
            <v>-3.2648940772447444E-3</v>
          </cell>
          <cell r="BD68">
            <v>-3.2648940772447444E-3</v>
          </cell>
          <cell r="BE68">
            <v>0</v>
          </cell>
          <cell r="BF68">
            <v>0</v>
          </cell>
          <cell r="BG68">
            <v>-3.2648940772447444E-3</v>
          </cell>
          <cell r="BH68">
            <v>-3.2648940772447444E-3</v>
          </cell>
          <cell r="BI68">
            <v>-3.2648940772447444E-3</v>
          </cell>
          <cell r="BJ68">
            <v>-3.2648940772447444E-3</v>
          </cell>
          <cell r="BK68">
            <v>-3.2648940772447444E-3</v>
          </cell>
          <cell r="BL68">
            <v>-3.2648940772447444E-3</v>
          </cell>
          <cell r="BM68">
            <v>-3.1925515801803084E-3</v>
          </cell>
          <cell r="BN68">
            <v>-3.2648940772447444E-3</v>
          </cell>
          <cell r="BO68">
            <v>0</v>
          </cell>
          <cell r="BP68">
            <v>1</v>
          </cell>
          <cell r="BQ68">
            <v>0.69902053177682666</v>
          </cell>
          <cell r="BR68">
            <v>-3.2648940772447444E-3</v>
          </cell>
          <cell r="BS68">
            <v>-3.2648940772447444E-3</v>
          </cell>
          <cell r="BT68">
            <v>-3.2648940772447444E-3</v>
          </cell>
          <cell r="BU68">
            <v>-3.2648940772447444E-3</v>
          </cell>
          <cell r="BV68">
            <v>-3.2648940772447444E-3</v>
          </cell>
          <cell r="BW68">
            <v>-3.2648940772447444E-3</v>
          </cell>
          <cell r="BX68">
            <v>-3.2648940772447444E-3</v>
          </cell>
          <cell r="BY68">
            <v>-3.2648940772447444E-3</v>
          </cell>
          <cell r="BZ68">
            <v>-3.2648940772447444E-3</v>
          </cell>
          <cell r="CA68">
            <v>-3.1925515801803084E-3</v>
          </cell>
          <cell r="CB68">
            <v>-3.2648940772447444E-3</v>
          </cell>
        </row>
        <row r="69">
          <cell r="K69" t="str">
            <v>EAOB</v>
          </cell>
          <cell r="L69" t="e">
            <v>#N/A</v>
          </cell>
          <cell r="M69">
            <v>1</v>
          </cell>
          <cell r="N69">
            <v>3</v>
          </cell>
          <cell r="R69">
            <v>1</v>
          </cell>
          <cell r="S69">
            <v>70</v>
          </cell>
          <cell r="T69">
            <v>0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7.2342568861298595E-4</v>
          </cell>
          <cell r="AG69">
            <v>7.2342568861298595E-4</v>
          </cell>
          <cell r="AH69">
            <v>7.2342568861298595E-4</v>
          </cell>
          <cell r="AI69">
            <v>7.2342568861298595E-4</v>
          </cell>
          <cell r="AJ69">
            <v>7.2342568861298595E-4</v>
          </cell>
          <cell r="AK69">
            <v>7.2342568861298595E-4</v>
          </cell>
          <cell r="AL69">
            <v>7.2342568861298595E-4</v>
          </cell>
          <cell r="AM69">
            <v>7.9576818567742198E-4</v>
          </cell>
          <cell r="AN69">
            <v>7.2342568861298595E-4</v>
          </cell>
          <cell r="AO69">
            <v>-3.9883197658577303E-3</v>
          </cell>
          <cell r="AS69">
            <v>0</v>
          </cell>
          <cell r="AT69">
            <v>0</v>
          </cell>
          <cell r="AU69">
            <v>0</v>
          </cell>
          <cell r="AV69">
            <v>1</v>
          </cell>
          <cell r="AW69">
            <v>1</v>
          </cell>
          <cell r="AY69">
            <v>1</v>
          </cell>
          <cell r="AZ69">
            <v>1</v>
          </cell>
          <cell r="BA69">
            <v>0.69902053177682666</v>
          </cell>
          <cell r="BB69">
            <v>-3.2648940772447444E-3</v>
          </cell>
          <cell r="BC69">
            <v>-3.2648940772447444E-3</v>
          </cell>
          <cell r="BD69">
            <v>-3.2648940772447444E-3</v>
          </cell>
          <cell r="BE69">
            <v>0</v>
          </cell>
          <cell r="BF69">
            <v>0</v>
          </cell>
          <cell r="BG69">
            <v>-3.2648940772447444E-3</v>
          </cell>
          <cell r="BH69">
            <v>-3.2648940772447444E-3</v>
          </cell>
          <cell r="BI69">
            <v>-3.2648940772447444E-3</v>
          </cell>
          <cell r="BJ69">
            <v>-3.2648940772447444E-3</v>
          </cell>
          <cell r="BK69">
            <v>-3.2648940772447444E-3</v>
          </cell>
          <cell r="BL69">
            <v>-3.2648940772447444E-3</v>
          </cell>
          <cell r="BM69">
            <v>-3.1925515801803084E-3</v>
          </cell>
          <cell r="BN69">
            <v>-3.2648940772447444E-3</v>
          </cell>
          <cell r="BO69">
            <v>0</v>
          </cell>
          <cell r="BP69">
            <v>1</v>
          </cell>
          <cell r="BQ69">
            <v>0.69902053177682666</v>
          </cell>
          <cell r="BR69">
            <v>-3.2648940772447444E-3</v>
          </cell>
          <cell r="BS69">
            <v>-3.2648940772447444E-3</v>
          </cell>
          <cell r="BT69">
            <v>-3.2648940772447444E-3</v>
          </cell>
          <cell r="BU69">
            <v>-3.2648940772447444E-3</v>
          </cell>
          <cell r="BV69">
            <v>-3.2648940772447444E-3</v>
          </cell>
          <cell r="BW69">
            <v>-3.2648940772447444E-3</v>
          </cell>
          <cell r="BX69">
            <v>-3.2648940772447444E-3</v>
          </cell>
          <cell r="BY69">
            <v>-3.2648940772447444E-3</v>
          </cell>
          <cell r="BZ69">
            <v>-3.2648940772447444E-3</v>
          </cell>
          <cell r="CA69">
            <v>-3.1925515801803084E-3</v>
          </cell>
          <cell r="CB69">
            <v>-3.2648940772447444E-3</v>
          </cell>
        </row>
        <row r="70">
          <cell r="K70" t="str">
            <v>EAOC</v>
          </cell>
          <cell r="L70" t="e">
            <v>#N/A</v>
          </cell>
          <cell r="M70">
            <v>1</v>
          </cell>
          <cell r="N70">
            <v>3</v>
          </cell>
          <cell r="R70">
            <v>1</v>
          </cell>
          <cell r="S70">
            <v>70</v>
          </cell>
          <cell r="T70">
            <v>0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6126830.86760082</v>
          </cell>
          <cell r="AG70">
            <v>5929152.9639078602</v>
          </cell>
          <cell r="AH70">
            <v>6438824.8495110301</v>
          </cell>
          <cell r="AI70">
            <v>6126830.86760082</v>
          </cell>
          <cell r="AJ70">
            <v>6126830.86760082</v>
          </cell>
          <cell r="AK70">
            <v>6126830.86760082</v>
          </cell>
          <cell r="AL70">
            <v>6126830.86760082</v>
          </cell>
          <cell r="AM70">
            <v>6336062.82167756</v>
          </cell>
          <cell r="AN70">
            <v>6122562.9733887799</v>
          </cell>
          <cell r="AO70">
            <v>-24324.160095448002</v>
          </cell>
          <cell r="AS70">
            <v>0</v>
          </cell>
          <cell r="AT70">
            <v>0</v>
          </cell>
          <cell r="AU70">
            <v>0</v>
          </cell>
          <cell r="AV70">
            <v>6098849.0199999996</v>
          </cell>
          <cell r="AW70">
            <v>6098849.0199999996</v>
          </cell>
          <cell r="AY70">
            <v>6098849.0199999996</v>
          </cell>
          <cell r="AZ70">
            <v>6098849.0199999996</v>
          </cell>
          <cell r="BA70">
            <v>6102506.7075053724</v>
          </cell>
          <cell r="BB70">
            <v>6102506.7075053724</v>
          </cell>
          <cell r="BC70">
            <v>6102506.7075053724</v>
          </cell>
          <cell r="BD70">
            <v>6102506.7075053724</v>
          </cell>
          <cell r="BE70">
            <v>0</v>
          </cell>
          <cell r="BF70">
            <v>0</v>
          </cell>
          <cell r="BG70">
            <v>6102506.7075053724</v>
          </cell>
          <cell r="BH70">
            <v>5904828.8038124125</v>
          </cell>
          <cell r="BI70">
            <v>6414500.6894155825</v>
          </cell>
          <cell r="BJ70">
            <v>6102506.7075053724</v>
          </cell>
          <cell r="BK70">
            <v>6102506.7075053724</v>
          </cell>
          <cell r="BL70">
            <v>6102506.7075053724</v>
          </cell>
          <cell r="BM70">
            <v>6311738.6615821123</v>
          </cell>
          <cell r="BN70">
            <v>6098238.8132933322</v>
          </cell>
          <cell r="BO70">
            <v>0</v>
          </cell>
          <cell r="BP70">
            <v>6098849.0199999996</v>
          </cell>
          <cell r="BQ70">
            <v>6102506.7075053724</v>
          </cell>
          <cell r="BR70">
            <v>6102506.7075053724</v>
          </cell>
          <cell r="BS70">
            <v>6102506.7075053724</v>
          </cell>
          <cell r="BT70">
            <v>6102506.7075053724</v>
          </cell>
          <cell r="BU70">
            <v>6102506.7075053724</v>
          </cell>
          <cell r="BV70">
            <v>5904828.8038124125</v>
          </cell>
          <cell r="BW70">
            <v>6414500.6894155825</v>
          </cell>
          <cell r="BX70">
            <v>6102506.7075053724</v>
          </cell>
          <cell r="BY70">
            <v>6102506.7075053724</v>
          </cell>
          <cell r="BZ70">
            <v>6102506.7075053724</v>
          </cell>
          <cell r="CA70">
            <v>6311738.6615821123</v>
          </cell>
          <cell r="CB70">
            <v>6098238.8132933322</v>
          </cell>
        </row>
        <row r="71">
          <cell r="K71" t="str">
            <v>EAOD</v>
          </cell>
          <cell r="L71" t="e">
            <v>#N/A</v>
          </cell>
          <cell r="M71">
            <v>1</v>
          </cell>
          <cell r="N71">
            <v>3</v>
          </cell>
          <cell r="R71">
            <v>1</v>
          </cell>
          <cell r="S71">
            <v>70</v>
          </cell>
          <cell r="T71">
            <v>0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  <cell r="AF71">
            <v>771675594.03706801</v>
          </cell>
          <cell r="AG71">
            <v>747478673.41465795</v>
          </cell>
          <cell r="AH71">
            <v>809576359.51489794</v>
          </cell>
          <cell r="AI71">
            <v>771685453.076015</v>
          </cell>
          <cell r="AJ71">
            <v>771675594.03706801</v>
          </cell>
          <cell r="AK71">
            <v>771675594.03706801</v>
          </cell>
          <cell r="AL71">
            <v>771675594.03706801</v>
          </cell>
          <cell r="AM71">
            <v>796515939.94553602</v>
          </cell>
          <cell r="AN71">
            <v>771055832.10366094</v>
          </cell>
          <cell r="AO71">
            <v>-1871260.9277087001</v>
          </cell>
          <cell r="AS71">
            <v>0</v>
          </cell>
          <cell r="AT71">
            <v>0</v>
          </cell>
          <cell r="AU71">
            <v>0</v>
          </cell>
          <cell r="AV71">
            <v>469185280.41000003</v>
          </cell>
          <cell r="AW71">
            <v>469185280.41000003</v>
          </cell>
          <cell r="AX71">
            <v>-8011258.6170944199</v>
          </cell>
          <cell r="AY71">
            <v>469185280.41000003</v>
          </cell>
          <cell r="AZ71">
            <v>461174021.79290563</v>
          </cell>
          <cell r="BA71">
            <v>769804333.10935926</v>
          </cell>
          <cell r="BB71">
            <v>769804333.10935926</v>
          </cell>
          <cell r="BC71">
            <v>769804333.10935926</v>
          </cell>
          <cell r="BD71">
            <v>769804333.10935926</v>
          </cell>
          <cell r="BE71">
            <v>0</v>
          </cell>
          <cell r="BF71">
            <v>0</v>
          </cell>
          <cell r="BG71">
            <v>769804333.10935926</v>
          </cell>
          <cell r="BH71">
            <v>745607412.48694921</v>
          </cell>
          <cell r="BI71">
            <v>807705098.5871892</v>
          </cell>
          <cell r="BJ71">
            <v>769814192.14830625</v>
          </cell>
          <cell r="BK71">
            <v>769804333.10935926</v>
          </cell>
          <cell r="BL71">
            <v>769804333.10935926</v>
          </cell>
          <cell r="BM71">
            <v>794644679.01782727</v>
          </cell>
          <cell r="BN71">
            <v>769184571.1759522</v>
          </cell>
          <cell r="BO71">
            <v>0</v>
          </cell>
          <cell r="BP71">
            <v>461174021.79290563</v>
          </cell>
          <cell r="BQ71">
            <v>769804333.10935926</v>
          </cell>
          <cell r="BR71">
            <v>769804333.10935926</v>
          </cell>
          <cell r="BS71">
            <v>769804333.10935926</v>
          </cell>
          <cell r="BT71">
            <v>769804333.10935926</v>
          </cell>
          <cell r="BU71">
            <v>769804333.10935926</v>
          </cell>
          <cell r="BV71">
            <v>745607412.48694921</v>
          </cell>
          <cell r="BW71">
            <v>807705098.5871892</v>
          </cell>
          <cell r="BX71">
            <v>769814192.14830625</v>
          </cell>
          <cell r="BY71">
            <v>769804333.10935926</v>
          </cell>
          <cell r="BZ71">
            <v>769804333.10935926</v>
          </cell>
          <cell r="CA71">
            <v>794644679.01782727</v>
          </cell>
          <cell r="CB71">
            <v>769184571.1759522</v>
          </cell>
        </row>
        <row r="72">
          <cell r="K72" t="str">
            <v>EAOE</v>
          </cell>
          <cell r="L72" t="e">
            <v>#N/A</v>
          </cell>
          <cell r="M72">
            <v>1</v>
          </cell>
          <cell r="N72">
            <v>3</v>
          </cell>
          <cell r="R72">
            <v>1</v>
          </cell>
          <cell r="S72">
            <v>70</v>
          </cell>
          <cell r="T72">
            <v>0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7.2342568861298595E-4</v>
          </cell>
          <cell r="AG72">
            <v>7.2342568861298595E-4</v>
          </cell>
          <cell r="AH72">
            <v>7.2342568861298595E-4</v>
          </cell>
          <cell r="AI72">
            <v>7.2342568861298595E-4</v>
          </cell>
          <cell r="AJ72">
            <v>7.2342568861298595E-4</v>
          </cell>
          <cell r="AK72">
            <v>7.2342568861298595E-4</v>
          </cell>
          <cell r="AL72">
            <v>7.2342568861298595E-4</v>
          </cell>
          <cell r="AM72">
            <v>7.9576818567742198E-4</v>
          </cell>
          <cell r="AN72">
            <v>7.2342568861298595E-4</v>
          </cell>
          <cell r="AO72">
            <v>-3.9883197658577303E-3</v>
          </cell>
          <cell r="AS72">
            <v>0</v>
          </cell>
          <cell r="AT72">
            <v>0</v>
          </cell>
          <cell r="AU72">
            <v>0</v>
          </cell>
          <cell r="AV72">
            <v>1</v>
          </cell>
          <cell r="AW72">
            <v>1</v>
          </cell>
          <cell r="AY72">
            <v>1</v>
          </cell>
          <cell r="AZ72">
            <v>1</v>
          </cell>
          <cell r="BA72">
            <v>0.69902053177682666</v>
          </cell>
          <cell r="BB72">
            <v>-3.2648940772447444E-3</v>
          </cell>
          <cell r="BC72">
            <v>-3.2648940772447444E-3</v>
          </cell>
          <cell r="BD72">
            <v>-3.2648940772447444E-3</v>
          </cell>
          <cell r="BE72">
            <v>0</v>
          </cell>
          <cell r="BF72">
            <v>0</v>
          </cell>
          <cell r="BG72">
            <v>-3.2648940772447444E-3</v>
          </cell>
          <cell r="BH72">
            <v>-3.2648940772447444E-3</v>
          </cell>
          <cell r="BI72">
            <v>-3.2648940772447444E-3</v>
          </cell>
          <cell r="BJ72">
            <v>-3.2648940772447444E-3</v>
          </cell>
          <cell r="BK72">
            <v>-3.2648940772447444E-3</v>
          </cell>
          <cell r="BL72">
            <v>-3.2648940772447444E-3</v>
          </cell>
          <cell r="BM72">
            <v>-3.1925515801803084E-3</v>
          </cell>
          <cell r="BN72">
            <v>-3.2648940772447444E-3</v>
          </cell>
          <cell r="BO72">
            <v>0</v>
          </cell>
          <cell r="BP72">
            <v>1</v>
          </cell>
          <cell r="BQ72">
            <v>0.69902053177682666</v>
          </cell>
          <cell r="BR72">
            <v>-3.2648940772447444E-3</v>
          </cell>
          <cell r="BS72">
            <v>-3.2648940772447444E-3</v>
          </cell>
          <cell r="BT72">
            <v>-3.2648940772447444E-3</v>
          </cell>
          <cell r="BU72">
            <v>-3.2648940772447444E-3</v>
          </cell>
          <cell r="BV72">
            <v>-3.2648940772447444E-3</v>
          </cell>
          <cell r="BW72">
            <v>-3.2648940772447444E-3</v>
          </cell>
          <cell r="BX72">
            <v>-3.2648940772447444E-3</v>
          </cell>
          <cell r="BY72">
            <v>-3.2648940772447444E-3</v>
          </cell>
          <cell r="BZ72">
            <v>-3.2648940772447444E-3</v>
          </cell>
          <cell r="CA72">
            <v>-3.1925515801803084E-3</v>
          </cell>
          <cell r="CB72">
            <v>-3.2648940772447444E-3</v>
          </cell>
        </row>
        <row r="73">
          <cell r="K73" t="str">
            <v>EAOF</v>
          </cell>
          <cell r="L73" t="e">
            <v>#N/A</v>
          </cell>
          <cell r="M73">
            <v>1</v>
          </cell>
          <cell r="N73">
            <v>3</v>
          </cell>
          <cell r="R73">
            <v>1</v>
          </cell>
          <cell r="S73">
            <v>70</v>
          </cell>
          <cell r="T73">
            <v>0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13958892.793685799</v>
          </cell>
          <cell r="AG73">
            <v>13471102.915037701</v>
          </cell>
          <cell r="AH73">
            <v>14719635.981411999</v>
          </cell>
          <cell r="AI73">
            <v>13974244.749702699</v>
          </cell>
          <cell r="AJ73">
            <v>13958892.793685799</v>
          </cell>
          <cell r="AK73">
            <v>13958892.793685799</v>
          </cell>
          <cell r="AL73">
            <v>13958892.793685799</v>
          </cell>
          <cell r="AM73">
            <v>14389900.669342199</v>
          </cell>
          <cell r="AN73">
            <v>13960064.5064719</v>
          </cell>
          <cell r="AO73">
            <v>-37932.263982934703</v>
          </cell>
          <cell r="AS73">
            <v>0</v>
          </cell>
          <cell r="AT73">
            <v>0</v>
          </cell>
          <cell r="AU73">
            <v>0</v>
          </cell>
          <cell r="AV73">
            <v>9510838.1999999993</v>
          </cell>
          <cell r="AW73">
            <v>9510838.1999999993</v>
          </cell>
          <cell r="AY73">
            <v>9510838.1999999993</v>
          </cell>
          <cell r="AZ73">
            <v>9510838.1999999993</v>
          </cell>
          <cell r="BA73">
            <v>13920960.529702865</v>
          </cell>
          <cell r="BB73">
            <v>13920960.529702865</v>
          </cell>
          <cell r="BC73">
            <v>13920960.529702865</v>
          </cell>
          <cell r="BD73">
            <v>13920960.529702865</v>
          </cell>
          <cell r="BE73">
            <v>0</v>
          </cell>
          <cell r="BF73">
            <v>0</v>
          </cell>
          <cell r="BG73">
            <v>13920960.529702865</v>
          </cell>
          <cell r="BH73">
            <v>13433170.651054766</v>
          </cell>
          <cell r="BI73">
            <v>14681703.717429064</v>
          </cell>
          <cell r="BJ73">
            <v>13936312.485719765</v>
          </cell>
          <cell r="BK73">
            <v>13920960.529702865</v>
          </cell>
          <cell r="BL73">
            <v>13920960.529702865</v>
          </cell>
          <cell r="BM73">
            <v>14351968.405359264</v>
          </cell>
          <cell r="BN73">
            <v>13922132.242488965</v>
          </cell>
          <cell r="BO73">
            <v>0</v>
          </cell>
          <cell r="BP73">
            <v>9510838.1999999993</v>
          </cell>
          <cell r="BQ73">
            <v>13920960.529702865</v>
          </cell>
          <cell r="BR73">
            <v>13920960.529702865</v>
          </cell>
          <cell r="BS73">
            <v>13920960.529702865</v>
          </cell>
          <cell r="BT73">
            <v>13920960.529702865</v>
          </cell>
          <cell r="BU73">
            <v>13920960.529702865</v>
          </cell>
          <cell r="BV73">
            <v>13433170.651054766</v>
          </cell>
          <cell r="BW73">
            <v>14681703.717429064</v>
          </cell>
          <cell r="BX73">
            <v>13936312.485719765</v>
          </cell>
          <cell r="BY73">
            <v>13920960.529702865</v>
          </cell>
          <cell r="BZ73">
            <v>13920960.529702865</v>
          </cell>
          <cell r="CA73">
            <v>14351968.405359264</v>
          </cell>
          <cell r="CB73">
            <v>13922132.242488965</v>
          </cell>
        </row>
        <row r="74">
          <cell r="K74" t="str">
            <v>EAOG</v>
          </cell>
          <cell r="L74" t="e">
            <v>#N/A</v>
          </cell>
          <cell r="M74">
            <v>1</v>
          </cell>
          <cell r="N74">
            <v>3</v>
          </cell>
          <cell r="R74">
            <v>3</v>
          </cell>
          <cell r="S74">
            <v>70</v>
          </cell>
          <cell r="T74">
            <v>0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984472915.19484305</v>
          </cell>
          <cell r="AG74">
            <v>943646020.19519103</v>
          </cell>
          <cell r="AH74">
            <v>1050360374.13151</v>
          </cell>
          <cell r="AI74">
            <v>984472915.19484305</v>
          </cell>
          <cell r="AJ74">
            <v>984472915.19484305</v>
          </cell>
          <cell r="AK74">
            <v>984472915.19484305</v>
          </cell>
          <cell r="AL74">
            <v>984472915.19484305</v>
          </cell>
          <cell r="AM74">
            <v>993021538.73912299</v>
          </cell>
          <cell r="AN74">
            <v>983611312.03560102</v>
          </cell>
          <cell r="AO74">
            <v>-3643150.9184019901</v>
          </cell>
          <cell r="AS74">
            <v>0</v>
          </cell>
          <cell r="AT74">
            <v>0</v>
          </cell>
          <cell r="AU74">
            <v>0</v>
          </cell>
          <cell r="AV74">
            <v>913455071.88</v>
          </cell>
          <cell r="AW74">
            <v>913455071.88</v>
          </cell>
          <cell r="AY74">
            <v>913455071.88</v>
          </cell>
          <cell r="AZ74">
            <v>980829764.2764411</v>
          </cell>
          <cell r="BA74">
            <v>980829764.2764411</v>
          </cell>
          <cell r="BB74">
            <v>980829764.2764411</v>
          </cell>
          <cell r="BC74">
            <v>980829764.2764411</v>
          </cell>
          <cell r="BD74">
            <v>980829764.2764411</v>
          </cell>
          <cell r="BE74">
            <v>0</v>
          </cell>
          <cell r="BF74">
            <v>0</v>
          </cell>
          <cell r="BG74">
            <v>980829764.2764411</v>
          </cell>
          <cell r="BH74">
            <v>940002869.27678907</v>
          </cell>
          <cell r="BI74">
            <v>1046717223.2131081</v>
          </cell>
          <cell r="BJ74">
            <v>980829764.2764411</v>
          </cell>
          <cell r="BK74">
            <v>980829764.2764411</v>
          </cell>
          <cell r="BL74">
            <v>980829764.2764411</v>
          </cell>
          <cell r="BM74">
            <v>989378387.82072103</v>
          </cell>
          <cell r="BN74">
            <v>979968161.11719906</v>
          </cell>
          <cell r="BO74">
            <v>0</v>
          </cell>
          <cell r="BP74">
            <v>980829764.2764411</v>
          </cell>
          <cell r="BQ74">
            <v>980829764.2764411</v>
          </cell>
          <cell r="BR74">
            <v>980829764.2764411</v>
          </cell>
          <cell r="BS74">
            <v>980829764.2764411</v>
          </cell>
          <cell r="BT74">
            <v>980829764.2764411</v>
          </cell>
          <cell r="BU74">
            <v>980829764.2764411</v>
          </cell>
          <cell r="BV74">
            <v>940002869.27678907</v>
          </cell>
          <cell r="BW74">
            <v>1046717223.2131081</v>
          </cell>
          <cell r="BX74">
            <v>980829764.2764411</v>
          </cell>
          <cell r="BY74">
            <v>980829764.2764411</v>
          </cell>
          <cell r="BZ74">
            <v>980829764.2764411</v>
          </cell>
          <cell r="CA74">
            <v>989378387.82072103</v>
          </cell>
          <cell r="CB74">
            <v>979968161.11719906</v>
          </cell>
        </row>
        <row r="75">
          <cell r="K75" t="str">
            <v>EAOJ</v>
          </cell>
          <cell r="L75" t="e">
            <v>#N/A</v>
          </cell>
          <cell r="M75">
            <v>1</v>
          </cell>
          <cell r="N75">
            <v>3</v>
          </cell>
          <cell r="R75">
            <v>1</v>
          </cell>
          <cell r="S75">
            <v>70</v>
          </cell>
          <cell r="T75">
            <v>0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7.2342568861298595E-4</v>
          </cell>
          <cell r="AG75">
            <v>7.2342568861298595E-4</v>
          </cell>
          <cell r="AH75">
            <v>7.2342568861298595E-4</v>
          </cell>
          <cell r="AI75">
            <v>7.2342568861298595E-4</v>
          </cell>
          <cell r="AJ75">
            <v>7.2342568861298595E-4</v>
          </cell>
          <cell r="AK75">
            <v>7.2342568861298595E-4</v>
          </cell>
          <cell r="AL75">
            <v>7.2342568861298595E-4</v>
          </cell>
          <cell r="AM75">
            <v>7.9576818567742198E-4</v>
          </cell>
          <cell r="AN75">
            <v>7.2342568861298595E-4</v>
          </cell>
          <cell r="AO75">
            <v>-3.9883197658577303E-3</v>
          </cell>
          <cell r="AS75">
            <v>0</v>
          </cell>
          <cell r="AT75">
            <v>0</v>
          </cell>
          <cell r="AU75">
            <v>0</v>
          </cell>
          <cell r="AV75">
            <v>1</v>
          </cell>
          <cell r="AW75">
            <v>1</v>
          </cell>
          <cell r="AY75">
            <v>1</v>
          </cell>
          <cell r="AZ75">
            <v>1</v>
          </cell>
          <cell r="BA75">
            <v>0.69902053177682666</v>
          </cell>
          <cell r="BB75">
            <v>-3.2648940772447444E-3</v>
          </cell>
          <cell r="BC75">
            <v>-3.2648940772447444E-3</v>
          </cell>
          <cell r="BD75">
            <v>-3.2648940772447444E-3</v>
          </cell>
          <cell r="BE75">
            <v>0</v>
          </cell>
          <cell r="BF75">
            <v>0</v>
          </cell>
          <cell r="BG75">
            <v>-3.2648940772447444E-3</v>
          </cell>
          <cell r="BH75">
            <v>-3.2648940772447444E-3</v>
          </cell>
          <cell r="BI75">
            <v>-3.2648940772447444E-3</v>
          </cell>
          <cell r="BJ75">
            <v>-3.2648940772447444E-3</v>
          </cell>
          <cell r="BK75">
            <v>-3.2648940772447444E-3</v>
          </cell>
          <cell r="BL75">
            <v>-3.2648940772447444E-3</v>
          </cell>
          <cell r="BM75">
            <v>-3.1925515801803084E-3</v>
          </cell>
          <cell r="BN75">
            <v>-3.2648940772447444E-3</v>
          </cell>
          <cell r="BO75">
            <v>0</v>
          </cell>
          <cell r="BP75">
            <v>1</v>
          </cell>
          <cell r="BQ75">
            <v>0.69902053177682666</v>
          </cell>
          <cell r="BR75">
            <v>-3.2648940772447444E-3</v>
          </cell>
          <cell r="BS75">
            <v>-3.2648940772447444E-3</v>
          </cell>
          <cell r="BT75">
            <v>-3.2648940772447444E-3</v>
          </cell>
          <cell r="BU75">
            <v>-3.2648940772447444E-3</v>
          </cell>
          <cell r="BV75">
            <v>-3.2648940772447444E-3</v>
          </cell>
          <cell r="BW75">
            <v>-3.2648940772447444E-3</v>
          </cell>
          <cell r="BX75">
            <v>-3.2648940772447444E-3</v>
          </cell>
          <cell r="BY75">
            <v>-3.2648940772447444E-3</v>
          </cell>
          <cell r="BZ75">
            <v>-3.2648940772447444E-3</v>
          </cell>
          <cell r="CA75">
            <v>-3.1925515801803084E-3</v>
          </cell>
          <cell r="CB75">
            <v>-3.2648940772447444E-3</v>
          </cell>
        </row>
        <row r="76">
          <cell r="K76" t="str">
            <v>EAOK</v>
          </cell>
          <cell r="L76" t="e">
            <v>#N/A</v>
          </cell>
          <cell r="M76">
            <v>1</v>
          </cell>
          <cell r="N76">
            <v>3</v>
          </cell>
          <cell r="R76">
            <v>1</v>
          </cell>
          <cell r="S76">
            <v>70</v>
          </cell>
          <cell r="T76">
            <v>0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7.2342568861298595E-4</v>
          </cell>
          <cell r="AG76">
            <v>7.2342568861298595E-4</v>
          </cell>
          <cell r="AH76">
            <v>7.2342568861298595E-4</v>
          </cell>
          <cell r="AI76">
            <v>7.2342568861298595E-4</v>
          </cell>
          <cell r="AJ76">
            <v>7.2342568861298595E-4</v>
          </cell>
          <cell r="AK76">
            <v>7.2342568861298595E-4</v>
          </cell>
          <cell r="AL76">
            <v>7.2342568861298595E-4</v>
          </cell>
          <cell r="AM76">
            <v>7.9576818567742198E-4</v>
          </cell>
          <cell r="AN76">
            <v>7.2342568861298595E-4</v>
          </cell>
          <cell r="AO76">
            <v>-3.9883197658577303E-3</v>
          </cell>
          <cell r="AS76">
            <v>0</v>
          </cell>
          <cell r="AT76">
            <v>0</v>
          </cell>
          <cell r="AU76">
            <v>0</v>
          </cell>
          <cell r="AV76">
            <v>1</v>
          </cell>
          <cell r="AW76">
            <v>1</v>
          </cell>
          <cell r="AY76">
            <v>1</v>
          </cell>
          <cell r="AZ76">
            <v>1</v>
          </cell>
          <cell r="BA76">
            <v>0.69902053177682666</v>
          </cell>
          <cell r="BB76">
            <v>-3.2648940772447444E-3</v>
          </cell>
          <cell r="BC76">
            <v>-3.2648940772447444E-3</v>
          </cell>
          <cell r="BD76">
            <v>-3.2648940772447444E-3</v>
          </cell>
          <cell r="BE76">
            <v>0</v>
          </cell>
          <cell r="BF76">
            <v>0</v>
          </cell>
          <cell r="BG76">
            <v>-3.2648940772447444E-3</v>
          </cell>
          <cell r="BH76">
            <v>-3.2648940772447444E-3</v>
          </cell>
          <cell r="BI76">
            <v>-3.2648940772447444E-3</v>
          </cell>
          <cell r="BJ76">
            <v>-3.2648940772447444E-3</v>
          </cell>
          <cell r="BK76">
            <v>-3.2648940772447444E-3</v>
          </cell>
          <cell r="BL76">
            <v>-3.2648940772447444E-3</v>
          </cell>
          <cell r="BM76">
            <v>-3.1925515801803084E-3</v>
          </cell>
          <cell r="BN76">
            <v>-3.2648940772447444E-3</v>
          </cell>
          <cell r="BO76">
            <v>0</v>
          </cell>
          <cell r="BP76">
            <v>1</v>
          </cell>
          <cell r="BQ76">
            <v>0.69902053177682666</v>
          </cell>
          <cell r="BR76">
            <v>-3.2648940772447444E-3</v>
          </cell>
          <cell r="BS76">
            <v>-3.2648940772447444E-3</v>
          </cell>
          <cell r="BT76">
            <v>-3.2648940772447444E-3</v>
          </cell>
          <cell r="BU76">
            <v>-3.2648940772447444E-3</v>
          </cell>
          <cell r="BV76">
            <v>-3.2648940772447444E-3</v>
          </cell>
          <cell r="BW76">
            <v>-3.2648940772447444E-3</v>
          </cell>
          <cell r="BX76">
            <v>-3.2648940772447444E-3</v>
          </cell>
          <cell r="BY76">
            <v>-3.2648940772447444E-3</v>
          </cell>
          <cell r="BZ76">
            <v>-3.2648940772447444E-3</v>
          </cell>
          <cell r="CA76">
            <v>-3.1925515801803084E-3</v>
          </cell>
          <cell r="CB76">
            <v>-3.2648940772447444E-3</v>
          </cell>
        </row>
        <row r="77">
          <cell r="K77" t="str">
            <v>EAOL</v>
          </cell>
          <cell r="L77" t="e">
            <v>#N/A</v>
          </cell>
          <cell r="M77">
            <v>1</v>
          </cell>
          <cell r="N77">
            <v>3</v>
          </cell>
          <cell r="R77">
            <v>1</v>
          </cell>
          <cell r="S77">
            <v>70</v>
          </cell>
          <cell r="T77">
            <v>0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3210118.32877255</v>
          </cell>
          <cell r="AG77">
            <v>3069032.4290485899</v>
          </cell>
          <cell r="AH77">
            <v>3432374.1422406798</v>
          </cell>
          <cell r="AI77">
            <v>3210118.32877255</v>
          </cell>
          <cell r="AJ77">
            <v>3210118.32877255</v>
          </cell>
          <cell r="AK77">
            <v>3210118.32877255</v>
          </cell>
          <cell r="AL77">
            <v>3210118.32877255</v>
          </cell>
          <cell r="AM77">
            <v>3270306.76169792</v>
          </cell>
          <cell r="AN77">
            <v>3204016.44606718</v>
          </cell>
          <cell r="AO77">
            <v>-7530.45945924854</v>
          </cell>
          <cell r="AS77">
            <v>0</v>
          </cell>
          <cell r="AT77">
            <v>0</v>
          </cell>
          <cell r="AU77">
            <v>0</v>
          </cell>
          <cell r="AV77">
            <v>1888128.31</v>
          </cell>
          <cell r="AW77">
            <v>1888128.31</v>
          </cell>
          <cell r="AY77">
            <v>1888128.31</v>
          </cell>
          <cell r="AZ77">
            <v>1888128.31</v>
          </cell>
          <cell r="BA77">
            <v>3202587.8693133015</v>
          </cell>
          <cell r="BB77">
            <v>3202587.8693133015</v>
          </cell>
          <cell r="BC77">
            <v>3202587.8693133015</v>
          </cell>
          <cell r="BD77">
            <v>3202587.8693133015</v>
          </cell>
          <cell r="BE77">
            <v>0</v>
          </cell>
          <cell r="BF77">
            <v>0</v>
          </cell>
          <cell r="BG77">
            <v>3202587.8693133015</v>
          </cell>
          <cell r="BH77">
            <v>3061501.9695893414</v>
          </cell>
          <cell r="BI77">
            <v>3424843.6827814314</v>
          </cell>
          <cell r="BJ77">
            <v>3202587.8693133015</v>
          </cell>
          <cell r="BK77">
            <v>3202587.8693133015</v>
          </cell>
          <cell r="BL77">
            <v>3202587.8693133015</v>
          </cell>
          <cell r="BM77">
            <v>3262776.3022386716</v>
          </cell>
          <cell r="BN77">
            <v>3196485.9866079316</v>
          </cell>
          <cell r="BO77">
            <v>0</v>
          </cell>
          <cell r="BP77">
            <v>1888128.31</v>
          </cell>
          <cell r="BQ77">
            <v>3202587.8693133015</v>
          </cell>
          <cell r="BR77">
            <v>3202587.8693133015</v>
          </cell>
          <cell r="BS77">
            <v>3202587.8693133015</v>
          </cell>
          <cell r="BT77">
            <v>3202587.8693133015</v>
          </cell>
          <cell r="BU77">
            <v>3202587.8693133015</v>
          </cell>
          <cell r="BV77">
            <v>3061501.9695893414</v>
          </cell>
          <cell r="BW77">
            <v>3424843.6827814314</v>
          </cell>
          <cell r="BX77">
            <v>3202587.8693133015</v>
          </cell>
          <cell r="BY77">
            <v>3202587.8693133015</v>
          </cell>
          <cell r="BZ77">
            <v>3202587.8693133015</v>
          </cell>
          <cell r="CA77">
            <v>3262776.3022386716</v>
          </cell>
          <cell r="CB77">
            <v>3196485.9866079316</v>
          </cell>
        </row>
        <row r="78">
          <cell r="K78" t="str">
            <v>EAOM</v>
          </cell>
          <cell r="L78" t="e">
            <v>#N/A</v>
          </cell>
          <cell r="M78">
            <v>1</v>
          </cell>
          <cell r="N78">
            <v>3</v>
          </cell>
          <cell r="R78">
            <v>1</v>
          </cell>
          <cell r="S78">
            <v>70</v>
          </cell>
          <cell r="T78">
            <v>0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  <cell r="AF78">
            <v>53647545.293374598</v>
          </cell>
          <cell r="AG78">
            <v>51794461.941697501</v>
          </cell>
          <cell r="AH78">
            <v>56574109.635420904</v>
          </cell>
          <cell r="AI78">
            <v>53647545.293374598</v>
          </cell>
          <cell r="AJ78">
            <v>53647545.293374598</v>
          </cell>
          <cell r="AK78">
            <v>53647545.293374598</v>
          </cell>
          <cell r="AL78">
            <v>53647545.293374598</v>
          </cell>
          <cell r="AM78">
            <v>55259297.276819497</v>
          </cell>
          <cell r="AN78">
            <v>53608143.823018096</v>
          </cell>
          <cell r="AO78">
            <v>-147258.17428156099</v>
          </cell>
          <cell r="AS78">
            <v>0</v>
          </cell>
          <cell r="AT78">
            <v>0</v>
          </cell>
          <cell r="AU78">
            <v>0</v>
          </cell>
          <cell r="AV78">
            <v>36922359.020000003</v>
          </cell>
          <cell r="AW78">
            <v>36922359.020000003</v>
          </cell>
          <cell r="AY78">
            <v>36922359.020000003</v>
          </cell>
          <cell r="AZ78">
            <v>36922359.020000003</v>
          </cell>
          <cell r="BA78">
            <v>53500287.119093038</v>
          </cell>
          <cell r="BB78">
            <v>53500287.119093038</v>
          </cell>
          <cell r="BC78">
            <v>53500287.119093038</v>
          </cell>
          <cell r="BD78">
            <v>53500287.119093038</v>
          </cell>
          <cell r="BE78">
            <v>0</v>
          </cell>
          <cell r="BF78">
            <v>0</v>
          </cell>
          <cell r="BG78">
            <v>53500287.119093038</v>
          </cell>
          <cell r="BH78">
            <v>51647203.767415941</v>
          </cell>
          <cell r="BI78">
            <v>56426851.461139344</v>
          </cell>
          <cell r="BJ78">
            <v>53500287.119093038</v>
          </cell>
          <cell r="BK78">
            <v>53500287.119093038</v>
          </cell>
          <cell r="BL78">
            <v>53500287.119093038</v>
          </cell>
          <cell r="BM78">
            <v>55112039.102537937</v>
          </cell>
          <cell r="BN78">
            <v>53460885.648736537</v>
          </cell>
          <cell r="BO78">
            <v>0</v>
          </cell>
          <cell r="BP78">
            <v>36922359.020000003</v>
          </cell>
          <cell r="BQ78">
            <v>53500287.119093038</v>
          </cell>
          <cell r="BR78">
            <v>53500287.119093038</v>
          </cell>
          <cell r="BS78">
            <v>53500287.119093038</v>
          </cell>
          <cell r="BT78">
            <v>53500287.119093038</v>
          </cell>
          <cell r="BU78">
            <v>53500287.119093038</v>
          </cell>
          <cell r="BV78">
            <v>51647203.767415941</v>
          </cell>
          <cell r="BW78">
            <v>56426851.461139344</v>
          </cell>
          <cell r="BX78">
            <v>53500287.119093038</v>
          </cell>
          <cell r="BY78">
            <v>53500287.119093038</v>
          </cell>
          <cell r="BZ78">
            <v>53500287.119093038</v>
          </cell>
          <cell r="CA78">
            <v>55112039.102537937</v>
          </cell>
          <cell r="CB78">
            <v>53460885.648736537</v>
          </cell>
        </row>
        <row r="79">
          <cell r="K79" t="str">
            <v>EAOT</v>
          </cell>
          <cell r="L79" t="e">
            <v>#N/A</v>
          </cell>
          <cell r="M79">
            <v>1</v>
          </cell>
          <cell r="N79">
            <v>3</v>
          </cell>
          <cell r="R79">
            <v>1</v>
          </cell>
          <cell r="S79">
            <v>70</v>
          </cell>
          <cell r="T79">
            <v>0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  <cell r="AB79">
            <v>1</v>
          </cell>
          <cell r="AC79">
            <v>1</v>
          </cell>
          <cell r="AD79">
            <v>1</v>
          </cell>
          <cell r="AE79">
            <v>1</v>
          </cell>
          <cell r="AF79">
            <v>4369134.35269963</v>
          </cell>
          <cell r="AG79">
            <v>4210023.0555597097</v>
          </cell>
          <cell r="AH79">
            <v>4617211.3733841199</v>
          </cell>
          <cell r="AI79">
            <v>4382951.8236058699</v>
          </cell>
          <cell r="AJ79">
            <v>4369134.35269963</v>
          </cell>
          <cell r="AK79">
            <v>4369134.35269963</v>
          </cell>
          <cell r="AL79">
            <v>4369134.35269963</v>
          </cell>
          <cell r="AM79">
            <v>4597247.9696565298</v>
          </cell>
          <cell r="AN79">
            <v>4381501.16373742</v>
          </cell>
          <cell r="AO79">
            <v>-12465.743695253601</v>
          </cell>
          <cell r="AS79">
            <v>0</v>
          </cell>
          <cell r="AT79">
            <v>0</v>
          </cell>
          <cell r="AU79">
            <v>0</v>
          </cell>
          <cell r="AV79">
            <v>3125562.75</v>
          </cell>
          <cell r="AW79">
            <v>3125562.75</v>
          </cell>
          <cell r="AY79">
            <v>3125562.75</v>
          </cell>
          <cell r="AZ79">
            <v>3125562.75</v>
          </cell>
          <cell r="BA79">
            <v>4356668.6090043765</v>
          </cell>
          <cell r="BB79">
            <v>4356668.6090043765</v>
          </cell>
          <cell r="BC79">
            <v>4356668.6090043765</v>
          </cell>
          <cell r="BD79">
            <v>4356668.6090043765</v>
          </cell>
          <cell r="BE79">
            <v>0</v>
          </cell>
          <cell r="BF79">
            <v>0</v>
          </cell>
          <cell r="BG79">
            <v>4356668.6090043765</v>
          </cell>
          <cell r="BH79">
            <v>4197557.3118644562</v>
          </cell>
          <cell r="BI79">
            <v>4604745.6296888664</v>
          </cell>
          <cell r="BJ79">
            <v>4370486.0799106164</v>
          </cell>
          <cell r="BK79">
            <v>4356668.6090043765</v>
          </cell>
          <cell r="BL79">
            <v>4356668.6090043765</v>
          </cell>
          <cell r="BM79">
            <v>4584782.2259612763</v>
          </cell>
          <cell r="BN79">
            <v>4369035.4200421665</v>
          </cell>
          <cell r="BO79">
            <v>0</v>
          </cell>
          <cell r="BP79">
            <v>3125562.75</v>
          </cell>
          <cell r="BQ79">
            <v>4356668.6090043765</v>
          </cell>
          <cell r="BR79">
            <v>4356668.6090043765</v>
          </cell>
          <cell r="BS79">
            <v>4356668.6090043765</v>
          </cell>
          <cell r="BT79">
            <v>4356668.6090043765</v>
          </cell>
          <cell r="BU79">
            <v>4356668.6090043765</v>
          </cell>
          <cell r="BV79">
            <v>4197557.3118644562</v>
          </cell>
          <cell r="BW79">
            <v>4604745.6296888664</v>
          </cell>
          <cell r="BX79">
            <v>4370486.0799106164</v>
          </cell>
          <cell r="BY79">
            <v>4356668.6090043765</v>
          </cell>
          <cell r="BZ79">
            <v>4356668.6090043765</v>
          </cell>
          <cell r="CA79">
            <v>4584782.2259612763</v>
          </cell>
          <cell r="CB79">
            <v>4369035.4200421665</v>
          </cell>
        </row>
        <row r="80">
          <cell r="K80" t="str">
            <v>EAOV</v>
          </cell>
          <cell r="L80" t="e">
            <v>#N/A</v>
          </cell>
          <cell r="M80">
            <v>1</v>
          </cell>
          <cell r="N80">
            <v>3</v>
          </cell>
          <cell r="R80">
            <v>1</v>
          </cell>
          <cell r="S80">
            <v>70</v>
          </cell>
          <cell r="T80">
            <v>0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F80">
            <v>680434480.54853201</v>
          </cell>
          <cell r="AG80">
            <v>653212843.29669702</v>
          </cell>
          <cell r="AH80">
            <v>724222490.92241096</v>
          </cell>
          <cell r="AI80">
            <v>680435101.95822096</v>
          </cell>
          <cell r="AJ80">
            <v>680434480.54853201</v>
          </cell>
          <cell r="AK80">
            <v>680434480.54853201</v>
          </cell>
          <cell r="AL80">
            <v>680434480.54853201</v>
          </cell>
          <cell r="AM80">
            <v>690805633.92165101</v>
          </cell>
          <cell r="AN80">
            <v>679785755.50539505</v>
          </cell>
          <cell r="AO80">
            <v>-1533247.40078792</v>
          </cell>
          <cell r="AS80">
            <v>0</v>
          </cell>
          <cell r="AT80">
            <v>0</v>
          </cell>
          <cell r="AU80">
            <v>0</v>
          </cell>
          <cell r="AV80">
            <v>384434421.20999998</v>
          </cell>
          <cell r="AW80">
            <v>384434421.20999998</v>
          </cell>
          <cell r="AX80">
            <v>-6564152.1552940896</v>
          </cell>
          <cell r="AY80">
            <v>384434421.20999998</v>
          </cell>
          <cell r="AZ80">
            <v>377870269.05470592</v>
          </cell>
          <cell r="BA80">
            <v>678901233.14774406</v>
          </cell>
          <cell r="BB80">
            <v>678901233.14774406</v>
          </cell>
          <cell r="BC80">
            <v>678901233.14774406</v>
          </cell>
          <cell r="BD80">
            <v>678901233.14774406</v>
          </cell>
          <cell r="BE80">
            <v>0</v>
          </cell>
          <cell r="BF80">
            <v>0</v>
          </cell>
          <cell r="BG80">
            <v>678901233.14774406</v>
          </cell>
          <cell r="BH80">
            <v>651679595.89590907</v>
          </cell>
          <cell r="BI80">
            <v>722689243.52162302</v>
          </cell>
          <cell r="BJ80">
            <v>678901854.55743301</v>
          </cell>
          <cell r="BK80">
            <v>678901233.14774406</v>
          </cell>
          <cell r="BL80">
            <v>678901233.14774406</v>
          </cell>
          <cell r="BM80">
            <v>689272386.52086306</v>
          </cell>
          <cell r="BN80">
            <v>678252508.10460711</v>
          </cell>
          <cell r="BO80">
            <v>0</v>
          </cell>
          <cell r="BP80">
            <v>377870269.05470592</v>
          </cell>
          <cell r="BQ80">
            <v>678901233.14774406</v>
          </cell>
          <cell r="BR80">
            <v>678901233.14774406</v>
          </cell>
          <cell r="BS80">
            <v>678901233.14774406</v>
          </cell>
          <cell r="BT80">
            <v>678901233.14774406</v>
          </cell>
          <cell r="BU80">
            <v>678901233.14774406</v>
          </cell>
          <cell r="BV80">
            <v>651679595.89590907</v>
          </cell>
          <cell r="BW80">
            <v>722689243.52162302</v>
          </cell>
          <cell r="BX80">
            <v>678901854.55743301</v>
          </cell>
          <cell r="BY80">
            <v>678901233.14774406</v>
          </cell>
          <cell r="BZ80">
            <v>678901233.14774406</v>
          </cell>
          <cell r="CA80">
            <v>689272386.52086306</v>
          </cell>
          <cell r="CB80">
            <v>678252508.10460711</v>
          </cell>
        </row>
        <row r="81">
          <cell r="K81" t="str">
            <v>EAPF</v>
          </cell>
          <cell r="L81" t="e">
            <v>#N/A</v>
          </cell>
          <cell r="M81">
            <v>1</v>
          </cell>
          <cell r="N81">
            <v>3</v>
          </cell>
          <cell r="R81">
            <v>1</v>
          </cell>
          <cell r="S81">
            <v>70</v>
          </cell>
          <cell r="T81">
            <v>0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116787219.771759</v>
          </cell>
          <cell r="AG81">
            <v>113297936.668459</v>
          </cell>
          <cell r="AH81">
            <v>122225623.126569</v>
          </cell>
          <cell r="AI81">
            <v>116787766.457057</v>
          </cell>
          <cell r="AJ81">
            <v>116787219.771759</v>
          </cell>
          <cell r="AK81">
            <v>116787219.771759</v>
          </cell>
          <cell r="AL81">
            <v>116787219.771759</v>
          </cell>
          <cell r="AM81">
            <v>120901170.48377</v>
          </cell>
          <cell r="AN81">
            <v>116779920.932726</v>
          </cell>
          <cell r="AS81">
            <v>0</v>
          </cell>
          <cell r="AT81">
            <v>0</v>
          </cell>
          <cell r="AU81">
            <v>0</v>
          </cell>
          <cell r="AV81">
            <v>115050862.83</v>
          </cell>
          <cell r="AW81">
            <v>115050862.83</v>
          </cell>
          <cell r="AY81">
            <v>115050862.83</v>
          </cell>
          <cell r="AZ81">
            <v>115050862.83</v>
          </cell>
          <cell r="BA81">
            <v>116787219.771759</v>
          </cell>
          <cell r="BB81">
            <v>116787219.771759</v>
          </cell>
          <cell r="BC81">
            <v>116787219.771759</v>
          </cell>
          <cell r="BD81">
            <v>116787219.771759</v>
          </cell>
          <cell r="BE81">
            <v>0</v>
          </cell>
          <cell r="BF81">
            <v>0</v>
          </cell>
          <cell r="BG81">
            <v>116787219.771759</v>
          </cell>
          <cell r="BH81">
            <v>113297936.668459</v>
          </cell>
          <cell r="BI81">
            <v>122225623.126569</v>
          </cell>
          <cell r="BJ81">
            <v>116787766.457057</v>
          </cell>
          <cell r="BK81">
            <v>116787219.771759</v>
          </cell>
          <cell r="BL81">
            <v>116787219.771759</v>
          </cell>
          <cell r="BM81">
            <v>120901170.48377</v>
          </cell>
          <cell r="BN81">
            <v>116779920.932726</v>
          </cell>
          <cell r="BO81">
            <v>0</v>
          </cell>
          <cell r="BP81">
            <v>115050862.83</v>
          </cell>
          <cell r="BQ81">
            <v>116787219.771759</v>
          </cell>
          <cell r="BR81">
            <v>116787219.771759</v>
          </cell>
          <cell r="BS81">
            <v>116787219.771759</v>
          </cell>
          <cell r="BT81">
            <v>116787219.771759</v>
          </cell>
          <cell r="BU81">
            <v>116787219.771759</v>
          </cell>
          <cell r="BV81">
            <v>113297936.668459</v>
          </cell>
          <cell r="BW81">
            <v>122225623.126569</v>
          </cell>
          <cell r="BX81">
            <v>116787766.457057</v>
          </cell>
          <cell r="BY81">
            <v>116787219.771759</v>
          </cell>
          <cell r="BZ81">
            <v>116787219.771759</v>
          </cell>
          <cell r="CA81">
            <v>120901170.48377</v>
          </cell>
          <cell r="CB81">
            <v>116779920.932726</v>
          </cell>
        </row>
        <row r="82">
          <cell r="K82" t="str">
            <v>EAPG</v>
          </cell>
          <cell r="L82" t="e">
            <v>#N/A</v>
          </cell>
          <cell r="M82">
            <v>1</v>
          </cell>
          <cell r="N82">
            <v>3</v>
          </cell>
          <cell r="R82">
            <v>1</v>
          </cell>
          <cell r="S82">
            <v>70</v>
          </cell>
          <cell r="T82">
            <v>0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229515007.08724901</v>
          </cell>
          <cell r="AG82">
            <v>220900487.956121</v>
          </cell>
          <cell r="AH82">
            <v>243281759.33700401</v>
          </cell>
          <cell r="AI82">
            <v>229515007.08724901</v>
          </cell>
          <cell r="AJ82">
            <v>229515007.08724901</v>
          </cell>
          <cell r="AK82">
            <v>229515007.08724901</v>
          </cell>
          <cell r="AL82">
            <v>229515007.08724901</v>
          </cell>
          <cell r="AM82">
            <v>232271618.09745699</v>
          </cell>
          <cell r="AN82">
            <v>229330779.00420699</v>
          </cell>
          <cell r="AO82">
            <v>264008.50923656399</v>
          </cell>
          <cell r="AQ82">
            <v>77670974.298346102</v>
          </cell>
          <cell r="AS82">
            <v>0</v>
          </cell>
          <cell r="AT82">
            <v>0</v>
          </cell>
          <cell r="AU82">
            <v>0</v>
          </cell>
          <cell r="AV82">
            <v>131374258.8</v>
          </cell>
          <cell r="AW82">
            <v>131374258.8</v>
          </cell>
          <cell r="AY82">
            <v>209045233.09834611</v>
          </cell>
          <cell r="AZ82">
            <v>131374258.8</v>
          </cell>
          <cell r="BA82">
            <v>229779015.59648558</v>
          </cell>
          <cell r="BB82">
            <v>229779015.59648558</v>
          </cell>
          <cell r="BC82">
            <v>229779015.59648558</v>
          </cell>
          <cell r="BD82">
            <v>229779015.59648558</v>
          </cell>
          <cell r="BE82">
            <v>0</v>
          </cell>
          <cell r="BF82">
            <v>0</v>
          </cell>
          <cell r="BG82">
            <v>229779015.59648558</v>
          </cell>
          <cell r="BH82">
            <v>221164496.46535757</v>
          </cell>
          <cell r="BI82">
            <v>243545767.84624058</v>
          </cell>
          <cell r="BJ82">
            <v>229779015.59648558</v>
          </cell>
          <cell r="BK82">
            <v>229779015.59648558</v>
          </cell>
          <cell r="BL82">
            <v>229779015.59648558</v>
          </cell>
          <cell r="BM82">
            <v>232535626.60669357</v>
          </cell>
          <cell r="BN82">
            <v>229594787.51344356</v>
          </cell>
          <cell r="BO82">
            <v>0</v>
          </cell>
          <cell r="BP82">
            <v>131374258.8</v>
          </cell>
          <cell r="BQ82">
            <v>229779015.59648558</v>
          </cell>
          <cell r="BR82">
            <v>229779015.59648558</v>
          </cell>
          <cell r="BS82">
            <v>229779015.59648558</v>
          </cell>
          <cell r="BT82">
            <v>229779015.59648558</v>
          </cell>
          <cell r="BU82">
            <v>229779015.59648558</v>
          </cell>
          <cell r="BV82">
            <v>221164496.46535757</v>
          </cell>
          <cell r="BW82">
            <v>243545767.84624058</v>
          </cell>
          <cell r="BX82">
            <v>229779015.59648558</v>
          </cell>
          <cell r="BY82">
            <v>229779015.59648558</v>
          </cell>
          <cell r="BZ82">
            <v>229779015.59648558</v>
          </cell>
          <cell r="CA82">
            <v>232535626.60669357</v>
          </cell>
          <cell r="CB82">
            <v>229594787.51344356</v>
          </cell>
        </row>
        <row r="83">
          <cell r="K83" t="str">
            <v>EARA</v>
          </cell>
          <cell r="L83" t="e">
            <v>#N/A</v>
          </cell>
          <cell r="M83">
            <v>1</v>
          </cell>
          <cell r="N83">
            <v>3</v>
          </cell>
          <cell r="R83">
            <v>1</v>
          </cell>
          <cell r="S83">
            <v>70</v>
          </cell>
          <cell r="T83">
            <v>0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49804965.0443395</v>
          </cell>
          <cell r="AG83">
            <v>47945478.784440398</v>
          </cell>
          <cell r="AH83">
            <v>52710075.529153302</v>
          </cell>
          <cell r="AI83">
            <v>50035357.390263401</v>
          </cell>
          <cell r="AJ83">
            <v>49804965.0443395</v>
          </cell>
          <cell r="AK83">
            <v>49804965.0443395</v>
          </cell>
          <cell r="AL83">
            <v>49804965.0443395</v>
          </cell>
          <cell r="AM83">
            <v>50926342.680218004</v>
          </cell>
          <cell r="AN83">
            <v>50185310.041441403</v>
          </cell>
          <cell r="AO83">
            <v>-272209.16169919702</v>
          </cell>
          <cell r="AS83">
            <v>0</v>
          </cell>
          <cell r="AT83">
            <v>0</v>
          </cell>
          <cell r="AU83">
            <v>0</v>
          </cell>
          <cell r="AV83">
            <v>68251589.060000002</v>
          </cell>
          <cell r="AW83">
            <v>68251589.060000002</v>
          </cell>
          <cell r="AY83">
            <v>68251589.060000002</v>
          </cell>
          <cell r="AZ83">
            <v>68251589.060000002</v>
          </cell>
          <cell r="BA83">
            <v>62635939.106792092</v>
          </cell>
          <cell r="BB83">
            <v>49532755.882640302</v>
          </cell>
          <cell r="BC83">
            <v>49532755.882640302</v>
          </cell>
          <cell r="BD83">
            <v>49532755.882640302</v>
          </cell>
          <cell r="BE83">
            <v>0</v>
          </cell>
          <cell r="BF83">
            <v>0</v>
          </cell>
          <cell r="BG83">
            <v>49532755.882640302</v>
          </cell>
          <cell r="BH83">
            <v>47673269.6227412</v>
          </cell>
          <cell r="BI83">
            <v>52437866.367454104</v>
          </cell>
          <cell r="BJ83">
            <v>49763148.228564203</v>
          </cell>
          <cell r="BK83">
            <v>49532755.882640302</v>
          </cell>
          <cell r="BL83">
            <v>49532755.882640302</v>
          </cell>
          <cell r="BM83">
            <v>50654133.518518806</v>
          </cell>
          <cell r="BN83">
            <v>49913100.879742205</v>
          </cell>
          <cell r="BO83">
            <v>0</v>
          </cell>
          <cell r="BP83">
            <v>68251589.060000002</v>
          </cell>
          <cell r="BQ83">
            <v>62635939.106792092</v>
          </cell>
          <cell r="BR83">
            <v>49532755.882640302</v>
          </cell>
          <cell r="BS83">
            <v>49532755.882640302</v>
          </cell>
          <cell r="BT83">
            <v>49532755.882640302</v>
          </cell>
          <cell r="BU83">
            <v>49532755.882640302</v>
          </cell>
          <cell r="BV83">
            <v>47673269.6227412</v>
          </cell>
          <cell r="BW83">
            <v>52437866.367454104</v>
          </cell>
          <cell r="BX83">
            <v>49763148.228564203</v>
          </cell>
          <cell r="BY83">
            <v>49532755.882640302</v>
          </cell>
          <cell r="BZ83">
            <v>49532755.882640302</v>
          </cell>
          <cell r="CA83">
            <v>50654133.518518806</v>
          </cell>
          <cell r="CB83">
            <v>49913100.879742205</v>
          </cell>
        </row>
        <row r="84">
          <cell r="K84" t="str">
            <v>EARB</v>
          </cell>
          <cell r="L84" t="e">
            <v>#N/A</v>
          </cell>
          <cell r="M84">
            <v>1</v>
          </cell>
          <cell r="N84">
            <v>3</v>
          </cell>
          <cell r="R84">
            <v>1</v>
          </cell>
          <cell r="S84">
            <v>70</v>
          </cell>
          <cell r="T84">
            <v>0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1339819.66235226</v>
          </cell>
          <cell r="AG84">
            <v>1298347.25964754</v>
          </cell>
          <cell r="AH84">
            <v>1404801.33560206</v>
          </cell>
          <cell r="AI84">
            <v>1339819.65863205</v>
          </cell>
          <cell r="AJ84">
            <v>1339819.66235226</v>
          </cell>
          <cell r="AK84">
            <v>1339819.66235226</v>
          </cell>
          <cell r="AL84">
            <v>1339819.66235226</v>
          </cell>
          <cell r="AM84">
            <v>1377938.1556691499</v>
          </cell>
          <cell r="AN84">
            <v>1339477.38163637</v>
          </cell>
          <cell r="AO84">
            <v>-5792.7507308402</v>
          </cell>
          <cell r="AS84">
            <v>0</v>
          </cell>
          <cell r="AT84">
            <v>0</v>
          </cell>
          <cell r="AU84">
            <v>0</v>
          </cell>
          <cell r="AV84">
            <v>1452428.86</v>
          </cell>
          <cell r="AW84">
            <v>1452428.86</v>
          </cell>
          <cell r="AY84">
            <v>1452428.86</v>
          </cell>
          <cell r="AZ84">
            <v>1452428.86</v>
          </cell>
          <cell r="BA84">
            <v>1416908.275486426</v>
          </cell>
          <cell r="BB84">
            <v>1334026.9116214197</v>
          </cell>
          <cell r="BC84">
            <v>1334026.9116214197</v>
          </cell>
          <cell r="BD84">
            <v>1334026.9116214197</v>
          </cell>
          <cell r="BE84">
            <v>0</v>
          </cell>
          <cell r="BF84">
            <v>0</v>
          </cell>
          <cell r="BG84">
            <v>1334026.9116214197</v>
          </cell>
          <cell r="BH84">
            <v>1292554.5089166998</v>
          </cell>
          <cell r="BI84">
            <v>1399008.5848712197</v>
          </cell>
          <cell r="BJ84">
            <v>1334026.9079012098</v>
          </cell>
          <cell r="BK84">
            <v>1334026.9116214197</v>
          </cell>
          <cell r="BL84">
            <v>1334026.9116214197</v>
          </cell>
          <cell r="BM84">
            <v>1372145.4049383097</v>
          </cell>
          <cell r="BN84">
            <v>1333684.6309055297</v>
          </cell>
          <cell r="BO84">
            <v>0</v>
          </cell>
          <cell r="BP84">
            <v>1452428.86</v>
          </cell>
          <cell r="BQ84">
            <v>1416908.275486426</v>
          </cell>
          <cell r="BR84">
            <v>1334026.9116214197</v>
          </cell>
          <cell r="BS84">
            <v>1334026.9116214197</v>
          </cell>
          <cell r="BT84">
            <v>1334026.9116214197</v>
          </cell>
          <cell r="BU84">
            <v>1334026.9116214197</v>
          </cell>
          <cell r="BV84">
            <v>1292554.5089166998</v>
          </cell>
          <cell r="BW84">
            <v>1399008.5848712197</v>
          </cell>
          <cell r="BX84">
            <v>1334026.9079012098</v>
          </cell>
          <cell r="BY84">
            <v>1334026.9116214197</v>
          </cell>
          <cell r="BZ84">
            <v>1334026.9116214197</v>
          </cell>
          <cell r="CA84">
            <v>1372145.4049383097</v>
          </cell>
          <cell r="CB84">
            <v>1333684.6309055297</v>
          </cell>
        </row>
        <row r="85">
          <cell r="K85" t="str">
            <v>EARC</v>
          </cell>
          <cell r="L85" t="e">
            <v>#N/A</v>
          </cell>
          <cell r="M85">
            <v>1</v>
          </cell>
          <cell r="N85">
            <v>3</v>
          </cell>
          <cell r="R85">
            <v>1</v>
          </cell>
          <cell r="S85">
            <v>70</v>
          </cell>
          <cell r="T85">
            <v>0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3852865.14533258</v>
          </cell>
          <cell r="AG85">
            <v>3710472.1480820701</v>
          </cell>
          <cell r="AH85">
            <v>4075306.7285486399</v>
          </cell>
          <cell r="AI85">
            <v>3852865.1363277799</v>
          </cell>
          <cell r="AJ85">
            <v>3852865.14533258</v>
          </cell>
          <cell r="AK85">
            <v>3852865.14533258</v>
          </cell>
          <cell r="AL85">
            <v>3852865.14533258</v>
          </cell>
          <cell r="AM85">
            <v>4088014.0853823102</v>
          </cell>
          <cell r="AN85">
            <v>3850146.1407889398</v>
          </cell>
          <cell r="AO85">
            <v>-13969.6496209462</v>
          </cell>
          <cell r="AS85">
            <v>0</v>
          </cell>
          <cell r="AT85">
            <v>0</v>
          </cell>
          <cell r="AU85">
            <v>0</v>
          </cell>
          <cell r="AV85">
            <v>3502640.32</v>
          </cell>
          <cell r="AW85">
            <v>3502640.32</v>
          </cell>
          <cell r="AY85">
            <v>3502640.32</v>
          </cell>
          <cell r="AZ85">
            <v>3502640.32</v>
          </cell>
          <cell r="BA85">
            <v>3838895.4957116339</v>
          </cell>
          <cell r="BB85">
            <v>3838895.4957116339</v>
          </cell>
          <cell r="BC85">
            <v>3838895.4957116339</v>
          </cell>
          <cell r="BD85">
            <v>3838895.4957116339</v>
          </cell>
          <cell r="BE85">
            <v>0</v>
          </cell>
          <cell r="BF85">
            <v>0</v>
          </cell>
          <cell r="BG85">
            <v>3838895.4957116339</v>
          </cell>
          <cell r="BH85">
            <v>3696502.498461124</v>
          </cell>
          <cell r="BI85">
            <v>4061337.0789276939</v>
          </cell>
          <cell r="BJ85">
            <v>3838895.4867068338</v>
          </cell>
          <cell r="BK85">
            <v>3838895.4957116339</v>
          </cell>
          <cell r="BL85">
            <v>3838895.4957116339</v>
          </cell>
          <cell r="BM85">
            <v>4074044.4357613642</v>
          </cell>
          <cell r="BN85">
            <v>3836176.4911679938</v>
          </cell>
          <cell r="BO85">
            <v>0</v>
          </cell>
          <cell r="BP85">
            <v>3502640.32</v>
          </cell>
          <cell r="BQ85">
            <v>3838895.4957116339</v>
          </cell>
          <cell r="BR85">
            <v>3838895.4957116339</v>
          </cell>
          <cell r="BS85">
            <v>3838895.4957116339</v>
          </cell>
          <cell r="BT85">
            <v>3838895.4957116339</v>
          </cell>
          <cell r="BU85">
            <v>3838895.4957116339</v>
          </cell>
          <cell r="BV85">
            <v>3696502.498461124</v>
          </cell>
          <cell r="BW85">
            <v>4061337.0789276939</v>
          </cell>
          <cell r="BX85">
            <v>3838895.4867068338</v>
          </cell>
          <cell r="BY85">
            <v>3838895.4957116339</v>
          </cell>
          <cell r="BZ85">
            <v>3838895.4957116339</v>
          </cell>
          <cell r="CA85">
            <v>4074044.4357613642</v>
          </cell>
          <cell r="CB85">
            <v>3836176.4911679938</v>
          </cell>
        </row>
        <row r="86">
          <cell r="K86" t="str">
            <v>EARD</v>
          </cell>
          <cell r="L86" t="e">
            <v>#N/A</v>
          </cell>
          <cell r="M86">
            <v>1</v>
          </cell>
          <cell r="N86">
            <v>3</v>
          </cell>
          <cell r="R86">
            <v>1</v>
          </cell>
          <cell r="S86">
            <v>70</v>
          </cell>
          <cell r="T86">
            <v>0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85657918.659343898</v>
          </cell>
          <cell r="AG86">
            <v>82960750.188679695</v>
          </cell>
          <cell r="AH86">
            <v>89892698.791514099</v>
          </cell>
          <cell r="AI86">
            <v>85664520.457270607</v>
          </cell>
          <cell r="AJ86">
            <v>85657918.659343898</v>
          </cell>
          <cell r="AK86">
            <v>85657918.659343898</v>
          </cell>
          <cell r="AL86">
            <v>85657918.659343898</v>
          </cell>
          <cell r="AM86">
            <v>87737147.477668405</v>
          </cell>
          <cell r="AN86">
            <v>85606173.472565293</v>
          </cell>
          <cell r="AO86">
            <v>-202365.77380081601</v>
          </cell>
          <cell r="AS86">
            <v>0</v>
          </cell>
          <cell r="AT86">
            <v>0</v>
          </cell>
          <cell r="AU86">
            <v>0</v>
          </cell>
          <cell r="AV86">
            <v>50739606.07</v>
          </cell>
          <cell r="AW86">
            <v>50739606.07</v>
          </cell>
          <cell r="AX86">
            <v>-888352.10680426599</v>
          </cell>
          <cell r="AY86">
            <v>50739606.07</v>
          </cell>
          <cell r="AZ86">
            <v>49851253.963195734</v>
          </cell>
          <cell r="BA86">
            <v>85455552.885543078</v>
          </cell>
          <cell r="BB86">
            <v>85455552.885543078</v>
          </cell>
          <cell r="BC86">
            <v>85455552.885543078</v>
          </cell>
          <cell r="BD86">
            <v>85455552.885543078</v>
          </cell>
          <cell r="BE86">
            <v>0</v>
          </cell>
          <cell r="BF86">
            <v>0</v>
          </cell>
          <cell r="BG86">
            <v>85455552.885543078</v>
          </cell>
          <cell r="BH86">
            <v>82758384.414878875</v>
          </cell>
          <cell r="BI86">
            <v>89690333.017713279</v>
          </cell>
          <cell r="BJ86">
            <v>85462154.683469787</v>
          </cell>
          <cell r="BK86">
            <v>85455552.885543078</v>
          </cell>
          <cell r="BL86">
            <v>85455552.885543078</v>
          </cell>
          <cell r="BM86">
            <v>87534781.703867584</v>
          </cell>
          <cell r="BN86">
            <v>85403807.698764473</v>
          </cell>
          <cell r="BO86">
            <v>0</v>
          </cell>
          <cell r="BP86">
            <v>49851253.963195734</v>
          </cell>
          <cell r="BQ86">
            <v>85455552.885543078</v>
          </cell>
          <cell r="BR86">
            <v>85455552.885543078</v>
          </cell>
          <cell r="BS86">
            <v>85455552.885543078</v>
          </cell>
          <cell r="BT86">
            <v>85455552.885543078</v>
          </cell>
          <cell r="BU86">
            <v>85455552.885543078</v>
          </cell>
          <cell r="BV86">
            <v>82758384.414878875</v>
          </cell>
          <cell r="BW86">
            <v>89690333.017713279</v>
          </cell>
          <cell r="BX86">
            <v>85462154.683469787</v>
          </cell>
          <cell r="BY86">
            <v>85455552.885543078</v>
          </cell>
          <cell r="BZ86">
            <v>85455552.885543078</v>
          </cell>
          <cell r="CA86">
            <v>87534781.703867584</v>
          </cell>
          <cell r="CB86">
            <v>85403807.698764473</v>
          </cell>
        </row>
        <row r="87">
          <cell r="K87" t="str">
            <v>EARE</v>
          </cell>
          <cell r="L87" t="e">
            <v>#N/A</v>
          </cell>
          <cell r="M87">
            <v>1</v>
          </cell>
          <cell r="N87">
            <v>3</v>
          </cell>
          <cell r="R87">
            <v>1</v>
          </cell>
          <cell r="S87">
            <v>70</v>
          </cell>
          <cell r="T87">
            <v>0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46689249.920978203</v>
          </cell>
          <cell r="AG87">
            <v>45160698.385731801</v>
          </cell>
          <cell r="AH87">
            <v>49077887.932570197</v>
          </cell>
          <cell r="AI87">
            <v>46726963.512391701</v>
          </cell>
          <cell r="AJ87">
            <v>46689249.920978203</v>
          </cell>
          <cell r="AK87">
            <v>46689249.920978203</v>
          </cell>
          <cell r="AL87">
            <v>46689249.920978203</v>
          </cell>
          <cell r="AM87">
            <v>48563326.631104201</v>
          </cell>
          <cell r="AN87">
            <v>46794338.183980703</v>
          </cell>
          <cell r="AO87">
            <v>-171553.53930654799</v>
          </cell>
          <cell r="AS87">
            <v>0</v>
          </cell>
          <cell r="AT87">
            <v>0</v>
          </cell>
          <cell r="AU87">
            <v>0</v>
          </cell>
          <cell r="AV87">
            <v>43013988.189999998</v>
          </cell>
          <cell r="AW87">
            <v>43013988.189999998</v>
          </cell>
          <cell r="AY87">
            <v>43013988.189999998</v>
          </cell>
          <cell r="AZ87">
            <v>43013988.189999998</v>
          </cell>
          <cell r="BA87">
            <v>46517696.381671652</v>
          </cell>
          <cell r="BB87">
            <v>46517696.381671652</v>
          </cell>
          <cell r="BC87">
            <v>46517696.381671652</v>
          </cell>
          <cell r="BD87">
            <v>46517696.381671652</v>
          </cell>
          <cell r="BE87">
            <v>0</v>
          </cell>
          <cell r="BF87">
            <v>0</v>
          </cell>
          <cell r="BG87">
            <v>46517696.381671652</v>
          </cell>
          <cell r="BH87">
            <v>44989144.84642525</v>
          </cell>
          <cell r="BI87">
            <v>48906334.393263645</v>
          </cell>
          <cell r="BJ87">
            <v>46555409.97308515</v>
          </cell>
          <cell r="BK87">
            <v>46517696.381671652</v>
          </cell>
          <cell r="BL87">
            <v>46517696.381671652</v>
          </cell>
          <cell r="BM87">
            <v>48391773.09179765</v>
          </cell>
          <cell r="BN87">
            <v>46622784.644674152</v>
          </cell>
          <cell r="BO87">
            <v>0</v>
          </cell>
          <cell r="BP87">
            <v>43013988.189999998</v>
          </cell>
          <cell r="BQ87">
            <v>46517696.381671652</v>
          </cell>
          <cell r="BR87">
            <v>46517696.381671652</v>
          </cell>
          <cell r="BS87">
            <v>46517696.381671652</v>
          </cell>
          <cell r="BT87">
            <v>46517696.381671652</v>
          </cell>
          <cell r="BU87">
            <v>46517696.381671652</v>
          </cell>
          <cell r="BV87">
            <v>44989144.84642525</v>
          </cell>
          <cell r="BW87">
            <v>48906334.393263645</v>
          </cell>
          <cell r="BX87">
            <v>46555409.97308515</v>
          </cell>
          <cell r="BY87">
            <v>46517696.381671652</v>
          </cell>
          <cell r="BZ87">
            <v>46517696.381671652</v>
          </cell>
          <cell r="CA87">
            <v>48391773.09179765</v>
          </cell>
          <cell r="CB87">
            <v>46622784.644674152</v>
          </cell>
        </row>
        <row r="88">
          <cell r="K88" t="str">
            <v>EARF</v>
          </cell>
          <cell r="L88" t="e">
            <v>#N/A</v>
          </cell>
          <cell r="M88">
            <v>1</v>
          </cell>
          <cell r="N88">
            <v>3</v>
          </cell>
          <cell r="R88">
            <v>1</v>
          </cell>
          <cell r="S88">
            <v>70</v>
          </cell>
          <cell r="T88">
            <v>0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1208417.20885892</v>
          </cell>
          <cell r="AG88">
            <v>1166369.69718111</v>
          </cell>
          <cell r="AH88">
            <v>1274151.5493253099</v>
          </cell>
          <cell r="AI88">
            <v>1210542.5051410899</v>
          </cell>
          <cell r="AJ88">
            <v>1208417.20885892</v>
          </cell>
          <cell r="AK88">
            <v>1208417.20885892</v>
          </cell>
          <cell r="AL88">
            <v>1208417.20885892</v>
          </cell>
          <cell r="AM88">
            <v>1221409.0545814501</v>
          </cell>
          <cell r="AN88">
            <v>1208629.12323908</v>
          </cell>
          <cell r="AO88">
            <v>-3390.3692498671999</v>
          </cell>
          <cell r="AS88">
            <v>0</v>
          </cell>
          <cell r="AT88">
            <v>0</v>
          </cell>
          <cell r="AU88">
            <v>0</v>
          </cell>
          <cell r="AV88">
            <v>850074.58</v>
          </cell>
          <cell r="AW88">
            <v>850074.58</v>
          </cell>
          <cell r="AY88">
            <v>850074.58</v>
          </cell>
          <cell r="AZ88">
            <v>850074.58</v>
          </cell>
          <cell r="BA88">
            <v>1205026.8396090528</v>
          </cell>
          <cell r="BB88">
            <v>1205026.8396090528</v>
          </cell>
          <cell r="BC88">
            <v>1205026.8396090528</v>
          </cell>
          <cell r="BD88">
            <v>1205026.8396090528</v>
          </cell>
          <cell r="BE88">
            <v>0</v>
          </cell>
          <cell r="BF88">
            <v>0</v>
          </cell>
          <cell r="BG88">
            <v>1205026.8396090528</v>
          </cell>
          <cell r="BH88">
            <v>1162979.3279312428</v>
          </cell>
          <cell r="BI88">
            <v>1270761.1800754427</v>
          </cell>
          <cell r="BJ88">
            <v>1207152.1358912226</v>
          </cell>
          <cell r="BK88">
            <v>1205026.8396090528</v>
          </cell>
          <cell r="BL88">
            <v>1205026.8396090528</v>
          </cell>
          <cell r="BM88">
            <v>1218018.6853315828</v>
          </cell>
          <cell r="BN88">
            <v>1205238.7539892127</v>
          </cell>
          <cell r="BO88">
            <v>0</v>
          </cell>
          <cell r="BP88">
            <v>850074.58</v>
          </cell>
          <cell r="BQ88">
            <v>1205026.8396090528</v>
          </cell>
          <cell r="BR88">
            <v>1205026.8396090528</v>
          </cell>
          <cell r="BS88">
            <v>1205026.8396090528</v>
          </cell>
          <cell r="BT88">
            <v>1205026.8396090528</v>
          </cell>
          <cell r="BU88">
            <v>1205026.8396090528</v>
          </cell>
          <cell r="BV88">
            <v>1162979.3279312428</v>
          </cell>
          <cell r="BW88">
            <v>1270761.1800754427</v>
          </cell>
          <cell r="BX88">
            <v>1207152.1358912226</v>
          </cell>
          <cell r="BY88">
            <v>1205026.8396090528</v>
          </cell>
          <cell r="BZ88">
            <v>1205026.8396090528</v>
          </cell>
          <cell r="CA88">
            <v>1218018.6853315828</v>
          </cell>
          <cell r="CB88">
            <v>1205238.7539892127</v>
          </cell>
        </row>
        <row r="89">
          <cell r="K89" t="str">
            <v>EARG</v>
          </cell>
          <cell r="L89" t="e">
            <v>#N/A</v>
          </cell>
          <cell r="M89">
            <v>1</v>
          </cell>
          <cell r="N89">
            <v>3</v>
          </cell>
          <cell r="R89">
            <v>1</v>
          </cell>
          <cell r="S89">
            <v>70</v>
          </cell>
          <cell r="T89">
            <v>0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160703403.57679099</v>
          </cell>
          <cell r="AG89">
            <v>155734651.19552299</v>
          </cell>
          <cell r="AH89">
            <v>168461233.44458401</v>
          </cell>
          <cell r="AI89">
            <v>160797194.11045501</v>
          </cell>
          <cell r="AJ89">
            <v>160703403.57679099</v>
          </cell>
          <cell r="AK89">
            <v>160703403.57679099</v>
          </cell>
          <cell r="AL89">
            <v>160703403.57679099</v>
          </cell>
          <cell r="AM89">
            <v>164338141.22255701</v>
          </cell>
          <cell r="AN89">
            <v>160921896.055729</v>
          </cell>
          <cell r="AO89">
            <v>-563093.39247968304</v>
          </cell>
          <cell r="AS89">
            <v>0</v>
          </cell>
          <cell r="AT89">
            <v>0</v>
          </cell>
          <cell r="AU89">
            <v>0</v>
          </cell>
          <cell r="AV89">
            <v>141185618.38999999</v>
          </cell>
          <cell r="AW89">
            <v>141185618.38999999</v>
          </cell>
          <cell r="AY89">
            <v>141185618.38999999</v>
          </cell>
          <cell r="AZ89">
            <v>141185618.38999999</v>
          </cell>
          <cell r="BA89">
            <v>160140310.1843113</v>
          </cell>
          <cell r="BB89">
            <v>160140310.1843113</v>
          </cell>
          <cell r="BC89">
            <v>160140310.1843113</v>
          </cell>
          <cell r="BD89">
            <v>160140310.1843113</v>
          </cell>
          <cell r="BE89">
            <v>0</v>
          </cell>
          <cell r="BF89">
            <v>0</v>
          </cell>
          <cell r="BG89">
            <v>160140310.1843113</v>
          </cell>
          <cell r="BH89">
            <v>155171557.80304331</v>
          </cell>
          <cell r="BI89">
            <v>167898140.05210432</v>
          </cell>
          <cell r="BJ89">
            <v>160234100.71797532</v>
          </cell>
          <cell r="BK89">
            <v>160140310.1843113</v>
          </cell>
          <cell r="BL89">
            <v>160140310.1843113</v>
          </cell>
          <cell r="BM89">
            <v>163775047.83007732</v>
          </cell>
          <cell r="BN89">
            <v>160358802.66324931</v>
          </cell>
          <cell r="BO89">
            <v>0</v>
          </cell>
          <cell r="BP89">
            <v>141185618.38999999</v>
          </cell>
          <cell r="BQ89">
            <v>160140310.1843113</v>
          </cell>
          <cell r="BR89">
            <v>160140310.1843113</v>
          </cell>
          <cell r="BS89">
            <v>160140310.1843113</v>
          </cell>
          <cell r="BT89">
            <v>160140310.1843113</v>
          </cell>
          <cell r="BU89">
            <v>160140310.1843113</v>
          </cell>
          <cell r="BV89">
            <v>155171557.80304331</v>
          </cell>
          <cell r="BW89">
            <v>167898140.05210432</v>
          </cell>
          <cell r="BX89">
            <v>160234100.71797532</v>
          </cell>
          <cell r="BY89">
            <v>160140310.1843113</v>
          </cell>
          <cell r="BZ89">
            <v>160140310.1843113</v>
          </cell>
          <cell r="CA89">
            <v>163775047.83007732</v>
          </cell>
          <cell r="CB89">
            <v>160358802.66324931</v>
          </cell>
        </row>
        <row r="90">
          <cell r="K90" t="str">
            <v>EARJ</v>
          </cell>
          <cell r="L90" t="e">
            <v>#N/A</v>
          </cell>
          <cell r="M90">
            <v>1</v>
          </cell>
          <cell r="N90">
            <v>3</v>
          </cell>
          <cell r="R90">
            <v>1</v>
          </cell>
          <cell r="S90">
            <v>70</v>
          </cell>
          <cell r="T90">
            <v>0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20234764.1886594</v>
          </cell>
          <cell r="AG90">
            <v>19535549.8030742</v>
          </cell>
          <cell r="AH90">
            <v>21328010.645652201</v>
          </cell>
          <cell r="AI90">
            <v>20234764.133542798</v>
          </cell>
          <cell r="AJ90">
            <v>20234764.1886594</v>
          </cell>
          <cell r="AK90">
            <v>20234764.1886594</v>
          </cell>
          <cell r="AL90">
            <v>20234764.1886594</v>
          </cell>
          <cell r="AM90">
            <v>21001651.435783599</v>
          </cell>
          <cell r="AN90">
            <v>20217868.109584101</v>
          </cell>
          <cell r="AO90">
            <v>-63936.953343154302</v>
          </cell>
          <cell r="AS90">
            <v>0</v>
          </cell>
          <cell r="AT90">
            <v>0</v>
          </cell>
          <cell r="AU90">
            <v>0</v>
          </cell>
          <cell r="AV90">
            <v>16031049.939999999</v>
          </cell>
          <cell r="AW90">
            <v>16031049.939999999</v>
          </cell>
          <cell r="AY90">
            <v>16031049.939999999</v>
          </cell>
          <cell r="AZ90">
            <v>16031049.939999999</v>
          </cell>
          <cell r="BA90">
            <v>20170827.235316247</v>
          </cell>
          <cell r="BB90">
            <v>20170827.235316247</v>
          </cell>
          <cell r="BC90">
            <v>20170827.235316247</v>
          </cell>
          <cell r="BD90">
            <v>20170827.235316247</v>
          </cell>
          <cell r="BE90">
            <v>0</v>
          </cell>
          <cell r="BF90">
            <v>0</v>
          </cell>
          <cell r="BG90">
            <v>20170827.235316247</v>
          </cell>
          <cell r="BH90">
            <v>19471612.849731047</v>
          </cell>
          <cell r="BI90">
            <v>21264073.692309048</v>
          </cell>
          <cell r="BJ90">
            <v>20170827.180199645</v>
          </cell>
          <cell r="BK90">
            <v>20170827.235316247</v>
          </cell>
          <cell r="BL90">
            <v>20170827.235316247</v>
          </cell>
          <cell r="BM90">
            <v>20937714.482440446</v>
          </cell>
          <cell r="BN90">
            <v>20153931.156240948</v>
          </cell>
          <cell r="BO90">
            <v>0</v>
          </cell>
          <cell r="BP90">
            <v>16031049.939999999</v>
          </cell>
          <cell r="BQ90">
            <v>20170827.235316247</v>
          </cell>
          <cell r="BR90">
            <v>20170827.235316247</v>
          </cell>
          <cell r="BS90">
            <v>20170827.235316247</v>
          </cell>
          <cell r="BT90">
            <v>20170827.235316247</v>
          </cell>
          <cell r="BU90">
            <v>20170827.235316247</v>
          </cell>
          <cell r="BV90">
            <v>19471612.849731047</v>
          </cell>
          <cell r="BW90">
            <v>21264073.692309048</v>
          </cell>
          <cell r="BX90">
            <v>20170827.180199645</v>
          </cell>
          <cell r="BY90">
            <v>20170827.235316247</v>
          </cell>
          <cell r="BZ90">
            <v>20170827.235316247</v>
          </cell>
          <cell r="CA90">
            <v>20937714.482440446</v>
          </cell>
          <cell r="CB90">
            <v>20153931.156240948</v>
          </cell>
        </row>
        <row r="91">
          <cell r="K91" t="str">
            <v>EARK</v>
          </cell>
          <cell r="L91" t="e">
            <v>#N/A</v>
          </cell>
          <cell r="M91">
            <v>1</v>
          </cell>
          <cell r="N91">
            <v>3</v>
          </cell>
          <cell r="R91">
            <v>1</v>
          </cell>
          <cell r="S91">
            <v>70</v>
          </cell>
          <cell r="T91">
            <v>0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2908531.7609699201</v>
          </cell>
          <cell r="AG91">
            <v>2799629.93338572</v>
          </cell>
          <cell r="AH91">
            <v>3077391.44002028</v>
          </cell>
          <cell r="AI91">
            <v>2908531.7450346998</v>
          </cell>
          <cell r="AJ91">
            <v>2908531.7609699201</v>
          </cell>
          <cell r="AK91">
            <v>2908531.7609699201</v>
          </cell>
          <cell r="AL91">
            <v>2908531.7609699201</v>
          </cell>
          <cell r="AM91">
            <v>3064909.5849529798</v>
          </cell>
          <cell r="AN91">
            <v>2903316.9985613599</v>
          </cell>
          <cell r="AO91">
            <v>-7582.4035352950596</v>
          </cell>
          <cell r="AS91">
            <v>0</v>
          </cell>
          <cell r="AT91">
            <v>0</v>
          </cell>
          <cell r="AU91">
            <v>0</v>
          </cell>
          <cell r="AV91">
            <v>1901152.36</v>
          </cell>
          <cell r="AW91">
            <v>1901152.36</v>
          </cell>
          <cell r="AY91">
            <v>1901152.36</v>
          </cell>
          <cell r="AZ91">
            <v>1901152.36</v>
          </cell>
          <cell r="BA91">
            <v>2900949.3574346248</v>
          </cell>
          <cell r="BB91">
            <v>2900949.3574346248</v>
          </cell>
          <cell r="BC91">
            <v>2900949.3574346248</v>
          </cell>
          <cell r="BD91">
            <v>2900949.3574346248</v>
          </cell>
          <cell r="BE91">
            <v>0</v>
          </cell>
          <cell r="BF91">
            <v>0</v>
          </cell>
          <cell r="BG91">
            <v>2900949.3574346248</v>
          </cell>
          <cell r="BH91">
            <v>2792047.5298504247</v>
          </cell>
          <cell r="BI91">
            <v>3069809.0364849847</v>
          </cell>
          <cell r="BJ91">
            <v>2900949.3414994045</v>
          </cell>
          <cell r="BK91">
            <v>2900949.3574346248</v>
          </cell>
          <cell r="BL91">
            <v>2900949.3574346248</v>
          </cell>
          <cell r="BM91">
            <v>3057327.1814176845</v>
          </cell>
          <cell r="BN91">
            <v>2895734.5950260647</v>
          </cell>
          <cell r="BO91">
            <v>0</v>
          </cell>
          <cell r="BP91">
            <v>1901152.36</v>
          </cell>
          <cell r="BQ91">
            <v>2900949.3574346248</v>
          </cell>
          <cell r="BR91">
            <v>2900949.3574346248</v>
          </cell>
          <cell r="BS91">
            <v>2900949.3574346248</v>
          </cell>
          <cell r="BT91">
            <v>2900949.3574346248</v>
          </cell>
          <cell r="BU91">
            <v>2900949.3574346248</v>
          </cell>
          <cell r="BV91">
            <v>2792047.5298504247</v>
          </cell>
          <cell r="BW91">
            <v>3069809.0364849847</v>
          </cell>
          <cell r="BX91">
            <v>2900949.3414994045</v>
          </cell>
          <cell r="BY91">
            <v>2900949.3574346248</v>
          </cell>
          <cell r="BZ91">
            <v>2900949.3574346248</v>
          </cell>
          <cell r="CA91">
            <v>3057327.1814176845</v>
          </cell>
          <cell r="CB91">
            <v>2895734.5950260647</v>
          </cell>
        </row>
        <row r="92">
          <cell r="K92" t="str">
            <v>EARL</v>
          </cell>
          <cell r="L92" t="e">
            <v>#N/A</v>
          </cell>
          <cell r="M92">
            <v>1</v>
          </cell>
          <cell r="N92">
            <v>3</v>
          </cell>
          <cell r="R92">
            <v>1</v>
          </cell>
          <cell r="S92">
            <v>70</v>
          </cell>
          <cell r="T92">
            <v>0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7.2342568861298595E-4</v>
          </cell>
          <cell r="AG92">
            <v>7.2342568861298595E-4</v>
          </cell>
          <cell r="AH92">
            <v>7.2342568861298595E-4</v>
          </cell>
          <cell r="AI92">
            <v>7.2342568861298595E-4</v>
          </cell>
          <cell r="AJ92">
            <v>7.2342568861298595E-4</v>
          </cell>
          <cell r="AK92">
            <v>7.2342568861298595E-4</v>
          </cell>
          <cell r="AL92">
            <v>7.2342568861298595E-4</v>
          </cell>
          <cell r="AM92">
            <v>7.9576818567742198E-4</v>
          </cell>
          <cell r="AN92">
            <v>7.2342568861298595E-4</v>
          </cell>
          <cell r="AO92">
            <v>-3.9883197658577303E-3</v>
          </cell>
          <cell r="AS92">
            <v>0</v>
          </cell>
          <cell r="AT92">
            <v>0</v>
          </cell>
          <cell r="AU92">
            <v>0</v>
          </cell>
          <cell r="AV92">
            <v>1</v>
          </cell>
          <cell r="AW92">
            <v>1</v>
          </cell>
          <cell r="AY92">
            <v>1</v>
          </cell>
          <cell r="AZ92">
            <v>1</v>
          </cell>
          <cell r="BA92">
            <v>0.69902053177682666</v>
          </cell>
          <cell r="BB92">
            <v>-3.2648940772447444E-3</v>
          </cell>
          <cell r="BC92">
            <v>-3.2648940772447444E-3</v>
          </cell>
          <cell r="BD92">
            <v>-3.2648940772447444E-3</v>
          </cell>
          <cell r="BE92">
            <v>0</v>
          </cell>
          <cell r="BF92">
            <v>0</v>
          </cell>
          <cell r="BG92">
            <v>-3.2648940772447444E-3</v>
          </cell>
          <cell r="BH92">
            <v>-3.2648940772447444E-3</v>
          </cell>
          <cell r="BI92">
            <v>-3.2648940772447444E-3</v>
          </cell>
          <cell r="BJ92">
            <v>-3.2648940772447444E-3</v>
          </cell>
          <cell r="BK92">
            <v>-3.2648940772447444E-3</v>
          </cell>
          <cell r="BL92">
            <v>-3.2648940772447444E-3</v>
          </cell>
          <cell r="BM92">
            <v>-3.1925515801803084E-3</v>
          </cell>
          <cell r="BN92">
            <v>-3.2648940772447444E-3</v>
          </cell>
          <cell r="BO92">
            <v>0</v>
          </cell>
          <cell r="BP92">
            <v>1</v>
          </cell>
          <cell r="BQ92">
            <v>0.69902053177682666</v>
          </cell>
          <cell r="BR92">
            <v>-3.2648940772447444E-3</v>
          </cell>
          <cell r="BS92">
            <v>-3.2648940772447444E-3</v>
          </cell>
          <cell r="BT92">
            <v>-3.2648940772447444E-3</v>
          </cell>
          <cell r="BU92">
            <v>-3.2648940772447444E-3</v>
          </cell>
          <cell r="BV92">
            <v>-3.2648940772447444E-3</v>
          </cell>
          <cell r="BW92">
            <v>-3.2648940772447444E-3</v>
          </cell>
          <cell r="BX92">
            <v>-3.2648940772447444E-3</v>
          </cell>
          <cell r="BY92">
            <v>-3.2648940772447444E-3</v>
          </cell>
          <cell r="BZ92">
            <v>-3.2648940772447444E-3</v>
          </cell>
          <cell r="CA92">
            <v>-3.1925515801803084E-3</v>
          </cell>
          <cell r="CB92">
            <v>-3.2648940772447444E-3</v>
          </cell>
        </row>
        <row r="93">
          <cell r="K93" t="str">
            <v>EARM</v>
          </cell>
          <cell r="L93" t="e">
            <v>#N/A</v>
          </cell>
          <cell r="M93">
            <v>1</v>
          </cell>
          <cell r="N93">
            <v>3</v>
          </cell>
          <cell r="R93">
            <v>1</v>
          </cell>
          <cell r="S93">
            <v>70</v>
          </cell>
          <cell r="T93">
            <v>0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7.2342568861298595E-4</v>
          </cell>
          <cell r="AG93">
            <v>7.2342568861298595E-4</v>
          </cell>
          <cell r="AH93">
            <v>7.2342568861298595E-4</v>
          </cell>
          <cell r="AI93">
            <v>7.2342568861298595E-4</v>
          </cell>
          <cell r="AJ93">
            <v>7.2342568861298595E-4</v>
          </cell>
          <cell r="AK93">
            <v>7.2342568861298595E-4</v>
          </cell>
          <cell r="AL93">
            <v>7.2342568861298595E-4</v>
          </cell>
          <cell r="AM93">
            <v>7.9576818567742198E-4</v>
          </cell>
          <cell r="AN93">
            <v>7.2342568861298595E-4</v>
          </cell>
          <cell r="AO93">
            <v>-3.9883197658577303E-3</v>
          </cell>
          <cell r="AS93">
            <v>0</v>
          </cell>
          <cell r="AT93">
            <v>0</v>
          </cell>
          <cell r="AU93">
            <v>0</v>
          </cell>
          <cell r="AV93">
            <v>1</v>
          </cell>
          <cell r="AW93">
            <v>1</v>
          </cell>
          <cell r="AY93">
            <v>1</v>
          </cell>
          <cell r="AZ93">
            <v>1</v>
          </cell>
          <cell r="BA93">
            <v>0.69902053177682666</v>
          </cell>
          <cell r="BB93">
            <v>-3.2648940772447444E-3</v>
          </cell>
          <cell r="BC93">
            <v>-3.2648940772447444E-3</v>
          </cell>
          <cell r="BD93">
            <v>-3.2648940772447444E-3</v>
          </cell>
          <cell r="BE93">
            <v>0</v>
          </cell>
          <cell r="BF93">
            <v>0</v>
          </cell>
          <cell r="BG93">
            <v>-3.2648940772447444E-3</v>
          </cell>
          <cell r="BH93">
            <v>-3.2648940772447444E-3</v>
          </cell>
          <cell r="BI93">
            <v>-3.2648940772447444E-3</v>
          </cell>
          <cell r="BJ93">
            <v>-3.2648940772447444E-3</v>
          </cell>
          <cell r="BK93">
            <v>-3.2648940772447444E-3</v>
          </cell>
          <cell r="BL93">
            <v>-3.2648940772447444E-3</v>
          </cell>
          <cell r="BM93">
            <v>-3.1925515801803084E-3</v>
          </cell>
          <cell r="BN93">
            <v>-3.2648940772447444E-3</v>
          </cell>
          <cell r="BO93">
            <v>0</v>
          </cell>
          <cell r="BP93">
            <v>1</v>
          </cell>
          <cell r="BQ93">
            <v>0.69902053177682666</v>
          </cell>
          <cell r="BR93">
            <v>-3.2648940772447444E-3</v>
          </cell>
          <cell r="BS93">
            <v>-3.2648940772447444E-3</v>
          </cell>
          <cell r="BT93">
            <v>-3.2648940772447444E-3</v>
          </cell>
          <cell r="BU93">
            <v>-3.2648940772447444E-3</v>
          </cell>
          <cell r="BV93">
            <v>-3.2648940772447444E-3</v>
          </cell>
          <cell r="BW93">
            <v>-3.2648940772447444E-3</v>
          </cell>
          <cell r="BX93">
            <v>-3.2648940772447444E-3</v>
          </cell>
          <cell r="BY93">
            <v>-3.2648940772447444E-3</v>
          </cell>
          <cell r="BZ93">
            <v>-3.2648940772447444E-3</v>
          </cell>
          <cell r="CA93">
            <v>-3.1925515801803084E-3</v>
          </cell>
          <cell r="CB93">
            <v>-3.2648940772447444E-3</v>
          </cell>
        </row>
        <row r="94">
          <cell r="K94" t="str">
            <v>EART</v>
          </cell>
          <cell r="L94" t="e">
            <v>#N/A</v>
          </cell>
          <cell r="M94">
            <v>1</v>
          </cell>
          <cell r="N94">
            <v>3</v>
          </cell>
          <cell r="R94">
            <v>1</v>
          </cell>
          <cell r="S94">
            <v>70</v>
          </cell>
          <cell r="T94">
            <v>0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7.2342568861298595E-4</v>
          </cell>
          <cell r="AG94">
            <v>7.2342568861298595E-4</v>
          </cell>
          <cell r="AH94">
            <v>7.2342568861298595E-4</v>
          </cell>
          <cell r="AI94">
            <v>7.2342568861298595E-4</v>
          </cell>
          <cell r="AJ94">
            <v>7.2342568861298595E-4</v>
          </cell>
          <cell r="AK94">
            <v>7.2342568861298595E-4</v>
          </cell>
          <cell r="AL94">
            <v>7.2342568861298595E-4</v>
          </cell>
          <cell r="AM94">
            <v>7.9576818567742198E-4</v>
          </cell>
          <cell r="AN94">
            <v>7.2342568861298595E-4</v>
          </cell>
          <cell r="AO94">
            <v>-3.9883197658577303E-3</v>
          </cell>
          <cell r="AS94">
            <v>0</v>
          </cell>
          <cell r="AT94">
            <v>0</v>
          </cell>
          <cell r="AU94">
            <v>0</v>
          </cell>
          <cell r="AV94">
            <v>1</v>
          </cell>
          <cell r="AW94">
            <v>1</v>
          </cell>
          <cell r="AY94">
            <v>1</v>
          </cell>
          <cell r="AZ94">
            <v>1</v>
          </cell>
          <cell r="BA94">
            <v>0.69902053177682666</v>
          </cell>
          <cell r="BB94">
            <v>-3.2648940772447444E-3</v>
          </cell>
          <cell r="BC94">
            <v>-3.2648940772447444E-3</v>
          </cell>
          <cell r="BD94">
            <v>-3.2648940772447444E-3</v>
          </cell>
          <cell r="BE94">
            <v>0</v>
          </cell>
          <cell r="BF94">
            <v>0</v>
          </cell>
          <cell r="BG94">
            <v>-3.2648940772447444E-3</v>
          </cell>
          <cell r="BH94">
            <v>-3.2648940772447444E-3</v>
          </cell>
          <cell r="BI94">
            <v>-3.2648940772447444E-3</v>
          </cell>
          <cell r="BJ94">
            <v>-3.2648940772447444E-3</v>
          </cell>
          <cell r="BK94">
            <v>-3.2648940772447444E-3</v>
          </cell>
          <cell r="BL94">
            <v>-3.2648940772447444E-3</v>
          </cell>
          <cell r="BM94">
            <v>-3.1925515801803084E-3</v>
          </cell>
          <cell r="BN94">
            <v>-3.2648940772447444E-3</v>
          </cell>
          <cell r="BO94">
            <v>0</v>
          </cell>
          <cell r="BP94">
            <v>1</v>
          </cell>
          <cell r="BQ94">
            <v>0.69902053177682666</v>
          </cell>
          <cell r="BR94">
            <v>-3.2648940772447444E-3</v>
          </cell>
          <cell r="BS94">
            <v>-3.2648940772447444E-3</v>
          </cell>
          <cell r="BT94">
            <v>-3.2648940772447444E-3</v>
          </cell>
          <cell r="BU94">
            <v>-3.2648940772447444E-3</v>
          </cell>
          <cell r="BV94">
            <v>-3.2648940772447444E-3</v>
          </cell>
          <cell r="BW94">
            <v>-3.2648940772447444E-3</v>
          </cell>
          <cell r="BX94">
            <v>-3.2648940772447444E-3</v>
          </cell>
          <cell r="BY94">
            <v>-3.2648940772447444E-3</v>
          </cell>
          <cell r="BZ94">
            <v>-3.2648940772447444E-3</v>
          </cell>
          <cell r="CA94">
            <v>-3.1925515801803084E-3</v>
          </cell>
          <cell r="CB94">
            <v>-3.2648940772447444E-3</v>
          </cell>
        </row>
        <row r="95">
          <cell r="K95" t="str">
            <v>EARV</v>
          </cell>
          <cell r="L95" t="e">
            <v>#N/A</v>
          </cell>
          <cell r="M95">
            <v>1</v>
          </cell>
          <cell r="N95">
            <v>3</v>
          </cell>
          <cell r="R95">
            <v>1</v>
          </cell>
          <cell r="S95">
            <v>70</v>
          </cell>
          <cell r="T95">
            <v>0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192034048.393987</v>
          </cell>
          <cell r="AG95">
            <v>183077846.15504801</v>
          </cell>
          <cell r="AH95">
            <v>206611877.681997</v>
          </cell>
          <cell r="AI95">
            <v>192034107.96696001</v>
          </cell>
          <cell r="AJ95">
            <v>192034048.393987</v>
          </cell>
          <cell r="AK95">
            <v>192034048.393987</v>
          </cell>
          <cell r="AL95">
            <v>192034048.393987</v>
          </cell>
          <cell r="AM95">
            <v>194777021.65177399</v>
          </cell>
          <cell r="AN95">
            <v>191837263.052968</v>
          </cell>
          <cell r="AO95">
            <v>-422341.20557680499</v>
          </cell>
          <cell r="AS95">
            <v>0</v>
          </cell>
          <cell r="AT95">
            <v>0</v>
          </cell>
          <cell r="AU95">
            <v>0</v>
          </cell>
          <cell r="AV95">
            <v>105894519.59</v>
          </cell>
          <cell r="AW95">
            <v>105894519.59</v>
          </cell>
          <cell r="AX95">
            <v>-1854007.68482967</v>
          </cell>
          <cell r="AY95">
            <v>105894519.59</v>
          </cell>
          <cell r="AZ95">
            <v>104040511.90517034</v>
          </cell>
          <cell r="BA95">
            <v>191611707.18841019</v>
          </cell>
          <cell r="BB95">
            <v>191611707.18841019</v>
          </cell>
          <cell r="BC95">
            <v>191611707.18841019</v>
          </cell>
          <cell r="BD95">
            <v>191611707.18841019</v>
          </cell>
          <cell r="BE95">
            <v>0</v>
          </cell>
          <cell r="BF95">
            <v>0</v>
          </cell>
          <cell r="BG95">
            <v>191611707.18841019</v>
          </cell>
          <cell r="BH95">
            <v>182655504.94947121</v>
          </cell>
          <cell r="BI95">
            <v>206189536.47642019</v>
          </cell>
          <cell r="BJ95">
            <v>191611766.76138321</v>
          </cell>
          <cell r="BK95">
            <v>191611707.18841019</v>
          </cell>
          <cell r="BL95">
            <v>191611707.18841019</v>
          </cell>
          <cell r="BM95">
            <v>194354680.44619718</v>
          </cell>
          <cell r="BN95">
            <v>191414921.84739119</v>
          </cell>
          <cell r="BO95">
            <v>0</v>
          </cell>
          <cell r="BP95">
            <v>104040511.90517034</v>
          </cell>
          <cell r="BQ95">
            <v>191611707.18841019</v>
          </cell>
          <cell r="BR95">
            <v>191611707.18841019</v>
          </cell>
          <cell r="BS95">
            <v>191611707.18841019</v>
          </cell>
          <cell r="BT95">
            <v>191611707.18841019</v>
          </cell>
          <cell r="BU95">
            <v>191611707.18841019</v>
          </cell>
          <cell r="BV95">
            <v>182655504.94947121</v>
          </cell>
          <cell r="BW95">
            <v>206189536.47642019</v>
          </cell>
          <cell r="BX95">
            <v>191611766.76138321</v>
          </cell>
          <cell r="BY95">
            <v>191611707.18841019</v>
          </cell>
          <cell r="BZ95">
            <v>191611707.18841019</v>
          </cell>
          <cell r="CA95">
            <v>194354680.44619718</v>
          </cell>
          <cell r="CB95">
            <v>191414921.84739119</v>
          </cell>
        </row>
        <row r="96">
          <cell r="K96" t="str">
            <v>EASD</v>
          </cell>
          <cell r="L96" t="e">
            <v>#N/A</v>
          </cell>
          <cell r="M96">
            <v>1</v>
          </cell>
          <cell r="N96">
            <v>3</v>
          </cell>
          <cell r="R96">
            <v>1</v>
          </cell>
          <cell r="S96">
            <v>70</v>
          </cell>
          <cell r="T96">
            <v>0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6.2617497284032703E-4</v>
          </cell>
          <cell r="AG96">
            <v>6.2617497284032703E-4</v>
          </cell>
          <cell r="AH96">
            <v>6.2617497284032703E-4</v>
          </cell>
          <cell r="AI96">
            <v>6.2617497284032703E-4</v>
          </cell>
          <cell r="AJ96">
            <v>6.2617497284032703E-4</v>
          </cell>
          <cell r="AK96">
            <v>6.2617497284032703E-4</v>
          </cell>
          <cell r="AL96">
            <v>6.2617497284032703E-4</v>
          </cell>
          <cell r="AM96">
            <v>6.8879240797921001E-4</v>
          </cell>
          <cell r="AN96">
            <v>6.2617497284032703E-4</v>
          </cell>
          <cell r="AO96">
            <v>-3.9883197658577303E-3</v>
          </cell>
          <cell r="AQ96">
            <v>-2.5423411977497298E-3</v>
          </cell>
          <cell r="AS96">
            <v>0</v>
          </cell>
          <cell r="AT96">
            <v>0</v>
          </cell>
          <cell r="AU96">
            <v>0</v>
          </cell>
          <cell r="AV96">
            <v>1</v>
          </cell>
          <cell r="AW96">
            <v>1</v>
          </cell>
          <cell r="AY96">
            <v>0.99745765880225024</v>
          </cell>
          <cell r="AZ96">
            <v>1</v>
          </cell>
          <cell r="BA96">
            <v>0.69899135656209477</v>
          </cell>
          <cell r="BB96">
            <v>-3.3621447930174031E-3</v>
          </cell>
          <cell r="BC96">
            <v>-3.3621447930174031E-3</v>
          </cell>
          <cell r="BD96">
            <v>-3.3621447930174031E-3</v>
          </cell>
          <cell r="BE96">
            <v>0</v>
          </cell>
          <cell r="BF96">
            <v>0</v>
          </cell>
          <cell r="BG96">
            <v>-3.3621447930174031E-3</v>
          </cell>
          <cell r="BH96">
            <v>-3.3621447930174031E-3</v>
          </cell>
          <cell r="BI96">
            <v>-3.3621447930174031E-3</v>
          </cell>
          <cell r="BJ96">
            <v>-3.3621447930174031E-3</v>
          </cell>
          <cell r="BK96">
            <v>-3.3621447930174031E-3</v>
          </cell>
          <cell r="BL96">
            <v>-3.3621447930174031E-3</v>
          </cell>
          <cell r="BM96">
            <v>-3.2995273578785202E-3</v>
          </cell>
          <cell r="BN96">
            <v>-3.3621447930174031E-3</v>
          </cell>
          <cell r="BO96">
            <v>0</v>
          </cell>
          <cell r="BP96">
            <v>1</v>
          </cell>
          <cell r="BQ96">
            <v>0.69899135656209477</v>
          </cell>
          <cell r="BR96">
            <v>-3.3621447930174031E-3</v>
          </cell>
          <cell r="BS96">
            <v>-3.3621447930174031E-3</v>
          </cell>
          <cell r="BT96">
            <v>-3.3621447930174031E-3</v>
          </cell>
          <cell r="BU96">
            <v>-3.3621447930174031E-3</v>
          </cell>
          <cell r="BV96">
            <v>-3.3621447930174031E-3</v>
          </cell>
          <cell r="BW96">
            <v>-3.3621447930174031E-3</v>
          </cell>
          <cell r="BX96">
            <v>-3.3621447930174031E-3</v>
          </cell>
          <cell r="BY96">
            <v>-3.3621447930174031E-3</v>
          </cell>
          <cell r="BZ96">
            <v>-3.3621447930174031E-3</v>
          </cell>
          <cell r="CA96">
            <v>-3.2995273578785202E-3</v>
          </cell>
          <cell r="CB96">
            <v>-3.3621447930174031E-3</v>
          </cell>
        </row>
        <row r="97">
          <cell r="K97" t="str">
            <v>EASV</v>
          </cell>
          <cell r="L97" t="e">
            <v>#N/A</v>
          </cell>
          <cell r="M97">
            <v>1</v>
          </cell>
          <cell r="N97">
            <v>3</v>
          </cell>
          <cell r="R97">
            <v>1</v>
          </cell>
          <cell r="S97">
            <v>70</v>
          </cell>
          <cell r="T97">
            <v>0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6.2617497284032703E-4</v>
          </cell>
          <cell r="AG97">
            <v>6.2617497284032703E-4</v>
          </cell>
          <cell r="AH97">
            <v>6.2617497284032703E-4</v>
          </cell>
          <cell r="AI97">
            <v>6.2617497284032703E-4</v>
          </cell>
          <cell r="AJ97">
            <v>6.2617497284032703E-4</v>
          </cell>
          <cell r="AK97">
            <v>6.2617497284032703E-4</v>
          </cell>
          <cell r="AL97">
            <v>6.2617497284032703E-4</v>
          </cell>
          <cell r="AM97">
            <v>6.8879240797921001E-4</v>
          </cell>
          <cell r="AN97">
            <v>6.2617497284032703E-4</v>
          </cell>
          <cell r="AO97">
            <v>-3.9883197658577303E-3</v>
          </cell>
          <cell r="AQ97">
            <v>-2.5423411977497298E-3</v>
          </cell>
          <cell r="AS97">
            <v>0</v>
          </cell>
          <cell r="AT97">
            <v>0</v>
          </cell>
          <cell r="AU97">
            <v>0</v>
          </cell>
          <cell r="AV97">
            <v>1</v>
          </cell>
          <cell r="AW97">
            <v>1</v>
          </cell>
          <cell r="AY97">
            <v>0.99745765880225024</v>
          </cell>
          <cell r="AZ97">
            <v>1</v>
          </cell>
          <cell r="BA97">
            <v>0.69899135656209477</v>
          </cell>
          <cell r="BB97">
            <v>-3.3621447930174031E-3</v>
          </cell>
          <cell r="BC97">
            <v>-3.3621447930174031E-3</v>
          </cell>
          <cell r="BD97">
            <v>-3.3621447930174031E-3</v>
          </cell>
          <cell r="BE97">
            <v>0</v>
          </cell>
          <cell r="BF97">
            <v>0</v>
          </cell>
          <cell r="BG97">
            <v>-3.3621447930174031E-3</v>
          </cell>
          <cell r="BH97">
            <v>-3.3621447930174031E-3</v>
          </cell>
          <cell r="BI97">
            <v>-3.3621447930174031E-3</v>
          </cell>
          <cell r="BJ97">
            <v>-3.3621447930174031E-3</v>
          </cell>
          <cell r="BK97">
            <v>-3.3621447930174031E-3</v>
          </cell>
          <cell r="BL97">
            <v>-3.3621447930174031E-3</v>
          </cell>
          <cell r="BM97">
            <v>-3.2995273578785202E-3</v>
          </cell>
          <cell r="BN97">
            <v>-3.3621447930174031E-3</v>
          </cell>
          <cell r="BO97">
            <v>0</v>
          </cell>
          <cell r="BP97">
            <v>1</v>
          </cell>
          <cell r="BQ97">
            <v>0.69899135656209477</v>
          </cell>
          <cell r="BR97">
            <v>-3.3621447930174031E-3</v>
          </cell>
          <cell r="BS97">
            <v>-3.3621447930174031E-3</v>
          </cell>
          <cell r="BT97">
            <v>-3.3621447930174031E-3</v>
          </cell>
          <cell r="BU97">
            <v>-3.3621447930174031E-3</v>
          </cell>
          <cell r="BV97">
            <v>-3.3621447930174031E-3</v>
          </cell>
          <cell r="BW97">
            <v>-3.3621447930174031E-3</v>
          </cell>
          <cell r="BX97">
            <v>-3.3621447930174031E-3</v>
          </cell>
          <cell r="BY97">
            <v>-3.3621447930174031E-3</v>
          </cell>
          <cell r="BZ97">
            <v>-3.3621447930174031E-3</v>
          </cell>
          <cell r="CA97">
            <v>-3.2995273578785202E-3</v>
          </cell>
          <cell r="CB97">
            <v>-3.3621447930174031E-3</v>
          </cell>
        </row>
        <row r="98">
          <cell r="K98" t="str">
            <v>EAZF</v>
          </cell>
          <cell r="L98" t="e">
            <v>#N/A</v>
          </cell>
          <cell r="M98">
            <v>1</v>
          </cell>
          <cell r="N98">
            <v>3</v>
          </cell>
          <cell r="R98">
            <v>1</v>
          </cell>
          <cell r="S98">
            <v>70</v>
          </cell>
          <cell r="T98">
            <v>0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6.2617497284032703E-4</v>
          </cell>
          <cell r="AG98">
            <v>6.2617497284032703E-4</v>
          </cell>
          <cell r="AH98">
            <v>6.2617497284032703E-4</v>
          </cell>
          <cell r="AI98">
            <v>6.2617497284032703E-4</v>
          </cell>
          <cell r="AJ98">
            <v>6.2617497284032703E-4</v>
          </cell>
          <cell r="AK98">
            <v>6.2617497284032703E-4</v>
          </cell>
          <cell r="AL98">
            <v>6.2617497284032703E-4</v>
          </cell>
          <cell r="AM98">
            <v>6.8879240797921001E-4</v>
          </cell>
          <cell r="AN98">
            <v>6.2617497284032703E-4</v>
          </cell>
          <cell r="AO98">
            <v>-3.9883197658577303E-3</v>
          </cell>
          <cell r="AQ98">
            <v>-2.5423411977497298E-3</v>
          </cell>
          <cell r="AS98">
            <v>0</v>
          </cell>
          <cell r="AT98">
            <v>0</v>
          </cell>
          <cell r="AU98">
            <v>0</v>
          </cell>
          <cell r="AV98">
            <v>1</v>
          </cell>
          <cell r="AW98">
            <v>1</v>
          </cell>
          <cell r="AY98">
            <v>0.99745765880225024</v>
          </cell>
          <cell r="AZ98">
            <v>1</v>
          </cell>
          <cell r="BA98">
            <v>0.69899135656209477</v>
          </cell>
          <cell r="BB98">
            <v>-3.3621447930174031E-3</v>
          </cell>
          <cell r="BC98">
            <v>-3.3621447930174031E-3</v>
          </cell>
          <cell r="BD98">
            <v>-3.3621447930174031E-3</v>
          </cell>
          <cell r="BE98">
            <v>0</v>
          </cell>
          <cell r="BF98">
            <v>0</v>
          </cell>
          <cell r="BG98">
            <v>-3.3621447930174031E-3</v>
          </cell>
          <cell r="BH98">
            <v>-3.3621447930174031E-3</v>
          </cell>
          <cell r="BI98">
            <v>-3.3621447930174031E-3</v>
          </cell>
          <cell r="BJ98">
            <v>-3.3621447930174031E-3</v>
          </cell>
          <cell r="BK98">
            <v>-3.3621447930174031E-3</v>
          </cell>
          <cell r="BL98">
            <v>-3.3621447930174031E-3</v>
          </cell>
          <cell r="BM98">
            <v>-3.2995273578785202E-3</v>
          </cell>
          <cell r="BN98">
            <v>-3.3621447930174031E-3</v>
          </cell>
          <cell r="BO98">
            <v>0</v>
          </cell>
          <cell r="BP98">
            <v>1</v>
          </cell>
          <cell r="BQ98">
            <v>0.69899135656209477</v>
          </cell>
          <cell r="BR98">
            <v>-3.3621447930174031E-3</v>
          </cell>
          <cell r="BS98">
            <v>-3.3621447930174031E-3</v>
          </cell>
          <cell r="BT98">
            <v>-3.3621447930174031E-3</v>
          </cell>
          <cell r="BU98">
            <v>-3.3621447930174031E-3</v>
          </cell>
          <cell r="BV98">
            <v>-3.3621447930174031E-3</v>
          </cell>
          <cell r="BW98">
            <v>-3.3621447930174031E-3</v>
          </cell>
          <cell r="BX98">
            <v>-3.3621447930174031E-3</v>
          </cell>
          <cell r="BY98">
            <v>-3.3621447930174031E-3</v>
          </cell>
          <cell r="BZ98">
            <v>-3.3621447930174031E-3</v>
          </cell>
          <cell r="CA98">
            <v>-3.2995273578785202E-3</v>
          </cell>
          <cell r="CB98">
            <v>-3.3621447930174031E-3</v>
          </cell>
        </row>
        <row r="99">
          <cell r="K99" t="str">
            <v>EAZH</v>
          </cell>
          <cell r="L99" t="e">
            <v>#N/A</v>
          </cell>
          <cell r="M99">
            <v>1</v>
          </cell>
          <cell r="N99">
            <v>3</v>
          </cell>
          <cell r="R99">
            <v>1</v>
          </cell>
          <cell r="S99">
            <v>70</v>
          </cell>
          <cell r="T99">
            <v>0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6.2617497284032703E-4</v>
          </cell>
          <cell r="AG99">
            <v>6.2617497284032703E-4</v>
          </cell>
          <cell r="AH99">
            <v>6.2617497284032703E-4</v>
          </cell>
          <cell r="AI99">
            <v>6.2617497284032703E-4</v>
          </cell>
          <cell r="AJ99">
            <v>6.2617497284032703E-4</v>
          </cell>
          <cell r="AK99">
            <v>6.2617497284032703E-4</v>
          </cell>
          <cell r="AL99">
            <v>6.2617497284032703E-4</v>
          </cell>
          <cell r="AM99">
            <v>6.8879240797921001E-4</v>
          </cell>
          <cell r="AN99">
            <v>6.2617497284032703E-4</v>
          </cell>
          <cell r="AO99">
            <v>-3.9883197658577303E-3</v>
          </cell>
          <cell r="AQ99">
            <v>-2.5423411977497298E-3</v>
          </cell>
          <cell r="AS99">
            <v>0</v>
          </cell>
          <cell r="AT99">
            <v>0</v>
          </cell>
          <cell r="AU99">
            <v>0</v>
          </cell>
          <cell r="AV99">
            <v>1</v>
          </cell>
          <cell r="AW99">
            <v>1</v>
          </cell>
          <cell r="AY99">
            <v>0.99745765880225024</v>
          </cell>
          <cell r="AZ99">
            <v>1</v>
          </cell>
          <cell r="BA99">
            <v>0.69899135656209477</v>
          </cell>
          <cell r="BB99">
            <v>-3.3621447930174031E-3</v>
          </cell>
          <cell r="BC99">
            <v>-3.3621447930174031E-3</v>
          </cell>
          <cell r="BD99">
            <v>-3.3621447930174031E-3</v>
          </cell>
          <cell r="BE99">
            <v>0</v>
          </cell>
          <cell r="BF99">
            <v>0</v>
          </cell>
          <cell r="BG99">
            <v>-3.3621447930174031E-3</v>
          </cell>
          <cell r="BH99">
            <v>-3.3621447930174031E-3</v>
          </cell>
          <cell r="BI99">
            <v>-3.3621447930174031E-3</v>
          </cell>
          <cell r="BJ99">
            <v>-3.3621447930174031E-3</v>
          </cell>
          <cell r="BK99">
            <v>-3.3621447930174031E-3</v>
          </cell>
          <cell r="BL99">
            <v>-3.3621447930174031E-3</v>
          </cell>
          <cell r="BM99">
            <v>-3.2995273578785202E-3</v>
          </cell>
          <cell r="BN99">
            <v>-3.3621447930174031E-3</v>
          </cell>
          <cell r="BO99">
            <v>0</v>
          </cell>
          <cell r="BP99">
            <v>1</v>
          </cell>
          <cell r="BQ99">
            <v>0.69899135656209477</v>
          </cell>
          <cell r="BR99">
            <v>-3.3621447930174031E-3</v>
          </cell>
          <cell r="BS99">
            <v>-3.3621447930174031E-3</v>
          </cell>
          <cell r="BT99">
            <v>-3.3621447930174031E-3</v>
          </cell>
          <cell r="BU99">
            <v>-3.3621447930174031E-3</v>
          </cell>
          <cell r="BV99">
            <v>-3.3621447930174031E-3</v>
          </cell>
          <cell r="BW99">
            <v>-3.3621447930174031E-3</v>
          </cell>
          <cell r="BX99">
            <v>-3.3621447930174031E-3</v>
          </cell>
          <cell r="BY99">
            <v>-3.3621447930174031E-3</v>
          </cell>
          <cell r="BZ99">
            <v>-3.3621447930174031E-3</v>
          </cell>
          <cell r="CA99">
            <v>-3.2995273578785202E-3</v>
          </cell>
          <cell r="CB99">
            <v>-3.3621447930174031E-3</v>
          </cell>
        </row>
        <row r="100">
          <cell r="K100" t="str">
            <v>EAZN</v>
          </cell>
          <cell r="L100" t="e">
            <v>#N/A</v>
          </cell>
          <cell r="M100">
            <v>1</v>
          </cell>
          <cell r="N100">
            <v>3</v>
          </cell>
          <cell r="R100">
            <v>1</v>
          </cell>
          <cell r="S100">
            <v>70</v>
          </cell>
          <cell r="T100">
            <v>0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223012814.07396099</v>
          </cell>
          <cell r="AG100">
            <v>217624351.701002</v>
          </cell>
          <cell r="AH100">
            <v>231365498.92769101</v>
          </cell>
          <cell r="AI100">
            <v>223012814.07881799</v>
          </cell>
          <cell r="AJ100">
            <v>223012814.07396099</v>
          </cell>
          <cell r="AK100">
            <v>223012814.07396099</v>
          </cell>
          <cell r="AL100">
            <v>223012814.07396099</v>
          </cell>
          <cell r="AM100">
            <v>229872725.30567899</v>
          </cell>
          <cell r="AN100">
            <v>222976057.552111</v>
          </cell>
          <cell r="AO100">
            <v>4142502.0513107502</v>
          </cell>
          <cell r="AQ100">
            <v>-498061.69784185302</v>
          </cell>
          <cell r="AS100">
            <v>0</v>
          </cell>
          <cell r="AT100">
            <v>0</v>
          </cell>
          <cell r="AU100">
            <v>0</v>
          </cell>
          <cell r="AV100">
            <v>195906709.25</v>
          </cell>
          <cell r="AW100">
            <v>195906709.25</v>
          </cell>
          <cell r="AX100">
            <v>-84546236.199429095</v>
          </cell>
          <cell r="AY100">
            <v>195408647.55215815</v>
          </cell>
          <cell r="AZ100">
            <v>111360473.05057091</v>
          </cell>
          <cell r="BA100">
            <v>227155316.12527174</v>
          </cell>
          <cell r="BB100">
            <v>227155316.12527174</v>
          </cell>
          <cell r="BC100">
            <v>227155316.12527174</v>
          </cell>
          <cell r="BD100">
            <v>227155316.12527174</v>
          </cell>
          <cell r="BE100">
            <v>0</v>
          </cell>
          <cell r="BF100">
            <v>0</v>
          </cell>
          <cell r="BG100">
            <v>227155316.12527174</v>
          </cell>
          <cell r="BH100">
            <v>221766853.75231275</v>
          </cell>
          <cell r="BI100">
            <v>235508000.97900176</v>
          </cell>
          <cell r="BJ100">
            <v>227155316.13012874</v>
          </cell>
          <cell r="BK100">
            <v>227155316.12527174</v>
          </cell>
          <cell r="BL100">
            <v>227155316.12527174</v>
          </cell>
          <cell r="BM100">
            <v>234015227.35698974</v>
          </cell>
          <cell r="BN100">
            <v>227118559.60342175</v>
          </cell>
          <cell r="BO100">
            <v>0</v>
          </cell>
          <cell r="BP100">
            <v>111360473.05057091</v>
          </cell>
          <cell r="BQ100">
            <v>227155316.12527174</v>
          </cell>
          <cell r="BR100">
            <v>227155316.12527174</v>
          </cell>
          <cell r="BS100">
            <v>227155316.12527174</v>
          </cell>
          <cell r="BT100">
            <v>227155316.12527174</v>
          </cell>
          <cell r="BU100">
            <v>227155316.12527174</v>
          </cell>
          <cell r="BV100">
            <v>221766853.75231275</v>
          </cell>
          <cell r="BW100">
            <v>235508000.97900176</v>
          </cell>
          <cell r="BX100">
            <v>227155316.13012874</v>
          </cell>
          <cell r="BY100">
            <v>227155316.12527174</v>
          </cell>
          <cell r="BZ100">
            <v>227155316.12527174</v>
          </cell>
          <cell r="CA100">
            <v>234015227.35698974</v>
          </cell>
          <cell r="CB100">
            <v>227118559.60342175</v>
          </cell>
        </row>
        <row r="101">
          <cell r="K101" t="str">
            <v>EAZO</v>
          </cell>
          <cell r="L101" t="e">
            <v>#N/A</v>
          </cell>
          <cell r="M101">
            <v>1</v>
          </cell>
          <cell r="N101">
            <v>3</v>
          </cell>
          <cell r="R101">
            <v>1</v>
          </cell>
          <cell r="S101">
            <v>70</v>
          </cell>
          <cell r="T101">
            <v>0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6.2617497284032703E-4</v>
          </cell>
          <cell r="AG101">
            <v>6.2617497284032703E-4</v>
          </cell>
          <cell r="AH101">
            <v>6.2617497284032703E-4</v>
          </cell>
          <cell r="AI101">
            <v>6.2617497284032703E-4</v>
          </cell>
          <cell r="AJ101">
            <v>6.2617497284032703E-4</v>
          </cell>
          <cell r="AK101">
            <v>6.2617497284032703E-4</v>
          </cell>
          <cell r="AL101">
            <v>6.2617497284032703E-4</v>
          </cell>
          <cell r="AM101">
            <v>6.8879240797921001E-4</v>
          </cell>
          <cell r="AN101">
            <v>6.2617497284032703E-4</v>
          </cell>
          <cell r="AO101">
            <v>-3.9883197658577303E-3</v>
          </cell>
          <cell r="AQ101">
            <v>-2.5423411977497298E-3</v>
          </cell>
          <cell r="AS101">
            <v>0</v>
          </cell>
          <cell r="AT101">
            <v>0</v>
          </cell>
          <cell r="AU101">
            <v>0</v>
          </cell>
          <cell r="AV101">
            <v>1</v>
          </cell>
          <cell r="AW101">
            <v>1</v>
          </cell>
          <cell r="AY101">
            <v>0.99745765880225024</v>
          </cell>
          <cell r="AZ101">
            <v>1</v>
          </cell>
          <cell r="BA101">
            <v>0.69899135656209477</v>
          </cell>
          <cell r="BB101">
            <v>-3.3621447930174031E-3</v>
          </cell>
          <cell r="BC101">
            <v>-3.3621447930174031E-3</v>
          </cell>
          <cell r="BD101">
            <v>-3.3621447930174031E-3</v>
          </cell>
          <cell r="BE101">
            <v>0</v>
          </cell>
          <cell r="BF101">
            <v>0</v>
          </cell>
          <cell r="BG101">
            <v>-3.3621447930174031E-3</v>
          </cell>
          <cell r="BH101">
            <v>-3.3621447930174031E-3</v>
          </cell>
          <cell r="BI101">
            <v>-3.3621447930174031E-3</v>
          </cell>
          <cell r="BJ101">
            <v>-3.3621447930174031E-3</v>
          </cell>
          <cell r="BK101">
            <v>-3.3621447930174031E-3</v>
          </cell>
          <cell r="BL101">
            <v>-3.3621447930174031E-3</v>
          </cell>
          <cell r="BM101">
            <v>-3.2995273578785202E-3</v>
          </cell>
          <cell r="BN101">
            <v>-3.3621447930174031E-3</v>
          </cell>
          <cell r="BO101">
            <v>0</v>
          </cell>
          <cell r="BP101">
            <v>1</v>
          </cell>
          <cell r="BQ101">
            <v>0.69899135656209477</v>
          </cell>
          <cell r="BR101">
            <v>-3.3621447930174031E-3</v>
          </cell>
          <cell r="BS101">
            <v>-3.3621447930174031E-3</v>
          </cell>
          <cell r="BT101">
            <v>-3.3621447930174031E-3</v>
          </cell>
          <cell r="BU101">
            <v>-3.3621447930174031E-3</v>
          </cell>
          <cell r="BV101">
            <v>-3.3621447930174031E-3</v>
          </cell>
          <cell r="BW101">
            <v>-3.3621447930174031E-3</v>
          </cell>
          <cell r="BX101">
            <v>-3.3621447930174031E-3</v>
          </cell>
          <cell r="BY101">
            <v>-3.3621447930174031E-3</v>
          </cell>
          <cell r="BZ101">
            <v>-3.3621447930174031E-3</v>
          </cell>
          <cell r="CA101">
            <v>-3.2995273578785202E-3</v>
          </cell>
          <cell r="CB101">
            <v>-3.3621447930174031E-3</v>
          </cell>
        </row>
        <row r="102">
          <cell r="K102" t="str">
            <v>EAZT</v>
          </cell>
          <cell r="L102" t="e">
            <v>#N/A</v>
          </cell>
          <cell r="M102">
            <v>1</v>
          </cell>
          <cell r="N102">
            <v>3</v>
          </cell>
          <cell r="R102">
            <v>1</v>
          </cell>
          <cell r="S102">
            <v>70</v>
          </cell>
          <cell r="T102">
            <v>0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6.2617497284032703E-4</v>
          </cell>
          <cell r="AG102">
            <v>6.2617497284032703E-4</v>
          </cell>
          <cell r="AH102">
            <v>6.2617497284032703E-4</v>
          </cell>
          <cell r="AI102">
            <v>6.2617497284032703E-4</v>
          </cell>
          <cell r="AJ102">
            <v>6.2617497284032703E-4</v>
          </cell>
          <cell r="AK102">
            <v>6.2617497284032703E-4</v>
          </cell>
          <cell r="AL102">
            <v>6.2617497284032703E-4</v>
          </cell>
          <cell r="AM102">
            <v>6.8879240797921001E-4</v>
          </cell>
          <cell r="AN102">
            <v>6.2617497284032703E-4</v>
          </cell>
          <cell r="AO102">
            <v>-3.9883197658577303E-3</v>
          </cell>
          <cell r="AQ102">
            <v>-2.5423411977497298E-3</v>
          </cell>
          <cell r="AS102">
            <v>0</v>
          </cell>
          <cell r="AT102">
            <v>0</v>
          </cell>
          <cell r="AU102">
            <v>0</v>
          </cell>
          <cell r="AV102">
            <v>1</v>
          </cell>
          <cell r="AW102">
            <v>1</v>
          </cell>
          <cell r="AY102">
            <v>0.99745765880225024</v>
          </cell>
          <cell r="AZ102">
            <v>1</v>
          </cell>
          <cell r="BA102">
            <v>0.69899135656209477</v>
          </cell>
          <cell r="BB102">
            <v>-3.3621447930174031E-3</v>
          </cell>
          <cell r="BC102">
            <v>-3.3621447930174031E-3</v>
          </cell>
          <cell r="BD102">
            <v>-3.3621447930174031E-3</v>
          </cell>
          <cell r="BE102">
            <v>0</v>
          </cell>
          <cell r="BF102">
            <v>0</v>
          </cell>
          <cell r="BG102">
            <v>-3.3621447930174031E-3</v>
          </cell>
          <cell r="BH102">
            <v>-3.3621447930174031E-3</v>
          </cell>
          <cell r="BI102">
            <v>-3.3621447930174031E-3</v>
          </cell>
          <cell r="BJ102">
            <v>-3.3621447930174031E-3</v>
          </cell>
          <cell r="BK102">
            <v>-3.3621447930174031E-3</v>
          </cell>
          <cell r="BL102">
            <v>-3.3621447930174031E-3</v>
          </cell>
          <cell r="BM102">
            <v>-3.2995273578785202E-3</v>
          </cell>
          <cell r="BN102">
            <v>-3.3621447930174031E-3</v>
          </cell>
          <cell r="BO102">
            <v>0</v>
          </cell>
          <cell r="BP102">
            <v>1</v>
          </cell>
          <cell r="BQ102">
            <v>0.69899135656209477</v>
          </cell>
          <cell r="BR102">
            <v>-3.3621447930174031E-3</v>
          </cell>
          <cell r="BS102">
            <v>-3.3621447930174031E-3</v>
          </cell>
          <cell r="BT102">
            <v>-3.3621447930174031E-3</v>
          </cell>
          <cell r="BU102">
            <v>-3.3621447930174031E-3</v>
          </cell>
          <cell r="BV102">
            <v>-3.3621447930174031E-3</v>
          </cell>
          <cell r="BW102">
            <v>-3.3621447930174031E-3</v>
          </cell>
          <cell r="BX102">
            <v>-3.3621447930174031E-3</v>
          </cell>
          <cell r="BY102">
            <v>-3.3621447930174031E-3</v>
          </cell>
          <cell r="BZ102">
            <v>-3.3621447930174031E-3</v>
          </cell>
          <cell r="CA102">
            <v>-3.2995273578785202E-3</v>
          </cell>
          <cell r="CB102">
            <v>-3.3621447930174031E-3</v>
          </cell>
        </row>
        <row r="103">
          <cell r="K103" t="str">
            <v>EONW</v>
          </cell>
          <cell r="L103" t="e">
            <v>#N/A</v>
          </cell>
          <cell r="M103">
            <v>1</v>
          </cell>
          <cell r="N103">
            <v>3</v>
          </cell>
          <cell r="R103">
            <v>1</v>
          </cell>
          <cell r="S103">
            <v>70</v>
          </cell>
          <cell r="T103">
            <v>0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7.2342568861298595E-4</v>
          </cell>
          <cell r="AG103">
            <v>7.2342568861298595E-4</v>
          </cell>
          <cell r="AH103">
            <v>7.2342568861298595E-4</v>
          </cell>
          <cell r="AI103">
            <v>7.2342568861298595E-4</v>
          </cell>
          <cell r="AJ103">
            <v>7.2342568861298595E-4</v>
          </cell>
          <cell r="AK103">
            <v>7.2342568861298595E-4</v>
          </cell>
          <cell r="AL103">
            <v>7.2342568861298595E-4</v>
          </cell>
          <cell r="AM103">
            <v>7.9576818567742198E-4</v>
          </cell>
          <cell r="AN103">
            <v>7.2342568861298595E-4</v>
          </cell>
          <cell r="AS103">
            <v>0</v>
          </cell>
          <cell r="AT103">
            <v>0</v>
          </cell>
          <cell r="AU103">
            <v>0</v>
          </cell>
          <cell r="AV103">
            <v>1</v>
          </cell>
          <cell r="AW103">
            <v>1</v>
          </cell>
          <cell r="AY103">
            <v>1</v>
          </cell>
          <cell r="AZ103">
            <v>1</v>
          </cell>
          <cell r="BA103">
            <v>0.70021702770658389</v>
          </cell>
          <cell r="BB103">
            <v>7.2342568861298595E-4</v>
          </cell>
          <cell r="BC103">
            <v>7.2342568861298595E-4</v>
          </cell>
          <cell r="BD103">
            <v>7.2342568861298595E-4</v>
          </cell>
          <cell r="BE103">
            <v>0</v>
          </cell>
          <cell r="BF103">
            <v>0</v>
          </cell>
          <cell r="BG103">
            <v>7.2342568861298595E-4</v>
          </cell>
          <cell r="BH103">
            <v>7.2342568861298595E-4</v>
          </cell>
          <cell r="BI103">
            <v>7.2342568861298595E-4</v>
          </cell>
          <cell r="BJ103">
            <v>7.2342568861298595E-4</v>
          </cell>
          <cell r="BK103">
            <v>7.2342568861298595E-4</v>
          </cell>
          <cell r="BL103">
            <v>7.2342568861298595E-4</v>
          </cell>
          <cell r="BM103">
            <v>7.9576818567742198E-4</v>
          </cell>
          <cell r="BN103">
            <v>7.2342568861298595E-4</v>
          </cell>
          <cell r="BO103">
            <v>0</v>
          </cell>
          <cell r="BP103">
            <v>1</v>
          </cell>
          <cell r="BQ103">
            <v>0.70021702770658389</v>
          </cell>
          <cell r="BR103">
            <v>7.2342568861298595E-4</v>
          </cell>
          <cell r="BS103">
            <v>7.2342568861298595E-4</v>
          </cell>
          <cell r="BT103">
            <v>7.2342568861298595E-4</v>
          </cell>
          <cell r="BU103">
            <v>7.2342568861298595E-4</v>
          </cell>
          <cell r="BV103">
            <v>7.2342568861298595E-4</v>
          </cell>
          <cell r="BW103">
            <v>7.2342568861298595E-4</v>
          </cell>
          <cell r="BX103">
            <v>7.2342568861298595E-4</v>
          </cell>
          <cell r="BY103">
            <v>7.2342568861298595E-4</v>
          </cell>
          <cell r="BZ103">
            <v>7.2342568861298595E-4</v>
          </cell>
          <cell r="CA103">
            <v>7.9576818567742198E-4</v>
          </cell>
          <cell r="CB103">
            <v>7.2342568861298595E-4</v>
          </cell>
        </row>
        <row r="104">
          <cell r="K104" t="str">
            <v>EUNW</v>
          </cell>
          <cell r="L104" t="e">
            <v>#N/A</v>
          </cell>
          <cell r="M104">
            <v>1</v>
          </cell>
          <cell r="N104">
            <v>3</v>
          </cell>
          <cell r="R104">
            <v>1</v>
          </cell>
          <cell r="S104">
            <v>70</v>
          </cell>
          <cell r="T104">
            <v>0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809188604.70071101</v>
          </cell>
          <cell r="AG104">
            <v>804581421.21773601</v>
          </cell>
          <cell r="AH104">
            <v>815751846.34383404</v>
          </cell>
          <cell r="AI104">
            <v>809302455.56927299</v>
          </cell>
          <cell r="AJ104">
            <v>809188604.70071101</v>
          </cell>
          <cell r="AK104">
            <v>809188604.70071101</v>
          </cell>
          <cell r="AL104">
            <v>809188604.70071101</v>
          </cell>
          <cell r="AM104">
            <v>832883870.09468806</v>
          </cell>
          <cell r="AN104">
            <v>808511406.73229802</v>
          </cell>
          <cell r="AO104">
            <v>1879785.7538121201</v>
          </cell>
          <cell r="AS104">
            <v>0</v>
          </cell>
          <cell r="AT104">
            <v>0</v>
          </cell>
          <cell r="AU104">
            <v>0</v>
          </cell>
          <cell r="AV104">
            <v>576977312.88999999</v>
          </cell>
          <cell r="AW104">
            <v>576977312.88999999</v>
          </cell>
          <cell r="AY104">
            <v>576977312.88999999</v>
          </cell>
          <cell r="AZ104">
            <v>576977312.88999999</v>
          </cell>
          <cell r="BA104">
            <v>811068390.45452309</v>
          </cell>
          <cell r="BB104">
            <v>811068390.45452309</v>
          </cell>
          <cell r="BC104">
            <v>811068390.45452309</v>
          </cell>
          <cell r="BD104">
            <v>811068390.45452309</v>
          </cell>
          <cell r="BE104">
            <v>0</v>
          </cell>
          <cell r="BF104">
            <v>0</v>
          </cell>
          <cell r="BG104">
            <v>811068390.45452309</v>
          </cell>
          <cell r="BH104">
            <v>806461206.97154808</v>
          </cell>
          <cell r="BI104">
            <v>817631632.09764612</v>
          </cell>
          <cell r="BJ104">
            <v>811182241.32308507</v>
          </cell>
          <cell r="BK104">
            <v>811068390.45452309</v>
          </cell>
          <cell r="BL104">
            <v>811068390.45452309</v>
          </cell>
          <cell r="BM104">
            <v>834763655.84850013</v>
          </cell>
          <cell r="BN104">
            <v>810391192.48611009</v>
          </cell>
          <cell r="BO104">
            <v>0</v>
          </cell>
          <cell r="BP104">
            <v>576977312.88999999</v>
          </cell>
          <cell r="BQ104">
            <v>811068390.45452309</v>
          </cell>
          <cell r="BR104">
            <v>811068390.45452309</v>
          </cell>
          <cell r="BS104">
            <v>811068390.45452309</v>
          </cell>
          <cell r="BT104">
            <v>811068390.45452309</v>
          </cell>
          <cell r="BU104">
            <v>811068390.45452309</v>
          </cell>
          <cell r="BV104">
            <v>806461206.97154808</v>
          </cell>
          <cell r="BW104">
            <v>817631632.09764612</v>
          </cell>
          <cell r="BX104">
            <v>811182241.32308507</v>
          </cell>
          <cell r="BY104">
            <v>811068390.45452309</v>
          </cell>
          <cell r="BZ104">
            <v>811068390.45452309</v>
          </cell>
          <cell r="CA104">
            <v>834763655.84850013</v>
          </cell>
          <cell r="CB104">
            <v>810391192.48611009</v>
          </cell>
        </row>
        <row r="105">
          <cell r="K105" t="str">
            <v>EUWD</v>
          </cell>
          <cell r="L105" t="e">
            <v>#N/A</v>
          </cell>
          <cell r="M105">
            <v>1</v>
          </cell>
          <cell r="N105">
            <v>3</v>
          </cell>
          <cell r="R105">
            <v>1</v>
          </cell>
          <cell r="S105">
            <v>70</v>
          </cell>
          <cell r="T105">
            <v>0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  <cell r="AF105">
            <v>2168344027.62393</v>
          </cell>
          <cell r="AG105">
            <v>2156242488.42975</v>
          </cell>
          <cell r="AH105">
            <v>2185055967.6648302</v>
          </cell>
          <cell r="AI105">
            <v>2169611788.5429201</v>
          </cell>
          <cell r="AJ105">
            <v>2168344027.62393</v>
          </cell>
          <cell r="AK105">
            <v>2168344027.62393</v>
          </cell>
          <cell r="AL105">
            <v>2168344027.62393</v>
          </cell>
          <cell r="AM105">
            <v>2213299796.9018898</v>
          </cell>
          <cell r="AN105">
            <v>2166464275.1248398</v>
          </cell>
          <cell r="AS105">
            <v>0</v>
          </cell>
          <cell r="AT105">
            <v>0</v>
          </cell>
          <cell r="AU105">
            <v>0</v>
          </cell>
          <cell r="AV105">
            <v>1365768937.77</v>
          </cell>
          <cell r="AW105">
            <v>1365768937.77</v>
          </cell>
          <cell r="AY105">
            <v>1365768937.77</v>
          </cell>
          <cell r="AZ105">
            <v>1365768937.77</v>
          </cell>
          <cell r="BA105">
            <v>2168344027.62393</v>
          </cell>
          <cell r="BB105">
            <v>2168344027.62393</v>
          </cell>
          <cell r="BC105">
            <v>2168344027.62393</v>
          </cell>
          <cell r="BD105">
            <v>2168344027.62393</v>
          </cell>
          <cell r="BE105">
            <v>0</v>
          </cell>
          <cell r="BF105">
            <v>0</v>
          </cell>
          <cell r="BG105">
            <v>2168344027.62393</v>
          </cell>
          <cell r="BH105">
            <v>2156242488.42975</v>
          </cell>
          <cell r="BI105">
            <v>2185055967.6648302</v>
          </cell>
          <cell r="BJ105">
            <v>2169611788.5429201</v>
          </cell>
          <cell r="BK105">
            <v>2168344027.62393</v>
          </cell>
          <cell r="BL105">
            <v>2168344027.62393</v>
          </cell>
          <cell r="BM105">
            <v>2213299796.9018898</v>
          </cell>
          <cell r="BN105">
            <v>2166464275.1248398</v>
          </cell>
          <cell r="BO105">
            <v>0</v>
          </cell>
          <cell r="BP105">
            <v>1365768937.77</v>
          </cell>
          <cell r="BQ105">
            <v>2168344027.62393</v>
          </cell>
          <cell r="BR105">
            <v>2168344027.62393</v>
          </cell>
          <cell r="BS105">
            <v>2168344027.62393</v>
          </cell>
          <cell r="BT105">
            <v>2168344027.62393</v>
          </cell>
          <cell r="BU105">
            <v>2168344027.62393</v>
          </cell>
          <cell r="BV105">
            <v>2156242488.42975</v>
          </cell>
          <cell r="BW105">
            <v>2185055967.6648302</v>
          </cell>
          <cell r="BX105">
            <v>2169611788.5429201</v>
          </cell>
          <cell r="BY105">
            <v>2168344027.62393</v>
          </cell>
          <cell r="BZ105">
            <v>2168344027.62393</v>
          </cell>
          <cell r="CA105">
            <v>2213299796.9018898</v>
          </cell>
          <cell r="CB105">
            <v>2166464275.1248398</v>
          </cell>
        </row>
        <row r="106">
          <cell r="K106" t="str">
            <v>EUWV</v>
          </cell>
          <cell r="L106" t="e">
            <v>#N/A</v>
          </cell>
          <cell r="M106">
            <v>1</v>
          </cell>
          <cell r="N106">
            <v>3</v>
          </cell>
          <cell r="R106">
            <v>1</v>
          </cell>
          <cell r="S106">
            <v>70</v>
          </cell>
          <cell r="T106">
            <v>0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601330983.76007104</v>
          </cell>
          <cell r="AG106">
            <v>598449305.65772104</v>
          </cell>
          <cell r="AH106">
            <v>605279024.67850006</v>
          </cell>
          <cell r="AI106">
            <v>601372299.816432</v>
          </cell>
          <cell r="AJ106">
            <v>601330983.76007104</v>
          </cell>
          <cell r="AK106">
            <v>601330983.76007104</v>
          </cell>
          <cell r="AL106">
            <v>601330983.76007104</v>
          </cell>
          <cell r="AM106">
            <v>607017994.80938995</v>
          </cell>
          <cell r="AN106">
            <v>600493414.02277505</v>
          </cell>
          <cell r="AS106">
            <v>0</v>
          </cell>
          <cell r="AT106">
            <v>0</v>
          </cell>
          <cell r="AU106">
            <v>0</v>
          </cell>
          <cell r="AV106">
            <v>397480847.64999998</v>
          </cell>
          <cell r="AW106">
            <v>397480847.64999998</v>
          </cell>
          <cell r="AY106">
            <v>397480847.64999998</v>
          </cell>
          <cell r="AZ106">
            <v>397480847.64999998</v>
          </cell>
          <cell r="BA106">
            <v>601330983.76007104</v>
          </cell>
          <cell r="BB106">
            <v>601330983.76007104</v>
          </cell>
          <cell r="BC106">
            <v>601330983.76007104</v>
          </cell>
          <cell r="BD106">
            <v>601330983.76007104</v>
          </cell>
          <cell r="BE106">
            <v>0</v>
          </cell>
          <cell r="BF106">
            <v>0</v>
          </cell>
          <cell r="BG106">
            <v>601330983.76007104</v>
          </cell>
          <cell r="BH106">
            <v>598449305.65772104</v>
          </cell>
          <cell r="BI106">
            <v>605279024.67850006</v>
          </cell>
          <cell r="BJ106">
            <v>601372299.816432</v>
          </cell>
          <cell r="BK106">
            <v>601330983.76007104</v>
          </cell>
          <cell r="BL106">
            <v>601330983.76007104</v>
          </cell>
          <cell r="BM106">
            <v>607017994.80938995</v>
          </cell>
          <cell r="BN106">
            <v>600493414.02277505</v>
          </cell>
          <cell r="BO106">
            <v>0</v>
          </cell>
          <cell r="BP106">
            <v>397480847.64999998</v>
          </cell>
          <cell r="BQ106">
            <v>601330983.76007104</v>
          </cell>
          <cell r="BR106">
            <v>601330983.76007104</v>
          </cell>
          <cell r="BS106">
            <v>601330983.76007104</v>
          </cell>
          <cell r="BT106">
            <v>601330983.76007104</v>
          </cell>
          <cell r="BU106">
            <v>601330983.76007104</v>
          </cell>
          <cell r="BV106">
            <v>598449305.65772104</v>
          </cell>
          <cell r="BW106">
            <v>605279024.67850006</v>
          </cell>
          <cell r="BX106">
            <v>601372299.816432</v>
          </cell>
          <cell r="BY106">
            <v>601330983.76007104</v>
          </cell>
          <cell r="BZ106">
            <v>601330983.76007104</v>
          </cell>
          <cell r="CA106">
            <v>607017994.80938995</v>
          </cell>
          <cell r="CB106">
            <v>600493414.02277505</v>
          </cell>
        </row>
        <row r="107">
          <cell r="K107" t="str">
            <v>FRGG</v>
          </cell>
          <cell r="L107">
            <v>1</v>
          </cell>
          <cell r="M107">
            <v>1</v>
          </cell>
          <cell r="N107">
            <v>2</v>
          </cell>
          <cell r="P107">
            <v>1</v>
          </cell>
          <cell r="Q107">
            <v>1</v>
          </cell>
          <cell r="R107">
            <v>1</v>
          </cell>
          <cell r="S107">
            <v>40</v>
          </cell>
          <cell r="T107">
            <v>0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1</v>
          </cell>
          <cell r="AK107">
            <v>1</v>
          </cell>
          <cell r="AL107">
            <v>1</v>
          </cell>
          <cell r="AM107">
            <v>1</v>
          </cell>
          <cell r="AN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1</v>
          </cell>
          <cell r="AW107">
            <v>1</v>
          </cell>
          <cell r="AY107">
            <v>1</v>
          </cell>
          <cell r="AZ107">
            <v>0</v>
          </cell>
          <cell r="BA107">
            <v>1</v>
          </cell>
          <cell r="BB107">
            <v>1</v>
          </cell>
          <cell r="BC107">
            <v>1</v>
          </cell>
          <cell r="BD107">
            <v>1</v>
          </cell>
          <cell r="BE107">
            <v>0</v>
          </cell>
          <cell r="BF107">
            <v>0</v>
          </cell>
          <cell r="BG107">
            <v>1</v>
          </cell>
          <cell r="BH107">
            <v>1</v>
          </cell>
          <cell r="BI107">
            <v>1</v>
          </cell>
          <cell r="BJ107">
            <v>1</v>
          </cell>
          <cell r="BK107">
            <v>1</v>
          </cell>
          <cell r="BL107">
            <v>1</v>
          </cell>
          <cell r="BM107">
            <v>1</v>
          </cell>
          <cell r="BN107">
            <v>1</v>
          </cell>
          <cell r="BO107">
            <v>0</v>
          </cell>
          <cell r="BP107">
            <v>0</v>
          </cell>
          <cell r="BQ107">
            <v>1</v>
          </cell>
          <cell r="BR107">
            <v>1</v>
          </cell>
          <cell r="BS107">
            <v>1</v>
          </cell>
          <cell r="BT107">
            <v>1</v>
          </cell>
          <cell r="BU107">
            <v>1</v>
          </cell>
          <cell r="BV107">
            <v>1</v>
          </cell>
          <cell r="BW107">
            <v>1</v>
          </cell>
          <cell r="BX107">
            <v>1</v>
          </cell>
          <cell r="BY107">
            <v>1</v>
          </cell>
          <cell r="BZ107">
            <v>1</v>
          </cell>
          <cell r="CA107">
            <v>1</v>
          </cell>
          <cell r="CB107">
            <v>1</v>
          </cell>
        </row>
        <row r="108">
          <cell r="K108" t="str">
            <v>FRGL</v>
          </cell>
          <cell r="L108">
            <v>1</v>
          </cell>
          <cell r="M108">
            <v>1</v>
          </cell>
          <cell r="N108">
            <v>2</v>
          </cell>
          <cell r="P108">
            <v>1</v>
          </cell>
          <cell r="Q108">
            <v>1</v>
          </cell>
          <cell r="R108">
            <v>1</v>
          </cell>
          <cell r="S108">
            <v>40</v>
          </cell>
          <cell r="T108">
            <v>0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F108">
            <v>242525624.51131901</v>
          </cell>
          <cell r="AG108">
            <v>243138490.57301301</v>
          </cell>
          <cell r="AH108">
            <v>241700559.96414</v>
          </cell>
          <cell r="AI108">
            <v>242523824.145996</v>
          </cell>
          <cell r="AJ108">
            <v>244123153.50721601</v>
          </cell>
          <cell r="AK108">
            <v>241731997.87376499</v>
          </cell>
          <cell r="AL108">
            <v>242525624.51131901</v>
          </cell>
          <cell r="AM108">
            <v>243522264.959757</v>
          </cell>
          <cell r="AN108">
            <v>242836062.58141801</v>
          </cell>
          <cell r="AO108">
            <v>18429104.175133798</v>
          </cell>
          <cell r="AR108">
            <v>244245458.010355</v>
          </cell>
          <cell r="AS108">
            <v>244245458.010355</v>
          </cell>
          <cell r="AT108">
            <v>244245458.010355</v>
          </cell>
          <cell r="AU108">
            <v>0</v>
          </cell>
          <cell r="AV108">
            <v>244245458.00999999</v>
          </cell>
          <cell r="AW108">
            <v>244245458.00999999</v>
          </cell>
          <cell r="AY108">
            <v>244245458.00999999</v>
          </cell>
          <cell r="AZ108">
            <v>0</v>
          </cell>
          <cell r="BA108">
            <v>260954728.68645281</v>
          </cell>
          <cell r="BB108">
            <v>260954728.68645281</v>
          </cell>
          <cell r="BC108">
            <v>260954728.68645281</v>
          </cell>
          <cell r="BD108">
            <v>260954728.68645281</v>
          </cell>
          <cell r="BE108">
            <v>0</v>
          </cell>
          <cell r="BF108">
            <v>0</v>
          </cell>
          <cell r="BG108">
            <v>260954728.68645281</v>
          </cell>
          <cell r="BH108">
            <v>261567594.7481468</v>
          </cell>
          <cell r="BI108">
            <v>260129664.13927379</v>
          </cell>
          <cell r="BJ108">
            <v>260952928.3211298</v>
          </cell>
          <cell r="BK108">
            <v>262552257.6823498</v>
          </cell>
          <cell r="BL108">
            <v>260161102.04889879</v>
          </cell>
          <cell r="BM108">
            <v>261951369.13489079</v>
          </cell>
          <cell r="BN108">
            <v>261265166.7565518</v>
          </cell>
          <cell r="BO108">
            <v>0</v>
          </cell>
          <cell r="BP108">
            <v>0</v>
          </cell>
          <cell r="BQ108">
            <v>260954728.68645281</v>
          </cell>
          <cell r="BR108">
            <v>260954728.68645281</v>
          </cell>
          <cell r="BS108">
            <v>260954728.68645281</v>
          </cell>
          <cell r="BT108">
            <v>260954728.68645281</v>
          </cell>
          <cell r="BU108">
            <v>260954728.68645281</v>
          </cell>
          <cell r="BV108">
            <v>261567594.7481468</v>
          </cell>
          <cell r="BW108">
            <v>260129664.13927379</v>
          </cell>
          <cell r="BX108">
            <v>260952928.3211298</v>
          </cell>
          <cell r="BY108">
            <v>262552257.6823498</v>
          </cell>
          <cell r="BZ108">
            <v>260161102.04889879</v>
          </cell>
          <cell r="CA108">
            <v>261951369.13489079</v>
          </cell>
          <cell r="CB108">
            <v>261265166.7565518</v>
          </cell>
        </row>
        <row r="109">
          <cell r="K109" t="str">
            <v>FRGM</v>
          </cell>
          <cell r="L109">
            <v>1</v>
          </cell>
          <cell r="M109">
            <v>1</v>
          </cell>
          <cell r="N109">
            <v>2</v>
          </cell>
          <cell r="Q109">
            <v>1</v>
          </cell>
          <cell r="R109">
            <v>1</v>
          </cell>
          <cell r="S109">
            <v>40</v>
          </cell>
          <cell r="T109">
            <v>0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  <cell r="AG109">
            <v>1</v>
          </cell>
          <cell r="AH109">
            <v>1</v>
          </cell>
          <cell r="AI109">
            <v>1</v>
          </cell>
          <cell r="AJ109">
            <v>1</v>
          </cell>
          <cell r="AK109">
            <v>1</v>
          </cell>
          <cell r="AL109">
            <v>1</v>
          </cell>
          <cell r="AM109">
            <v>1</v>
          </cell>
          <cell r="AN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1</v>
          </cell>
          <cell r="AW109">
            <v>1</v>
          </cell>
          <cell r="AY109">
            <v>1</v>
          </cell>
          <cell r="AZ109">
            <v>0</v>
          </cell>
          <cell r="BA109">
            <v>1</v>
          </cell>
          <cell r="BB109">
            <v>1</v>
          </cell>
          <cell r="BC109">
            <v>1</v>
          </cell>
          <cell r="BD109">
            <v>1</v>
          </cell>
          <cell r="BE109">
            <v>0</v>
          </cell>
          <cell r="BF109">
            <v>0</v>
          </cell>
          <cell r="BG109">
            <v>1</v>
          </cell>
          <cell r="BH109">
            <v>1</v>
          </cell>
          <cell r="BI109">
            <v>1</v>
          </cell>
          <cell r="BJ109">
            <v>1</v>
          </cell>
          <cell r="BK109">
            <v>1</v>
          </cell>
          <cell r="BL109">
            <v>1</v>
          </cell>
          <cell r="BM109">
            <v>1</v>
          </cell>
          <cell r="BN109">
            <v>1</v>
          </cell>
          <cell r="BO109">
            <v>0</v>
          </cell>
          <cell r="BP109">
            <v>0</v>
          </cell>
          <cell r="BQ109">
            <v>1</v>
          </cell>
          <cell r="BR109">
            <v>1</v>
          </cell>
          <cell r="BS109">
            <v>1</v>
          </cell>
          <cell r="BT109">
            <v>1</v>
          </cell>
          <cell r="BU109">
            <v>1</v>
          </cell>
          <cell r="BV109">
            <v>1</v>
          </cell>
          <cell r="BW109">
            <v>1</v>
          </cell>
          <cell r="BX109">
            <v>1</v>
          </cell>
          <cell r="BY109">
            <v>1</v>
          </cell>
          <cell r="BZ109">
            <v>1</v>
          </cell>
          <cell r="CA109">
            <v>1</v>
          </cell>
          <cell r="CB109">
            <v>1</v>
          </cell>
        </row>
        <row r="110">
          <cell r="K110" t="str">
            <v>FRGR</v>
          </cell>
          <cell r="L110">
            <v>1</v>
          </cell>
          <cell r="M110">
            <v>1</v>
          </cell>
          <cell r="N110">
            <v>2</v>
          </cell>
          <cell r="P110">
            <v>1</v>
          </cell>
          <cell r="Q110">
            <v>1</v>
          </cell>
          <cell r="R110">
            <v>1</v>
          </cell>
          <cell r="S110">
            <v>40</v>
          </cell>
          <cell r="T110">
            <v>0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136976535.958139</v>
          </cell>
          <cell r="AG110">
            <v>136873336.431229</v>
          </cell>
          <cell r="AH110">
            <v>137115546.58555001</v>
          </cell>
          <cell r="AI110">
            <v>136975995.96395701</v>
          </cell>
          <cell r="AJ110">
            <v>137840366.867134</v>
          </cell>
          <cell r="AK110">
            <v>136623853.85650799</v>
          </cell>
          <cell r="AL110">
            <v>136976535.958139</v>
          </cell>
          <cell r="AM110">
            <v>137814475.51177201</v>
          </cell>
          <cell r="AN110">
            <v>136947704.88937601</v>
          </cell>
          <cell r="AO110">
            <v>-459107.63045340002</v>
          </cell>
          <cell r="AR110">
            <v>137264548.896727</v>
          </cell>
          <cell r="AS110">
            <v>137264548.896727</v>
          </cell>
          <cell r="AT110">
            <v>137264548.896727</v>
          </cell>
          <cell r="AU110">
            <v>0</v>
          </cell>
          <cell r="AV110">
            <v>137264548.90000001</v>
          </cell>
          <cell r="AW110">
            <v>137264548.90000001</v>
          </cell>
          <cell r="AY110">
            <v>137264548.90000001</v>
          </cell>
          <cell r="AZ110">
            <v>0</v>
          </cell>
          <cell r="BA110">
            <v>136517428.32768559</v>
          </cell>
          <cell r="BB110">
            <v>136816276.55530214</v>
          </cell>
          <cell r="BC110">
            <v>136816276.55530214</v>
          </cell>
          <cell r="BD110">
            <v>136816276.55530214</v>
          </cell>
          <cell r="BE110">
            <v>0</v>
          </cell>
          <cell r="BF110">
            <v>0</v>
          </cell>
          <cell r="BG110">
            <v>136517428.32768559</v>
          </cell>
          <cell r="BH110">
            <v>136414228.80077559</v>
          </cell>
          <cell r="BI110">
            <v>136656438.9550966</v>
          </cell>
          <cell r="BJ110">
            <v>136516888.3335036</v>
          </cell>
          <cell r="BK110">
            <v>137381259.2366806</v>
          </cell>
          <cell r="BL110">
            <v>136164746.22605458</v>
          </cell>
          <cell r="BM110">
            <v>137355367.8813186</v>
          </cell>
          <cell r="BN110">
            <v>136488597.25892261</v>
          </cell>
          <cell r="BO110">
            <v>0</v>
          </cell>
          <cell r="BP110">
            <v>0</v>
          </cell>
          <cell r="BQ110">
            <v>136517428.32768559</v>
          </cell>
          <cell r="BR110">
            <v>136816276.55530214</v>
          </cell>
          <cell r="BS110">
            <v>136816276.55530214</v>
          </cell>
          <cell r="BT110">
            <v>136816276.55530214</v>
          </cell>
          <cell r="BU110">
            <v>136517428.32768559</v>
          </cell>
          <cell r="BV110">
            <v>136414228.80077559</v>
          </cell>
          <cell r="BW110">
            <v>136656438.9550966</v>
          </cell>
          <cell r="BX110">
            <v>136516888.3335036</v>
          </cell>
          <cell r="BY110">
            <v>137381259.2366806</v>
          </cell>
          <cell r="BZ110">
            <v>136164746.22605458</v>
          </cell>
          <cell r="CA110">
            <v>137355367.8813186</v>
          </cell>
          <cell r="CB110">
            <v>136488597.25892261</v>
          </cell>
        </row>
        <row r="111">
          <cell r="K111" t="str">
            <v>FRKL</v>
          </cell>
          <cell r="L111">
            <v>1</v>
          </cell>
          <cell r="M111">
            <v>1</v>
          </cell>
          <cell r="N111">
            <v>2</v>
          </cell>
          <cell r="Q111">
            <v>1</v>
          </cell>
          <cell r="R111">
            <v>1</v>
          </cell>
          <cell r="S111">
            <v>40</v>
          </cell>
          <cell r="T111">
            <v>0</v>
          </cell>
          <cell r="W111">
            <v>1</v>
          </cell>
          <cell r="X111">
            <v>1</v>
          </cell>
          <cell r="Y111">
            <v>1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261374536.185617</v>
          </cell>
          <cell r="AG111">
            <v>261713184.544429</v>
          </cell>
          <cell r="AH111">
            <v>260916831.25564399</v>
          </cell>
          <cell r="AI111">
            <v>261373935.18604499</v>
          </cell>
          <cell r="AJ111">
            <v>259942884.64469799</v>
          </cell>
          <cell r="AK111">
            <v>262632393.500855</v>
          </cell>
          <cell r="AL111">
            <v>261374536.185617</v>
          </cell>
          <cell r="AM111">
            <v>262594706.084241</v>
          </cell>
          <cell r="AN111">
            <v>261506050.01349699</v>
          </cell>
          <cell r="AO111">
            <v>-1236893.5531188501</v>
          </cell>
          <cell r="AR111">
            <v>275821917.25395602</v>
          </cell>
          <cell r="AS111">
            <v>275821917.25395602</v>
          </cell>
          <cell r="AT111">
            <v>275821917.25395602</v>
          </cell>
          <cell r="AU111">
            <v>0</v>
          </cell>
          <cell r="AV111">
            <v>275825789.31999999</v>
          </cell>
          <cell r="AW111">
            <v>275825789.31999999</v>
          </cell>
          <cell r="AY111">
            <v>275825789.31999999</v>
          </cell>
          <cell r="AZ111">
            <v>0</v>
          </cell>
          <cell r="BA111">
            <v>260137642.63249815</v>
          </cell>
          <cell r="BB111">
            <v>266411352.48108131</v>
          </cell>
          <cell r="BC111">
            <v>266411352.48108131</v>
          </cell>
          <cell r="BD111">
            <v>266411352.48108131</v>
          </cell>
          <cell r="BE111">
            <v>0</v>
          </cell>
          <cell r="BF111">
            <v>0</v>
          </cell>
          <cell r="BG111">
            <v>260137642.63249815</v>
          </cell>
          <cell r="BH111">
            <v>260476290.99131015</v>
          </cell>
          <cell r="BI111">
            <v>259679937.70252514</v>
          </cell>
          <cell r="BJ111">
            <v>260137041.63292614</v>
          </cell>
          <cell r="BK111">
            <v>258705991.09157914</v>
          </cell>
          <cell r="BL111">
            <v>261395499.94773614</v>
          </cell>
          <cell r="BM111">
            <v>261357812.53112215</v>
          </cell>
          <cell r="BN111">
            <v>260269156.46037814</v>
          </cell>
          <cell r="BO111">
            <v>0</v>
          </cell>
          <cell r="BP111">
            <v>0</v>
          </cell>
          <cell r="BQ111">
            <v>260137642.63249815</v>
          </cell>
          <cell r="BR111">
            <v>266411352.48108131</v>
          </cell>
          <cell r="BS111">
            <v>266411352.48108131</v>
          </cell>
          <cell r="BT111">
            <v>266411352.48108131</v>
          </cell>
          <cell r="BU111">
            <v>260137642.63249815</v>
          </cell>
          <cell r="BV111">
            <v>260476290.99131015</v>
          </cell>
          <cell r="BW111">
            <v>259679937.70252514</v>
          </cell>
          <cell r="BX111">
            <v>260137041.63292614</v>
          </cell>
          <cell r="BY111">
            <v>258705991.09157914</v>
          </cell>
          <cell r="BZ111">
            <v>261395499.94773614</v>
          </cell>
          <cell r="CA111">
            <v>261357812.53112215</v>
          </cell>
          <cell r="CB111">
            <v>260269156.46037814</v>
          </cell>
        </row>
        <row r="112">
          <cell r="K112" t="str">
            <v>FRKR</v>
          </cell>
          <cell r="L112">
            <v>1</v>
          </cell>
          <cell r="M112">
            <v>1</v>
          </cell>
          <cell r="N112">
            <v>2</v>
          </cell>
          <cell r="Q112">
            <v>1</v>
          </cell>
          <cell r="R112">
            <v>1</v>
          </cell>
          <cell r="S112">
            <v>40</v>
          </cell>
          <cell r="T112">
            <v>0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466491078.66298199</v>
          </cell>
          <cell r="AG112">
            <v>466347521.38849401</v>
          </cell>
          <cell r="AH112">
            <v>466683869.09727597</v>
          </cell>
          <cell r="AI112">
            <v>466490837.94923002</v>
          </cell>
          <cell r="AJ112">
            <v>465876568.503016</v>
          </cell>
          <cell r="AK112">
            <v>467053866.42777598</v>
          </cell>
          <cell r="AL112">
            <v>466491078.66298199</v>
          </cell>
          <cell r="AM112">
            <v>470238801.82805598</v>
          </cell>
          <cell r="AN112">
            <v>466427299.97103399</v>
          </cell>
          <cell r="AO112">
            <v>-2346484.3741702298</v>
          </cell>
          <cell r="AQ112">
            <v>-124957.39</v>
          </cell>
          <cell r="AR112">
            <v>476849817.48302197</v>
          </cell>
          <cell r="AS112">
            <v>476849817.48302197</v>
          </cell>
          <cell r="AT112">
            <v>476849817.48302197</v>
          </cell>
          <cell r="AU112">
            <v>0</v>
          </cell>
          <cell r="AV112">
            <v>476854105.35000002</v>
          </cell>
          <cell r="AW112">
            <v>476854105.35000002</v>
          </cell>
          <cell r="AY112">
            <v>476729147.96000004</v>
          </cell>
          <cell r="AZ112">
            <v>0</v>
          </cell>
          <cell r="BA112">
            <v>464144594.28881174</v>
          </cell>
          <cell r="BB112">
            <v>469226683.56649584</v>
          </cell>
          <cell r="BC112">
            <v>469226683.56649584</v>
          </cell>
          <cell r="BD112">
            <v>469226683.56649584</v>
          </cell>
          <cell r="BE112">
            <v>0</v>
          </cell>
          <cell r="BF112">
            <v>0</v>
          </cell>
          <cell r="BG112">
            <v>464144594.28881174</v>
          </cell>
          <cell r="BH112">
            <v>464001037.01432377</v>
          </cell>
          <cell r="BI112">
            <v>464337384.72310573</v>
          </cell>
          <cell r="BJ112">
            <v>464144353.57505977</v>
          </cell>
          <cell r="BK112">
            <v>463530084.12884575</v>
          </cell>
          <cell r="BL112">
            <v>464707382.05360574</v>
          </cell>
          <cell r="BM112">
            <v>467892317.45388573</v>
          </cell>
          <cell r="BN112">
            <v>464080815.59686375</v>
          </cell>
          <cell r="BO112">
            <v>0</v>
          </cell>
          <cell r="BP112">
            <v>0</v>
          </cell>
          <cell r="BQ112">
            <v>464144594.28881174</v>
          </cell>
          <cell r="BR112">
            <v>469226683.56649584</v>
          </cell>
          <cell r="BS112">
            <v>469226683.56649584</v>
          </cell>
          <cell r="BT112">
            <v>469226683.56649584</v>
          </cell>
          <cell r="BU112">
            <v>464144594.28881174</v>
          </cell>
          <cell r="BV112">
            <v>464001037.01432377</v>
          </cell>
          <cell r="BW112">
            <v>464337384.72310573</v>
          </cell>
          <cell r="BX112">
            <v>464144353.57505977</v>
          </cell>
          <cell r="BY112">
            <v>463530084.12884575</v>
          </cell>
          <cell r="BZ112">
            <v>464707382.05360574</v>
          </cell>
          <cell r="CA112">
            <v>467892317.45388573</v>
          </cell>
          <cell r="CB112">
            <v>464080815.59686375</v>
          </cell>
        </row>
        <row r="113">
          <cell r="K113" t="str">
            <v>FRNM</v>
          </cell>
          <cell r="L113">
            <v>1</v>
          </cell>
          <cell r="M113">
            <v>1</v>
          </cell>
          <cell r="N113">
            <v>2</v>
          </cell>
          <cell r="P113">
            <v>1</v>
          </cell>
          <cell r="Q113">
            <v>1</v>
          </cell>
          <cell r="R113">
            <v>1</v>
          </cell>
          <cell r="S113">
            <v>40</v>
          </cell>
          <cell r="T113">
            <v>0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7.2544165293488396E-4</v>
          </cell>
          <cell r="AG113">
            <v>7.2544165293488396E-4</v>
          </cell>
          <cell r="AH113">
            <v>7.2544165293488396E-4</v>
          </cell>
          <cell r="AI113">
            <v>7.2544165293488396E-4</v>
          </cell>
          <cell r="AJ113">
            <v>7.2544165293488396E-4</v>
          </cell>
          <cell r="AK113">
            <v>7.2544165293488396E-4</v>
          </cell>
          <cell r="AL113">
            <v>7.2544165293488396E-4</v>
          </cell>
          <cell r="AM113">
            <v>7.9798574623143501E-4</v>
          </cell>
          <cell r="AN113">
            <v>7.2544165293488396E-4</v>
          </cell>
          <cell r="AS113">
            <v>0</v>
          </cell>
          <cell r="AT113">
            <v>0</v>
          </cell>
          <cell r="AU113">
            <v>0</v>
          </cell>
          <cell r="AV113">
            <v>1</v>
          </cell>
          <cell r="AW113">
            <v>1</v>
          </cell>
          <cell r="AY113">
            <v>1</v>
          </cell>
          <cell r="AZ113">
            <v>0</v>
          </cell>
          <cell r="BA113">
            <v>7.2544165293488396E-4</v>
          </cell>
          <cell r="BB113">
            <v>7.2544165293488396E-4</v>
          </cell>
          <cell r="BC113">
            <v>7.2544165293488396E-4</v>
          </cell>
          <cell r="BD113">
            <v>7.2544165293488396E-4</v>
          </cell>
          <cell r="BE113">
            <v>0</v>
          </cell>
          <cell r="BF113">
            <v>0</v>
          </cell>
          <cell r="BG113">
            <v>7.2544165293488396E-4</v>
          </cell>
          <cell r="BH113">
            <v>7.2544165293488396E-4</v>
          </cell>
          <cell r="BI113">
            <v>7.2544165293488396E-4</v>
          </cell>
          <cell r="BJ113">
            <v>7.2544165293488396E-4</v>
          </cell>
          <cell r="BK113">
            <v>7.2544165293488396E-4</v>
          </cell>
          <cell r="BL113">
            <v>7.2544165293488396E-4</v>
          </cell>
          <cell r="BM113">
            <v>7.9798574623143501E-4</v>
          </cell>
          <cell r="BN113">
            <v>7.2544165293488396E-4</v>
          </cell>
          <cell r="BO113">
            <v>0</v>
          </cell>
          <cell r="BP113">
            <v>0</v>
          </cell>
          <cell r="BQ113">
            <v>7.2544165293488396E-4</v>
          </cell>
          <cell r="BR113">
            <v>7.2544165293488396E-4</v>
          </cell>
          <cell r="BS113">
            <v>7.2544165293488396E-4</v>
          </cell>
          <cell r="BT113">
            <v>7.2544165293488396E-4</v>
          </cell>
          <cell r="BU113">
            <v>7.2544165293488396E-4</v>
          </cell>
          <cell r="BV113">
            <v>7.2544165293488396E-4</v>
          </cell>
          <cell r="BW113">
            <v>7.2544165293488396E-4</v>
          </cell>
          <cell r="BX113">
            <v>7.2544165293488396E-4</v>
          </cell>
          <cell r="BY113">
            <v>7.2544165293488396E-4</v>
          </cell>
          <cell r="BZ113">
            <v>7.2544165293488396E-4</v>
          </cell>
          <cell r="CA113">
            <v>7.9798574623143501E-4</v>
          </cell>
          <cell r="CB113">
            <v>7.2544165293488396E-4</v>
          </cell>
        </row>
        <row r="114">
          <cell r="K114" t="str">
            <v>GAGS</v>
          </cell>
          <cell r="L114">
            <v>1</v>
          </cell>
          <cell r="M114">
            <v>1</v>
          </cell>
          <cell r="N114">
            <v>3</v>
          </cell>
          <cell r="P114">
            <v>1</v>
          </cell>
          <cell r="R114">
            <v>1</v>
          </cell>
          <cell r="S114">
            <v>70</v>
          </cell>
          <cell r="T114">
            <v>0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464229242.48995799</v>
          </cell>
          <cell r="AG114">
            <v>462232170.03513199</v>
          </cell>
          <cell r="AH114">
            <v>466905907.90830803</v>
          </cell>
          <cell r="AI114">
            <v>464287428.64764601</v>
          </cell>
          <cell r="AJ114">
            <v>464229242.48995799</v>
          </cell>
          <cell r="AK114">
            <v>464229242.48995799</v>
          </cell>
          <cell r="AL114">
            <v>464229242.48995799</v>
          </cell>
          <cell r="AM114">
            <v>468012823.142048</v>
          </cell>
          <cell r="AN114">
            <v>463553501.66766101</v>
          </cell>
          <cell r="AS114">
            <v>0</v>
          </cell>
          <cell r="AT114">
            <v>0</v>
          </cell>
          <cell r="AU114">
            <v>0</v>
          </cell>
          <cell r="AV114">
            <v>397911235.58999997</v>
          </cell>
          <cell r="AW114">
            <v>397911235.58999997</v>
          </cell>
          <cell r="AY114">
            <v>397911235.58999997</v>
          </cell>
          <cell r="AZ114">
            <v>397911235.58999997</v>
          </cell>
          <cell r="BA114">
            <v>464229242.48995799</v>
          </cell>
          <cell r="BB114">
            <v>464229242.48995799</v>
          </cell>
          <cell r="BC114">
            <v>464229242.48995799</v>
          </cell>
          <cell r="BD114">
            <v>464229242.48995799</v>
          </cell>
          <cell r="BE114">
            <v>0</v>
          </cell>
          <cell r="BF114">
            <v>0</v>
          </cell>
          <cell r="BG114">
            <v>464229242.48995799</v>
          </cell>
          <cell r="BH114">
            <v>462232170.03513199</v>
          </cell>
          <cell r="BI114">
            <v>466905907.90830803</v>
          </cell>
          <cell r="BJ114">
            <v>464287428.64764601</v>
          </cell>
          <cell r="BK114">
            <v>464229242.48995799</v>
          </cell>
          <cell r="BL114">
            <v>464229242.48995799</v>
          </cell>
          <cell r="BM114">
            <v>468012823.142048</v>
          </cell>
          <cell r="BN114">
            <v>463553501.66766101</v>
          </cell>
          <cell r="BO114">
            <v>0</v>
          </cell>
          <cell r="BP114">
            <v>397911235.58999997</v>
          </cell>
          <cell r="BQ114">
            <v>464229242.48995799</v>
          </cell>
          <cell r="BR114">
            <v>464229242.48995799</v>
          </cell>
          <cell r="BS114">
            <v>464229242.48995799</v>
          </cell>
          <cell r="BT114">
            <v>464229242.48995799</v>
          </cell>
          <cell r="BU114">
            <v>464229242.48995799</v>
          </cell>
          <cell r="BV114">
            <v>462232170.03513199</v>
          </cell>
          <cell r="BW114">
            <v>466905907.90830803</v>
          </cell>
          <cell r="BX114">
            <v>464287428.64764601</v>
          </cell>
          <cell r="BY114">
            <v>464229242.48995799</v>
          </cell>
          <cell r="BZ114">
            <v>464229242.48995799</v>
          </cell>
          <cell r="CA114">
            <v>468012823.142048</v>
          </cell>
          <cell r="CB114">
            <v>463553501.66766101</v>
          </cell>
        </row>
        <row r="115">
          <cell r="K115" t="str">
            <v>GASA</v>
          </cell>
          <cell r="L115">
            <v>1</v>
          </cell>
          <cell r="M115">
            <v>1</v>
          </cell>
          <cell r="N115">
            <v>3</v>
          </cell>
          <cell r="R115">
            <v>1</v>
          </cell>
          <cell r="S115">
            <v>70</v>
          </cell>
          <cell r="T115">
            <v>0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2849705651.62044</v>
          </cell>
          <cell r="AG115">
            <v>2837589764.3400602</v>
          </cell>
          <cell r="AH115">
            <v>2865948369.8959699</v>
          </cell>
          <cell r="AI115">
            <v>2849965091.0374498</v>
          </cell>
          <cell r="AJ115">
            <v>2849705651.62044</v>
          </cell>
          <cell r="AK115">
            <v>2849705651.62044</v>
          </cell>
          <cell r="AL115">
            <v>2849705651.62044</v>
          </cell>
          <cell r="AM115">
            <v>2884198760.84659</v>
          </cell>
          <cell r="AN115">
            <v>2845610343.7119899</v>
          </cell>
          <cell r="AO115">
            <v>30388699.7717341</v>
          </cell>
          <cell r="AQ115">
            <v>22430233.327318098</v>
          </cell>
          <cell r="AS115">
            <v>0</v>
          </cell>
          <cell r="AT115">
            <v>0</v>
          </cell>
          <cell r="AU115">
            <v>0</v>
          </cell>
          <cell r="AV115">
            <v>2842212022.2600002</v>
          </cell>
          <cell r="AW115">
            <v>2842212022.2600002</v>
          </cell>
          <cell r="AY115">
            <v>2864642255.5873184</v>
          </cell>
          <cell r="AZ115">
            <v>2842212022.2600002</v>
          </cell>
          <cell r="BA115">
            <v>2880094351.3921742</v>
          </cell>
          <cell r="BB115">
            <v>2880094351.3921742</v>
          </cell>
          <cell r="BC115">
            <v>2880094351.3921742</v>
          </cell>
          <cell r="BD115">
            <v>2880094351.3921742</v>
          </cell>
          <cell r="BE115">
            <v>0</v>
          </cell>
          <cell r="BF115">
            <v>0</v>
          </cell>
          <cell r="BG115">
            <v>2880094351.3921742</v>
          </cell>
          <cell r="BH115">
            <v>2867978464.1117945</v>
          </cell>
          <cell r="BI115">
            <v>2896337069.6677041</v>
          </cell>
          <cell r="BJ115">
            <v>2880353790.8091841</v>
          </cell>
          <cell r="BK115">
            <v>2880094351.3921742</v>
          </cell>
          <cell r="BL115">
            <v>2880094351.3921742</v>
          </cell>
          <cell r="BM115">
            <v>2914587460.6183243</v>
          </cell>
          <cell r="BN115">
            <v>2875999043.4837241</v>
          </cell>
          <cell r="BO115">
            <v>0</v>
          </cell>
          <cell r="BP115">
            <v>2842212022.2600002</v>
          </cell>
          <cell r="BQ115">
            <v>2880094351.3921742</v>
          </cell>
          <cell r="BR115">
            <v>2880094351.3921742</v>
          </cell>
          <cell r="BS115">
            <v>2880094351.3921742</v>
          </cell>
          <cell r="BT115">
            <v>2880094351.3921742</v>
          </cell>
          <cell r="BU115">
            <v>2880094351.3921742</v>
          </cell>
          <cell r="BV115">
            <v>2867978464.1117945</v>
          </cell>
          <cell r="BW115">
            <v>2896337069.6677041</v>
          </cell>
          <cell r="BX115">
            <v>2880353790.8091841</v>
          </cell>
          <cell r="BY115">
            <v>2880094351.3921742</v>
          </cell>
          <cell r="BZ115">
            <v>2880094351.3921742</v>
          </cell>
          <cell r="CA115">
            <v>2914587460.6183243</v>
          </cell>
          <cell r="CB115">
            <v>2875999043.4837241</v>
          </cell>
        </row>
        <row r="116">
          <cell r="K116" t="str">
            <v>IAAN</v>
          </cell>
          <cell r="L116" t="e">
            <v>#N/A</v>
          </cell>
          <cell r="M116">
            <v>1</v>
          </cell>
          <cell r="N116">
            <v>1</v>
          </cell>
          <cell r="Q116">
            <v>1</v>
          </cell>
          <cell r="R116">
            <v>1</v>
          </cell>
          <cell r="S116">
            <v>40</v>
          </cell>
          <cell r="T116">
            <v>0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33392073.178016499</v>
          </cell>
          <cell r="AG116">
            <v>33921525.463392101</v>
          </cell>
          <cell r="AH116">
            <v>32511406.692352001</v>
          </cell>
          <cell r="AI116">
            <v>33392073.178016499</v>
          </cell>
          <cell r="AJ116">
            <v>33528371.137889098</v>
          </cell>
          <cell r="AK116">
            <v>33253869.6317649</v>
          </cell>
          <cell r="AL116">
            <v>34256023.425060399</v>
          </cell>
          <cell r="AM116">
            <v>33673833.502002098</v>
          </cell>
          <cell r="AN116">
            <v>33408015.593475901</v>
          </cell>
          <cell r="AO116">
            <v>57835.003956151602</v>
          </cell>
          <cell r="AR116">
            <v>23997881.931106102</v>
          </cell>
          <cell r="AS116">
            <v>23997881.931106102</v>
          </cell>
          <cell r="AT116">
            <v>23997881.931106102</v>
          </cell>
          <cell r="AU116">
            <v>0</v>
          </cell>
          <cell r="AV116">
            <v>24763560.780000001</v>
          </cell>
          <cell r="AW116">
            <v>24763560.780000001</v>
          </cell>
          <cell r="AY116">
            <v>24763560.780000001</v>
          </cell>
          <cell r="AZ116">
            <v>0</v>
          </cell>
          <cell r="BA116">
            <v>33449908.181972649</v>
          </cell>
          <cell r="BB116">
            <v>33449908.181972649</v>
          </cell>
          <cell r="BC116">
            <v>33449908.181972649</v>
          </cell>
          <cell r="BD116">
            <v>33449908.181972649</v>
          </cell>
          <cell r="BE116">
            <v>0</v>
          </cell>
          <cell r="BF116">
            <v>0</v>
          </cell>
          <cell r="BG116">
            <v>33449908.181972649</v>
          </cell>
          <cell r="BH116">
            <v>33979360.467348255</v>
          </cell>
          <cell r="BI116">
            <v>32569241.696308151</v>
          </cell>
          <cell r="BJ116">
            <v>33449908.181972649</v>
          </cell>
          <cell r="BK116">
            <v>33586206.141845249</v>
          </cell>
          <cell r="BL116">
            <v>33311704.63572105</v>
          </cell>
          <cell r="BM116">
            <v>33731668.505958252</v>
          </cell>
          <cell r="BN116">
            <v>33465850.597432051</v>
          </cell>
          <cell r="BO116">
            <v>0</v>
          </cell>
          <cell r="BP116">
            <v>0</v>
          </cell>
          <cell r="BQ116">
            <v>33449908.181972649</v>
          </cell>
          <cell r="BR116">
            <v>33449908.181972649</v>
          </cell>
          <cell r="BS116">
            <v>33449908.181972649</v>
          </cell>
          <cell r="BT116">
            <v>33449908.181972649</v>
          </cell>
          <cell r="BU116">
            <v>33449908.181972649</v>
          </cell>
          <cell r="BV116">
            <v>33979360.467348255</v>
          </cell>
          <cell r="BW116">
            <v>32569241.696308151</v>
          </cell>
          <cell r="BX116">
            <v>33449908.181972649</v>
          </cell>
          <cell r="BY116">
            <v>33586206.141845249</v>
          </cell>
          <cell r="BZ116">
            <v>33311704.63572105</v>
          </cell>
          <cell r="CA116">
            <v>33731668.505958252</v>
          </cell>
          <cell r="CB116">
            <v>33465850.597432051</v>
          </cell>
        </row>
        <row r="117">
          <cell r="K117" t="str">
            <v>IAAW</v>
          </cell>
          <cell r="L117" t="e">
            <v>#N/A</v>
          </cell>
          <cell r="M117">
            <v>1</v>
          </cell>
          <cell r="N117">
            <v>1</v>
          </cell>
          <cell r="Q117">
            <v>1</v>
          </cell>
          <cell r="R117">
            <v>1</v>
          </cell>
          <cell r="S117">
            <v>40</v>
          </cell>
          <cell r="T117">
            <v>0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3758403.0607635099</v>
          </cell>
          <cell r="AG117">
            <v>3854374.3522176398</v>
          </cell>
          <cell r="AH117">
            <v>3605231.9634085898</v>
          </cell>
          <cell r="AI117">
            <v>3758403.0607635099</v>
          </cell>
          <cell r="AJ117">
            <v>3760464.26015434</v>
          </cell>
          <cell r="AK117">
            <v>3754285.0832166201</v>
          </cell>
          <cell r="AL117">
            <v>4127733.8185130502</v>
          </cell>
          <cell r="AM117">
            <v>3811728.6724575898</v>
          </cell>
          <cell r="AN117">
            <v>3762665.3052543602</v>
          </cell>
          <cell r="AO117">
            <v>-19386.536339490201</v>
          </cell>
          <cell r="AR117">
            <v>2712379.3681501602</v>
          </cell>
          <cell r="AS117">
            <v>2712379.3681501602</v>
          </cell>
          <cell r="AT117">
            <v>2712379.3681501602</v>
          </cell>
          <cell r="AU117">
            <v>0</v>
          </cell>
          <cell r="AV117">
            <v>2787200.89</v>
          </cell>
          <cell r="AW117">
            <v>2787200.89</v>
          </cell>
          <cell r="AY117">
            <v>2787200.89</v>
          </cell>
          <cell r="AZ117">
            <v>0</v>
          </cell>
          <cell r="BA117">
            <v>3739016.5244240197</v>
          </cell>
          <cell r="BB117">
            <v>3739016.5244240197</v>
          </cell>
          <cell r="BC117">
            <v>3739016.5244240197</v>
          </cell>
          <cell r="BD117">
            <v>3739016.5244240197</v>
          </cell>
          <cell r="BE117">
            <v>0</v>
          </cell>
          <cell r="BF117">
            <v>0</v>
          </cell>
          <cell r="BG117">
            <v>3739016.5244240197</v>
          </cell>
          <cell r="BH117">
            <v>3834987.8158781496</v>
          </cell>
          <cell r="BI117">
            <v>3585845.4270690996</v>
          </cell>
          <cell r="BJ117">
            <v>3739016.5244240197</v>
          </cell>
          <cell r="BK117">
            <v>3741077.7238148497</v>
          </cell>
          <cell r="BL117">
            <v>3734898.5468771299</v>
          </cell>
          <cell r="BM117">
            <v>3792342.1361180996</v>
          </cell>
          <cell r="BN117">
            <v>3743278.76891487</v>
          </cell>
          <cell r="BO117">
            <v>0</v>
          </cell>
          <cell r="BP117">
            <v>0</v>
          </cell>
          <cell r="BQ117">
            <v>3739016.5244240197</v>
          </cell>
          <cell r="BR117">
            <v>3739016.5244240197</v>
          </cell>
          <cell r="BS117">
            <v>3739016.5244240197</v>
          </cell>
          <cell r="BT117">
            <v>3739016.5244240197</v>
          </cell>
          <cell r="BU117">
            <v>3739016.5244240197</v>
          </cell>
          <cell r="BV117">
            <v>3834987.8158781496</v>
          </cell>
          <cell r="BW117">
            <v>3585845.4270690996</v>
          </cell>
          <cell r="BX117">
            <v>3739016.5244240197</v>
          </cell>
          <cell r="BY117">
            <v>3741077.7238148497</v>
          </cell>
          <cell r="BZ117">
            <v>3734898.5468771299</v>
          </cell>
          <cell r="CA117">
            <v>3792342.1361180996</v>
          </cell>
          <cell r="CB117">
            <v>3743278.76891487</v>
          </cell>
        </row>
        <row r="118">
          <cell r="K118" t="str">
            <v>IABE</v>
          </cell>
          <cell r="L118" t="e">
            <v>#N/A</v>
          </cell>
          <cell r="M118">
            <v>1</v>
          </cell>
          <cell r="N118">
            <v>1</v>
          </cell>
          <cell r="Q118">
            <v>1</v>
          </cell>
          <cell r="R118">
            <v>1</v>
          </cell>
          <cell r="S118">
            <v>40</v>
          </cell>
          <cell r="T118">
            <v>0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14694801.1524949</v>
          </cell>
          <cell r="AG118">
            <v>15465025.8708863</v>
          </cell>
          <cell r="AH118">
            <v>13488582.416652599</v>
          </cell>
          <cell r="AI118">
            <v>14694801.1524949</v>
          </cell>
          <cell r="AJ118">
            <v>14477174.543868801</v>
          </cell>
          <cell r="AK118">
            <v>14886776.072566001</v>
          </cell>
          <cell r="AL118">
            <v>20311876.5981282</v>
          </cell>
          <cell r="AM118">
            <v>14971950.814090399</v>
          </cell>
          <cell r="AN118">
            <v>14737069.4935575</v>
          </cell>
          <cell r="AO118">
            <v>-109220.475760317</v>
          </cell>
          <cell r="AR118">
            <v>15211000.771185501</v>
          </cell>
          <cell r="AS118">
            <v>15211000.771185501</v>
          </cell>
          <cell r="AT118">
            <v>15211000.771185501</v>
          </cell>
          <cell r="AU118">
            <v>0</v>
          </cell>
          <cell r="AV118">
            <v>15702619.689999999</v>
          </cell>
          <cell r="AW118">
            <v>15702619.689999999</v>
          </cell>
          <cell r="AY118">
            <v>15702619.689999999</v>
          </cell>
          <cell r="AZ118">
            <v>0</v>
          </cell>
          <cell r="BA118">
            <v>14585580.676734583</v>
          </cell>
          <cell r="BB118">
            <v>14835748.71451495</v>
          </cell>
          <cell r="BC118">
            <v>14835748.71451495</v>
          </cell>
          <cell r="BD118">
            <v>14835748.71451495</v>
          </cell>
          <cell r="BE118">
            <v>0</v>
          </cell>
          <cell r="BF118">
            <v>0</v>
          </cell>
          <cell r="BG118">
            <v>14585580.676734583</v>
          </cell>
          <cell r="BH118">
            <v>15355805.395125983</v>
          </cell>
          <cell r="BI118">
            <v>13379361.940892283</v>
          </cell>
          <cell r="BJ118">
            <v>14585580.676734583</v>
          </cell>
          <cell r="BK118">
            <v>14367954.068108484</v>
          </cell>
          <cell r="BL118">
            <v>14777555.596805684</v>
          </cell>
          <cell r="BM118">
            <v>14862730.338330083</v>
          </cell>
          <cell r="BN118">
            <v>14627849.017797183</v>
          </cell>
          <cell r="BO118">
            <v>0</v>
          </cell>
          <cell r="BP118">
            <v>0</v>
          </cell>
          <cell r="BQ118">
            <v>14585580.676734583</v>
          </cell>
          <cell r="BR118">
            <v>14835748.71451495</v>
          </cell>
          <cell r="BS118">
            <v>14835748.71451495</v>
          </cell>
          <cell r="BT118">
            <v>14835748.71451495</v>
          </cell>
          <cell r="BU118">
            <v>14585580.676734583</v>
          </cell>
          <cell r="BV118">
            <v>15355805.395125983</v>
          </cell>
          <cell r="BW118">
            <v>13379361.940892283</v>
          </cell>
          <cell r="BX118">
            <v>14585580.676734583</v>
          </cell>
          <cell r="BY118">
            <v>14367954.068108484</v>
          </cell>
          <cell r="BZ118">
            <v>14777555.596805684</v>
          </cell>
          <cell r="CA118">
            <v>14862730.338330083</v>
          </cell>
          <cell r="CB118">
            <v>14627849.017797183</v>
          </cell>
        </row>
        <row r="119">
          <cell r="K119" t="str">
            <v>IACD</v>
          </cell>
          <cell r="L119" t="e">
            <v>#N/A</v>
          </cell>
          <cell r="M119">
            <v>1</v>
          </cell>
          <cell r="N119">
            <v>1</v>
          </cell>
          <cell r="Q119">
            <v>1</v>
          </cell>
          <cell r="R119">
            <v>1</v>
          </cell>
          <cell r="S119">
            <v>40</v>
          </cell>
          <cell r="T119">
            <v>0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F119">
            <v>26921719.3157936</v>
          </cell>
          <cell r="AG119">
            <v>27686198.662659399</v>
          </cell>
          <cell r="AH119">
            <v>25719657.080806501</v>
          </cell>
          <cell r="AI119">
            <v>26921719.3157936</v>
          </cell>
          <cell r="AJ119">
            <v>26778288.6222113</v>
          </cell>
          <cell r="AK119">
            <v>27027701.9656399</v>
          </cell>
          <cell r="AL119">
            <v>29770128.4259209</v>
          </cell>
          <cell r="AM119">
            <v>27968121.9452556</v>
          </cell>
          <cell r="AN119">
            <v>26978390.118259601</v>
          </cell>
          <cell r="AO119">
            <v>-159182.133824271</v>
          </cell>
          <cell r="AR119">
            <v>21857707.045934901</v>
          </cell>
          <cell r="AS119">
            <v>21857707.045934901</v>
          </cell>
          <cell r="AT119">
            <v>21857707.045934901</v>
          </cell>
          <cell r="AU119">
            <v>0</v>
          </cell>
          <cell r="AV119">
            <v>22885603.559999999</v>
          </cell>
          <cell r="AW119">
            <v>22885603.559999999</v>
          </cell>
          <cell r="AY119">
            <v>22885603.559999999</v>
          </cell>
          <cell r="AZ119">
            <v>0</v>
          </cell>
          <cell r="BA119">
            <v>26762537.18196933</v>
          </cell>
          <cell r="BB119">
            <v>26762537.18196933</v>
          </cell>
          <cell r="BC119">
            <v>26762537.18196933</v>
          </cell>
          <cell r="BD119">
            <v>26762537.18196933</v>
          </cell>
          <cell r="BE119">
            <v>0</v>
          </cell>
          <cell r="BF119">
            <v>0</v>
          </cell>
          <cell r="BG119">
            <v>26762537.18196933</v>
          </cell>
          <cell r="BH119">
            <v>27527016.528835129</v>
          </cell>
          <cell r="BI119">
            <v>25560474.946982231</v>
          </cell>
          <cell r="BJ119">
            <v>26762537.18196933</v>
          </cell>
          <cell r="BK119">
            <v>26619106.48838703</v>
          </cell>
          <cell r="BL119">
            <v>26868519.83181563</v>
          </cell>
          <cell r="BM119">
            <v>27808939.81143133</v>
          </cell>
          <cell r="BN119">
            <v>26819207.984435331</v>
          </cell>
          <cell r="BO119">
            <v>0</v>
          </cell>
          <cell r="BP119">
            <v>0</v>
          </cell>
          <cell r="BQ119">
            <v>26762537.18196933</v>
          </cell>
          <cell r="BR119">
            <v>26762537.18196933</v>
          </cell>
          <cell r="BS119">
            <v>26762537.18196933</v>
          </cell>
          <cell r="BT119">
            <v>26762537.18196933</v>
          </cell>
          <cell r="BU119">
            <v>26762537.18196933</v>
          </cell>
          <cell r="BV119">
            <v>27527016.528835129</v>
          </cell>
          <cell r="BW119">
            <v>25560474.946982231</v>
          </cell>
          <cell r="BX119">
            <v>26762537.18196933</v>
          </cell>
          <cell r="BY119">
            <v>26619106.48838703</v>
          </cell>
          <cell r="BZ119">
            <v>26868519.83181563</v>
          </cell>
          <cell r="CA119">
            <v>27808939.81143133</v>
          </cell>
          <cell r="CB119">
            <v>26819207.984435331</v>
          </cell>
        </row>
        <row r="120">
          <cell r="K120" t="str">
            <v>IACV</v>
          </cell>
          <cell r="L120" t="e">
            <v>#N/A</v>
          </cell>
          <cell r="M120">
            <v>1</v>
          </cell>
          <cell r="N120">
            <v>1</v>
          </cell>
          <cell r="Q120">
            <v>1</v>
          </cell>
          <cell r="R120">
            <v>1</v>
          </cell>
          <cell r="S120">
            <v>40</v>
          </cell>
          <cell r="T120">
            <v>0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47290463.722788297</v>
          </cell>
          <cell r="AG120">
            <v>48315360.578233004</v>
          </cell>
          <cell r="AH120">
            <v>45656619.910720102</v>
          </cell>
          <cell r="AI120">
            <v>47290463.722788297</v>
          </cell>
          <cell r="AJ120">
            <v>47625907.1295854</v>
          </cell>
          <cell r="AK120">
            <v>46953256.323810004</v>
          </cell>
          <cell r="AL120">
            <v>47901245.1568022</v>
          </cell>
          <cell r="AM120">
            <v>48526520.139154501</v>
          </cell>
          <cell r="AN120">
            <v>47346173.956531502</v>
          </cell>
          <cell r="AO120">
            <v>-224785.397240191</v>
          </cell>
          <cell r="AR120">
            <v>30813834.455957498</v>
          </cell>
          <cell r="AS120">
            <v>30813834.455957498</v>
          </cell>
          <cell r="AT120">
            <v>30813834.455957498</v>
          </cell>
          <cell r="AU120">
            <v>0</v>
          </cell>
          <cell r="AV120">
            <v>32317379.870000001</v>
          </cell>
          <cell r="AW120">
            <v>32317379.870000001</v>
          </cell>
          <cell r="AY120">
            <v>32317379.870000001</v>
          </cell>
          <cell r="AZ120">
            <v>0</v>
          </cell>
          <cell r="BA120">
            <v>47065678.325548105</v>
          </cell>
          <cell r="BB120">
            <v>47065678.325548105</v>
          </cell>
          <cell r="BC120">
            <v>47065678.325548105</v>
          </cell>
          <cell r="BD120">
            <v>47065678.325548105</v>
          </cell>
          <cell r="BE120">
            <v>0</v>
          </cell>
          <cell r="BF120">
            <v>0</v>
          </cell>
          <cell r="BG120">
            <v>47065678.325548105</v>
          </cell>
          <cell r="BH120">
            <v>48090575.180992812</v>
          </cell>
          <cell r="BI120">
            <v>45431834.513479911</v>
          </cell>
          <cell r="BJ120">
            <v>47065678.325548105</v>
          </cell>
          <cell r="BK120">
            <v>47401121.732345209</v>
          </cell>
          <cell r="BL120">
            <v>46728470.926569812</v>
          </cell>
          <cell r="BM120">
            <v>48301734.74191431</v>
          </cell>
          <cell r="BN120">
            <v>47121388.559291311</v>
          </cell>
          <cell r="BO120">
            <v>0</v>
          </cell>
          <cell r="BP120">
            <v>0</v>
          </cell>
          <cell r="BQ120">
            <v>47065678.325548105</v>
          </cell>
          <cell r="BR120">
            <v>47065678.325548105</v>
          </cell>
          <cell r="BS120">
            <v>47065678.325548105</v>
          </cell>
          <cell r="BT120">
            <v>47065678.325548105</v>
          </cell>
          <cell r="BU120">
            <v>47065678.325548105</v>
          </cell>
          <cell r="BV120">
            <v>48090575.180992812</v>
          </cell>
          <cell r="BW120">
            <v>45431834.513479911</v>
          </cell>
          <cell r="BX120">
            <v>47065678.325548105</v>
          </cell>
          <cell r="BY120">
            <v>47401121.732345209</v>
          </cell>
          <cell r="BZ120">
            <v>46728470.926569812</v>
          </cell>
          <cell r="CA120">
            <v>48301734.74191431</v>
          </cell>
          <cell r="CB120">
            <v>47121388.559291311</v>
          </cell>
        </row>
        <row r="121">
          <cell r="K121" t="str">
            <v>IADS</v>
          </cell>
          <cell r="L121" t="e">
            <v>#N/A</v>
          </cell>
          <cell r="M121">
            <v>1</v>
          </cell>
          <cell r="N121">
            <v>1</v>
          </cell>
          <cell r="R121">
            <v>2</v>
          </cell>
          <cell r="S121">
            <v>40</v>
          </cell>
          <cell r="T121">
            <v>0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36143480.785544097</v>
          </cell>
          <cell r="AG121">
            <v>38598109.673719101</v>
          </cell>
          <cell r="AH121">
            <v>32422075.509580899</v>
          </cell>
          <cell r="AI121">
            <v>36143480.785544097</v>
          </cell>
          <cell r="AJ121">
            <v>36794823.162449203</v>
          </cell>
          <cell r="AK121">
            <v>35595928.481029101</v>
          </cell>
          <cell r="AL121">
            <v>31701371.424844399</v>
          </cell>
          <cell r="AM121">
            <v>38929633.252378397</v>
          </cell>
          <cell r="AN121">
            <v>36325182.4049716</v>
          </cell>
          <cell r="AO121">
            <v>-163986.891609432</v>
          </cell>
          <cell r="AS121">
            <v>0</v>
          </cell>
          <cell r="AT121">
            <v>0</v>
          </cell>
          <cell r="AU121">
            <v>31701371.424844399</v>
          </cell>
          <cell r="AV121">
            <v>23576383.23</v>
          </cell>
          <cell r="AW121">
            <v>23576383.23</v>
          </cell>
          <cell r="AY121">
            <v>23576383.23</v>
          </cell>
          <cell r="AZ121">
            <v>0</v>
          </cell>
          <cell r="BA121">
            <v>35979493.893934667</v>
          </cell>
          <cell r="BB121">
            <v>35979493.893934667</v>
          </cell>
          <cell r="BC121">
            <v>35979493.893934667</v>
          </cell>
          <cell r="BD121">
            <v>35979493.893934667</v>
          </cell>
          <cell r="BE121">
            <v>0</v>
          </cell>
          <cell r="BF121">
            <v>0</v>
          </cell>
          <cell r="BG121">
            <v>35979493.893934667</v>
          </cell>
          <cell r="BH121">
            <v>38434122.78210967</v>
          </cell>
          <cell r="BI121">
            <v>32258088.617971469</v>
          </cell>
          <cell r="BJ121">
            <v>35979493.893934667</v>
          </cell>
          <cell r="BK121">
            <v>36630836.270839773</v>
          </cell>
          <cell r="BL121">
            <v>35431941.58941967</v>
          </cell>
          <cell r="BM121">
            <v>38765646.360768966</v>
          </cell>
          <cell r="BN121">
            <v>36161195.513362169</v>
          </cell>
          <cell r="BO121">
            <v>31701371.424844399</v>
          </cell>
          <cell r="BP121">
            <v>0</v>
          </cell>
          <cell r="BQ121">
            <v>35979493.893934667</v>
          </cell>
          <cell r="BR121">
            <v>35979493.893934667</v>
          </cell>
          <cell r="BS121">
            <v>35979493.893934667</v>
          </cell>
          <cell r="BT121">
            <v>35979493.893934667</v>
          </cell>
          <cell r="BU121">
            <v>35979493.893934667</v>
          </cell>
          <cell r="BV121">
            <v>38434122.78210967</v>
          </cell>
          <cell r="BW121">
            <v>32258088.617971469</v>
          </cell>
          <cell r="BX121">
            <v>35979493.893934667</v>
          </cell>
          <cell r="BY121">
            <v>36630836.270839773</v>
          </cell>
          <cell r="BZ121">
            <v>35431941.58941967</v>
          </cell>
          <cell r="CA121">
            <v>38765646.360768966</v>
          </cell>
          <cell r="CB121">
            <v>36161195.513362169</v>
          </cell>
        </row>
        <row r="122">
          <cell r="K122" t="str">
            <v>IAFN</v>
          </cell>
          <cell r="L122" t="e">
            <v>#N/A</v>
          </cell>
          <cell r="M122">
            <v>1</v>
          </cell>
          <cell r="N122">
            <v>1</v>
          </cell>
          <cell r="R122">
            <v>2</v>
          </cell>
          <cell r="S122">
            <v>40</v>
          </cell>
          <cell r="T122">
            <v>0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4875223.8018741701</v>
          </cell>
          <cell r="AG122">
            <v>4864384.2309092795</v>
          </cell>
          <cell r="AH122">
            <v>4892091.9746500198</v>
          </cell>
          <cell r="AI122">
            <v>4875223.8018741701</v>
          </cell>
          <cell r="AJ122">
            <v>4875227.0084954696</v>
          </cell>
          <cell r="AK122">
            <v>4875222.0232480699</v>
          </cell>
          <cell r="AL122">
            <v>4875217.7491152799</v>
          </cell>
          <cell r="AM122">
            <v>5230878.86693672</v>
          </cell>
          <cell r="AN122">
            <v>4874648.0858663702</v>
          </cell>
          <cell r="AO122">
            <v>6820.1744496028095</v>
          </cell>
          <cell r="AS122">
            <v>0</v>
          </cell>
          <cell r="AT122">
            <v>0</v>
          </cell>
          <cell r="AU122">
            <v>4875217.7491152799</v>
          </cell>
          <cell r="AV122">
            <v>2920235.03</v>
          </cell>
          <cell r="AW122">
            <v>2920235.03</v>
          </cell>
          <cell r="AY122">
            <v>2920235.03</v>
          </cell>
          <cell r="AZ122">
            <v>0</v>
          </cell>
          <cell r="BA122">
            <v>4882043.9763237732</v>
          </cell>
          <cell r="BB122">
            <v>4882043.9763237732</v>
          </cell>
          <cell r="BC122">
            <v>4882043.9763237732</v>
          </cell>
          <cell r="BD122">
            <v>4882043.9763237732</v>
          </cell>
          <cell r="BE122">
            <v>0</v>
          </cell>
          <cell r="BF122">
            <v>0</v>
          </cell>
          <cell r="BG122">
            <v>4882043.9763237732</v>
          </cell>
          <cell r="BH122">
            <v>4871204.4053588826</v>
          </cell>
          <cell r="BI122">
            <v>4898912.1490996229</v>
          </cell>
          <cell r="BJ122">
            <v>4882043.9763237732</v>
          </cell>
          <cell r="BK122">
            <v>4882047.1829450727</v>
          </cell>
          <cell r="BL122">
            <v>4882042.197697673</v>
          </cell>
          <cell r="BM122">
            <v>5237699.041386323</v>
          </cell>
          <cell r="BN122">
            <v>4881468.2603159733</v>
          </cell>
          <cell r="BO122">
            <v>4875217.7491152799</v>
          </cell>
          <cell r="BP122">
            <v>0</v>
          </cell>
          <cell r="BQ122">
            <v>4882043.9763237732</v>
          </cell>
          <cell r="BR122">
            <v>4882043.9763237732</v>
          </cell>
          <cell r="BS122">
            <v>4882043.9763237732</v>
          </cell>
          <cell r="BT122">
            <v>4882043.9763237732</v>
          </cell>
          <cell r="BU122">
            <v>4882043.9763237732</v>
          </cell>
          <cell r="BV122">
            <v>4871204.4053588826</v>
          </cell>
          <cell r="BW122">
            <v>4898912.1490996229</v>
          </cell>
          <cell r="BX122">
            <v>4882043.9763237732</v>
          </cell>
          <cell r="BY122">
            <v>4882047.1829450727</v>
          </cell>
          <cell r="BZ122">
            <v>4882042.197697673</v>
          </cell>
          <cell r="CA122">
            <v>5237699.041386323</v>
          </cell>
          <cell r="CB122">
            <v>4881468.2603159733</v>
          </cell>
        </row>
        <row r="123">
          <cell r="K123" t="str">
            <v>IAFW</v>
          </cell>
          <cell r="L123" t="e">
            <v>#N/A</v>
          </cell>
          <cell r="M123">
            <v>1</v>
          </cell>
          <cell r="N123">
            <v>1</v>
          </cell>
          <cell r="Q123">
            <v>1</v>
          </cell>
          <cell r="R123">
            <v>1</v>
          </cell>
          <cell r="S123">
            <v>40</v>
          </cell>
          <cell r="T123">
            <v>0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43294342.628042802</v>
          </cell>
          <cell r="AG123">
            <v>43983136.912334204</v>
          </cell>
          <cell r="AH123">
            <v>42212934.234636597</v>
          </cell>
          <cell r="AI123">
            <v>43294342.628042802</v>
          </cell>
          <cell r="AJ123">
            <v>43188236.8240382</v>
          </cell>
          <cell r="AK123">
            <v>43339933.227721103</v>
          </cell>
          <cell r="AL123">
            <v>46096557.366274402</v>
          </cell>
          <cell r="AM123">
            <v>43986087.425432399</v>
          </cell>
          <cell r="AN123">
            <v>43342687.715992197</v>
          </cell>
          <cell r="AO123">
            <v>-217453.04623193701</v>
          </cell>
          <cell r="AR123">
            <v>30421728.822100598</v>
          </cell>
          <cell r="AS123">
            <v>30421728.822100598</v>
          </cell>
          <cell r="AT123">
            <v>30421728.822100598</v>
          </cell>
          <cell r="AU123">
            <v>0</v>
          </cell>
          <cell r="AV123">
            <v>31263208.309999999</v>
          </cell>
          <cell r="AW123">
            <v>31263208.309999999</v>
          </cell>
          <cell r="AY123">
            <v>31263208.309999999</v>
          </cell>
          <cell r="AZ123">
            <v>0</v>
          </cell>
          <cell r="BA123">
            <v>43076889.581810862</v>
          </cell>
          <cell r="BB123">
            <v>43076889.581810862</v>
          </cell>
          <cell r="BC123">
            <v>43076889.581810862</v>
          </cell>
          <cell r="BD123">
            <v>43076889.581810862</v>
          </cell>
          <cell r="BE123">
            <v>0</v>
          </cell>
          <cell r="BF123">
            <v>0</v>
          </cell>
          <cell r="BG123">
            <v>43076889.581810862</v>
          </cell>
          <cell r="BH123">
            <v>43765683.866102263</v>
          </cell>
          <cell r="BI123">
            <v>41995481.188404657</v>
          </cell>
          <cell r="BJ123">
            <v>43076889.581810862</v>
          </cell>
          <cell r="BK123">
            <v>42970783.77780626</v>
          </cell>
          <cell r="BL123">
            <v>43122480.181489162</v>
          </cell>
          <cell r="BM123">
            <v>43768634.379200459</v>
          </cell>
          <cell r="BN123">
            <v>43125234.669760257</v>
          </cell>
          <cell r="BO123">
            <v>0</v>
          </cell>
          <cell r="BP123">
            <v>0</v>
          </cell>
          <cell r="BQ123">
            <v>43076889.581810862</v>
          </cell>
          <cell r="BR123">
            <v>43076889.581810862</v>
          </cell>
          <cell r="BS123">
            <v>43076889.581810862</v>
          </cell>
          <cell r="BT123">
            <v>43076889.581810862</v>
          </cell>
          <cell r="BU123">
            <v>43076889.581810862</v>
          </cell>
          <cell r="BV123">
            <v>43765683.866102263</v>
          </cell>
          <cell r="BW123">
            <v>41995481.188404657</v>
          </cell>
          <cell r="BX123">
            <v>43076889.581810862</v>
          </cell>
          <cell r="BY123">
            <v>42970783.77780626</v>
          </cell>
          <cell r="BZ123">
            <v>43122480.181489162</v>
          </cell>
          <cell r="CA123">
            <v>43768634.379200459</v>
          </cell>
          <cell r="CB123">
            <v>43125234.669760257</v>
          </cell>
        </row>
        <row r="124">
          <cell r="K124" t="str">
            <v>IAGA</v>
          </cell>
          <cell r="L124" t="e">
            <v>#N/A</v>
          </cell>
          <cell r="M124">
            <v>1</v>
          </cell>
          <cell r="N124">
            <v>1</v>
          </cell>
          <cell r="R124">
            <v>2</v>
          </cell>
          <cell r="S124">
            <v>40</v>
          </cell>
          <cell r="T124">
            <v>0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37771664.660011999</v>
          </cell>
          <cell r="AG124">
            <v>40185209.6070408</v>
          </cell>
          <cell r="AH124">
            <v>34017363.764035903</v>
          </cell>
          <cell r="AI124">
            <v>37771664.660011999</v>
          </cell>
          <cell r="AJ124">
            <v>37395620.0685587</v>
          </cell>
          <cell r="AK124">
            <v>38137465.776121601</v>
          </cell>
          <cell r="AL124">
            <v>51972793.734507799</v>
          </cell>
          <cell r="AM124">
            <v>39850828.226628698</v>
          </cell>
          <cell r="AN124">
            <v>37942973.8904351</v>
          </cell>
          <cell r="AO124">
            <v>-280040.556681788</v>
          </cell>
          <cell r="AS124">
            <v>0</v>
          </cell>
          <cell r="AT124">
            <v>0</v>
          </cell>
          <cell r="AU124">
            <v>51972793.734507799</v>
          </cell>
          <cell r="AV124">
            <v>40261410.039999999</v>
          </cell>
          <cell r="AW124">
            <v>40261410.039999999</v>
          </cell>
          <cell r="AY124">
            <v>40261410.039999999</v>
          </cell>
          <cell r="AZ124">
            <v>0</v>
          </cell>
          <cell r="BA124">
            <v>37491624.10333021</v>
          </cell>
          <cell r="BB124">
            <v>43284091.955801249</v>
          </cell>
          <cell r="BC124">
            <v>43284091.955801249</v>
          </cell>
          <cell r="BD124">
            <v>43284091.955801249</v>
          </cell>
          <cell r="BE124">
            <v>0</v>
          </cell>
          <cell r="BF124">
            <v>0</v>
          </cell>
          <cell r="BG124">
            <v>37491624.10333021</v>
          </cell>
          <cell r="BH124">
            <v>39905169.050359011</v>
          </cell>
          <cell r="BI124">
            <v>33737323.207354113</v>
          </cell>
          <cell r="BJ124">
            <v>37491624.10333021</v>
          </cell>
          <cell r="BK124">
            <v>37115579.511876911</v>
          </cell>
          <cell r="BL124">
            <v>37857425.219439812</v>
          </cell>
          <cell r="BM124">
            <v>39570787.669946909</v>
          </cell>
          <cell r="BN124">
            <v>37662933.33375331</v>
          </cell>
          <cell r="BO124">
            <v>51972793.734507799</v>
          </cell>
          <cell r="BP124">
            <v>0</v>
          </cell>
          <cell r="BQ124">
            <v>37491624.10333021</v>
          </cell>
          <cell r="BR124">
            <v>43284091.955801249</v>
          </cell>
          <cell r="BS124">
            <v>43284091.955801249</v>
          </cell>
          <cell r="BT124">
            <v>43284091.955801249</v>
          </cell>
          <cell r="BU124">
            <v>37491624.10333021</v>
          </cell>
          <cell r="BV124">
            <v>39905169.050359011</v>
          </cell>
          <cell r="BW124">
            <v>33737323.207354113</v>
          </cell>
          <cell r="BX124">
            <v>37491624.10333021</v>
          </cell>
          <cell r="BY124">
            <v>37115579.511876911</v>
          </cell>
          <cell r="BZ124">
            <v>37857425.219439812</v>
          </cell>
          <cell r="CA124">
            <v>39570787.669946909</v>
          </cell>
          <cell r="CB124">
            <v>37662933.33375331</v>
          </cell>
        </row>
        <row r="125">
          <cell r="K125" t="str">
            <v>IAIA</v>
          </cell>
          <cell r="L125" t="e">
            <v>#N/A</v>
          </cell>
          <cell r="M125">
            <v>1</v>
          </cell>
          <cell r="N125">
            <v>1</v>
          </cell>
          <cell r="Q125">
            <v>1</v>
          </cell>
          <cell r="R125">
            <v>1</v>
          </cell>
          <cell r="S125">
            <v>40</v>
          </cell>
          <cell r="T125">
            <v>0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1</v>
          </cell>
          <cell r="AD125">
            <v>1</v>
          </cell>
          <cell r="AE125">
            <v>1</v>
          </cell>
          <cell r="AF125">
            <v>-490232.44573905901</v>
          </cell>
          <cell r="AG125">
            <v>8630550.4796199799</v>
          </cell>
          <cell r="AH125">
            <v>-14197057.5517602</v>
          </cell>
          <cell r="AI125">
            <v>-490232.44573905901</v>
          </cell>
          <cell r="AJ125">
            <v>-15768933.189661499</v>
          </cell>
          <cell r="AK125">
            <v>11612551.8675406</v>
          </cell>
          <cell r="AL125">
            <v>60262126.456349902</v>
          </cell>
          <cell r="AM125">
            <v>9129524.8264323696</v>
          </cell>
          <cell r="AN125">
            <v>530579.36376252898</v>
          </cell>
          <cell r="AO125">
            <v>133012.890750658</v>
          </cell>
          <cell r="AR125">
            <v>51865684.798300602</v>
          </cell>
          <cell r="AS125">
            <v>51865684.798300602</v>
          </cell>
          <cell r="AT125">
            <v>51865684.798300602</v>
          </cell>
          <cell r="AU125">
            <v>0</v>
          </cell>
          <cell r="AV125">
            <v>56952927.799999997</v>
          </cell>
          <cell r="AW125">
            <v>56952927.799999997</v>
          </cell>
          <cell r="AY125">
            <v>56952927.799999997</v>
          </cell>
          <cell r="AZ125">
            <v>0</v>
          </cell>
          <cell r="BA125">
            <v>-357219.55498840101</v>
          </cell>
          <cell r="BB125">
            <v>20531942.186327204</v>
          </cell>
          <cell r="BC125">
            <v>20531942.186327204</v>
          </cell>
          <cell r="BD125">
            <v>20531942.186327204</v>
          </cell>
          <cell r="BE125">
            <v>0</v>
          </cell>
          <cell r="BF125">
            <v>0</v>
          </cell>
          <cell r="BG125">
            <v>-357219.55498840101</v>
          </cell>
          <cell r="BH125">
            <v>8763563.3703706376</v>
          </cell>
          <cell r="BI125">
            <v>-14064044.661009543</v>
          </cell>
          <cell r="BJ125">
            <v>-357219.55498840101</v>
          </cell>
          <cell r="BK125">
            <v>-15635920.298910841</v>
          </cell>
          <cell r="BL125">
            <v>11745564.758291258</v>
          </cell>
          <cell r="BM125">
            <v>9262537.7171830274</v>
          </cell>
          <cell r="BN125">
            <v>663592.25451318698</v>
          </cell>
          <cell r="BO125">
            <v>0</v>
          </cell>
          <cell r="BP125">
            <v>0</v>
          </cell>
          <cell r="BQ125">
            <v>-357219.55498840101</v>
          </cell>
          <cell r="BR125">
            <v>20531942.186327204</v>
          </cell>
          <cell r="BS125">
            <v>20531942.186327204</v>
          </cell>
          <cell r="BT125">
            <v>20531942.186327204</v>
          </cell>
          <cell r="BU125">
            <v>-357219.55498840101</v>
          </cell>
          <cell r="BV125">
            <v>8763563.3703706376</v>
          </cell>
          <cell r="BW125">
            <v>-14064044.661009543</v>
          </cell>
          <cell r="BX125">
            <v>-357219.55498840101</v>
          </cell>
          <cell r="BY125">
            <v>-15635920.298910841</v>
          </cell>
          <cell r="BZ125">
            <v>11745564.758291258</v>
          </cell>
          <cell r="CA125">
            <v>9262537.7171830274</v>
          </cell>
          <cell r="CB125">
            <v>663592.25451318698</v>
          </cell>
        </row>
        <row r="126">
          <cell r="K126" t="str">
            <v>IAIN</v>
          </cell>
          <cell r="L126" t="e">
            <v>#N/A</v>
          </cell>
          <cell r="M126">
            <v>1</v>
          </cell>
          <cell r="N126">
            <v>1</v>
          </cell>
          <cell r="R126">
            <v>2</v>
          </cell>
          <cell r="S126">
            <v>40</v>
          </cell>
          <cell r="T126">
            <v>0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5807362.3567535598</v>
          </cell>
          <cell r="AG126">
            <v>6724327.6735668704</v>
          </cell>
          <cell r="AH126">
            <v>4397284.1015728703</v>
          </cell>
          <cell r="AI126">
            <v>5807362.3567535598</v>
          </cell>
          <cell r="AJ126">
            <v>5560416.6764184805</v>
          </cell>
          <cell r="AK126">
            <v>6037213.3713838197</v>
          </cell>
          <cell r="AL126">
            <v>9394734.3210721407</v>
          </cell>
          <cell r="AM126">
            <v>6523156.2277290104</v>
          </cell>
          <cell r="AN126">
            <v>5877090.9497447498</v>
          </cell>
          <cell r="AO126">
            <v>18471.356707838499</v>
          </cell>
          <cell r="AS126">
            <v>0</v>
          </cell>
          <cell r="AT126">
            <v>0</v>
          </cell>
          <cell r="AU126">
            <v>9394734.3210721407</v>
          </cell>
          <cell r="AV126">
            <v>7908991.6699999999</v>
          </cell>
          <cell r="AW126">
            <v>7908991.6699999999</v>
          </cell>
          <cell r="AY126">
            <v>7908991.6699999999</v>
          </cell>
          <cell r="AZ126">
            <v>0</v>
          </cell>
          <cell r="BA126">
            <v>5825833.7134613981</v>
          </cell>
          <cell r="BB126">
            <v>7253393.9565056954</v>
          </cell>
          <cell r="BC126">
            <v>7253393.9565056954</v>
          </cell>
          <cell r="BD126">
            <v>7253393.9565056954</v>
          </cell>
          <cell r="BE126">
            <v>0</v>
          </cell>
          <cell r="BF126">
            <v>0</v>
          </cell>
          <cell r="BG126">
            <v>5825833.7134613981</v>
          </cell>
          <cell r="BH126">
            <v>6742799.0302747088</v>
          </cell>
          <cell r="BI126">
            <v>4415755.4582807086</v>
          </cell>
          <cell r="BJ126">
            <v>5825833.7134613981</v>
          </cell>
          <cell r="BK126">
            <v>5578888.0331263188</v>
          </cell>
          <cell r="BL126">
            <v>6055684.7280916581</v>
          </cell>
          <cell r="BM126">
            <v>6541627.5844368488</v>
          </cell>
          <cell r="BN126">
            <v>5895562.3064525882</v>
          </cell>
          <cell r="BO126">
            <v>9394734.3210721407</v>
          </cell>
          <cell r="BP126">
            <v>0</v>
          </cell>
          <cell r="BQ126">
            <v>5825833.7134613981</v>
          </cell>
          <cell r="BR126">
            <v>7253393.9565056954</v>
          </cell>
          <cell r="BS126">
            <v>7253393.9565056954</v>
          </cell>
          <cell r="BT126">
            <v>7253393.9565056954</v>
          </cell>
          <cell r="BU126">
            <v>5825833.7134613981</v>
          </cell>
          <cell r="BV126">
            <v>6742799.0302747088</v>
          </cell>
          <cell r="BW126">
            <v>4415755.4582807086</v>
          </cell>
          <cell r="BX126">
            <v>5825833.7134613981</v>
          </cell>
          <cell r="BY126">
            <v>5578888.0331263188</v>
          </cell>
          <cell r="BZ126">
            <v>6055684.7280916581</v>
          </cell>
          <cell r="CA126">
            <v>6541627.5844368488</v>
          </cell>
          <cell r="CB126">
            <v>5895562.3064525882</v>
          </cell>
        </row>
        <row r="127">
          <cell r="K127" t="str">
            <v>IAKN</v>
          </cell>
          <cell r="L127" t="e">
            <v>#N/A</v>
          </cell>
          <cell r="M127">
            <v>1</v>
          </cell>
          <cell r="N127">
            <v>1</v>
          </cell>
          <cell r="R127">
            <v>2</v>
          </cell>
          <cell r="S127">
            <v>40</v>
          </cell>
          <cell r="T127">
            <v>0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42574658.224241801</v>
          </cell>
          <cell r="AG127">
            <v>43076468.699235</v>
          </cell>
          <cell r="AH127">
            <v>41763329.404334702</v>
          </cell>
          <cell r="AI127">
            <v>42574658.224241801</v>
          </cell>
          <cell r="AJ127">
            <v>42577870.430814601</v>
          </cell>
          <cell r="AK127">
            <v>42571588.382978</v>
          </cell>
          <cell r="AL127">
            <v>42569697.277258299</v>
          </cell>
          <cell r="AM127">
            <v>43723850.678214498</v>
          </cell>
          <cell r="AN127">
            <v>42584298.879399702</v>
          </cell>
          <cell r="AO127">
            <v>75630.863441989</v>
          </cell>
          <cell r="AS127">
            <v>0</v>
          </cell>
          <cell r="AT127">
            <v>0</v>
          </cell>
          <cell r="AU127">
            <v>42569697.277258299</v>
          </cell>
          <cell r="AV127">
            <v>32383320.75</v>
          </cell>
          <cell r="AW127">
            <v>32383320.75</v>
          </cell>
          <cell r="AY127">
            <v>32383320.75</v>
          </cell>
          <cell r="AZ127">
            <v>0</v>
          </cell>
          <cell r="BA127">
            <v>42650289.087683789</v>
          </cell>
          <cell r="BB127">
            <v>42650289.087683789</v>
          </cell>
          <cell r="BC127">
            <v>42650289.087683789</v>
          </cell>
          <cell r="BD127">
            <v>42650289.087683789</v>
          </cell>
          <cell r="BE127">
            <v>0</v>
          </cell>
          <cell r="BF127">
            <v>0</v>
          </cell>
          <cell r="BG127">
            <v>42650289.087683789</v>
          </cell>
          <cell r="BH127">
            <v>43152099.562676989</v>
          </cell>
          <cell r="BI127">
            <v>41838960.26777669</v>
          </cell>
          <cell r="BJ127">
            <v>42650289.087683789</v>
          </cell>
          <cell r="BK127">
            <v>42653501.29425659</v>
          </cell>
          <cell r="BL127">
            <v>42647219.246419989</v>
          </cell>
          <cell r="BM127">
            <v>43799481.541656487</v>
          </cell>
          <cell r="BN127">
            <v>42659929.742841691</v>
          </cell>
          <cell r="BO127">
            <v>42569697.277258299</v>
          </cell>
          <cell r="BP127">
            <v>0</v>
          </cell>
          <cell r="BQ127">
            <v>42650289.087683789</v>
          </cell>
          <cell r="BR127">
            <v>42650289.087683789</v>
          </cell>
          <cell r="BS127">
            <v>42650289.087683789</v>
          </cell>
          <cell r="BT127">
            <v>42650289.087683789</v>
          </cell>
          <cell r="BU127">
            <v>42650289.087683789</v>
          </cell>
          <cell r="BV127">
            <v>43152099.562676989</v>
          </cell>
          <cell r="BW127">
            <v>41838960.26777669</v>
          </cell>
          <cell r="BX127">
            <v>42650289.087683789</v>
          </cell>
          <cell r="BY127">
            <v>42653501.29425659</v>
          </cell>
          <cell r="BZ127">
            <v>42647219.246419989</v>
          </cell>
          <cell r="CA127">
            <v>43799481.541656487</v>
          </cell>
          <cell r="CB127">
            <v>42659929.742841691</v>
          </cell>
        </row>
        <row r="128">
          <cell r="K128" t="str">
            <v>IAKW</v>
          </cell>
          <cell r="L128" t="e">
            <v>#N/A</v>
          </cell>
          <cell r="M128">
            <v>1</v>
          </cell>
          <cell r="N128">
            <v>1</v>
          </cell>
          <cell r="O128">
            <v>1</v>
          </cell>
          <cell r="R128">
            <v>2</v>
          </cell>
          <cell r="S128">
            <v>40</v>
          </cell>
          <cell r="T128">
            <v>0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223307014.27233699</v>
          </cell>
          <cell r="AG128">
            <v>228236429.55489799</v>
          </cell>
          <cell r="AH128">
            <v>215276919.10228899</v>
          </cell>
          <cell r="AI128">
            <v>223307014.27233699</v>
          </cell>
          <cell r="AJ128">
            <v>223307048.86429</v>
          </cell>
          <cell r="AK128">
            <v>223307117.74485901</v>
          </cell>
          <cell r="AL128">
            <v>223346576.89647499</v>
          </cell>
          <cell r="AM128">
            <v>224760488.53999901</v>
          </cell>
          <cell r="AN128">
            <v>223429939.66501501</v>
          </cell>
          <cell r="AO128">
            <v>-1090602.4104585601</v>
          </cell>
          <cell r="AS128">
            <v>0</v>
          </cell>
          <cell r="AT128">
            <v>0</v>
          </cell>
          <cell r="AU128">
            <v>223346576.89647499</v>
          </cell>
          <cell r="AV128">
            <v>156795827.56999999</v>
          </cell>
          <cell r="AW128">
            <v>156795827.56999999</v>
          </cell>
          <cell r="AY128">
            <v>156795827.56999999</v>
          </cell>
          <cell r="AZ128">
            <v>0</v>
          </cell>
          <cell r="BA128">
            <v>222216411.86187842</v>
          </cell>
          <cell r="BB128">
            <v>222668477.87571704</v>
          </cell>
          <cell r="BC128">
            <v>222668477.87571704</v>
          </cell>
          <cell r="BD128">
            <v>222668477.87571704</v>
          </cell>
          <cell r="BE128">
            <v>0</v>
          </cell>
          <cell r="BF128">
            <v>0</v>
          </cell>
          <cell r="BG128">
            <v>222216411.86187842</v>
          </cell>
          <cell r="BH128">
            <v>227145827.14443943</v>
          </cell>
          <cell r="BI128">
            <v>214186316.69183043</v>
          </cell>
          <cell r="BJ128">
            <v>222216411.86187842</v>
          </cell>
          <cell r="BK128">
            <v>222216446.45383143</v>
          </cell>
          <cell r="BL128">
            <v>222216515.33440045</v>
          </cell>
          <cell r="BM128">
            <v>223669886.12954044</v>
          </cell>
          <cell r="BN128">
            <v>222339337.25455645</v>
          </cell>
          <cell r="BO128">
            <v>223346576.89647499</v>
          </cell>
          <cell r="BP128">
            <v>0</v>
          </cell>
          <cell r="BQ128">
            <v>222216411.86187842</v>
          </cell>
          <cell r="BR128">
            <v>222668477.87571704</v>
          </cell>
          <cell r="BS128">
            <v>222668477.87571704</v>
          </cell>
          <cell r="BT128">
            <v>222668477.87571704</v>
          </cell>
          <cell r="BU128">
            <v>222216411.86187842</v>
          </cell>
          <cell r="BV128">
            <v>227145827.14443943</v>
          </cell>
          <cell r="BW128">
            <v>214186316.69183043</v>
          </cell>
          <cell r="BX128">
            <v>222216411.86187842</v>
          </cell>
          <cell r="BY128">
            <v>222216446.45383143</v>
          </cell>
          <cell r="BZ128">
            <v>222216515.33440045</v>
          </cell>
          <cell r="CA128">
            <v>223669886.12954044</v>
          </cell>
          <cell r="CB128">
            <v>222339337.25455645</v>
          </cell>
        </row>
        <row r="129">
          <cell r="K129" t="str">
            <v>IAMA</v>
          </cell>
          <cell r="L129" t="e">
            <v>#N/A</v>
          </cell>
          <cell r="M129">
            <v>1</v>
          </cell>
          <cell r="N129">
            <v>1</v>
          </cell>
          <cell r="Q129">
            <v>1</v>
          </cell>
          <cell r="R129">
            <v>1</v>
          </cell>
          <cell r="S129">
            <v>40</v>
          </cell>
          <cell r="T129">
            <v>0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7410096.9691772601</v>
          </cell>
          <cell r="AG129">
            <v>7546931.3357092803</v>
          </cell>
          <cell r="AH129">
            <v>7189415.3498440599</v>
          </cell>
          <cell r="AI129">
            <v>7410096.9691772601</v>
          </cell>
          <cell r="AJ129">
            <v>7461493.3947467403</v>
          </cell>
          <cell r="AK129">
            <v>7359009.2256822502</v>
          </cell>
          <cell r="AL129">
            <v>7409547.4604101302</v>
          </cell>
          <cell r="AM129">
            <v>7552780.4884468699</v>
          </cell>
          <cell r="AN129">
            <v>7416192.7887075404</v>
          </cell>
          <cell r="AO129">
            <v>-35377.986902400997</v>
          </cell>
          <cell r="AR129">
            <v>4881809.4454203201</v>
          </cell>
          <cell r="AS129">
            <v>4881809.4454203201</v>
          </cell>
          <cell r="AT129">
            <v>4881809.4454203201</v>
          </cell>
          <cell r="AU129">
            <v>0</v>
          </cell>
          <cell r="AV129">
            <v>5086290.55</v>
          </cell>
          <cell r="AW129">
            <v>5086290.55</v>
          </cell>
          <cell r="AY129">
            <v>5086290.55</v>
          </cell>
          <cell r="AZ129">
            <v>0</v>
          </cell>
          <cell r="BA129">
            <v>7374718.9822748592</v>
          </cell>
          <cell r="BB129">
            <v>7374718.9822748592</v>
          </cell>
          <cell r="BC129">
            <v>7374718.9822748592</v>
          </cell>
          <cell r="BD129">
            <v>7374718.9822748592</v>
          </cell>
          <cell r="BE129">
            <v>0</v>
          </cell>
          <cell r="BF129">
            <v>0</v>
          </cell>
          <cell r="BG129">
            <v>7374718.9822748592</v>
          </cell>
          <cell r="BH129">
            <v>7511553.3488068795</v>
          </cell>
          <cell r="BI129">
            <v>7154037.3629416591</v>
          </cell>
          <cell r="BJ129">
            <v>7374718.9822748592</v>
          </cell>
          <cell r="BK129">
            <v>7426115.4078443395</v>
          </cell>
          <cell r="BL129">
            <v>7323631.2387798494</v>
          </cell>
          <cell r="BM129">
            <v>7517402.501544469</v>
          </cell>
          <cell r="BN129">
            <v>7380814.8018051395</v>
          </cell>
          <cell r="BO129">
            <v>0</v>
          </cell>
          <cell r="BP129">
            <v>0</v>
          </cell>
          <cell r="BQ129">
            <v>7374718.9822748592</v>
          </cell>
          <cell r="BR129">
            <v>7374718.9822748592</v>
          </cell>
          <cell r="BS129">
            <v>7374718.9822748592</v>
          </cell>
          <cell r="BT129">
            <v>7374718.9822748592</v>
          </cell>
          <cell r="BU129">
            <v>7374718.9822748592</v>
          </cell>
          <cell r="BV129">
            <v>7511553.3488068795</v>
          </cell>
          <cell r="BW129">
            <v>7154037.3629416591</v>
          </cell>
          <cell r="BX129">
            <v>7374718.9822748592</v>
          </cell>
          <cell r="BY129">
            <v>7426115.4078443395</v>
          </cell>
          <cell r="BZ129">
            <v>7323631.2387798494</v>
          </cell>
          <cell r="CA129">
            <v>7517402.501544469</v>
          </cell>
          <cell r="CB129">
            <v>7380814.8018051395</v>
          </cell>
        </row>
        <row r="130">
          <cell r="K130" t="str">
            <v>IAMI</v>
          </cell>
          <cell r="L130" t="e">
            <v>#N/A</v>
          </cell>
          <cell r="M130">
            <v>1</v>
          </cell>
          <cell r="N130">
            <v>1</v>
          </cell>
          <cell r="R130">
            <v>2</v>
          </cell>
          <cell r="S130">
            <v>40</v>
          </cell>
          <cell r="T130">
            <v>0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12020840.8538337</v>
          </cell>
          <cell r="AG130">
            <v>12401011.5323734</v>
          </cell>
          <cell r="AH130">
            <v>11419587.1765684</v>
          </cell>
          <cell r="AI130">
            <v>12020840.8538337</v>
          </cell>
          <cell r="AJ130">
            <v>11895433.4602335</v>
          </cell>
          <cell r="AK130">
            <v>12139952.5376378</v>
          </cell>
          <cell r="AL130">
            <v>15011251.323447401</v>
          </cell>
          <cell r="AM130">
            <v>12497629.476909099</v>
          </cell>
          <cell r="AN130">
            <v>12046573.457105801</v>
          </cell>
          <cell r="AO130">
            <v>-76318.586540744407</v>
          </cell>
          <cell r="AS130">
            <v>0</v>
          </cell>
          <cell r="AT130">
            <v>0</v>
          </cell>
          <cell r="AU130">
            <v>15011251.323447401</v>
          </cell>
          <cell r="AV130">
            <v>10972317.52</v>
          </cell>
          <cell r="AW130">
            <v>10972317.52</v>
          </cell>
          <cell r="AY130">
            <v>10972317.52</v>
          </cell>
          <cell r="AZ130">
            <v>0</v>
          </cell>
          <cell r="BA130">
            <v>11944522.267292956</v>
          </cell>
          <cell r="BB130">
            <v>13171213.889754733</v>
          </cell>
          <cell r="BC130">
            <v>13171213.889754733</v>
          </cell>
          <cell r="BD130">
            <v>13171213.889754733</v>
          </cell>
          <cell r="BE130">
            <v>0</v>
          </cell>
          <cell r="BF130">
            <v>0</v>
          </cell>
          <cell r="BG130">
            <v>11944522.267292956</v>
          </cell>
          <cell r="BH130">
            <v>12324692.945832657</v>
          </cell>
          <cell r="BI130">
            <v>11343268.590027656</v>
          </cell>
          <cell r="BJ130">
            <v>11944522.267292956</v>
          </cell>
          <cell r="BK130">
            <v>11819114.873692757</v>
          </cell>
          <cell r="BL130">
            <v>12063633.951097056</v>
          </cell>
          <cell r="BM130">
            <v>12421310.890368355</v>
          </cell>
          <cell r="BN130">
            <v>11970254.870565057</v>
          </cell>
          <cell r="BO130">
            <v>15011251.323447401</v>
          </cell>
          <cell r="BP130">
            <v>0</v>
          </cell>
          <cell r="BQ130">
            <v>11944522.267292956</v>
          </cell>
          <cell r="BR130">
            <v>13171213.889754733</v>
          </cell>
          <cell r="BS130">
            <v>13171213.889754733</v>
          </cell>
          <cell r="BT130">
            <v>13171213.889754733</v>
          </cell>
          <cell r="BU130">
            <v>11944522.267292956</v>
          </cell>
          <cell r="BV130">
            <v>12324692.945832657</v>
          </cell>
          <cell r="BW130">
            <v>11343268.590027656</v>
          </cell>
          <cell r="BX130">
            <v>11944522.267292956</v>
          </cell>
          <cell r="BY130">
            <v>11819114.873692757</v>
          </cell>
          <cell r="BZ130">
            <v>12063633.951097056</v>
          </cell>
          <cell r="CA130">
            <v>12421310.890368355</v>
          </cell>
          <cell r="CB130">
            <v>11970254.870565057</v>
          </cell>
        </row>
        <row r="131">
          <cell r="K131" t="str">
            <v>IANA</v>
          </cell>
          <cell r="L131" t="e">
            <v>#N/A</v>
          </cell>
          <cell r="M131">
            <v>1</v>
          </cell>
          <cell r="N131">
            <v>1</v>
          </cell>
          <cell r="Q131">
            <v>1</v>
          </cell>
          <cell r="R131">
            <v>2</v>
          </cell>
          <cell r="S131">
            <v>40</v>
          </cell>
          <cell r="T131">
            <v>0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316961918.781142</v>
          </cell>
          <cell r="AG131">
            <v>328150076.69307297</v>
          </cell>
          <cell r="AH131">
            <v>299420818.47425503</v>
          </cell>
          <cell r="AI131">
            <v>316961918.781142</v>
          </cell>
          <cell r="AJ131">
            <v>312852758.20488399</v>
          </cell>
          <cell r="AK131">
            <v>320100487.54522699</v>
          </cell>
          <cell r="AL131">
            <v>338577553.30627602</v>
          </cell>
          <cell r="AM131">
            <v>327854577.46491498</v>
          </cell>
          <cell r="AN131">
            <v>317712752.9411</v>
          </cell>
          <cell r="AO131">
            <v>624211.09368418995</v>
          </cell>
          <cell r="AS131">
            <v>0</v>
          </cell>
          <cell r="AT131">
            <v>0</v>
          </cell>
          <cell r="AU131">
            <v>338577553.30627602</v>
          </cell>
          <cell r="AV131">
            <v>267272210.61000001</v>
          </cell>
          <cell r="AW131">
            <v>267272210.61000001</v>
          </cell>
          <cell r="AY131">
            <v>267272210.61000001</v>
          </cell>
          <cell r="AZ131">
            <v>0</v>
          </cell>
          <cell r="BA131">
            <v>317586129.87482619</v>
          </cell>
          <cell r="BB131">
            <v>325982699.24740613</v>
          </cell>
          <cell r="BC131">
            <v>325982699.24740613</v>
          </cell>
          <cell r="BD131">
            <v>325982699.24740613</v>
          </cell>
          <cell r="BE131">
            <v>0</v>
          </cell>
          <cell r="BF131">
            <v>0</v>
          </cell>
          <cell r="BG131">
            <v>317586129.87482619</v>
          </cell>
          <cell r="BH131">
            <v>328774287.78675717</v>
          </cell>
          <cell r="BI131">
            <v>300045029.56793922</v>
          </cell>
          <cell r="BJ131">
            <v>317586129.87482619</v>
          </cell>
          <cell r="BK131">
            <v>313476969.29856819</v>
          </cell>
          <cell r="BL131">
            <v>320724698.63891119</v>
          </cell>
          <cell r="BM131">
            <v>328478788.55859917</v>
          </cell>
          <cell r="BN131">
            <v>318336964.0347842</v>
          </cell>
          <cell r="BO131">
            <v>338577553.30627602</v>
          </cell>
          <cell r="BP131">
            <v>0</v>
          </cell>
          <cell r="BQ131">
            <v>317586129.87482619</v>
          </cell>
          <cell r="BR131">
            <v>325982699.24740613</v>
          </cell>
          <cell r="BS131">
            <v>325982699.24740613</v>
          </cell>
          <cell r="BT131">
            <v>325982699.24740613</v>
          </cell>
          <cell r="BU131">
            <v>317586129.87482619</v>
          </cell>
          <cell r="BV131">
            <v>328774287.78675717</v>
          </cell>
          <cell r="BW131">
            <v>300045029.56793922</v>
          </cell>
          <cell r="BX131">
            <v>317586129.87482619</v>
          </cell>
          <cell r="BY131">
            <v>313476969.29856819</v>
          </cell>
          <cell r="BZ131">
            <v>320724698.63891119</v>
          </cell>
          <cell r="CA131">
            <v>328478788.55859917</v>
          </cell>
          <cell r="CB131">
            <v>318336964.0347842</v>
          </cell>
        </row>
        <row r="132">
          <cell r="K132" t="str">
            <v>IANN</v>
          </cell>
          <cell r="L132" t="e">
            <v>#N/A</v>
          </cell>
          <cell r="M132">
            <v>1</v>
          </cell>
          <cell r="N132">
            <v>1</v>
          </cell>
          <cell r="R132">
            <v>2</v>
          </cell>
          <cell r="S132">
            <v>40</v>
          </cell>
          <cell r="T132">
            <v>0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101482377.575609</v>
          </cell>
          <cell r="AG132">
            <v>100572774.856181</v>
          </cell>
          <cell r="AH132">
            <v>102944523.88080201</v>
          </cell>
          <cell r="AI132">
            <v>101482377.575609</v>
          </cell>
          <cell r="AJ132">
            <v>101482413.262684</v>
          </cell>
          <cell r="AK132">
            <v>101482358.97976799</v>
          </cell>
          <cell r="AL132">
            <v>101482315.053845</v>
          </cell>
          <cell r="AM132">
            <v>101615816.830277</v>
          </cell>
          <cell r="AN132">
            <v>101460735.98463801</v>
          </cell>
          <cell r="AO132">
            <v>202061.31471530299</v>
          </cell>
          <cell r="AS132">
            <v>0</v>
          </cell>
          <cell r="AT132">
            <v>0</v>
          </cell>
          <cell r="AU132">
            <v>101482315.053845</v>
          </cell>
          <cell r="AV132">
            <v>86517805.930000007</v>
          </cell>
          <cell r="AW132">
            <v>86517805.930000007</v>
          </cell>
          <cell r="AY132">
            <v>86517805.930000007</v>
          </cell>
          <cell r="AZ132">
            <v>0</v>
          </cell>
          <cell r="BA132">
            <v>101684438.89032429</v>
          </cell>
          <cell r="BB132">
            <v>101684438.89032429</v>
          </cell>
          <cell r="BC132">
            <v>101684438.89032429</v>
          </cell>
          <cell r="BD132">
            <v>101684438.89032429</v>
          </cell>
          <cell r="BE132">
            <v>0</v>
          </cell>
          <cell r="BF132">
            <v>0</v>
          </cell>
          <cell r="BG132">
            <v>101684438.89032429</v>
          </cell>
          <cell r="BH132">
            <v>100774836.17089629</v>
          </cell>
          <cell r="BI132">
            <v>103146585.1955173</v>
          </cell>
          <cell r="BJ132">
            <v>101684438.89032429</v>
          </cell>
          <cell r="BK132">
            <v>101684474.5773993</v>
          </cell>
          <cell r="BL132">
            <v>101684420.29448329</v>
          </cell>
          <cell r="BM132">
            <v>101817878.14499229</v>
          </cell>
          <cell r="BN132">
            <v>101662797.2993533</v>
          </cell>
          <cell r="BO132">
            <v>101482315.053845</v>
          </cell>
          <cell r="BP132">
            <v>0</v>
          </cell>
          <cell r="BQ132">
            <v>101684438.89032429</v>
          </cell>
          <cell r="BR132">
            <v>101684438.89032429</v>
          </cell>
          <cell r="BS132">
            <v>101684438.89032429</v>
          </cell>
          <cell r="BT132">
            <v>101684438.89032429</v>
          </cell>
          <cell r="BU132">
            <v>101684438.89032429</v>
          </cell>
          <cell r="BV132">
            <v>100774836.17089629</v>
          </cell>
          <cell r="BW132">
            <v>103146585.1955173</v>
          </cell>
          <cell r="BX132">
            <v>101684438.89032429</v>
          </cell>
          <cell r="BY132">
            <v>101684474.5773993</v>
          </cell>
          <cell r="BZ132">
            <v>101684420.29448329</v>
          </cell>
          <cell r="CA132">
            <v>101817878.14499229</v>
          </cell>
          <cell r="CB132">
            <v>101662797.2993533</v>
          </cell>
        </row>
        <row r="133">
          <cell r="K133" t="str">
            <v>IANW</v>
          </cell>
          <cell r="L133" t="e">
            <v>#N/A</v>
          </cell>
          <cell r="M133">
            <v>1</v>
          </cell>
          <cell r="N133">
            <v>1</v>
          </cell>
          <cell r="Q133">
            <v>1</v>
          </cell>
          <cell r="R133">
            <v>1</v>
          </cell>
          <cell r="S133">
            <v>40</v>
          </cell>
          <cell r="T133">
            <v>0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53195572.884581998</v>
          </cell>
          <cell r="AG133">
            <v>53284323.695021696</v>
          </cell>
          <cell r="AH133">
            <v>53042988.893093802</v>
          </cell>
          <cell r="AI133">
            <v>53195572.884581998</v>
          </cell>
          <cell r="AJ133">
            <v>54106105.901678197</v>
          </cell>
          <cell r="AK133">
            <v>52329393.483014703</v>
          </cell>
          <cell r="AL133">
            <v>53070122.0839504</v>
          </cell>
          <cell r="AM133">
            <v>57169471.378761403</v>
          </cell>
          <cell r="AN133">
            <v>53201529.953882299</v>
          </cell>
          <cell r="AO133">
            <v>87406.813155028402</v>
          </cell>
          <cell r="AR133">
            <v>24940621.0210668</v>
          </cell>
          <cell r="AS133">
            <v>24940621.0210668</v>
          </cell>
          <cell r="AT133">
            <v>24940621.0210668</v>
          </cell>
          <cell r="AU133">
            <v>0</v>
          </cell>
          <cell r="AV133">
            <v>37425499.82</v>
          </cell>
          <cell r="AW133">
            <v>37425499.82</v>
          </cell>
          <cell r="AY133">
            <v>37425499.82</v>
          </cell>
          <cell r="AZ133">
            <v>0</v>
          </cell>
          <cell r="BA133">
            <v>53282979.697737023</v>
          </cell>
          <cell r="BB133">
            <v>53282979.697737023</v>
          </cell>
          <cell r="BC133">
            <v>53282979.697737023</v>
          </cell>
          <cell r="BD133">
            <v>53282979.697737023</v>
          </cell>
          <cell r="BE133">
            <v>0</v>
          </cell>
          <cell r="BF133">
            <v>0</v>
          </cell>
          <cell r="BG133">
            <v>53282979.697737023</v>
          </cell>
          <cell r="BH133">
            <v>53371730.508176722</v>
          </cell>
          <cell r="BI133">
            <v>53130395.706248827</v>
          </cell>
          <cell r="BJ133">
            <v>53282979.697737023</v>
          </cell>
          <cell r="BK133">
            <v>54193512.714833222</v>
          </cell>
          <cell r="BL133">
            <v>52416800.296169728</v>
          </cell>
          <cell r="BM133">
            <v>57256878.191916429</v>
          </cell>
          <cell r="BN133">
            <v>53288936.767037325</v>
          </cell>
          <cell r="BO133">
            <v>0</v>
          </cell>
          <cell r="BP133">
            <v>0</v>
          </cell>
          <cell r="BQ133">
            <v>53282979.697737023</v>
          </cell>
          <cell r="BR133">
            <v>53282979.697737023</v>
          </cell>
          <cell r="BS133">
            <v>53282979.697737023</v>
          </cell>
          <cell r="BT133">
            <v>53282979.697737023</v>
          </cell>
          <cell r="BU133">
            <v>53282979.697737023</v>
          </cell>
          <cell r="BV133">
            <v>53371730.508176722</v>
          </cell>
          <cell r="BW133">
            <v>53130395.706248827</v>
          </cell>
          <cell r="BX133">
            <v>53282979.697737023</v>
          </cell>
          <cell r="BY133">
            <v>54193512.714833222</v>
          </cell>
          <cell r="BZ133">
            <v>52416800.296169728</v>
          </cell>
          <cell r="CA133">
            <v>57256878.191916429</v>
          </cell>
          <cell r="CB133">
            <v>53288936.767037325</v>
          </cell>
        </row>
        <row r="134">
          <cell r="K134" t="str">
            <v>IAPA</v>
          </cell>
          <cell r="L134" t="e">
            <v>#N/A</v>
          </cell>
          <cell r="M134">
            <v>1</v>
          </cell>
          <cell r="N134">
            <v>1</v>
          </cell>
          <cell r="Q134">
            <v>1</v>
          </cell>
          <cell r="R134">
            <v>1</v>
          </cell>
          <cell r="S134">
            <v>40</v>
          </cell>
          <cell r="T134">
            <v>0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32955422.122732598</v>
          </cell>
          <cell r="AG134">
            <v>33899413.1946771</v>
          </cell>
          <cell r="AH134">
            <v>31383291.584855702</v>
          </cell>
          <cell r="AI134">
            <v>32955422.122732598</v>
          </cell>
          <cell r="AJ134">
            <v>33133662.872863598</v>
          </cell>
          <cell r="AK134">
            <v>32800994.540820599</v>
          </cell>
          <cell r="AL134">
            <v>26228744.075540502</v>
          </cell>
          <cell r="AM134">
            <v>33606776.060743801</v>
          </cell>
          <cell r="AN134">
            <v>32991882.014867801</v>
          </cell>
          <cell r="AO134">
            <v>55278.219352561799</v>
          </cell>
          <cell r="AR134">
            <v>25075605.2323214</v>
          </cell>
          <cell r="AS134">
            <v>25075605.2323214</v>
          </cell>
          <cell r="AT134">
            <v>25075605.2323214</v>
          </cell>
          <cell r="AU134">
            <v>0</v>
          </cell>
          <cell r="AV134">
            <v>23668806.969999999</v>
          </cell>
          <cell r="AW134">
            <v>23668806.969999999</v>
          </cell>
          <cell r="AY134">
            <v>23668806.969999999</v>
          </cell>
          <cell r="AZ134">
            <v>0</v>
          </cell>
          <cell r="BA134">
            <v>33010700.34208516</v>
          </cell>
          <cell r="BB134">
            <v>33010700.34208516</v>
          </cell>
          <cell r="BC134">
            <v>33010700.34208516</v>
          </cell>
          <cell r="BD134">
            <v>33010700.34208516</v>
          </cell>
          <cell r="BE134">
            <v>0</v>
          </cell>
          <cell r="BF134">
            <v>0</v>
          </cell>
          <cell r="BG134">
            <v>33010700.34208516</v>
          </cell>
          <cell r="BH134">
            <v>33954691.414029658</v>
          </cell>
          <cell r="BI134">
            <v>31438569.804208264</v>
          </cell>
          <cell r="BJ134">
            <v>33010700.34208516</v>
          </cell>
          <cell r="BK134">
            <v>33188941.09221616</v>
          </cell>
          <cell r="BL134">
            <v>32856272.760173161</v>
          </cell>
          <cell r="BM134">
            <v>33662054.28009636</v>
          </cell>
          <cell r="BN134">
            <v>33047160.234220363</v>
          </cell>
          <cell r="BO134">
            <v>0</v>
          </cell>
          <cell r="BP134">
            <v>0</v>
          </cell>
          <cell r="BQ134">
            <v>33010700.34208516</v>
          </cell>
          <cell r="BR134">
            <v>33010700.34208516</v>
          </cell>
          <cell r="BS134">
            <v>33010700.34208516</v>
          </cell>
          <cell r="BT134">
            <v>33010700.34208516</v>
          </cell>
          <cell r="BU134">
            <v>33010700.34208516</v>
          </cell>
          <cell r="BV134">
            <v>33954691.414029658</v>
          </cell>
          <cell r="BW134">
            <v>31438569.804208264</v>
          </cell>
          <cell r="BX134">
            <v>33010700.34208516</v>
          </cell>
          <cell r="BY134">
            <v>33188941.09221616</v>
          </cell>
          <cell r="BZ134">
            <v>32856272.760173161</v>
          </cell>
          <cell r="CA134">
            <v>33662054.28009636</v>
          </cell>
          <cell r="CB134">
            <v>33047160.234220363</v>
          </cell>
        </row>
        <row r="135">
          <cell r="K135" t="str">
            <v>IAPN</v>
          </cell>
          <cell r="L135" t="e">
            <v>#N/A</v>
          </cell>
          <cell r="M135">
            <v>1</v>
          </cell>
          <cell r="N135">
            <v>1</v>
          </cell>
          <cell r="R135">
            <v>2</v>
          </cell>
          <cell r="S135">
            <v>40</v>
          </cell>
          <cell r="T135">
            <v>0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79888.900714271207</v>
          </cell>
          <cell r="AG135">
            <v>78609.1470714803</v>
          </cell>
          <cell r="AH135">
            <v>81925.805394613897</v>
          </cell>
          <cell r="AI135">
            <v>79888.900714271207</v>
          </cell>
          <cell r="AJ135">
            <v>79888.951970982002</v>
          </cell>
          <cell r="AK135">
            <v>79888.873775962405</v>
          </cell>
          <cell r="AL135">
            <v>55069.003551891197</v>
          </cell>
          <cell r="AM135">
            <v>80091.695319223494</v>
          </cell>
          <cell r="AN135">
            <v>80244.260885120806</v>
          </cell>
          <cell r="AO135">
            <v>121.999877933514</v>
          </cell>
          <cell r="AS135">
            <v>0</v>
          </cell>
          <cell r="AT135">
            <v>0</v>
          </cell>
          <cell r="AU135">
            <v>55069.003551891197</v>
          </cell>
          <cell r="AV135">
            <v>52237.42</v>
          </cell>
          <cell r="AW135">
            <v>52237.42</v>
          </cell>
          <cell r="AY135">
            <v>52237.42</v>
          </cell>
          <cell r="AZ135">
            <v>0</v>
          </cell>
          <cell r="BA135">
            <v>80010.900592204722</v>
          </cell>
          <cell r="BB135">
            <v>80010.900592204722</v>
          </cell>
          <cell r="BC135">
            <v>80010.900592204722</v>
          </cell>
          <cell r="BD135">
            <v>80010.900592204722</v>
          </cell>
          <cell r="BE135">
            <v>0</v>
          </cell>
          <cell r="BF135">
            <v>0</v>
          </cell>
          <cell r="BG135">
            <v>80010.900592204722</v>
          </cell>
          <cell r="BH135">
            <v>78731.146949413815</v>
          </cell>
          <cell r="BI135">
            <v>82047.805272547412</v>
          </cell>
          <cell r="BJ135">
            <v>80010.900592204722</v>
          </cell>
          <cell r="BK135">
            <v>80010.951848915516</v>
          </cell>
          <cell r="BL135">
            <v>80010.87365389592</v>
          </cell>
          <cell r="BM135">
            <v>80213.695197157009</v>
          </cell>
          <cell r="BN135">
            <v>80366.260763054321</v>
          </cell>
          <cell r="BO135">
            <v>55069.003551891197</v>
          </cell>
          <cell r="BP135">
            <v>0</v>
          </cell>
          <cell r="BQ135">
            <v>80010.900592204722</v>
          </cell>
          <cell r="BR135">
            <v>80010.900592204722</v>
          </cell>
          <cell r="BS135">
            <v>80010.900592204722</v>
          </cell>
          <cell r="BT135">
            <v>80010.900592204722</v>
          </cell>
          <cell r="BU135">
            <v>80010.900592204722</v>
          </cell>
          <cell r="BV135">
            <v>78731.146949413815</v>
          </cell>
          <cell r="BW135">
            <v>82047.805272547412</v>
          </cell>
          <cell r="BX135">
            <v>80010.900592204722</v>
          </cell>
          <cell r="BY135">
            <v>80010.951848915516</v>
          </cell>
          <cell r="BZ135">
            <v>80010.87365389592</v>
          </cell>
          <cell r="CA135">
            <v>80213.695197157009</v>
          </cell>
          <cell r="CB135">
            <v>80366.260763054321</v>
          </cell>
        </row>
        <row r="136">
          <cell r="K136" t="str">
            <v>IARN</v>
          </cell>
          <cell r="L136" t="e">
            <v>#N/A</v>
          </cell>
          <cell r="M136">
            <v>1</v>
          </cell>
          <cell r="N136">
            <v>1</v>
          </cell>
          <cell r="Q136">
            <v>1</v>
          </cell>
          <cell r="R136">
            <v>2</v>
          </cell>
          <cell r="S136">
            <v>40</v>
          </cell>
          <cell r="T136">
            <v>0</v>
          </cell>
          <cell r="W136">
            <v>1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97538584.994086906</v>
          </cell>
          <cell r="AG136">
            <v>98320338.311214298</v>
          </cell>
          <cell r="AH136">
            <v>96241629.489838302</v>
          </cell>
          <cell r="AI136">
            <v>97538584.994086906</v>
          </cell>
          <cell r="AJ136">
            <v>97874327.705997899</v>
          </cell>
          <cell r="AK136">
            <v>97200873.896672994</v>
          </cell>
          <cell r="AL136">
            <v>97732563.202238306</v>
          </cell>
          <cell r="AM136">
            <v>100508510.576942</v>
          </cell>
          <cell r="AN136">
            <v>97554782.557469398</v>
          </cell>
          <cell r="AS136">
            <v>0</v>
          </cell>
          <cell r="AT136">
            <v>0</v>
          </cell>
          <cell r="AU136">
            <v>97732563.202238306</v>
          </cell>
          <cell r="AV136">
            <v>73221681.090000004</v>
          </cell>
          <cell r="AW136">
            <v>73221681.090000004</v>
          </cell>
          <cell r="AY136">
            <v>73221681.090000004</v>
          </cell>
          <cell r="AZ136">
            <v>0</v>
          </cell>
          <cell r="BA136">
            <v>97538584.994086906</v>
          </cell>
          <cell r="BB136">
            <v>97616176.27734746</v>
          </cell>
          <cell r="BC136">
            <v>97616176.27734746</v>
          </cell>
          <cell r="BD136">
            <v>97616176.27734746</v>
          </cell>
          <cell r="BE136">
            <v>0</v>
          </cell>
          <cell r="BF136">
            <v>0</v>
          </cell>
          <cell r="BG136">
            <v>97538584.994086906</v>
          </cell>
          <cell r="BH136">
            <v>98320338.311214298</v>
          </cell>
          <cell r="BI136">
            <v>96241629.489838302</v>
          </cell>
          <cell r="BJ136">
            <v>97538584.994086906</v>
          </cell>
          <cell r="BK136">
            <v>97874327.705997899</v>
          </cell>
          <cell r="BL136">
            <v>97200873.896672994</v>
          </cell>
          <cell r="BM136">
            <v>100508510.576942</v>
          </cell>
          <cell r="BN136">
            <v>97554782.557469398</v>
          </cell>
          <cell r="BO136">
            <v>97732563.202238306</v>
          </cell>
          <cell r="BP136">
            <v>0</v>
          </cell>
          <cell r="BQ136">
            <v>97538584.994086906</v>
          </cell>
          <cell r="BR136">
            <v>97616176.27734746</v>
          </cell>
          <cell r="BS136">
            <v>97616176.27734746</v>
          </cell>
          <cell r="BT136">
            <v>97616176.27734746</v>
          </cell>
          <cell r="BU136">
            <v>97538584.994086906</v>
          </cell>
          <cell r="BV136">
            <v>98320338.311214298</v>
          </cell>
          <cell r="BW136">
            <v>96241629.489838302</v>
          </cell>
          <cell r="BX136">
            <v>97538584.994086906</v>
          </cell>
          <cell r="BY136">
            <v>97874327.705997899</v>
          </cell>
          <cell r="BZ136">
            <v>97200873.896672994</v>
          </cell>
          <cell r="CA136">
            <v>100508510.576942</v>
          </cell>
          <cell r="CB136">
            <v>97554782.557469398</v>
          </cell>
        </row>
        <row r="137">
          <cell r="K137" t="str">
            <v>IARW</v>
          </cell>
          <cell r="L137" t="e">
            <v>#N/A</v>
          </cell>
          <cell r="M137">
            <v>1</v>
          </cell>
          <cell r="N137">
            <v>1</v>
          </cell>
          <cell r="Q137">
            <v>1</v>
          </cell>
          <cell r="R137">
            <v>2</v>
          </cell>
          <cell r="S137">
            <v>40</v>
          </cell>
          <cell r="T137">
            <v>0</v>
          </cell>
          <cell r="W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45866292.918864302</v>
          </cell>
          <cell r="AG137">
            <v>46629304.7729325</v>
          </cell>
          <cell r="AH137">
            <v>44640162.083544701</v>
          </cell>
          <cell r="AI137">
            <v>45866292.918864302</v>
          </cell>
          <cell r="AJ137">
            <v>46167440.350545399</v>
          </cell>
          <cell r="AK137">
            <v>45571182.1886658</v>
          </cell>
          <cell r="AL137">
            <v>47707460.125928603</v>
          </cell>
          <cell r="AM137">
            <v>46435354.613981202</v>
          </cell>
          <cell r="AN137">
            <v>45895610.896761298</v>
          </cell>
          <cell r="AS137">
            <v>0</v>
          </cell>
          <cell r="AT137">
            <v>0</v>
          </cell>
          <cell r="AU137">
            <v>47707460.125928603</v>
          </cell>
          <cell r="AV137">
            <v>31079216.670000002</v>
          </cell>
          <cell r="AW137">
            <v>31079216.670000002</v>
          </cell>
          <cell r="AY137">
            <v>31079216.670000002</v>
          </cell>
          <cell r="AZ137">
            <v>0</v>
          </cell>
          <cell r="BA137">
            <v>45866292.918864302</v>
          </cell>
          <cell r="BB137">
            <v>46602759.80169002</v>
          </cell>
          <cell r="BC137">
            <v>46602759.80169002</v>
          </cell>
          <cell r="BD137">
            <v>46602759.80169002</v>
          </cell>
          <cell r="BE137">
            <v>0</v>
          </cell>
          <cell r="BF137">
            <v>0</v>
          </cell>
          <cell r="BG137">
            <v>45866292.918864302</v>
          </cell>
          <cell r="BH137">
            <v>46629304.7729325</v>
          </cell>
          <cell r="BI137">
            <v>44640162.083544701</v>
          </cell>
          <cell r="BJ137">
            <v>45866292.918864302</v>
          </cell>
          <cell r="BK137">
            <v>46167440.350545399</v>
          </cell>
          <cell r="BL137">
            <v>45571182.1886658</v>
          </cell>
          <cell r="BM137">
            <v>46435354.613981202</v>
          </cell>
          <cell r="BN137">
            <v>45895610.896761298</v>
          </cell>
          <cell r="BO137">
            <v>47707460.125928603</v>
          </cell>
          <cell r="BP137">
            <v>0</v>
          </cell>
          <cell r="BQ137">
            <v>45866292.918864302</v>
          </cell>
          <cell r="BR137">
            <v>46602759.80169002</v>
          </cell>
          <cell r="BS137">
            <v>46602759.80169002</v>
          </cell>
          <cell r="BT137">
            <v>46602759.80169002</v>
          </cell>
          <cell r="BU137">
            <v>45866292.918864302</v>
          </cell>
          <cell r="BV137">
            <v>46629304.7729325</v>
          </cell>
          <cell r="BW137">
            <v>44640162.083544701</v>
          </cell>
          <cell r="BX137">
            <v>45866292.918864302</v>
          </cell>
          <cell r="BY137">
            <v>46167440.350545399</v>
          </cell>
          <cell r="BZ137">
            <v>45571182.1886658</v>
          </cell>
          <cell r="CA137">
            <v>46435354.613981202</v>
          </cell>
          <cell r="CB137">
            <v>45895610.896761298</v>
          </cell>
        </row>
        <row r="138">
          <cell r="K138" t="str">
            <v>IATD</v>
          </cell>
          <cell r="L138" t="e">
            <v>#N/A</v>
          </cell>
          <cell r="M138">
            <v>1</v>
          </cell>
          <cell r="N138">
            <v>1</v>
          </cell>
          <cell r="Q138">
            <v>1</v>
          </cell>
          <cell r="R138">
            <v>1</v>
          </cell>
          <cell r="S138">
            <v>40</v>
          </cell>
          <cell r="T138">
            <v>0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17112156.892349999</v>
          </cell>
          <cell r="AG138">
            <v>17301897.289829299</v>
          </cell>
          <cell r="AH138">
            <v>16791420.673966199</v>
          </cell>
          <cell r="AI138">
            <v>17112156.892349999</v>
          </cell>
          <cell r="AJ138">
            <v>17137012.524001401</v>
          </cell>
          <cell r="AK138">
            <v>17085789.244287599</v>
          </cell>
          <cell r="AL138">
            <v>17041023.726878501</v>
          </cell>
          <cell r="AM138">
            <v>17221413.552914198</v>
          </cell>
          <cell r="AN138">
            <v>17116644.523768101</v>
          </cell>
          <cell r="AO138">
            <v>-100373.88609004499</v>
          </cell>
          <cell r="AR138">
            <v>14125045.567691101</v>
          </cell>
          <cell r="AS138">
            <v>14125045.567691101</v>
          </cell>
          <cell r="AT138">
            <v>14125045.567691101</v>
          </cell>
          <cell r="AU138">
            <v>0</v>
          </cell>
          <cell r="AV138">
            <v>14430746.15</v>
          </cell>
          <cell r="AW138">
            <v>14430746.15</v>
          </cell>
          <cell r="AY138">
            <v>14430746.15</v>
          </cell>
          <cell r="AZ138">
            <v>0</v>
          </cell>
          <cell r="BA138">
            <v>17011783.006259955</v>
          </cell>
          <cell r="BB138">
            <v>17011783.006259955</v>
          </cell>
          <cell r="BC138">
            <v>17011783.006259955</v>
          </cell>
          <cell r="BD138">
            <v>17011783.006259955</v>
          </cell>
          <cell r="BE138">
            <v>0</v>
          </cell>
          <cell r="BF138">
            <v>0</v>
          </cell>
          <cell r="BG138">
            <v>17011783.006259955</v>
          </cell>
          <cell r="BH138">
            <v>17201523.403739255</v>
          </cell>
          <cell r="BI138">
            <v>16691046.787876153</v>
          </cell>
          <cell r="BJ138">
            <v>17011783.006259955</v>
          </cell>
          <cell r="BK138">
            <v>17036638.637911357</v>
          </cell>
          <cell r="BL138">
            <v>16985415.358197555</v>
          </cell>
          <cell r="BM138">
            <v>17121039.666824155</v>
          </cell>
          <cell r="BN138">
            <v>17016270.637678057</v>
          </cell>
          <cell r="BO138">
            <v>0</v>
          </cell>
          <cell r="BP138">
            <v>0</v>
          </cell>
          <cell r="BQ138">
            <v>17011783.006259955</v>
          </cell>
          <cell r="BR138">
            <v>17011783.006259955</v>
          </cell>
          <cell r="BS138">
            <v>17011783.006259955</v>
          </cell>
          <cell r="BT138">
            <v>17011783.006259955</v>
          </cell>
          <cell r="BU138">
            <v>17011783.006259955</v>
          </cell>
          <cell r="BV138">
            <v>17201523.403739255</v>
          </cell>
          <cell r="BW138">
            <v>16691046.787876153</v>
          </cell>
          <cell r="BX138">
            <v>17011783.006259955</v>
          </cell>
          <cell r="BY138">
            <v>17036638.637911357</v>
          </cell>
          <cell r="BZ138">
            <v>16985415.358197555</v>
          </cell>
          <cell r="CA138">
            <v>17121039.666824155</v>
          </cell>
          <cell r="CB138">
            <v>17016270.637678057</v>
          </cell>
        </row>
        <row r="139">
          <cell r="K139" t="str">
            <v>IAUA</v>
          </cell>
          <cell r="L139" t="e">
            <v>#N/A</v>
          </cell>
          <cell r="M139">
            <v>1</v>
          </cell>
          <cell r="N139">
            <v>1</v>
          </cell>
          <cell r="Q139">
            <v>1</v>
          </cell>
          <cell r="R139">
            <v>2</v>
          </cell>
          <cell r="S139">
            <v>40</v>
          </cell>
          <cell r="T139">
            <v>0</v>
          </cell>
          <cell r="W139">
            <v>1</v>
          </cell>
          <cell r="X139">
            <v>1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138864584.97779801</v>
          </cell>
          <cell r="AG139">
            <v>138176094.38347399</v>
          </cell>
          <cell r="AH139">
            <v>139879823.70502499</v>
          </cell>
          <cell r="AI139">
            <v>138864584.97779801</v>
          </cell>
          <cell r="AJ139">
            <v>141736762.60622701</v>
          </cell>
          <cell r="AK139">
            <v>136122171.704593</v>
          </cell>
          <cell r="AL139">
            <v>138852524.35593</v>
          </cell>
          <cell r="AM139">
            <v>148779554.12376699</v>
          </cell>
          <cell r="AN139">
            <v>138837836.09733099</v>
          </cell>
          <cell r="AO139">
            <v>232436.093296512</v>
          </cell>
          <cell r="AS139">
            <v>0</v>
          </cell>
          <cell r="AT139">
            <v>0</v>
          </cell>
          <cell r="AU139">
            <v>138852524.35593</v>
          </cell>
          <cell r="AV139">
            <v>99523557.189999998</v>
          </cell>
          <cell r="AW139">
            <v>99523557.189999998</v>
          </cell>
          <cell r="AY139">
            <v>99523557.189999998</v>
          </cell>
          <cell r="AZ139">
            <v>0</v>
          </cell>
          <cell r="BA139">
            <v>139097021.07109451</v>
          </cell>
          <cell r="BB139">
            <v>139097021.07109451</v>
          </cell>
          <cell r="BC139">
            <v>139097021.07109451</v>
          </cell>
          <cell r="BD139">
            <v>139097021.07109451</v>
          </cell>
          <cell r="BE139">
            <v>0</v>
          </cell>
          <cell r="BF139">
            <v>0</v>
          </cell>
          <cell r="BG139">
            <v>139097021.07109451</v>
          </cell>
          <cell r="BH139">
            <v>138408530.47677049</v>
          </cell>
          <cell r="BI139">
            <v>140112259.79832149</v>
          </cell>
          <cell r="BJ139">
            <v>139097021.07109451</v>
          </cell>
          <cell r="BK139">
            <v>141969198.69952351</v>
          </cell>
          <cell r="BL139">
            <v>136354607.7978895</v>
          </cell>
          <cell r="BM139">
            <v>149011990.21706349</v>
          </cell>
          <cell r="BN139">
            <v>139070272.19062749</v>
          </cell>
          <cell r="BO139">
            <v>138852524.35593</v>
          </cell>
          <cell r="BP139">
            <v>0</v>
          </cell>
          <cell r="BQ139">
            <v>139097021.07109451</v>
          </cell>
          <cell r="BR139">
            <v>139097021.07109451</v>
          </cell>
          <cell r="BS139">
            <v>139097021.07109451</v>
          </cell>
          <cell r="BT139">
            <v>139097021.07109451</v>
          </cell>
          <cell r="BU139">
            <v>139097021.07109451</v>
          </cell>
          <cell r="BV139">
            <v>138408530.47677049</v>
          </cell>
          <cell r="BW139">
            <v>140112259.79832149</v>
          </cell>
          <cell r="BX139">
            <v>139097021.07109451</v>
          </cell>
          <cell r="BY139">
            <v>141969198.69952351</v>
          </cell>
          <cell r="BZ139">
            <v>136354607.7978895</v>
          </cell>
          <cell r="CA139">
            <v>149011990.21706349</v>
          </cell>
          <cell r="CB139">
            <v>139070272.19062749</v>
          </cell>
        </row>
        <row r="140">
          <cell r="K140" t="str">
            <v>IAUN</v>
          </cell>
          <cell r="L140" t="e">
            <v>#N/A</v>
          </cell>
          <cell r="M140">
            <v>1</v>
          </cell>
          <cell r="N140">
            <v>1</v>
          </cell>
          <cell r="R140">
            <v>2</v>
          </cell>
          <cell r="S140">
            <v>40</v>
          </cell>
          <cell r="T140">
            <v>0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367343079.10040998</v>
          </cell>
          <cell r="AG140">
            <v>373175403.04340798</v>
          </cell>
          <cell r="AH140">
            <v>358143039.25586897</v>
          </cell>
          <cell r="AI140">
            <v>367343079.10040998</v>
          </cell>
          <cell r="AJ140">
            <v>367343693.974621</v>
          </cell>
          <cell r="AK140">
            <v>367342700.43597198</v>
          </cell>
          <cell r="AL140">
            <v>367337605.58335501</v>
          </cell>
          <cell r="AM140">
            <v>383974713.45215899</v>
          </cell>
          <cell r="AN140">
            <v>367496122.13244498</v>
          </cell>
          <cell r="AO140">
            <v>1548524.9249011399</v>
          </cell>
          <cell r="AS140">
            <v>0</v>
          </cell>
          <cell r="AT140">
            <v>0</v>
          </cell>
          <cell r="AU140">
            <v>367337605.58335501</v>
          </cell>
          <cell r="AV140">
            <v>663041211.62</v>
          </cell>
          <cell r="AW140">
            <v>663041211.62</v>
          </cell>
          <cell r="AY140">
            <v>663041211.62</v>
          </cell>
          <cell r="AZ140">
            <v>0</v>
          </cell>
          <cell r="BA140">
            <v>368891604.02531111</v>
          </cell>
          <cell r="BB140">
            <v>368891604.02531111</v>
          </cell>
          <cell r="BC140">
            <v>368891604.02531111</v>
          </cell>
          <cell r="BD140">
            <v>368891604.02531111</v>
          </cell>
          <cell r="BE140">
            <v>0</v>
          </cell>
          <cell r="BF140">
            <v>0</v>
          </cell>
          <cell r="BG140">
            <v>368891604.02531111</v>
          </cell>
          <cell r="BH140">
            <v>374723927.9683091</v>
          </cell>
          <cell r="BI140">
            <v>359691564.1807701</v>
          </cell>
          <cell r="BJ140">
            <v>368891604.02531111</v>
          </cell>
          <cell r="BK140">
            <v>368892218.89952213</v>
          </cell>
          <cell r="BL140">
            <v>368891225.3608731</v>
          </cell>
          <cell r="BM140">
            <v>385523238.37706012</v>
          </cell>
          <cell r="BN140">
            <v>369044647.05734611</v>
          </cell>
          <cell r="BO140">
            <v>367337605.58335501</v>
          </cell>
          <cell r="BP140">
            <v>0</v>
          </cell>
          <cell r="BQ140">
            <v>368891604.02531111</v>
          </cell>
          <cell r="BR140">
            <v>368891604.02531111</v>
          </cell>
          <cell r="BS140">
            <v>368891604.02531111</v>
          </cell>
          <cell r="BT140">
            <v>368891604.02531111</v>
          </cell>
          <cell r="BU140">
            <v>368891604.02531111</v>
          </cell>
          <cell r="BV140">
            <v>374723927.9683091</v>
          </cell>
          <cell r="BW140">
            <v>359691564.1807701</v>
          </cell>
          <cell r="BX140">
            <v>368891604.02531111</v>
          </cell>
          <cell r="BY140">
            <v>368892218.89952213</v>
          </cell>
          <cell r="BZ140">
            <v>368891225.3608731</v>
          </cell>
          <cell r="CA140">
            <v>385523238.37706012</v>
          </cell>
          <cell r="CB140">
            <v>369044647.05734611</v>
          </cell>
        </row>
        <row r="141">
          <cell r="K141" t="str">
            <v>IAUW</v>
          </cell>
          <cell r="L141" t="e">
            <v>#N/A</v>
          </cell>
          <cell r="M141">
            <v>1</v>
          </cell>
          <cell r="N141">
            <v>1</v>
          </cell>
          <cell r="O141">
            <v>1</v>
          </cell>
          <cell r="R141">
            <v>2</v>
          </cell>
          <cell r="S141">
            <v>40</v>
          </cell>
          <cell r="T141">
            <v>0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1060124729.7414401</v>
          </cell>
          <cell r="AG141">
            <v>1086972882.4684</v>
          </cell>
          <cell r="AH141">
            <v>1017041248.69212</v>
          </cell>
          <cell r="AI141">
            <v>1060124729.7414401</v>
          </cell>
          <cell r="AJ141">
            <v>1059613185.4482</v>
          </cell>
          <cell r="AK141">
            <v>1060628121.04302</v>
          </cell>
          <cell r="AL141">
            <v>1095777636.279</v>
          </cell>
          <cell r="AM141">
            <v>1074065146.27947</v>
          </cell>
          <cell r="AN141">
            <v>1061253715.9818701</v>
          </cell>
          <cell r="AO141">
            <v>163951263.472278</v>
          </cell>
          <cell r="AR141">
            <v>148225000</v>
          </cell>
          <cell r="AS141">
            <v>148225000</v>
          </cell>
          <cell r="AT141">
            <v>148225000</v>
          </cell>
          <cell r="AU141">
            <v>1095777636.279</v>
          </cell>
          <cell r="AV141">
            <v>783364446</v>
          </cell>
          <cell r="AW141">
            <v>783364446</v>
          </cell>
          <cell r="AY141">
            <v>783364446</v>
          </cell>
          <cell r="AZ141">
            <v>0</v>
          </cell>
          <cell r="BA141">
            <v>1224075993.2137179</v>
          </cell>
          <cell r="BB141">
            <v>1232046650.4398308</v>
          </cell>
          <cell r="BC141">
            <v>1232046650.4398308</v>
          </cell>
          <cell r="BD141">
            <v>1232046650.4398308</v>
          </cell>
          <cell r="BE141">
            <v>0</v>
          </cell>
          <cell r="BF141">
            <v>0</v>
          </cell>
          <cell r="BG141">
            <v>1224075993.2137179</v>
          </cell>
          <cell r="BH141">
            <v>1250924145.9406781</v>
          </cell>
          <cell r="BI141">
            <v>1180992512.164398</v>
          </cell>
          <cell r="BJ141">
            <v>1224075993.2137179</v>
          </cell>
          <cell r="BK141">
            <v>1223564448.9204779</v>
          </cell>
          <cell r="BL141">
            <v>1224579384.5152979</v>
          </cell>
          <cell r="BM141">
            <v>1238016409.7517481</v>
          </cell>
          <cell r="BN141">
            <v>1225204979.4541481</v>
          </cell>
          <cell r="BO141">
            <v>1095777636.279</v>
          </cell>
          <cell r="BP141">
            <v>0</v>
          </cell>
          <cell r="BQ141">
            <v>1224075993.2137179</v>
          </cell>
          <cell r="BR141">
            <v>1232046650.4398308</v>
          </cell>
          <cell r="BS141">
            <v>1232046650.4398308</v>
          </cell>
          <cell r="BT141">
            <v>1232046650.4398308</v>
          </cell>
          <cell r="BU141">
            <v>1224075993.2137179</v>
          </cell>
          <cell r="BV141">
            <v>1250924145.9406781</v>
          </cell>
          <cell r="BW141">
            <v>1180992512.164398</v>
          </cell>
          <cell r="BX141">
            <v>1224075993.2137179</v>
          </cell>
          <cell r="BY141">
            <v>1223564448.9204779</v>
          </cell>
          <cell r="BZ141">
            <v>1224579384.5152979</v>
          </cell>
          <cell r="CA141">
            <v>1238016409.7517481</v>
          </cell>
          <cell r="CB141">
            <v>1225204979.4541481</v>
          </cell>
        </row>
        <row r="142">
          <cell r="K142" t="str">
            <v>IAVA</v>
          </cell>
          <cell r="L142" t="e">
            <v>#N/A</v>
          </cell>
          <cell r="M142">
            <v>1</v>
          </cell>
          <cell r="N142">
            <v>1</v>
          </cell>
          <cell r="R142">
            <v>2</v>
          </cell>
          <cell r="S142">
            <v>40</v>
          </cell>
          <cell r="T142">
            <v>0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144004701.05820099</v>
          </cell>
          <cell r="AG142">
            <v>163661812.66899601</v>
          </cell>
          <cell r="AH142">
            <v>113883009.93341599</v>
          </cell>
          <cell r="AI142">
            <v>144004701.05820099</v>
          </cell>
          <cell r="AJ142">
            <v>138619019.01378101</v>
          </cell>
          <cell r="AK142">
            <v>149073620.852588</v>
          </cell>
          <cell r="AL142">
            <v>244042561.48718601</v>
          </cell>
          <cell r="AM142">
            <v>159444763.768507</v>
          </cell>
          <cell r="AN142">
            <v>145394904.821491</v>
          </cell>
          <cell r="AO142">
            <v>-1231448.89448457</v>
          </cell>
          <cell r="AS142">
            <v>0</v>
          </cell>
          <cell r="AT142">
            <v>0</v>
          </cell>
          <cell r="AU142">
            <v>244042561.48718601</v>
          </cell>
          <cell r="AV142">
            <v>177045316.12</v>
          </cell>
          <cell r="AW142">
            <v>177045316.12</v>
          </cell>
          <cell r="AY142">
            <v>177045316.12</v>
          </cell>
          <cell r="AZ142">
            <v>0</v>
          </cell>
          <cell r="BA142">
            <v>142773252.16371641</v>
          </cell>
          <cell r="BB142">
            <v>183280975.89310426</v>
          </cell>
          <cell r="BC142">
            <v>183280975.89310426</v>
          </cell>
          <cell r="BD142">
            <v>183280975.89310426</v>
          </cell>
          <cell r="BE142">
            <v>0</v>
          </cell>
          <cell r="BF142">
            <v>0</v>
          </cell>
          <cell r="BG142">
            <v>142773252.16371641</v>
          </cell>
          <cell r="BH142">
            <v>162430363.77451143</v>
          </cell>
          <cell r="BI142">
            <v>112651561.03893143</v>
          </cell>
          <cell r="BJ142">
            <v>142773252.16371641</v>
          </cell>
          <cell r="BK142">
            <v>137387570.11929643</v>
          </cell>
          <cell r="BL142">
            <v>147842171.95810342</v>
          </cell>
          <cell r="BM142">
            <v>158213314.87402242</v>
          </cell>
          <cell r="BN142">
            <v>144163455.92700642</v>
          </cell>
          <cell r="BO142">
            <v>244042561.48718601</v>
          </cell>
          <cell r="BP142">
            <v>0</v>
          </cell>
          <cell r="BQ142">
            <v>142773252.16371641</v>
          </cell>
          <cell r="BR142">
            <v>183280975.89310426</v>
          </cell>
          <cell r="BS142">
            <v>183280975.89310426</v>
          </cell>
          <cell r="BT142">
            <v>183280975.89310426</v>
          </cell>
          <cell r="BU142">
            <v>142773252.16371641</v>
          </cell>
          <cell r="BV142">
            <v>162430363.77451143</v>
          </cell>
          <cell r="BW142">
            <v>112651561.03893143</v>
          </cell>
          <cell r="BX142">
            <v>142773252.16371641</v>
          </cell>
          <cell r="BY142">
            <v>137387570.11929643</v>
          </cell>
          <cell r="BZ142">
            <v>147842171.95810342</v>
          </cell>
          <cell r="CA142">
            <v>158213314.87402242</v>
          </cell>
          <cell r="CB142">
            <v>144163455.92700642</v>
          </cell>
        </row>
        <row r="143">
          <cell r="K143" t="str">
            <v>IAVD</v>
          </cell>
          <cell r="L143" t="e">
            <v>#N/A</v>
          </cell>
          <cell r="M143">
            <v>1</v>
          </cell>
          <cell r="N143">
            <v>1</v>
          </cell>
          <cell r="Q143">
            <v>1</v>
          </cell>
          <cell r="R143">
            <v>1</v>
          </cell>
          <cell r="S143">
            <v>40</v>
          </cell>
          <cell r="T143">
            <v>0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62041149.337091699</v>
          </cell>
          <cell r="AG143">
            <v>62816596.593086697</v>
          </cell>
          <cell r="AH143">
            <v>60752323.121360302</v>
          </cell>
          <cell r="AI143">
            <v>62041149.337091699</v>
          </cell>
          <cell r="AJ143">
            <v>62203792.839529604</v>
          </cell>
          <cell r="AK143">
            <v>61872978.4480839</v>
          </cell>
          <cell r="AL143">
            <v>61903697.331054501</v>
          </cell>
          <cell r="AM143">
            <v>62655146.580537401</v>
          </cell>
          <cell r="AN143">
            <v>62064845.281858698</v>
          </cell>
          <cell r="AO143">
            <v>-347405.34170026903</v>
          </cell>
          <cell r="AR143">
            <v>48659303.147506103</v>
          </cell>
          <cell r="AS143">
            <v>48659303.147506103</v>
          </cell>
          <cell r="AT143">
            <v>48659303.147506103</v>
          </cell>
          <cell r="AU143">
            <v>0</v>
          </cell>
          <cell r="AV143">
            <v>49946440.18</v>
          </cell>
          <cell r="AW143">
            <v>49946440.18</v>
          </cell>
          <cell r="AY143">
            <v>49946440.18</v>
          </cell>
          <cell r="AZ143">
            <v>0</v>
          </cell>
          <cell r="BA143">
            <v>61693743.995391428</v>
          </cell>
          <cell r="BB143">
            <v>61693743.995391428</v>
          </cell>
          <cell r="BC143">
            <v>61693743.995391428</v>
          </cell>
          <cell r="BD143">
            <v>61693743.995391428</v>
          </cell>
          <cell r="BE143">
            <v>0</v>
          </cell>
          <cell r="BF143">
            <v>0</v>
          </cell>
          <cell r="BG143">
            <v>61693743.995391428</v>
          </cell>
          <cell r="BH143">
            <v>62469191.251386426</v>
          </cell>
          <cell r="BI143">
            <v>60404917.779660031</v>
          </cell>
          <cell r="BJ143">
            <v>61693743.995391428</v>
          </cell>
          <cell r="BK143">
            <v>61856387.497829333</v>
          </cell>
          <cell r="BL143">
            <v>61525573.106383629</v>
          </cell>
          <cell r="BM143">
            <v>62307741.23883713</v>
          </cell>
          <cell r="BN143">
            <v>61717439.940158427</v>
          </cell>
          <cell r="BO143">
            <v>0</v>
          </cell>
          <cell r="BP143">
            <v>0</v>
          </cell>
          <cell r="BQ143">
            <v>61693743.995391428</v>
          </cell>
          <cell r="BR143">
            <v>61693743.995391428</v>
          </cell>
          <cell r="BS143">
            <v>61693743.995391428</v>
          </cell>
          <cell r="BT143">
            <v>61693743.995391428</v>
          </cell>
          <cell r="BU143">
            <v>61693743.995391428</v>
          </cell>
          <cell r="BV143">
            <v>62469191.251386426</v>
          </cell>
          <cell r="BW143">
            <v>60404917.779660031</v>
          </cell>
          <cell r="BX143">
            <v>61693743.995391428</v>
          </cell>
          <cell r="BY143">
            <v>61856387.497829333</v>
          </cell>
          <cell r="BZ143">
            <v>61525573.106383629</v>
          </cell>
          <cell r="CA143">
            <v>62307741.23883713</v>
          </cell>
          <cell r="CB143">
            <v>61717439.940158427</v>
          </cell>
        </row>
        <row r="144">
          <cell r="K144" t="str">
            <v>IAVO</v>
          </cell>
          <cell r="L144" t="e">
            <v>#N/A</v>
          </cell>
          <cell r="M144">
            <v>1</v>
          </cell>
          <cell r="N144">
            <v>1</v>
          </cell>
          <cell r="R144">
            <v>2</v>
          </cell>
          <cell r="S144">
            <v>40</v>
          </cell>
          <cell r="T144">
            <v>0</v>
          </cell>
          <cell r="W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5563676.3782424796</v>
          </cell>
          <cell r="AG144">
            <v>6705591.0319601102</v>
          </cell>
          <cell r="AH144">
            <v>3808514.6354546398</v>
          </cell>
          <cell r="AI144">
            <v>5563676.3782424796</v>
          </cell>
          <cell r="AJ144">
            <v>5251205.0767653501</v>
          </cell>
          <cell r="AK144">
            <v>5858925.7931332598</v>
          </cell>
          <cell r="AL144">
            <v>11964132.817185299</v>
          </cell>
          <cell r="AM144">
            <v>6316242.2117119003</v>
          </cell>
          <cell r="AN144">
            <v>5639096.3503765203</v>
          </cell>
          <cell r="AO144">
            <v>-60085.459494941097</v>
          </cell>
          <cell r="AS144">
            <v>0</v>
          </cell>
          <cell r="AT144">
            <v>0</v>
          </cell>
          <cell r="AU144">
            <v>11964132.817185299</v>
          </cell>
          <cell r="AV144">
            <v>8638482.0500000007</v>
          </cell>
          <cell r="AW144">
            <v>8638482.0500000007</v>
          </cell>
          <cell r="AY144">
            <v>8638482.0500000007</v>
          </cell>
          <cell r="AZ144">
            <v>0</v>
          </cell>
          <cell r="BA144">
            <v>5503590.9187475387</v>
          </cell>
          <cell r="BB144">
            <v>8087807.6781226434</v>
          </cell>
          <cell r="BC144">
            <v>8087807.6781226434</v>
          </cell>
          <cell r="BD144">
            <v>8087807.6781226434</v>
          </cell>
          <cell r="BE144">
            <v>0</v>
          </cell>
          <cell r="BF144">
            <v>0</v>
          </cell>
          <cell r="BG144">
            <v>5503590.9187475387</v>
          </cell>
          <cell r="BH144">
            <v>6645505.5724651692</v>
          </cell>
          <cell r="BI144">
            <v>3748429.1759596989</v>
          </cell>
          <cell r="BJ144">
            <v>5503590.9187475387</v>
          </cell>
          <cell r="BK144">
            <v>5191119.6172704091</v>
          </cell>
          <cell r="BL144">
            <v>5798840.3336383188</v>
          </cell>
          <cell r="BM144">
            <v>6256156.7522169594</v>
          </cell>
          <cell r="BN144">
            <v>5579010.8908815794</v>
          </cell>
          <cell r="BO144">
            <v>11964132.817185299</v>
          </cell>
          <cell r="BP144">
            <v>0</v>
          </cell>
          <cell r="BQ144">
            <v>5503590.9187475387</v>
          </cell>
          <cell r="BR144">
            <v>8087807.6781226434</v>
          </cell>
          <cell r="BS144">
            <v>8087807.6781226434</v>
          </cell>
          <cell r="BT144">
            <v>8087807.6781226434</v>
          </cell>
          <cell r="BU144">
            <v>5503590.9187475387</v>
          </cell>
          <cell r="BV144">
            <v>6645505.5724651692</v>
          </cell>
          <cell r="BW144">
            <v>3748429.1759596989</v>
          </cell>
          <cell r="BX144">
            <v>5503590.9187475387</v>
          </cell>
          <cell r="BY144">
            <v>5191119.6172704091</v>
          </cell>
          <cell r="BZ144">
            <v>5798840.3336383188</v>
          </cell>
          <cell r="CA144">
            <v>6256156.7522169594</v>
          </cell>
          <cell r="CB144">
            <v>5579010.8908815794</v>
          </cell>
        </row>
        <row r="145">
          <cell r="K145" t="str">
            <v>IAVV</v>
          </cell>
          <cell r="L145" t="e">
            <v>#N/A</v>
          </cell>
          <cell r="M145">
            <v>1</v>
          </cell>
          <cell r="N145">
            <v>1</v>
          </cell>
          <cell r="Q145">
            <v>1</v>
          </cell>
          <cell r="R145">
            <v>1</v>
          </cell>
          <cell r="S145">
            <v>40</v>
          </cell>
          <cell r="T145">
            <v>0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35530542.484068498</v>
          </cell>
          <cell r="AG145">
            <v>36145415.393475197</v>
          </cell>
          <cell r="AH145">
            <v>34531609.171565898</v>
          </cell>
          <cell r="AI145">
            <v>35530542.484068498</v>
          </cell>
          <cell r="AJ145">
            <v>35800035.029608302</v>
          </cell>
          <cell r="AK145">
            <v>35265492.488070801</v>
          </cell>
          <cell r="AL145">
            <v>35982980.867295697</v>
          </cell>
          <cell r="AM145">
            <v>36151816.077145301</v>
          </cell>
          <cell r="AN145">
            <v>35555669.338412903</v>
          </cell>
          <cell r="AO145">
            <v>-169254.91589246801</v>
          </cell>
          <cell r="AR145">
            <v>23355537.535636101</v>
          </cell>
          <cell r="AS145">
            <v>23355537.535636101</v>
          </cell>
          <cell r="AT145">
            <v>23355537.535636101</v>
          </cell>
          <cell r="AU145">
            <v>0</v>
          </cell>
          <cell r="AV145">
            <v>24333766.690000001</v>
          </cell>
          <cell r="AW145">
            <v>24333766.690000001</v>
          </cell>
          <cell r="AY145">
            <v>24333766.690000001</v>
          </cell>
          <cell r="AZ145">
            <v>0</v>
          </cell>
          <cell r="BA145">
            <v>35361287.568176031</v>
          </cell>
          <cell r="BB145">
            <v>35361287.568176031</v>
          </cell>
          <cell r="BC145">
            <v>35361287.568176031</v>
          </cell>
          <cell r="BD145">
            <v>35361287.568176031</v>
          </cell>
          <cell r="BE145">
            <v>0</v>
          </cell>
          <cell r="BF145">
            <v>0</v>
          </cell>
          <cell r="BG145">
            <v>35361287.568176031</v>
          </cell>
          <cell r="BH145">
            <v>35976160.47758273</v>
          </cell>
          <cell r="BI145">
            <v>34362354.255673431</v>
          </cell>
          <cell r="BJ145">
            <v>35361287.568176031</v>
          </cell>
          <cell r="BK145">
            <v>35630780.113715835</v>
          </cell>
          <cell r="BL145">
            <v>35096237.572178334</v>
          </cell>
          <cell r="BM145">
            <v>35982561.161252834</v>
          </cell>
          <cell r="BN145">
            <v>35386414.422520436</v>
          </cell>
          <cell r="BO145">
            <v>0</v>
          </cell>
          <cell r="BP145">
            <v>0</v>
          </cell>
          <cell r="BQ145">
            <v>35361287.568176031</v>
          </cell>
          <cell r="BR145">
            <v>35361287.568176031</v>
          </cell>
          <cell r="BS145">
            <v>35361287.568176031</v>
          </cell>
          <cell r="BT145">
            <v>35361287.568176031</v>
          </cell>
          <cell r="BU145">
            <v>35361287.568176031</v>
          </cell>
          <cell r="BV145">
            <v>35976160.47758273</v>
          </cell>
          <cell r="BW145">
            <v>34362354.255673431</v>
          </cell>
          <cell r="BX145">
            <v>35361287.568176031</v>
          </cell>
          <cell r="BY145">
            <v>35630780.113715835</v>
          </cell>
          <cell r="BZ145">
            <v>35096237.572178334</v>
          </cell>
          <cell r="CA145">
            <v>35982561.161252834</v>
          </cell>
          <cell r="CB145">
            <v>35386414.422520436</v>
          </cell>
        </row>
        <row r="146">
          <cell r="K146" t="str">
            <v>IAXA</v>
          </cell>
          <cell r="L146" t="e">
            <v>#N/A</v>
          </cell>
          <cell r="M146">
            <v>1</v>
          </cell>
          <cell r="N146">
            <v>1</v>
          </cell>
          <cell r="Q146">
            <v>1</v>
          </cell>
          <cell r="R146">
            <v>2</v>
          </cell>
          <cell r="S146">
            <v>40</v>
          </cell>
          <cell r="T146">
            <v>0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141126885.38550499</v>
          </cell>
          <cell r="AG146">
            <v>147261748.57376999</v>
          </cell>
          <cell r="AH146">
            <v>131604843.28288101</v>
          </cell>
          <cell r="AI146">
            <v>141126885.38550499</v>
          </cell>
          <cell r="AJ146">
            <v>139733265.016471</v>
          </cell>
          <cell r="AK146">
            <v>142245770.39305699</v>
          </cell>
          <cell r="AL146">
            <v>172411267.504098</v>
          </cell>
          <cell r="AM146">
            <v>147633944.60558099</v>
          </cell>
          <cell r="AN146">
            <v>141571878.307937</v>
          </cell>
          <cell r="AS146">
            <v>0</v>
          </cell>
          <cell r="AT146">
            <v>0</v>
          </cell>
          <cell r="AU146">
            <v>172411267.504098</v>
          </cell>
          <cell r="AV146">
            <v>131677979.03</v>
          </cell>
          <cell r="AW146">
            <v>131677979.03</v>
          </cell>
          <cell r="AY146">
            <v>131677979.03</v>
          </cell>
          <cell r="AZ146">
            <v>0</v>
          </cell>
          <cell r="BA146">
            <v>141126885.38550499</v>
          </cell>
          <cell r="BB146">
            <v>153640638.23294219</v>
          </cell>
          <cell r="BC146">
            <v>153640638.23294219</v>
          </cell>
          <cell r="BD146">
            <v>153640638.23294219</v>
          </cell>
          <cell r="BE146">
            <v>0</v>
          </cell>
          <cell r="BF146">
            <v>0</v>
          </cell>
          <cell r="BG146">
            <v>141126885.38550499</v>
          </cell>
          <cell r="BH146">
            <v>147261748.57376999</v>
          </cell>
          <cell r="BI146">
            <v>131604843.28288101</v>
          </cell>
          <cell r="BJ146">
            <v>141126885.38550499</v>
          </cell>
          <cell r="BK146">
            <v>139733265.016471</v>
          </cell>
          <cell r="BL146">
            <v>142245770.39305699</v>
          </cell>
          <cell r="BM146">
            <v>147633944.60558099</v>
          </cell>
          <cell r="BN146">
            <v>141571878.307937</v>
          </cell>
          <cell r="BO146">
            <v>172411267.504098</v>
          </cell>
          <cell r="BP146">
            <v>0</v>
          </cell>
          <cell r="BQ146">
            <v>141126885.38550499</v>
          </cell>
          <cell r="BR146">
            <v>153640638.23294219</v>
          </cell>
          <cell r="BS146">
            <v>153640638.23294219</v>
          </cell>
          <cell r="BT146">
            <v>153640638.23294219</v>
          </cell>
          <cell r="BU146">
            <v>141126885.38550499</v>
          </cell>
          <cell r="BV146">
            <v>147261748.57376999</v>
          </cell>
          <cell r="BW146">
            <v>131604843.28288101</v>
          </cell>
          <cell r="BX146">
            <v>141126885.38550499</v>
          </cell>
          <cell r="BY146">
            <v>139733265.016471</v>
          </cell>
          <cell r="BZ146">
            <v>142245770.39305699</v>
          </cell>
          <cell r="CA146">
            <v>147633944.60558099</v>
          </cell>
          <cell r="CB146">
            <v>141571878.307937</v>
          </cell>
        </row>
        <row r="147">
          <cell r="K147" t="str">
            <v>IAXB</v>
          </cell>
          <cell r="L147" t="e">
            <v>#N/A</v>
          </cell>
          <cell r="M147">
            <v>1</v>
          </cell>
          <cell r="N147">
            <v>1</v>
          </cell>
          <cell r="Q147">
            <v>1</v>
          </cell>
          <cell r="R147">
            <v>2</v>
          </cell>
          <cell r="S147">
            <v>40</v>
          </cell>
          <cell r="T147">
            <v>0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495240974.88111597</v>
          </cell>
          <cell r="AG147">
            <v>507023216.29716903</v>
          </cell>
          <cell r="AH147">
            <v>476647500.78472</v>
          </cell>
          <cell r="AI147">
            <v>495240974.88111597</v>
          </cell>
          <cell r="AJ147">
            <v>497487855.78145301</v>
          </cell>
          <cell r="AK147">
            <v>492697108.87204701</v>
          </cell>
          <cell r="AL147">
            <v>499406508.778099</v>
          </cell>
          <cell r="AM147">
            <v>514101645.46982402</v>
          </cell>
          <cell r="AN147">
            <v>495876934.60427201</v>
          </cell>
          <cell r="AS147">
            <v>0</v>
          </cell>
          <cell r="AT147">
            <v>0</v>
          </cell>
          <cell r="AU147">
            <v>499406508.778099</v>
          </cell>
          <cell r="AV147">
            <v>371173334.08999997</v>
          </cell>
          <cell r="AW147">
            <v>371173334.08999997</v>
          </cell>
          <cell r="AY147">
            <v>371173334.08999997</v>
          </cell>
          <cell r="AZ147">
            <v>0</v>
          </cell>
          <cell r="BA147">
            <v>495240974.88111597</v>
          </cell>
          <cell r="BB147">
            <v>496907188.43990916</v>
          </cell>
          <cell r="BC147">
            <v>496907188.43990916</v>
          </cell>
          <cell r="BD147">
            <v>496907188.43990916</v>
          </cell>
          <cell r="BE147">
            <v>0</v>
          </cell>
          <cell r="BF147">
            <v>0</v>
          </cell>
          <cell r="BG147">
            <v>495240974.88111597</v>
          </cell>
          <cell r="BH147">
            <v>507023216.29716903</v>
          </cell>
          <cell r="BI147">
            <v>476647500.78472</v>
          </cell>
          <cell r="BJ147">
            <v>495240974.88111597</v>
          </cell>
          <cell r="BK147">
            <v>497487855.78145301</v>
          </cell>
          <cell r="BL147">
            <v>492697108.87204701</v>
          </cell>
          <cell r="BM147">
            <v>514101645.46982402</v>
          </cell>
          <cell r="BN147">
            <v>495876934.60427201</v>
          </cell>
          <cell r="BO147">
            <v>499406508.778099</v>
          </cell>
          <cell r="BP147">
            <v>0</v>
          </cell>
          <cell r="BQ147">
            <v>495240974.88111597</v>
          </cell>
          <cell r="BR147">
            <v>496907188.43990916</v>
          </cell>
          <cell r="BS147">
            <v>496907188.43990916</v>
          </cell>
          <cell r="BT147">
            <v>496907188.43990916</v>
          </cell>
          <cell r="BU147">
            <v>495240974.88111597</v>
          </cell>
          <cell r="BV147">
            <v>507023216.29716903</v>
          </cell>
          <cell r="BW147">
            <v>476647500.78472</v>
          </cell>
          <cell r="BX147">
            <v>495240974.88111597</v>
          </cell>
          <cell r="BY147">
            <v>497487855.78145301</v>
          </cell>
          <cell r="BZ147">
            <v>492697108.87204701</v>
          </cell>
          <cell r="CA147">
            <v>514101645.46982402</v>
          </cell>
          <cell r="CB147">
            <v>495876934.60427201</v>
          </cell>
        </row>
        <row r="148">
          <cell r="K148" t="str">
            <v>IAXC</v>
          </cell>
          <cell r="L148" t="e">
            <v>#N/A</v>
          </cell>
          <cell r="M148">
            <v>1</v>
          </cell>
          <cell r="N148">
            <v>1</v>
          </cell>
          <cell r="O148">
            <v>1</v>
          </cell>
          <cell r="R148">
            <v>2</v>
          </cell>
          <cell r="S148">
            <v>40</v>
          </cell>
          <cell r="T148">
            <v>0</v>
          </cell>
          <cell r="W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303027622.81346399</v>
          </cell>
          <cell r="AG148">
            <v>309179457.06986099</v>
          </cell>
          <cell r="AH148">
            <v>293161038.79755402</v>
          </cell>
          <cell r="AI148">
            <v>303027622.81346399</v>
          </cell>
          <cell r="AJ148">
            <v>304442694.67732</v>
          </cell>
          <cell r="AK148">
            <v>301567344.13260198</v>
          </cell>
          <cell r="AL148">
            <v>303900222.34824198</v>
          </cell>
          <cell r="AM148">
            <v>306768267.994151</v>
          </cell>
          <cell r="AN148">
            <v>303267900.83453202</v>
          </cell>
          <cell r="AO148">
            <v>38900000</v>
          </cell>
          <cell r="AR148">
            <v>34037500</v>
          </cell>
          <cell r="AS148">
            <v>34037500</v>
          </cell>
          <cell r="AT148">
            <v>34037500</v>
          </cell>
          <cell r="AU148">
            <v>303900222.34824198</v>
          </cell>
          <cell r="AV148">
            <v>210062121.34</v>
          </cell>
          <cell r="AW148">
            <v>210062121.34</v>
          </cell>
          <cell r="AY148">
            <v>210062121.34</v>
          </cell>
          <cell r="AZ148">
            <v>0</v>
          </cell>
          <cell r="BA148">
            <v>341927622.81346399</v>
          </cell>
          <cell r="BB148">
            <v>341927622.81346399</v>
          </cell>
          <cell r="BC148">
            <v>341927622.81346399</v>
          </cell>
          <cell r="BD148">
            <v>341927622.81346399</v>
          </cell>
          <cell r="BE148">
            <v>0</v>
          </cell>
          <cell r="BF148">
            <v>0</v>
          </cell>
          <cell r="BG148">
            <v>341927622.81346399</v>
          </cell>
          <cell r="BH148">
            <v>348079457.06986099</v>
          </cell>
          <cell r="BI148">
            <v>332061038.79755402</v>
          </cell>
          <cell r="BJ148">
            <v>341927622.81346399</v>
          </cell>
          <cell r="BK148">
            <v>343342694.67732</v>
          </cell>
          <cell r="BL148">
            <v>340467344.13260198</v>
          </cell>
          <cell r="BM148">
            <v>345668267.994151</v>
          </cell>
          <cell r="BN148">
            <v>342167900.83453202</v>
          </cell>
          <cell r="BO148">
            <v>303900222.34824198</v>
          </cell>
          <cell r="BP148">
            <v>0</v>
          </cell>
          <cell r="BQ148">
            <v>341927622.81346399</v>
          </cell>
          <cell r="BR148">
            <v>341927622.81346399</v>
          </cell>
          <cell r="BS148">
            <v>341927622.81346399</v>
          </cell>
          <cell r="BT148">
            <v>341927622.81346399</v>
          </cell>
          <cell r="BU148">
            <v>341927622.81346399</v>
          </cell>
          <cell r="BV148">
            <v>348079457.06986099</v>
          </cell>
          <cell r="BW148">
            <v>332061038.79755402</v>
          </cell>
          <cell r="BX148">
            <v>341927622.81346399</v>
          </cell>
          <cell r="BY148">
            <v>343342694.67732</v>
          </cell>
          <cell r="BZ148">
            <v>340467344.13260198</v>
          </cell>
          <cell r="CA148">
            <v>345668267.994151</v>
          </cell>
          <cell r="CB148">
            <v>342167900.83453202</v>
          </cell>
        </row>
        <row r="149">
          <cell r="K149" t="str">
            <v>IAXD</v>
          </cell>
          <cell r="L149" t="e">
            <v>#N/A</v>
          </cell>
          <cell r="M149">
            <v>1</v>
          </cell>
          <cell r="N149">
            <v>1</v>
          </cell>
          <cell r="R149">
            <v>2</v>
          </cell>
          <cell r="S149">
            <v>40</v>
          </cell>
          <cell r="T149">
            <v>0</v>
          </cell>
          <cell r="W149">
            <v>1</v>
          </cell>
          <cell r="X149">
            <v>1</v>
          </cell>
          <cell r="Y149">
            <v>1</v>
          </cell>
          <cell r="Z149">
            <v>1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1</v>
          </cell>
          <cell r="AF149">
            <v>3018103.1337995599</v>
          </cell>
          <cell r="AG149">
            <v>3026742.98422421</v>
          </cell>
          <cell r="AH149">
            <v>3003541.12979563</v>
          </cell>
          <cell r="AI149">
            <v>3018103.1337995599</v>
          </cell>
          <cell r="AJ149">
            <v>3035162.0689395401</v>
          </cell>
          <cell r="AK149">
            <v>3001071.1732516498</v>
          </cell>
          <cell r="AL149">
            <v>2990463.5330111301</v>
          </cell>
          <cell r="AM149">
            <v>3067747.4406082602</v>
          </cell>
          <cell r="AN149">
            <v>3018509.6689752801</v>
          </cell>
          <cell r="AO149">
            <v>330000</v>
          </cell>
          <cell r="AR149">
            <v>288750</v>
          </cell>
          <cell r="AS149">
            <v>288750</v>
          </cell>
          <cell r="AT149">
            <v>288750</v>
          </cell>
          <cell r="AU149">
            <v>2990463.5330111301</v>
          </cell>
          <cell r="AV149">
            <v>2549002.4900000002</v>
          </cell>
          <cell r="AW149">
            <v>2549002.4900000002</v>
          </cell>
          <cell r="AY149">
            <v>2549002.4900000002</v>
          </cell>
          <cell r="AZ149">
            <v>0</v>
          </cell>
          <cell r="BA149">
            <v>3348103.1337995599</v>
          </cell>
          <cell r="BB149">
            <v>3348103.1337995599</v>
          </cell>
          <cell r="BC149">
            <v>3348103.1337995599</v>
          </cell>
          <cell r="BD149">
            <v>3348103.1337995599</v>
          </cell>
          <cell r="BE149">
            <v>0</v>
          </cell>
          <cell r="BF149">
            <v>0</v>
          </cell>
          <cell r="BG149">
            <v>3348103.1337995599</v>
          </cell>
          <cell r="BH149">
            <v>3356742.98422421</v>
          </cell>
          <cell r="BI149">
            <v>3333541.12979563</v>
          </cell>
          <cell r="BJ149">
            <v>3348103.1337995599</v>
          </cell>
          <cell r="BK149">
            <v>3365162.0689395401</v>
          </cell>
          <cell r="BL149">
            <v>3331071.1732516498</v>
          </cell>
          <cell r="BM149">
            <v>3397747.4406082602</v>
          </cell>
          <cell r="BN149">
            <v>3348509.6689752801</v>
          </cell>
          <cell r="BO149">
            <v>2990463.5330111301</v>
          </cell>
          <cell r="BP149">
            <v>0</v>
          </cell>
          <cell r="BQ149">
            <v>3348103.1337995599</v>
          </cell>
          <cell r="BR149">
            <v>3348103.1337995599</v>
          </cell>
          <cell r="BS149">
            <v>3348103.1337995599</v>
          </cell>
          <cell r="BT149">
            <v>3348103.1337995599</v>
          </cell>
          <cell r="BU149">
            <v>3348103.1337995599</v>
          </cell>
          <cell r="BV149">
            <v>3356742.98422421</v>
          </cell>
          <cell r="BW149">
            <v>3333541.12979563</v>
          </cell>
          <cell r="BX149">
            <v>3348103.1337995599</v>
          </cell>
          <cell r="BY149">
            <v>3365162.0689395401</v>
          </cell>
          <cell r="BZ149">
            <v>3331071.1732516498</v>
          </cell>
          <cell r="CA149">
            <v>3397747.4406082602</v>
          </cell>
          <cell r="CB149">
            <v>3348509.6689752801</v>
          </cell>
        </row>
        <row r="150">
          <cell r="K150" t="str">
            <v>IAXE</v>
          </cell>
          <cell r="L150" t="e">
            <v>#N/A</v>
          </cell>
          <cell r="M150">
            <v>1</v>
          </cell>
          <cell r="N150">
            <v>1</v>
          </cell>
          <cell r="R150">
            <v>2</v>
          </cell>
          <cell r="S150">
            <v>40</v>
          </cell>
          <cell r="T150">
            <v>0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126668079.90746801</v>
          </cell>
          <cell r="AG150">
            <v>132492146.797805</v>
          </cell>
          <cell r="AH150">
            <v>117443070.53500199</v>
          </cell>
          <cell r="AI150">
            <v>126668079.90746801</v>
          </cell>
          <cell r="AJ150">
            <v>126800220.76007199</v>
          </cell>
          <cell r="AK150">
            <v>126549849.180176</v>
          </cell>
          <cell r="AL150">
            <v>135841369.47912699</v>
          </cell>
          <cell r="AM150">
            <v>130327110.961913</v>
          </cell>
          <cell r="AN150">
            <v>126934541.765723</v>
          </cell>
          <cell r="AS150">
            <v>0</v>
          </cell>
          <cell r="AT150">
            <v>0</v>
          </cell>
          <cell r="AU150">
            <v>135841369.47912699</v>
          </cell>
          <cell r="AV150">
            <v>102419036.95</v>
          </cell>
          <cell r="AW150">
            <v>102419036.95</v>
          </cell>
          <cell r="AY150">
            <v>102419036.95</v>
          </cell>
          <cell r="AZ150">
            <v>0</v>
          </cell>
          <cell r="BA150">
            <v>126668079.90746801</v>
          </cell>
          <cell r="BB150">
            <v>130337395.73613159</v>
          </cell>
          <cell r="BC150">
            <v>130337395.73613159</v>
          </cell>
          <cell r="BD150">
            <v>130337395.73613159</v>
          </cell>
          <cell r="BE150">
            <v>0</v>
          </cell>
          <cell r="BF150">
            <v>0</v>
          </cell>
          <cell r="BG150">
            <v>126668079.90746801</v>
          </cell>
          <cell r="BH150">
            <v>132492146.797805</v>
          </cell>
          <cell r="BI150">
            <v>117443070.53500199</v>
          </cell>
          <cell r="BJ150">
            <v>126668079.90746801</v>
          </cell>
          <cell r="BK150">
            <v>126800220.76007199</v>
          </cell>
          <cell r="BL150">
            <v>126549849.180176</v>
          </cell>
          <cell r="BM150">
            <v>130327110.961913</v>
          </cell>
          <cell r="BN150">
            <v>126934541.765723</v>
          </cell>
          <cell r="BO150">
            <v>135841369.47912699</v>
          </cell>
          <cell r="BP150">
            <v>0</v>
          </cell>
          <cell r="BQ150">
            <v>126668079.90746801</v>
          </cell>
          <cell r="BR150">
            <v>130337395.73613159</v>
          </cell>
          <cell r="BS150">
            <v>130337395.73613159</v>
          </cell>
          <cell r="BT150">
            <v>130337395.73613159</v>
          </cell>
          <cell r="BU150">
            <v>126668079.90746801</v>
          </cell>
          <cell r="BV150">
            <v>132492146.797805</v>
          </cell>
          <cell r="BW150">
            <v>117443070.53500199</v>
          </cell>
          <cell r="BX150">
            <v>126668079.90746801</v>
          </cell>
          <cell r="BY150">
            <v>126800220.76007199</v>
          </cell>
          <cell r="BZ150">
            <v>126549849.180176</v>
          </cell>
          <cell r="CA150">
            <v>130327110.961913</v>
          </cell>
          <cell r="CB150">
            <v>126934541.765723</v>
          </cell>
        </row>
        <row r="151">
          <cell r="K151" t="str">
            <v>IAXF</v>
          </cell>
          <cell r="L151" t="e">
            <v>#N/A</v>
          </cell>
          <cell r="M151">
            <v>1</v>
          </cell>
          <cell r="N151">
            <v>1</v>
          </cell>
          <cell r="R151">
            <v>2</v>
          </cell>
          <cell r="S151">
            <v>40</v>
          </cell>
          <cell r="T151">
            <v>0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21984256.884538401</v>
          </cell>
          <cell r="AG151">
            <v>22310189.621551901</v>
          </cell>
          <cell r="AH151">
            <v>21436925.715502799</v>
          </cell>
          <cell r="AI151">
            <v>21984256.884538401</v>
          </cell>
          <cell r="AJ151">
            <v>21982079.669311099</v>
          </cell>
          <cell r="AK151">
            <v>21986333.987976599</v>
          </cell>
          <cell r="AL151">
            <v>22148626.234782498</v>
          </cell>
          <cell r="AM151">
            <v>22261715.777297001</v>
          </cell>
          <cell r="AN151">
            <v>21990671.255079199</v>
          </cell>
          <cell r="AS151">
            <v>0</v>
          </cell>
          <cell r="AT151">
            <v>0</v>
          </cell>
          <cell r="AU151">
            <v>22148626.234782498</v>
          </cell>
          <cell r="AV151">
            <v>15505445.5</v>
          </cell>
          <cell r="AW151">
            <v>15505445.5</v>
          </cell>
          <cell r="AY151">
            <v>15505445.5</v>
          </cell>
          <cell r="AZ151">
            <v>0</v>
          </cell>
          <cell r="BA151">
            <v>21984256.884538401</v>
          </cell>
          <cell r="BB151">
            <v>22050004.624636039</v>
          </cell>
          <cell r="BC151">
            <v>22050004.624636039</v>
          </cell>
          <cell r="BD151">
            <v>22050004.624636039</v>
          </cell>
          <cell r="BE151">
            <v>0</v>
          </cell>
          <cell r="BF151">
            <v>0</v>
          </cell>
          <cell r="BG151">
            <v>21984256.884538401</v>
          </cell>
          <cell r="BH151">
            <v>22310189.621551901</v>
          </cell>
          <cell r="BI151">
            <v>21436925.715502799</v>
          </cell>
          <cell r="BJ151">
            <v>21984256.884538401</v>
          </cell>
          <cell r="BK151">
            <v>21982079.669311099</v>
          </cell>
          <cell r="BL151">
            <v>21986333.987976599</v>
          </cell>
          <cell r="BM151">
            <v>22261715.777297001</v>
          </cell>
          <cell r="BN151">
            <v>21990671.255079199</v>
          </cell>
          <cell r="BO151">
            <v>22148626.234782498</v>
          </cell>
          <cell r="BP151">
            <v>0</v>
          </cell>
          <cell r="BQ151">
            <v>21984256.884538401</v>
          </cell>
          <cell r="BR151">
            <v>22050004.624636039</v>
          </cell>
          <cell r="BS151">
            <v>22050004.624636039</v>
          </cell>
          <cell r="BT151">
            <v>22050004.624636039</v>
          </cell>
          <cell r="BU151">
            <v>21984256.884538401</v>
          </cell>
          <cell r="BV151">
            <v>22310189.621551901</v>
          </cell>
          <cell r="BW151">
            <v>21436925.715502799</v>
          </cell>
          <cell r="BX151">
            <v>21984256.884538401</v>
          </cell>
          <cell r="BY151">
            <v>21982079.669311099</v>
          </cell>
          <cell r="BZ151">
            <v>21986333.987976599</v>
          </cell>
          <cell r="CA151">
            <v>22261715.777297001</v>
          </cell>
          <cell r="CB151">
            <v>21990671.255079199</v>
          </cell>
        </row>
        <row r="152">
          <cell r="K152" t="str">
            <v>IAXN</v>
          </cell>
          <cell r="L152" t="e">
            <v>#N/A</v>
          </cell>
          <cell r="M152">
            <v>1</v>
          </cell>
          <cell r="N152">
            <v>1</v>
          </cell>
          <cell r="R152">
            <v>2</v>
          </cell>
          <cell r="S152">
            <v>40</v>
          </cell>
          <cell r="T152">
            <v>0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365502747.26229203</v>
          </cell>
          <cell r="AG152">
            <v>371865653.859052</v>
          </cell>
          <cell r="AH152">
            <v>355012870.27578503</v>
          </cell>
          <cell r="AI152">
            <v>365502747.26229203</v>
          </cell>
          <cell r="AJ152">
            <v>365222953.42575198</v>
          </cell>
          <cell r="AK152">
            <v>365772675.40450102</v>
          </cell>
          <cell r="AL152">
            <v>359329774.87814403</v>
          </cell>
          <cell r="AM152">
            <v>373859604.47437799</v>
          </cell>
          <cell r="AN152">
            <v>365643587.25816202</v>
          </cell>
          <cell r="AS152">
            <v>0</v>
          </cell>
          <cell r="AT152">
            <v>0</v>
          </cell>
          <cell r="AU152">
            <v>359329774.87814403</v>
          </cell>
          <cell r="AV152">
            <v>570532293.09000003</v>
          </cell>
          <cell r="AW152">
            <v>570532293.09000003</v>
          </cell>
          <cell r="AY152">
            <v>570532293.09000003</v>
          </cell>
          <cell r="AZ152">
            <v>0</v>
          </cell>
          <cell r="BA152">
            <v>365502747.26229203</v>
          </cell>
          <cell r="BB152">
            <v>365502747.26229203</v>
          </cell>
          <cell r="BC152">
            <v>365502747.26229203</v>
          </cell>
          <cell r="BD152">
            <v>365502747.26229203</v>
          </cell>
          <cell r="BE152">
            <v>0</v>
          </cell>
          <cell r="BF152">
            <v>0</v>
          </cell>
          <cell r="BG152">
            <v>365502747.26229203</v>
          </cell>
          <cell r="BH152">
            <v>371865653.859052</v>
          </cell>
          <cell r="BI152">
            <v>355012870.27578503</v>
          </cell>
          <cell r="BJ152">
            <v>365502747.26229203</v>
          </cell>
          <cell r="BK152">
            <v>365222953.42575198</v>
          </cell>
          <cell r="BL152">
            <v>365772675.40450102</v>
          </cell>
          <cell r="BM152">
            <v>373859604.47437799</v>
          </cell>
          <cell r="BN152">
            <v>365643587.25816202</v>
          </cell>
          <cell r="BO152">
            <v>359329774.87814403</v>
          </cell>
          <cell r="BP152">
            <v>0</v>
          </cell>
          <cell r="BQ152">
            <v>365502747.26229203</v>
          </cell>
          <cell r="BR152">
            <v>365502747.26229203</v>
          </cell>
          <cell r="BS152">
            <v>365502747.26229203</v>
          </cell>
          <cell r="BT152">
            <v>365502747.26229203</v>
          </cell>
          <cell r="BU152">
            <v>365502747.26229203</v>
          </cell>
          <cell r="BV152">
            <v>371865653.859052</v>
          </cell>
          <cell r="BW152">
            <v>355012870.27578503</v>
          </cell>
          <cell r="BX152">
            <v>365502747.26229203</v>
          </cell>
          <cell r="BY152">
            <v>365222953.42575198</v>
          </cell>
          <cell r="BZ152">
            <v>365772675.40450102</v>
          </cell>
          <cell r="CA152">
            <v>373859604.47437799</v>
          </cell>
          <cell r="CB152">
            <v>365643587.25816202</v>
          </cell>
        </row>
        <row r="153">
          <cell r="K153" t="str">
            <v>IAXP</v>
          </cell>
          <cell r="L153" t="e">
            <v>#N/A</v>
          </cell>
          <cell r="M153">
            <v>1</v>
          </cell>
          <cell r="N153">
            <v>1</v>
          </cell>
          <cell r="R153">
            <v>2</v>
          </cell>
          <cell r="S153">
            <v>40</v>
          </cell>
          <cell r="T153">
            <v>0</v>
          </cell>
          <cell r="W153">
            <v>1</v>
          </cell>
          <cell r="X153">
            <v>1</v>
          </cell>
          <cell r="Y153">
            <v>1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D153">
            <v>1</v>
          </cell>
          <cell r="AE153">
            <v>1</v>
          </cell>
          <cell r="AF153">
            <v>52160714.672622502</v>
          </cell>
          <cell r="AG153">
            <v>53518738.853387401</v>
          </cell>
          <cell r="AH153">
            <v>50003751.3458068</v>
          </cell>
          <cell r="AI153">
            <v>52160714.672622502</v>
          </cell>
          <cell r="AJ153">
            <v>51615606.4804345</v>
          </cell>
          <cell r="AK153">
            <v>52636449.2432907</v>
          </cell>
          <cell r="AL153">
            <v>55866707.580139004</v>
          </cell>
          <cell r="AM153">
            <v>53434387.740478799</v>
          </cell>
          <cell r="AN153">
            <v>52235716.4956588</v>
          </cell>
          <cell r="AO153">
            <v>27000000</v>
          </cell>
          <cell r="AR153">
            <v>23625000</v>
          </cell>
          <cell r="AS153">
            <v>23625000</v>
          </cell>
          <cell r="AT153">
            <v>23625000</v>
          </cell>
          <cell r="AU153">
            <v>55866707.580139004</v>
          </cell>
          <cell r="AV153">
            <v>53462173.359999999</v>
          </cell>
          <cell r="AW153">
            <v>53462173.359999999</v>
          </cell>
          <cell r="AY153">
            <v>53462173.359999999</v>
          </cell>
          <cell r="AZ153">
            <v>0</v>
          </cell>
          <cell r="BA153">
            <v>79160714.672622502</v>
          </cell>
          <cell r="BB153">
            <v>79293111.835629106</v>
          </cell>
          <cell r="BC153">
            <v>79293111.835629106</v>
          </cell>
          <cell r="BD153">
            <v>79293111.835629106</v>
          </cell>
          <cell r="BE153">
            <v>0</v>
          </cell>
          <cell r="BF153">
            <v>0</v>
          </cell>
          <cell r="BG153">
            <v>79160714.672622502</v>
          </cell>
          <cell r="BH153">
            <v>80518738.853387401</v>
          </cell>
          <cell r="BI153">
            <v>77003751.345806807</v>
          </cell>
          <cell r="BJ153">
            <v>79160714.672622502</v>
          </cell>
          <cell r="BK153">
            <v>78615606.480434507</v>
          </cell>
          <cell r="BL153">
            <v>79636449.243290693</v>
          </cell>
          <cell r="BM153">
            <v>80434387.740478799</v>
          </cell>
          <cell r="BN153">
            <v>79235716.4956588</v>
          </cell>
          <cell r="BO153">
            <v>55866707.580139004</v>
          </cell>
          <cell r="BP153">
            <v>0</v>
          </cell>
          <cell r="BQ153">
            <v>79160714.672622502</v>
          </cell>
          <cell r="BR153">
            <v>79293111.835629106</v>
          </cell>
          <cell r="BS153">
            <v>79293111.835629106</v>
          </cell>
          <cell r="BT153">
            <v>79293111.835629106</v>
          </cell>
          <cell r="BU153">
            <v>79160714.672622502</v>
          </cell>
          <cell r="BV153">
            <v>80518738.853387401</v>
          </cell>
          <cell r="BW153">
            <v>77003751.345806807</v>
          </cell>
          <cell r="BX153">
            <v>79160714.672622502</v>
          </cell>
          <cell r="BY153">
            <v>78615606.480434507</v>
          </cell>
          <cell r="BZ153">
            <v>79636449.243290693</v>
          </cell>
          <cell r="CA153">
            <v>80434387.740478799</v>
          </cell>
          <cell r="CB153">
            <v>79235716.4956588</v>
          </cell>
        </row>
        <row r="154">
          <cell r="K154" t="str">
            <v>IAXQ</v>
          </cell>
          <cell r="L154" t="e">
            <v>#N/A</v>
          </cell>
          <cell r="M154">
            <v>1</v>
          </cell>
          <cell r="N154">
            <v>1</v>
          </cell>
          <cell r="R154">
            <v>2</v>
          </cell>
          <cell r="S154">
            <v>40</v>
          </cell>
          <cell r="T154">
            <v>0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155746775.70086101</v>
          </cell>
          <cell r="AG154">
            <v>158793329.711382</v>
          </cell>
          <cell r="AH154">
            <v>150849155.25611401</v>
          </cell>
          <cell r="AI154">
            <v>155746775.70086101</v>
          </cell>
          <cell r="AJ154">
            <v>156667124.439228</v>
          </cell>
          <cell r="AK154">
            <v>154826098.963635</v>
          </cell>
          <cell r="AL154">
            <v>154125434.19764</v>
          </cell>
          <cell r="AM154">
            <v>158635481.306972</v>
          </cell>
          <cell r="AN154">
            <v>155866531.044788</v>
          </cell>
          <cell r="AS154">
            <v>0</v>
          </cell>
          <cell r="AT154">
            <v>0</v>
          </cell>
          <cell r="AU154">
            <v>154125434.19764</v>
          </cell>
          <cell r="AV154">
            <v>112103256.55</v>
          </cell>
          <cell r="AW154">
            <v>112103256.55</v>
          </cell>
          <cell r="AY154">
            <v>112103256.55</v>
          </cell>
          <cell r="AZ154">
            <v>0</v>
          </cell>
          <cell r="BA154">
            <v>155746775.70086101</v>
          </cell>
          <cell r="BB154">
            <v>155746775.70086101</v>
          </cell>
          <cell r="BC154">
            <v>155746775.70086101</v>
          </cell>
          <cell r="BD154">
            <v>155746775.70086101</v>
          </cell>
          <cell r="BE154">
            <v>0</v>
          </cell>
          <cell r="BF154">
            <v>0</v>
          </cell>
          <cell r="BG154">
            <v>155746775.70086101</v>
          </cell>
          <cell r="BH154">
            <v>158793329.711382</v>
          </cell>
          <cell r="BI154">
            <v>150849155.25611401</v>
          </cell>
          <cell r="BJ154">
            <v>155746775.70086101</v>
          </cell>
          <cell r="BK154">
            <v>156667124.439228</v>
          </cell>
          <cell r="BL154">
            <v>154826098.963635</v>
          </cell>
          <cell r="BM154">
            <v>158635481.306972</v>
          </cell>
          <cell r="BN154">
            <v>155866531.044788</v>
          </cell>
          <cell r="BO154">
            <v>154125434.19764</v>
          </cell>
          <cell r="BP154">
            <v>0</v>
          </cell>
          <cell r="BQ154">
            <v>155746775.70086101</v>
          </cell>
          <cell r="BR154">
            <v>155746775.70086101</v>
          </cell>
          <cell r="BS154">
            <v>155746775.70086101</v>
          </cell>
          <cell r="BT154">
            <v>155746775.70086101</v>
          </cell>
          <cell r="BU154">
            <v>155746775.70086101</v>
          </cell>
          <cell r="BV154">
            <v>158793329.711382</v>
          </cell>
          <cell r="BW154">
            <v>150849155.25611401</v>
          </cell>
          <cell r="BX154">
            <v>155746775.70086101</v>
          </cell>
          <cell r="BY154">
            <v>156667124.439228</v>
          </cell>
          <cell r="BZ154">
            <v>154826098.963635</v>
          </cell>
          <cell r="CA154">
            <v>158635481.306972</v>
          </cell>
          <cell r="CB154">
            <v>155866531.044788</v>
          </cell>
        </row>
        <row r="155">
          <cell r="K155" t="str">
            <v>IAZA</v>
          </cell>
          <cell r="L155" t="e">
            <v>#N/A</v>
          </cell>
          <cell r="M155">
            <v>1</v>
          </cell>
          <cell r="N155">
            <v>1</v>
          </cell>
          <cell r="Q155">
            <v>1</v>
          </cell>
          <cell r="R155">
            <v>2</v>
          </cell>
          <cell r="S155">
            <v>40</v>
          </cell>
          <cell r="T155">
            <v>0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114360860.197844</v>
          </cell>
          <cell r="AG155">
            <v>116367008.76672401</v>
          </cell>
          <cell r="AH155">
            <v>111129552.982282</v>
          </cell>
          <cell r="AI155">
            <v>114360860.197844</v>
          </cell>
          <cell r="AJ155">
            <v>115961507.880916</v>
          </cell>
          <cell r="AK155">
            <v>112832534.23732799</v>
          </cell>
          <cell r="AL155">
            <v>92511973.600962505</v>
          </cell>
          <cell r="AM155">
            <v>116275271.28480899</v>
          </cell>
          <cell r="AN155">
            <v>114432496.652263</v>
          </cell>
          <cell r="AO155">
            <v>161610.674063271</v>
          </cell>
          <cell r="AS155">
            <v>0</v>
          </cell>
          <cell r="AT155">
            <v>0</v>
          </cell>
          <cell r="AU155">
            <v>92511973.600962505</v>
          </cell>
          <cell r="AV155">
            <v>69197812.329999998</v>
          </cell>
          <cell r="AW155">
            <v>69197812.329999998</v>
          </cell>
          <cell r="AY155">
            <v>69197812.329999998</v>
          </cell>
          <cell r="AZ155">
            <v>0</v>
          </cell>
          <cell r="BA155">
            <v>114522470.87190726</v>
          </cell>
          <cell r="BB155">
            <v>114522470.87190726</v>
          </cell>
          <cell r="BC155">
            <v>114522470.87190726</v>
          </cell>
          <cell r="BD155">
            <v>114522470.87190726</v>
          </cell>
          <cell r="BE155">
            <v>0</v>
          </cell>
          <cell r="BF155">
            <v>0</v>
          </cell>
          <cell r="BG155">
            <v>114522470.87190726</v>
          </cell>
          <cell r="BH155">
            <v>116528619.44078727</v>
          </cell>
          <cell r="BI155">
            <v>111291163.65634526</v>
          </cell>
          <cell r="BJ155">
            <v>114522470.87190726</v>
          </cell>
          <cell r="BK155">
            <v>116123118.55497926</v>
          </cell>
          <cell r="BL155">
            <v>112994144.91139126</v>
          </cell>
          <cell r="BM155">
            <v>116436881.95887226</v>
          </cell>
          <cell r="BN155">
            <v>114594107.32632627</v>
          </cell>
          <cell r="BO155">
            <v>92511973.600962505</v>
          </cell>
          <cell r="BP155">
            <v>0</v>
          </cell>
          <cell r="BQ155">
            <v>114522470.87190726</v>
          </cell>
          <cell r="BR155">
            <v>114522470.87190726</v>
          </cell>
          <cell r="BS155">
            <v>114522470.87190726</v>
          </cell>
          <cell r="BT155">
            <v>114522470.87190726</v>
          </cell>
          <cell r="BU155">
            <v>114522470.87190726</v>
          </cell>
          <cell r="BV155">
            <v>116528619.44078727</v>
          </cell>
          <cell r="BW155">
            <v>111291163.65634526</v>
          </cell>
          <cell r="BX155">
            <v>114522470.87190726</v>
          </cell>
          <cell r="BY155">
            <v>116123118.55497926</v>
          </cell>
          <cell r="BZ155">
            <v>112994144.91139126</v>
          </cell>
          <cell r="CA155">
            <v>116436881.95887226</v>
          </cell>
          <cell r="CB155">
            <v>114594107.32632627</v>
          </cell>
        </row>
        <row r="156">
          <cell r="K156" t="str">
            <v>IAZI</v>
          </cell>
          <cell r="L156" t="e">
            <v>#N/A</v>
          </cell>
          <cell r="M156">
            <v>1</v>
          </cell>
          <cell r="N156">
            <v>1</v>
          </cell>
          <cell r="R156">
            <v>2</v>
          </cell>
          <cell r="S156">
            <v>40</v>
          </cell>
          <cell r="T156">
            <v>0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556315617.53197205</v>
          </cell>
          <cell r="AG156">
            <v>574604524.82966495</v>
          </cell>
          <cell r="AH156">
            <v>527267904.901618</v>
          </cell>
          <cell r="AI156">
            <v>556315617.53197205</v>
          </cell>
          <cell r="AJ156">
            <v>555838370.08344996</v>
          </cell>
          <cell r="AK156">
            <v>556875398.27497196</v>
          </cell>
          <cell r="AL156">
            <v>522814775.143704</v>
          </cell>
          <cell r="AM156">
            <v>578738838.26326001</v>
          </cell>
          <cell r="AN156">
            <v>557185496.63763106</v>
          </cell>
          <cell r="AO156">
            <v>2895522.6849152301</v>
          </cell>
          <cell r="AS156">
            <v>0</v>
          </cell>
          <cell r="AT156">
            <v>0</v>
          </cell>
          <cell r="AU156">
            <v>522814775.143704</v>
          </cell>
          <cell r="AV156">
            <v>435488639.27999997</v>
          </cell>
          <cell r="AW156">
            <v>435488639.27999997</v>
          </cell>
          <cell r="AY156">
            <v>435488639.27999997</v>
          </cell>
          <cell r="AZ156">
            <v>0</v>
          </cell>
          <cell r="BA156">
            <v>559211140.21688724</v>
          </cell>
          <cell r="BB156">
            <v>559211140.21688724</v>
          </cell>
          <cell r="BC156">
            <v>559211140.21688724</v>
          </cell>
          <cell r="BD156">
            <v>559211140.21688724</v>
          </cell>
          <cell r="BE156">
            <v>0</v>
          </cell>
          <cell r="BF156">
            <v>0</v>
          </cell>
          <cell r="BG156">
            <v>559211140.21688724</v>
          </cell>
          <cell r="BH156">
            <v>577500047.51458013</v>
          </cell>
          <cell r="BI156">
            <v>530163427.58653325</v>
          </cell>
          <cell r="BJ156">
            <v>559211140.21688724</v>
          </cell>
          <cell r="BK156">
            <v>558733892.76836514</v>
          </cell>
          <cell r="BL156">
            <v>559770920.95988715</v>
          </cell>
          <cell r="BM156">
            <v>581634360.94817519</v>
          </cell>
          <cell r="BN156">
            <v>560081019.32254624</v>
          </cell>
          <cell r="BO156">
            <v>522814775.143704</v>
          </cell>
          <cell r="BP156">
            <v>0</v>
          </cell>
          <cell r="BQ156">
            <v>559211140.21688724</v>
          </cell>
          <cell r="BR156">
            <v>559211140.21688724</v>
          </cell>
          <cell r="BS156">
            <v>559211140.21688724</v>
          </cell>
          <cell r="BT156">
            <v>559211140.21688724</v>
          </cell>
          <cell r="BU156">
            <v>559211140.21688724</v>
          </cell>
          <cell r="BV156">
            <v>577500047.51458013</v>
          </cell>
          <cell r="BW156">
            <v>530163427.58653325</v>
          </cell>
          <cell r="BX156">
            <v>559211140.21688724</v>
          </cell>
          <cell r="BY156">
            <v>558733892.76836514</v>
          </cell>
          <cell r="BZ156">
            <v>559770920.95988715</v>
          </cell>
          <cell r="CA156">
            <v>581634360.94817519</v>
          </cell>
          <cell r="CB156">
            <v>560081019.32254624</v>
          </cell>
        </row>
        <row r="157">
          <cell r="K157" t="str">
            <v>IBNM</v>
          </cell>
          <cell r="L157">
            <v>1</v>
          </cell>
          <cell r="M157">
            <v>1</v>
          </cell>
          <cell r="N157">
            <v>2</v>
          </cell>
          <cell r="Q157">
            <v>1</v>
          </cell>
          <cell r="R157">
            <v>1</v>
          </cell>
          <cell r="S157">
            <v>40</v>
          </cell>
          <cell r="T157">
            <v>0</v>
          </cell>
          <cell r="W157">
            <v>1</v>
          </cell>
          <cell r="X157">
            <v>1</v>
          </cell>
          <cell r="Y157">
            <v>1</v>
          </cell>
          <cell r="Z157">
            <v>1</v>
          </cell>
          <cell r="AA157">
            <v>1</v>
          </cell>
          <cell r="AB157">
            <v>1</v>
          </cell>
          <cell r="AC157">
            <v>1</v>
          </cell>
          <cell r="AD157">
            <v>1</v>
          </cell>
          <cell r="AE157">
            <v>1</v>
          </cell>
          <cell r="AF157">
            <v>1257246.7898017101</v>
          </cell>
          <cell r="AG157">
            <v>1257353.69071717</v>
          </cell>
          <cell r="AH157">
            <v>1257096.2728329001</v>
          </cell>
          <cell r="AI157">
            <v>1257246.7898017101</v>
          </cell>
          <cell r="AJ157">
            <v>1257110.3986518399</v>
          </cell>
          <cell r="AK157">
            <v>1257374.50621813</v>
          </cell>
          <cell r="AL157">
            <v>1257246.7898017101</v>
          </cell>
          <cell r="AM157">
            <v>1262005.70710238</v>
          </cell>
          <cell r="AN157">
            <v>1257330.6848688801</v>
          </cell>
          <cell r="AO157">
            <v>-6810.6393279200001</v>
          </cell>
          <cell r="AR157">
            <v>1260953.09719292</v>
          </cell>
          <cell r="AS157">
            <v>1260953.09719292</v>
          </cell>
          <cell r="AT157">
            <v>1260953.09719292</v>
          </cell>
          <cell r="AU157">
            <v>0</v>
          </cell>
          <cell r="AV157">
            <v>1260953.1000000001</v>
          </cell>
          <cell r="AW157">
            <v>1260953.1000000001</v>
          </cell>
          <cell r="AY157">
            <v>1260953.1000000001</v>
          </cell>
          <cell r="AZ157">
            <v>0</v>
          </cell>
          <cell r="BA157">
            <v>1250436.15047379</v>
          </cell>
          <cell r="BB157">
            <v>1254642.929161442</v>
          </cell>
          <cell r="BC157">
            <v>1254642.929161442</v>
          </cell>
          <cell r="BD157">
            <v>1254642.929161442</v>
          </cell>
          <cell r="BE157">
            <v>0</v>
          </cell>
          <cell r="BF157">
            <v>0</v>
          </cell>
          <cell r="BG157">
            <v>1250436.15047379</v>
          </cell>
          <cell r="BH157">
            <v>1250543.05138925</v>
          </cell>
          <cell r="BI157">
            <v>1250285.63350498</v>
          </cell>
          <cell r="BJ157">
            <v>1250436.15047379</v>
          </cell>
          <cell r="BK157">
            <v>1250299.7593239199</v>
          </cell>
          <cell r="BL157">
            <v>1250563.86689021</v>
          </cell>
          <cell r="BM157">
            <v>1255195.06777446</v>
          </cell>
          <cell r="BN157">
            <v>1250520.04554096</v>
          </cell>
          <cell r="BO157">
            <v>0</v>
          </cell>
          <cell r="BP157">
            <v>0</v>
          </cell>
          <cell r="BQ157">
            <v>1250436.15047379</v>
          </cell>
          <cell r="BR157">
            <v>1254642.929161442</v>
          </cell>
          <cell r="BS157">
            <v>1254642.929161442</v>
          </cell>
          <cell r="BT157">
            <v>1254642.929161442</v>
          </cell>
          <cell r="BU157">
            <v>1250436.15047379</v>
          </cell>
          <cell r="BV157">
            <v>1250543.05138925</v>
          </cell>
          <cell r="BW157">
            <v>1250285.63350498</v>
          </cell>
          <cell r="BX157">
            <v>1250436.15047379</v>
          </cell>
          <cell r="BY157">
            <v>1250299.7593239199</v>
          </cell>
          <cell r="BZ157">
            <v>1250563.86689021</v>
          </cell>
          <cell r="CA157">
            <v>1255195.06777446</v>
          </cell>
          <cell r="CB157">
            <v>1250520.04554096</v>
          </cell>
        </row>
        <row r="158">
          <cell r="K158" t="str">
            <v>IBNW</v>
          </cell>
          <cell r="L158" t="e">
            <v>#N/A</v>
          </cell>
          <cell r="M158">
            <v>1</v>
          </cell>
          <cell r="N158">
            <v>2</v>
          </cell>
          <cell r="Q158">
            <v>1</v>
          </cell>
          <cell r="R158">
            <v>1</v>
          </cell>
          <cell r="S158">
            <v>40</v>
          </cell>
          <cell r="T158">
            <v>0</v>
          </cell>
          <cell r="W158">
            <v>1</v>
          </cell>
          <cell r="X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1</v>
          </cell>
          <cell r="AD158">
            <v>1</v>
          </cell>
          <cell r="AE158">
            <v>1</v>
          </cell>
          <cell r="AF158">
            <v>3813783.7107004998</v>
          </cell>
          <cell r="AG158">
            <v>3846348.66010537</v>
          </cell>
          <cell r="AH158">
            <v>3770167.7165967501</v>
          </cell>
          <cell r="AI158">
            <v>3813869.0757523598</v>
          </cell>
          <cell r="AJ158">
            <v>3805877.4640823901</v>
          </cell>
          <cell r="AK158">
            <v>3821105.01922603</v>
          </cell>
          <cell r="AL158">
            <v>3813783.7107004998</v>
          </cell>
          <cell r="AM158">
            <v>3822463.27588666</v>
          </cell>
          <cell r="AN158">
            <v>3838313.23215811</v>
          </cell>
          <cell r="AR158">
            <v>3679347.6834271899</v>
          </cell>
          <cell r="AS158">
            <v>3679347.6834271899</v>
          </cell>
          <cell r="AT158">
            <v>3679347.6834271899</v>
          </cell>
          <cell r="AU158">
            <v>0</v>
          </cell>
          <cell r="AV158">
            <v>3701627.83</v>
          </cell>
          <cell r="AW158">
            <v>3701627.83</v>
          </cell>
          <cell r="AY158">
            <v>3701627.83</v>
          </cell>
          <cell r="AZ158">
            <v>0</v>
          </cell>
          <cell r="BA158">
            <v>3813783.7107004998</v>
          </cell>
          <cell r="BB158">
            <v>3813783.7107004998</v>
          </cell>
          <cell r="BC158">
            <v>3813783.7107004998</v>
          </cell>
          <cell r="BD158">
            <v>3813783.7107004998</v>
          </cell>
          <cell r="BE158">
            <v>0</v>
          </cell>
          <cell r="BF158">
            <v>0</v>
          </cell>
          <cell r="BG158">
            <v>3813783.7107004998</v>
          </cell>
          <cell r="BH158">
            <v>3846348.66010537</v>
          </cell>
          <cell r="BI158">
            <v>3770167.7165967501</v>
          </cell>
          <cell r="BJ158">
            <v>3813869.0757523598</v>
          </cell>
          <cell r="BK158">
            <v>3805877.4640823901</v>
          </cell>
          <cell r="BL158">
            <v>3821105.01922603</v>
          </cell>
          <cell r="BM158">
            <v>3822463.27588666</v>
          </cell>
          <cell r="BN158">
            <v>3838313.23215811</v>
          </cell>
          <cell r="BO158">
            <v>0</v>
          </cell>
          <cell r="BP158">
            <v>0</v>
          </cell>
          <cell r="BQ158">
            <v>3813783.7107004998</v>
          </cell>
          <cell r="BR158">
            <v>3813783.7107004998</v>
          </cell>
          <cell r="BS158">
            <v>3813783.7107004998</v>
          </cell>
          <cell r="BT158">
            <v>3813783.7107004998</v>
          </cell>
          <cell r="BU158">
            <v>3813783.7107004998</v>
          </cell>
          <cell r="BV158">
            <v>3846348.66010537</v>
          </cell>
          <cell r="BW158">
            <v>3770167.7165967501</v>
          </cell>
          <cell r="BX158">
            <v>3813869.0757523598</v>
          </cell>
          <cell r="BY158">
            <v>3805877.4640823901</v>
          </cell>
          <cell r="BZ158">
            <v>3821105.01922603</v>
          </cell>
          <cell r="CA158">
            <v>3822463.27588666</v>
          </cell>
          <cell r="CB158">
            <v>3838313.23215811</v>
          </cell>
        </row>
        <row r="159">
          <cell r="K159" t="str">
            <v>IBSH</v>
          </cell>
          <cell r="L159" t="e">
            <v>#N/A</v>
          </cell>
          <cell r="M159">
            <v>1</v>
          </cell>
          <cell r="N159">
            <v>2</v>
          </cell>
          <cell r="Q159">
            <v>1</v>
          </cell>
          <cell r="R159">
            <v>1</v>
          </cell>
          <cell r="S159">
            <v>40</v>
          </cell>
          <cell r="T159">
            <v>0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139428402.56344301</v>
          </cell>
          <cell r="AG159">
            <v>139470342.757541</v>
          </cell>
          <cell r="AH159">
            <v>139372214.134918</v>
          </cell>
          <cell r="AI159">
            <v>139434837.81052101</v>
          </cell>
          <cell r="AJ159">
            <v>140213792.78731501</v>
          </cell>
          <cell r="AK159">
            <v>138672871.93373001</v>
          </cell>
          <cell r="AL159">
            <v>139428402.56344301</v>
          </cell>
          <cell r="AM159">
            <v>139576668.926687</v>
          </cell>
          <cell r="AN159">
            <v>139463348.39222601</v>
          </cell>
          <cell r="AR159">
            <v>117457369.978809</v>
          </cell>
          <cell r="AS159">
            <v>117457369.978809</v>
          </cell>
          <cell r="AT159">
            <v>139472832.19227558</v>
          </cell>
          <cell r="AU159">
            <v>0</v>
          </cell>
          <cell r="AV159">
            <v>117457369.98</v>
          </cell>
          <cell r="AW159">
            <v>117457369.98</v>
          </cell>
          <cell r="AY159">
            <v>117457369.98</v>
          </cell>
          <cell r="AZ159">
            <v>0</v>
          </cell>
          <cell r="BA159">
            <v>139428402.56344301</v>
          </cell>
          <cell r="BB159">
            <v>139446174.41497603</v>
          </cell>
          <cell r="BC159">
            <v>139428402.56344301</v>
          </cell>
          <cell r="BD159">
            <v>139446174.41497603</v>
          </cell>
          <cell r="BE159">
            <v>0</v>
          </cell>
          <cell r="BF159">
            <v>0</v>
          </cell>
          <cell r="BG159">
            <v>139428402.56344301</v>
          </cell>
          <cell r="BH159">
            <v>139470342.757541</v>
          </cell>
          <cell r="BI159">
            <v>139372214.134918</v>
          </cell>
          <cell r="BJ159">
            <v>139434837.81052101</v>
          </cell>
          <cell r="BK159">
            <v>140213792.78731501</v>
          </cell>
          <cell r="BL159">
            <v>138672871.93373001</v>
          </cell>
          <cell r="BM159">
            <v>139576668.926687</v>
          </cell>
          <cell r="BN159">
            <v>139463348.39222601</v>
          </cell>
          <cell r="BO159">
            <v>0</v>
          </cell>
          <cell r="BP159">
            <v>0</v>
          </cell>
          <cell r="BQ159">
            <v>139428402.56344301</v>
          </cell>
          <cell r="BR159">
            <v>139446174.41497603</v>
          </cell>
          <cell r="BS159">
            <v>139428402.56344301</v>
          </cell>
          <cell r="BT159">
            <v>139446174.41497603</v>
          </cell>
          <cell r="BU159">
            <v>139428402.56344301</v>
          </cell>
          <cell r="BV159">
            <v>139470342.757541</v>
          </cell>
          <cell r="BW159">
            <v>139372214.134918</v>
          </cell>
          <cell r="BX159">
            <v>139434837.81052101</v>
          </cell>
          <cell r="BY159">
            <v>140213792.78731501</v>
          </cell>
          <cell r="BZ159">
            <v>138672871.93373001</v>
          </cell>
          <cell r="CA159">
            <v>139576668.926687</v>
          </cell>
          <cell r="CB159">
            <v>139463348.39222601</v>
          </cell>
          <cell r="CC159">
            <v>22015462.2134666</v>
          </cell>
          <cell r="CD159">
            <v>21962518.932724498</v>
          </cell>
          <cell r="CE159">
            <v>22086392.1790291</v>
          </cell>
          <cell r="CF159">
            <v>22015462.2134666</v>
          </cell>
          <cell r="CG159">
            <v>22797569.455099002</v>
          </cell>
          <cell r="CH159">
            <v>21263017.7991415</v>
          </cell>
          <cell r="CI159">
            <v>22015462.2134666</v>
          </cell>
          <cell r="CJ159">
            <v>22015462.2134666</v>
          </cell>
          <cell r="CK159">
            <v>21966639.832325801</v>
          </cell>
        </row>
        <row r="160">
          <cell r="K160" t="str">
            <v>IBWD</v>
          </cell>
          <cell r="L160" t="e">
            <v>#N/A</v>
          </cell>
          <cell r="M160">
            <v>1</v>
          </cell>
          <cell r="N160">
            <v>2</v>
          </cell>
          <cell r="Q160">
            <v>1</v>
          </cell>
          <cell r="R160">
            <v>1</v>
          </cell>
          <cell r="S160">
            <v>40</v>
          </cell>
          <cell r="T160">
            <v>0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51918709.760289602</v>
          </cell>
          <cell r="AG160">
            <v>51934816.1679672</v>
          </cell>
          <cell r="AH160">
            <v>51894212.115411699</v>
          </cell>
          <cell r="AI160">
            <v>51919609.477857798</v>
          </cell>
          <cell r="AJ160">
            <v>52441226.312229797</v>
          </cell>
          <cell r="AK160">
            <v>51446225.827876799</v>
          </cell>
          <cell r="AL160">
            <v>51918709.760289602</v>
          </cell>
          <cell r="AM160">
            <v>52133447.211637102</v>
          </cell>
          <cell r="AN160">
            <v>51917541.792581901</v>
          </cell>
          <cell r="AR160">
            <v>41374292.491904996</v>
          </cell>
          <cell r="AS160">
            <v>41374292.491904996</v>
          </cell>
          <cell r="AT160">
            <v>41374292.491904996</v>
          </cell>
          <cell r="AU160">
            <v>0</v>
          </cell>
          <cell r="AV160">
            <v>41387741.700000003</v>
          </cell>
          <cell r="AW160">
            <v>41387741.700000003</v>
          </cell>
          <cell r="AY160">
            <v>41387741.700000003</v>
          </cell>
          <cell r="AZ160">
            <v>0</v>
          </cell>
          <cell r="BA160">
            <v>51918709.760289602</v>
          </cell>
          <cell r="BB160">
            <v>51918709.760289602</v>
          </cell>
          <cell r="BC160">
            <v>51918709.760289602</v>
          </cell>
          <cell r="BD160">
            <v>51918709.760289602</v>
          </cell>
          <cell r="BE160">
            <v>0</v>
          </cell>
          <cell r="BF160">
            <v>0</v>
          </cell>
          <cell r="BG160">
            <v>51918709.760289602</v>
          </cell>
          <cell r="BH160">
            <v>51934816.1679672</v>
          </cell>
          <cell r="BI160">
            <v>51894212.115411699</v>
          </cell>
          <cell r="BJ160">
            <v>51919609.477857798</v>
          </cell>
          <cell r="BK160">
            <v>52441226.312229797</v>
          </cell>
          <cell r="BL160">
            <v>51446225.827876799</v>
          </cell>
          <cell r="BM160">
            <v>52133447.211637102</v>
          </cell>
          <cell r="BN160">
            <v>51917541.792581901</v>
          </cell>
          <cell r="BO160">
            <v>0</v>
          </cell>
          <cell r="BP160">
            <v>0</v>
          </cell>
          <cell r="BQ160">
            <v>51918709.760289602</v>
          </cell>
          <cell r="BR160">
            <v>51918709.760289602</v>
          </cell>
          <cell r="BS160">
            <v>51918709.760289602</v>
          </cell>
          <cell r="BT160">
            <v>51918709.760289602</v>
          </cell>
          <cell r="BU160">
            <v>51918709.760289602</v>
          </cell>
          <cell r="BV160">
            <v>51934816.1679672</v>
          </cell>
          <cell r="BW160">
            <v>51894212.115411699</v>
          </cell>
          <cell r="BX160">
            <v>51919609.477857798</v>
          </cell>
          <cell r="BY160">
            <v>52441226.312229797</v>
          </cell>
          <cell r="BZ160">
            <v>51446225.827876799</v>
          </cell>
          <cell r="CA160">
            <v>52133447.211637102</v>
          </cell>
          <cell r="CB160">
            <v>51917541.792581901</v>
          </cell>
        </row>
        <row r="161">
          <cell r="K161" t="str">
            <v>IFNM</v>
          </cell>
          <cell r="L161">
            <v>1</v>
          </cell>
          <cell r="M161">
            <v>1</v>
          </cell>
          <cell r="N161">
            <v>2</v>
          </cell>
          <cell r="P161">
            <v>1</v>
          </cell>
          <cell r="Q161">
            <v>1</v>
          </cell>
          <cell r="R161">
            <v>1</v>
          </cell>
          <cell r="S161">
            <v>40</v>
          </cell>
          <cell r="T161">
            <v>0</v>
          </cell>
          <cell r="W161">
            <v>1</v>
          </cell>
          <cell r="X161">
            <v>1</v>
          </cell>
          <cell r="Y161">
            <v>1</v>
          </cell>
          <cell r="Z161">
            <v>1</v>
          </cell>
          <cell r="AA161">
            <v>1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  <cell r="AF161">
            <v>185026.92242734399</v>
          </cell>
          <cell r="AG161">
            <v>185026.92242734399</v>
          </cell>
          <cell r="AH161">
            <v>185026.92242734399</v>
          </cell>
          <cell r="AI161">
            <v>185026.92242734399</v>
          </cell>
          <cell r="AJ161">
            <v>185026.92242734399</v>
          </cell>
          <cell r="AK161">
            <v>185026.92242734399</v>
          </cell>
          <cell r="AL161">
            <v>185026.92242734399</v>
          </cell>
          <cell r="AM161">
            <v>203611.175876194</v>
          </cell>
          <cell r="AN161">
            <v>185026.92242734399</v>
          </cell>
          <cell r="AS161">
            <v>0</v>
          </cell>
          <cell r="AT161">
            <v>0</v>
          </cell>
          <cell r="AU161">
            <v>0</v>
          </cell>
          <cell r="AV161">
            <v>49711385.93</v>
          </cell>
          <cell r="AW161">
            <v>49711385.93</v>
          </cell>
          <cell r="AY161">
            <v>49711385.93</v>
          </cell>
          <cell r="AZ161">
            <v>0</v>
          </cell>
          <cell r="BA161">
            <v>185026.92242734399</v>
          </cell>
          <cell r="BB161">
            <v>185026.92242734399</v>
          </cell>
          <cell r="BC161">
            <v>185026.92242734399</v>
          </cell>
          <cell r="BD161">
            <v>185026.92242734399</v>
          </cell>
          <cell r="BE161">
            <v>0</v>
          </cell>
          <cell r="BF161">
            <v>0</v>
          </cell>
          <cell r="BG161">
            <v>185026.92242734399</v>
          </cell>
          <cell r="BH161">
            <v>185026.92242734399</v>
          </cell>
          <cell r="BI161">
            <v>185026.92242734399</v>
          </cell>
          <cell r="BJ161">
            <v>185026.92242734399</v>
          </cell>
          <cell r="BK161">
            <v>185026.92242734399</v>
          </cell>
          <cell r="BL161">
            <v>185026.92242734399</v>
          </cell>
          <cell r="BM161">
            <v>203611.175876194</v>
          </cell>
          <cell r="BN161">
            <v>185026.92242734399</v>
          </cell>
          <cell r="BO161">
            <v>0</v>
          </cell>
          <cell r="BP161">
            <v>0</v>
          </cell>
          <cell r="BQ161">
            <v>185026.92242734399</v>
          </cell>
          <cell r="BR161">
            <v>185026.92242734399</v>
          </cell>
          <cell r="BS161">
            <v>185026.92242734399</v>
          </cell>
          <cell r="BT161">
            <v>185026.92242734399</v>
          </cell>
          <cell r="BU161">
            <v>185026.92242734399</v>
          </cell>
          <cell r="BV161">
            <v>185026.92242734399</v>
          </cell>
          <cell r="BW161">
            <v>185026.92242734399</v>
          </cell>
          <cell r="BX161">
            <v>185026.92242734399</v>
          </cell>
          <cell r="BY161">
            <v>185026.92242734399</v>
          </cell>
          <cell r="BZ161">
            <v>185026.92242734399</v>
          </cell>
          <cell r="CA161">
            <v>203611.175876194</v>
          </cell>
          <cell r="CB161">
            <v>185026.92242734399</v>
          </cell>
        </row>
        <row r="162">
          <cell r="K162" t="str">
            <v>IGLR</v>
          </cell>
          <cell r="L162" t="e">
            <v>#N/A</v>
          </cell>
          <cell r="M162">
            <v>1</v>
          </cell>
          <cell r="N162">
            <v>2</v>
          </cell>
          <cell r="R162">
            <v>3</v>
          </cell>
          <cell r="S162">
            <v>40</v>
          </cell>
          <cell r="T162">
            <v>0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  <cell r="AF162">
            <v>7970137.2933180695</v>
          </cell>
          <cell r="AG162">
            <v>7854566.5818470903</v>
          </cell>
          <cell r="AH162">
            <v>8149158.9874767698</v>
          </cell>
          <cell r="AI162">
            <v>7970137.2933180695</v>
          </cell>
          <cell r="AJ162">
            <v>7970137.2933180695</v>
          </cell>
          <cell r="AK162">
            <v>7970137.2933180695</v>
          </cell>
          <cell r="AL162">
            <v>7970137.2933180695</v>
          </cell>
          <cell r="AM162">
            <v>7982966.7545619598</v>
          </cell>
          <cell r="AN162">
            <v>7959082.94186527</v>
          </cell>
          <cell r="AS162">
            <v>0</v>
          </cell>
          <cell r="AT162">
            <v>0</v>
          </cell>
          <cell r="AU162">
            <v>0</v>
          </cell>
          <cell r="AV162">
            <v>6540814.9000000004</v>
          </cell>
          <cell r="AW162">
            <v>6540814.9000000004</v>
          </cell>
          <cell r="AY162">
            <v>6540814.9000000004</v>
          </cell>
          <cell r="AZ162">
            <v>7970137.2933180695</v>
          </cell>
          <cell r="BA162">
            <v>7970137.2933180695</v>
          </cell>
          <cell r="BB162">
            <v>7970137.2933180695</v>
          </cell>
          <cell r="BC162">
            <v>7970137.2933180695</v>
          </cell>
          <cell r="BD162">
            <v>7970137.2933180695</v>
          </cell>
          <cell r="BE162">
            <v>0</v>
          </cell>
          <cell r="BF162">
            <v>0</v>
          </cell>
          <cell r="BG162">
            <v>7970137.2933180695</v>
          </cell>
          <cell r="BH162">
            <v>7854566.5818470903</v>
          </cell>
          <cell r="BI162">
            <v>8149158.9874767698</v>
          </cell>
          <cell r="BJ162">
            <v>7970137.2933180695</v>
          </cell>
          <cell r="BK162">
            <v>7970137.2933180695</v>
          </cell>
          <cell r="BL162">
            <v>7970137.2933180695</v>
          </cell>
          <cell r="BM162">
            <v>7982966.7545619598</v>
          </cell>
          <cell r="BN162">
            <v>7959082.94186527</v>
          </cell>
          <cell r="BO162">
            <v>0</v>
          </cell>
          <cell r="BP162">
            <v>7970137.2933180695</v>
          </cell>
          <cell r="BQ162">
            <v>7970137.2933180695</v>
          </cell>
          <cell r="BR162">
            <v>7970137.2933180695</v>
          </cell>
          <cell r="BS162">
            <v>7970137.2933180695</v>
          </cell>
          <cell r="BT162">
            <v>7970137.2933180695</v>
          </cell>
          <cell r="BU162">
            <v>7970137.2933180695</v>
          </cell>
          <cell r="BV162">
            <v>7854566.5818470903</v>
          </cell>
          <cell r="BW162">
            <v>8149158.9874767698</v>
          </cell>
          <cell r="BX162">
            <v>7970137.2933180695</v>
          </cell>
          <cell r="BY162">
            <v>7970137.2933180695</v>
          </cell>
          <cell r="BZ162">
            <v>7970137.2933180695</v>
          </cell>
          <cell r="CA162">
            <v>7982966.7545619598</v>
          </cell>
          <cell r="CB162">
            <v>7959082.94186527</v>
          </cell>
        </row>
        <row r="163">
          <cell r="K163" t="str">
            <v>IGRN</v>
          </cell>
          <cell r="L163" t="e">
            <v>#N/A</v>
          </cell>
          <cell r="M163">
            <v>1</v>
          </cell>
          <cell r="N163">
            <v>2</v>
          </cell>
          <cell r="Q163">
            <v>1</v>
          </cell>
          <cell r="R163">
            <v>1</v>
          </cell>
          <cell r="S163">
            <v>40</v>
          </cell>
          <cell r="T163">
            <v>0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79303113.431973293</v>
          </cell>
          <cell r="AG163">
            <v>113815320.41708</v>
          </cell>
          <cell r="AH163">
            <v>32706185.272174701</v>
          </cell>
          <cell r="AI163">
            <v>79303113.431973293</v>
          </cell>
          <cell r="AJ163">
            <v>99023508.267465904</v>
          </cell>
          <cell r="AK163">
            <v>65426215.0969593</v>
          </cell>
          <cell r="AL163">
            <v>79303113.431973293</v>
          </cell>
          <cell r="AM163">
            <v>84835305.890920907</v>
          </cell>
          <cell r="AN163">
            <v>97535063.527625695</v>
          </cell>
          <cell r="AR163">
            <v>25964835.703444701</v>
          </cell>
          <cell r="AS163">
            <v>25964835.703444701</v>
          </cell>
          <cell r="AT163">
            <v>25964835.703444701</v>
          </cell>
          <cell r="AU163">
            <v>0</v>
          </cell>
          <cell r="AV163">
            <v>42410651.719999999</v>
          </cell>
          <cell r="AW163">
            <v>42410651.719999999</v>
          </cell>
          <cell r="AY163">
            <v>42410651.719999999</v>
          </cell>
          <cell r="AZ163">
            <v>0</v>
          </cell>
          <cell r="BA163">
            <v>79303113.431973293</v>
          </cell>
          <cell r="BB163">
            <v>79303113.431973293</v>
          </cell>
          <cell r="BC163">
            <v>79303113.431973293</v>
          </cell>
          <cell r="BD163">
            <v>79303113.431973293</v>
          </cell>
          <cell r="BE163">
            <v>0</v>
          </cell>
          <cell r="BF163">
            <v>0</v>
          </cell>
          <cell r="BG163">
            <v>79303113.431973293</v>
          </cell>
          <cell r="BH163">
            <v>113815320.41708</v>
          </cell>
          <cell r="BI163">
            <v>32706185.272174701</v>
          </cell>
          <cell r="BJ163">
            <v>79303113.431973293</v>
          </cell>
          <cell r="BK163">
            <v>99023508.267465904</v>
          </cell>
          <cell r="BL163">
            <v>65426215.0969593</v>
          </cell>
          <cell r="BM163">
            <v>84835305.890920907</v>
          </cell>
          <cell r="BN163">
            <v>97535063.527625695</v>
          </cell>
          <cell r="BO163">
            <v>0</v>
          </cell>
          <cell r="BP163">
            <v>0</v>
          </cell>
          <cell r="BQ163">
            <v>79303113.431973293</v>
          </cell>
          <cell r="BR163">
            <v>79303113.431973293</v>
          </cell>
          <cell r="BS163">
            <v>79303113.431973293</v>
          </cell>
          <cell r="BT163">
            <v>79303113.431973293</v>
          </cell>
          <cell r="BU163">
            <v>79303113.431973293</v>
          </cell>
          <cell r="BV163">
            <v>113815320.41708</v>
          </cell>
          <cell r="BW163">
            <v>32706185.272174701</v>
          </cell>
          <cell r="BX163">
            <v>79303113.431973293</v>
          </cell>
          <cell r="BY163">
            <v>99023508.267465904</v>
          </cell>
          <cell r="BZ163">
            <v>65426215.0969593</v>
          </cell>
          <cell r="CA163">
            <v>84835305.890920907</v>
          </cell>
          <cell r="CB163">
            <v>97535063.527625695</v>
          </cell>
        </row>
        <row r="164">
          <cell r="K164" t="str">
            <v>IIUL</v>
          </cell>
          <cell r="L164">
            <v>1</v>
          </cell>
          <cell r="M164">
            <v>1</v>
          </cell>
          <cell r="N164">
            <v>2</v>
          </cell>
          <cell r="P164">
            <v>1</v>
          </cell>
          <cell r="Q164">
            <v>1</v>
          </cell>
          <cell r="R164">
            <v>1</v>
          </cell>
          <cell r="S164">
            <v>40</v>
          </cell>
          <cell r="T164">
            <v>0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  <cell r="AF164">
            <v>7.2544165293488396E-4</v>
          </cell>
          <cell r="AG164">
            <v>7.2544165293488396E-4</v>
          </cell>
          <cell r="AH164">
            <v>7.2544165293488396E-4</v>
          </cell>
          <cell r="AI164">
            <v>7.2544165293488396E-4</v>
          </cell>
          <cell r="AJ164">
            <v>7.2544165293488396E-4</v>
          </cell>
          <cell r="AK164">
            <v>7.2544165293488396E-4</v>
          </cell>
          <cell r="AL164">
            <v>7.2544165293488396E-4</v>
          </cell>
          <cell r="AM164">
            <v>7.9798574623143501E-4</v>
          </cell>
          <cell r="AN164">
            <v>7.2544165293488396E-4</v>
          </cell>
          <cell r="AS164">
            <v>0</v>
          </cell>
          <cell r="AT164">
            <v>0</v>
          </cell>
          <cell r="AU164">
            <v>0</v>
          </cell>
          <cell r="AV164">
            <v>1</v>
          </cell>
          <cell r="AW164">
            <v>1</v>
          </cell>
          <cell r="AY164">
            <v>1</v>
          </cell>
          <cell r="AZ164">
            <v>0</v>
          </cell>
          <cell r="BA164">
            <v>7.2544165293488396E-4</v>
          </cell>
          <cell r="BB164">
            <v>7.2544165293488396E-4</v>
          </cell>
          <cell r="BC164">
            <v>7.2544165293488396E-4</v>
          </cell>
          <cell r="BD164">
            <v>7.2544165293488396E-4</v>
          </cell>
          <cell r="BE164">
            <v>0</v>
          </cell>
          <cell r="BF164">
            <v>0</v>
          </cell>
          <cell r="BG164">
            <v>7.2544165293488396E-4</v>
          </cell>
          <cell r="BH164">
            <v>7.2544165293488396E-4</v>
          </cell>
          <cell r="BI164">
            <v>7.2544165293488396E-4</v>
          </cell>
          <cell r="BJ164">
            <v>7.2544165293488396E-4</v>
          </cell>
          <cell r="BK164">
            <v>7.2544165293488396E-4</v>
          </cell>
          <cell r="BL164">
            <v>7.2544165293488396E-4</v>
          </cell>
          <cell r="BM164">
            <v>7.9798574623143501E-4</v>
          </cell>
          <cell r="BN164">
            <v>7.2544165293488396E-4</v>
          </cell>
          <cell r="BO164">
            <v>0</v>
          </cell>
          <cell r="BP164">
            <v>0</v>
          </cell>
          <cell r="BQ164">
            <v>7.2544165293488396E-4</v>
          </cell>
          <cell r="BR164">
            <v>7.2544165293488396E-4</v>
          </cell>
          <cell r="BS164">
            <v>7.2544165293488396E-4</v>
          </cell>
          <cell r="BT164">
            <v>7.2544165293488396E-4</v>
          </cell>
          <cell r="BU164">
            <v>7.2544165293488396E-4</v>
          </cell>
          <cell r="BV164">
            <v>7.2544165293488396E-4</v>
          </cell>
          <cell r="BW164">
            <v>7.2544165293488396E-4</v>
          </cell>
          <cell r="BX164">
            <v>7.2544165293488396E-4</v>
          </cell>
          <cell r="BY164">
            <v>7.2544165293488396E-4</v>
          </cell>
          <cell r="BZ164">
            <v>7.2544165293488396E-4</v>
          </cell>
          <cell r="CA164">
            <v>7.9798574623143501E-4</v>
          </cell>
          <cell r="CB164">
            <v>7.2544165293488396E-4</v>
          </cell>
        </row>
        <row r="165">
          <cell r="K165" t="str">
            <v>ILNM</v>
          </cell>
          <cell r="L165">
            <v>1</v>
          </cell>
          <cell r="M165">
            <v>1</v>
          </cell>
          <cell r="N165">
            <v>2</v>
          </cell>
          <cell r="Q165">
            <v>1</v>
          </cell>
          <cell r="R165">
            <v>1</v>
          </cell>
          <cell r="S165">
            <v>40</v>
          </cell>
          <cell r="T165">
            <v>0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7.2544165293488396E-4</v>
          </cell>
          <cell r="AG165">
            <v>7.2544165293488396E-4</v>
          </cell>
          <cell r="AH165">
            <v>7.2544165293488396E-4</v>
          </cell>
          <cell r="AI165">
            <v>7.2544165293488396E-4</v>
          </cell>
          <cell r="AJ165">
            <v>7.2544165293488396E-4</v>
          </cell>
          <cell r="AK165">
            <v>7.2544165293488396E-4</v>
          </cell>
          <cell r="AL165">
            <v>7.2544165293488396E-4</v>
          </cell>
          <cell r="AM165">
            <v>7.9798574623143501E-4</v>
          </cell>
          <cell r="AN165">
            <v>7.2544165293488396E-4</v>
          </cell>
          <cell r="AS165">
            <v>0</v>
          </cell>
          <cell r="AT165">
            <v>0</v>
          </cell>
          <cell r="AU165">
            <v>0</v>
          </cell>
          <cell r="AV165">
            <v>1</v>
          </cell>
          <cell r="AW165">
            <v>1</v>
          </cell>
          <cell r="AY165">
            <v>1</v>
          </cell>
          <cell r="AZ165">
            <v>0</v>
          </cell>
          <cell r="BA165">
            <v>7.2544165293488396E-4</v>
          </cell>
          <cell r="BB165">
            <v>7.2544165293488396E-4</v>
          </cell>
          <cell r="BC165">
            <v>7.2544165293488396E-4</v>
          </cell>
          <cell r="BD165">
            <v>7.2544165293488396E-4</v>
          </cell>
          <cell r="BE165">
            <v>0</v>
          </cell>
          <cell r="BF165">
            <v>0</v>
          </cell>
          <cell r="BG165">
            <v>7.2544165293488396E-4</v>
          </cell>
          <cell r="BH165">
            <v>7.2544165293488396E-4</v>
          </cell>
          <cell r="BI165">
            <v>7.2544165293488396E-4</v>
          </cell>
          <cell r="BJ165">
            <v>7.2544165293488396E-4</v>
          </cell>
          <cell r="BK165">
            <v>7.2544165293488396E-4</v>
          </cell>
          <cell r="BL165">
            <v>7.2544165293488396E-4</v>
          </cell>
          <cell r="BM165">
            <v>7.9798574623143501E-4</v>
          </cell>
          <cell r="BN165">
            <v>7.2544165293488396E-4</v>
          </cell>
          <cell r="BO165">
            <v>0</v>
          </cell>
          <cell r="BP165">
            <v>0</v>
          </cell>
          <cell r="BQ165">
            <v>7.2544165293488396E-4</v>
          </cell>
          <cell r="BR165">
            <v>7.2544165293488396E-4</v>
          </cell>
          <cell r="BS165">
            <v>7.2544165293488396E-4</v>
          </cell>
          <cell r="BT165">
            <v>7.2544165293488396E-4</v>
          </cell>
          <cell r="BU165">
            <v>7.2544165293488396E-4</v>
          </cell>
          <cell r="BV165">
            <v>7.2544165293488396E-4</v>
          </cell>
          <cell r="BW165">
            <v>7.2544165293488396E-4</v>
          </cell>
          <cell r="BX165">
            <v>7.2544165293488396E-4</v>
          </cell>
          <cell r="BY165">
            <v>7.2544165293488396E-4</v>
          </cell>
          <cell r="BZ165">
            <v>7.2544165293488396E-4</v>
          </cell>
          <cell r="CA165">
            <v>7.9798574623143501E-4</v>
          </cell>
          <cell r="CB165">
            <v>7.2544165293488396E-4</v>
          </cell>
        </row>
        <row r="166">
          <cell r="K166" t="str">
            <v>IMNM</v>
          </cell>
          <cell r="L166">
            <v>1</v>
          </cell>
          <cell r="M166">
            <v>1</v>
          </cell>
          <cell r="N166">
            <v>2</v>
          </cell>
          <cell r="Q166">
            <v>1</v>
          </cell>
          <cell r="R166">
            <v>1</v>
          </cell>
          <cell r="S166">
            <v>40</v>
          </cell>
          <cell r="T166">
            <v>0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E166">
            <v>1</v>
          </cell>
          <cell r="AF166">
            <v>7.2544165293488396E-4</v>
          </cell>
          <cell r="AG166">
            <v>7.2544165293488396E-4</v>
          </cell>
          <cell r="AH166">
            <v>7.2544165293488396E-4</v>
          </cell>
          <cell r="AI166">
            <v>7.2544165293488396E-4</v>
          </cell>
          <cell r="AJ166">
            <v>7.2544165293488396E-4</v>
          </cell>
          <cell r="AK166">
            <v>7.2544165293488396E-4</v>
          </cell>
          <cell r="AL166">
            <v>7.2544165293488396E-4</v>
          </cell>
          <cell r="AM166">
            <v>7.9798574623143501E-4</v>
          </cell>
          <cell r="AN166">
            <v>7.2544165293488396E-4</v>
          </cell>
          <cell r="AS166">
            <v>0</v>
          </cell>
          <cell r="AT166">
            <v>0</v>
          </cell>
          <cell r="AU166">
            <v>0</v>
          </cell>
          <cell r="AV166">
            <v>1</v>
          </cell>
          <cell r="AW166">
            <v>1</v>
          </cell>
          <cell r="AY166">
            <v>1</v>
          </cell>
          <cell r="AZ166">
            <v>0</v>
          </cell>
          <cell r="BA166">
            <v>7.2544165293488396E-4</v>
          </cell>
          <cell r="BB166">
            <v>7.2544165293488396E-4</v>
          </cell>
          <cell r="BC166">
            <v>7.2544165293488396E-4</v>
          </cell>
          <cell r="BD166">
            <v>7.2544165293488396E-4</v>
          </cell>
          <cell r="BE166">
            <v>0</v>
          </cell>
          <cell r="BF166">
            <v>0</v>
          </cell>
          <cell r="BG166">
            <v>7.2544165293488396E-4</v>
          </cell>
          <cell r="BH166">
            <v>7.2544165293488396E-4</v>
          </cell>
          <cell r="BI166">
            <v>7.2544165293488396E-4</v>
          </cell>
          <cell r="BJ166">
            <v>7.2544165293488396E-4</v>
          </cell>
          <cell r="BK166">
            <v>7.2544165293488396E-4</v>
          </cell>
          <cell r="BL166">
            <v>7.2544165293488396E-4</v>
          </cell>
          <cell r="BM166">
            <v>7.9798574623143501E-4</v>
          </cell>
          <cell r="BN166">
            <v>7.2544165293488396E-4</v>
          </cell>
          <cell r="BO166">
            <v>0</v>
          </cell>
          <cell r="BP166">
            <v>0</v>
          </cell>
          <cell r="BQ166">
            <v>7.2544165293488396E-4</v>
          </cell>
          <cell r="BR166">
            <v>7.2544165293488396E-4</v>
          </cell>
          <cell r="BS166">
            <v>7.2544165293488396E-4</v>
          </cell>
          <cell r="BT166">
            <v>7.2544165293488396E-4</v>
          </cell>
          <cell r="BU166">
            <v>7.2544165293488396E-4</v>
          </cell>
          <cell r="BV166">
            <v>7.2544165293488396E-4</v>
          </cell>
          <cell r="BW166">
            <v>7.2544165293488396E-4</v>
          </cell>
          <cell r="BX166">
            <v>7.2544165293488396E-4</v>
          </cell>
          <cell r="BY166">
            <v>7.2544165293488396E-4</v>
          </cell>
          <cell r="BZ166">
            <v>7.2544165293488396E-4</v>
          </cell>
          <cell r="CA166">
            <v>7.9798574623143501E-4</v>
          </cell>
          <cell r="CB166">
            <v>7.2544165293488396E-4</v>
          </cell>
        </row>
        <row r="167">
          <cell r="K167" t="str">
            <v>IOLM</v>
          </cell>
          <cell r="L167" t="e">
            <v>#N/A</v>
          </cell>
          <cell r="M167">
            <v>1</v>
          </cell>
          <cell r="N167">
            <v>2</v>
          </cell>
          <cell r="R167">
            <v>3</v>
          </cell>
          <cell r="S167">
            <v>40</v>
          </cell>
          <cell r="T167">
            <v>0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1</v>
          </cell>
          <cell r="AC167">
            <v>1</v>
          </cell>
          <cell r="AD167">
            <v>1</v>
          </cell>
          <cell r="AE167">
            <v>1</v>
          </cell>
          <cell r="AF167">
            <v>7.2544165293488396E-4</v>
          </cell>
          <cell r="AG167">
            <v>7.2544165293488396E-4</v>
          </cell>
          <cell r="AH167">
            <v>7.2544165293488396E-4</v>
          </cell>
          <cell r="AI167">
            <v>7.2544165293488396E-4</v>
          </cell>
          <cell r="AJ167">
            <v>7.2544165293488396E-4</v>
          </cell>
          <cell r="AK167">
            <v>7.2544165293488396E-4</v>
          </cell>
          <cell r="AL167">
            <v>7.2544165293488396E-4</v>
          </cell>
          <cell r="AM167">
            <v>7.9798574623143501E-4</v>
          </cell>
          <cell r="AN167">
            <v>7.2544165293488396E-4</v>
          </cell>
          <cell r="AS167">
            <v>0</v>
          </cell>
          <cell r="AT167">
            <v>0</v>
          </cell>
          <cell r="AU167">
            <v>0</v>
          </cell>
          <cell r="AV167">
            <v>1</v>
          </cell>
          <cell r="AW167">
            <v>1</v>
          </cell>
          <cell r="AY167">
            <v>1</v>
          </cell>
          <cell r="AZ167">
            <v>7.2544165293488396E-4</v>
          </cell>
          <cell r="BA167">
            <v>7.2544165293488396E-4</v>
          </cell>
          <cell r="BB167">
            <v>7.2544165293488396E-4</v>
          </cell>
          <cell r="BC167">
            <v>7.2544165293488396E-4</v>
          </cell>
          <cell r="BD167">
            <v>7.2544165293488396E-4</v>
          </cell>
          <cell r="BE167">
            <v>0</v>
          </cell>
          <cell r="BF167">
            <v>0</v>
          </cell>
          <cell r="BG167">
            <v>7.2544165293488396E-4</v>
          </cell>
          <cell r="BH167">
            <v>7.2544165293488396E-4</v>
          </cell>
          <cell r="BI167">
            <v>7.2544165293488396E-4</v>
          </cell>
          <cell r="BJ167">
            <v>7.2544165293488396E-4</v>
          </cell>
          <cell r="BK167">
            <v>7.2544165293488396E-4</v>
          </cell>
          <cell r="BL167">
            <v>7.2544165293488396E-4</v>
          </cell>
          <cell r="BM167">
            <v>7.9798574623143501E-4</v>
          </cell>
          <cell r="BN167">
            <v>7.2544165293488396E-4</v>
          </cell>
          <cell r="BO167">
            <v>0</v>
          </cell>
          <cell r="BP167">
            <v>7.2544165293488396E-4</v>
          </cell>
          <cell r="BQ167">
            <v>7.2544165293488396E-4</v>
          </cell>
          <cell r="BR167">
            <v>7.2544165293488396E-4</v>
          </cell>
          <cell r="BS167">
            <v>7.2544165293488396E-4</v>
          </cell>
          <cell r="BT167">
            <v>7.2544165293488396E-4</v>
          </cell>
          <cell r="BU167">
            <v>7.2544165293488396E-4</v>
          </cell>
          <cell r="BV167">
            <v>7.2544165293488396E-4</v>
          </cell>
          <cell r="BW167">
            <v>7.2544165293488396E-4</v>
          </cell>
          <cell r="BX167">
            <v>7.2544165293488396E-4</v>
          </cell>
          <cell r="BY167">
            <v>7.2544165293488396E-4</v>
          </cell>
          <cell r="BZ167">
            <v>7.2544165293488396E-4</v>
          </cell>
          <cell r="CA167">
            <v>7.9798574623143501E-4</v>
          </cell>
          <cell r="CB167">
            <v>7.2544165293488396E-4</v>
          </cell>
        </row>
        <row r="168">
          <cell r="K168" t="str">
            <v>IOLZ</v>
          </cell>
          <cell r="L168" t="e">
            <v>#N/A</v>
          </cell>
          <cell r="M168">
            <v>1</v>
          </cell>
          <cell r="N168">
            <v>2</v>
          </cell>
          <cell r="R168">
            <v>3</v>
          </cell>
          <cell r="S168">
            <v>40</v>
          </cell>
          <cell r="T168">
            <v>0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605111740.45471001</v>
          </cell>
          <cell r="AG168">
            <v>578959128.00846899</v>
          </cell>
          <cell r="AH168">
            <v>647808182.83212304</v>
          </cell>
          <cell r="AI168">
            <v>605111740.45471001</v>
          </cell>
          <cell r="AJ168">
            <v>605111740.45471001</v>
          </cell>
          <cell r="AK168">
            <v>605111740.45471001</v>
          </cell>
          <cell r="AL168">
            <v>605111740.45471001</v>
          </cell>
          <cell r="AM168">
            <v>607500180.40096903</v>
          </cell>
          <cell r="AN168">
            <v>604509861.23743606</v>
          </cell>
          <cell r="AO168">
            <v>23243636</v>
          </cell>
          <cell r="AQ168">
            <v>6253678.9000000004</v>
          </cell>
          <cell r="AS168">
            <v>0</v>
          </cell>
          <cell r="AT168">
            <v>0</v>
          </cell>
          <cell r="AU168">
            <v>0</v>
          </cell>
          <cell r="AV168">
            <v>437876717.72000003</v>
          </cell>
          <cell r="AW168">
            <v>437876717.72000003</v>
          </cell>
          <cell r="AY168">
            <v>444130396.62</v>
          </cell>
          <cell r="AZ168">
            <v>628355376.45471001</v>
          </cell>
          <cell r="BA168">
            <v>628355376.45471001</v>
          </cell>
          <cell r="BB168">
            <v>628355376.45471001</v>
          </cell>
          <cell r="BC168">
            <v>628355376.45471001</v>
          </cell>
          <cell r="BD168">
            <v>628355376.45471001</v>
          </cell>
          <cell r="BE168">
            <v>0</v>
          </cell>
          <cell r="BF168">
            <v>0</v>
          </cell>
          <cell r="BG168">
            <v>628355376.45471001</v>
          </cell>
          <cell r="BH168">
            <v>602202764.00846899</v>
          </cell>
          <cell r="BI168">
            <v>671051818.83212304</v>
          </cell>
          <cell r="BJ168">
            <v>628355376.45471001</v>
          </cell>
          <cell r="BK168">
            <v>628355376.45471001</v>
          </cell>
          <cell r="BL168">
            <v>628355376.45471001</v>
          </cell>
          <cell r="BM168">
            <v>630743816.40096903</v>
          </cell>
          <cell r="BN168">
            <v>627753497.23743606</v>
          </cell>
          <cell r="BO168">
            <v>0</v>
          </cell>
          <cell r="BP168">
            <v>628355376.45471001</v>
          </cell>
          <cell r="BQ168">
            <v>628355376.45471001</v>
          </cell>
          <cell r="BR168">
            <v>628355376.45471001</v>
          </cell>
          <cell r="BS168">
            <v>628355376.45471001</v>
          </cell>
          <cell r="BT168">
            <v>628355376.45471001</v>
          </cell>
          <cell r="BU168">
            <v>628355376.45471001</v>
          </cell>
          <cell r="BV168">
            <v>602202764.00846899</v>
          </cell>
          <cell r="BW168">
            <v>671051818.83212304</v>
          </cell>
          <cell r="BX168">
            <v>628355376.45471001</v>
          </cell>
          <cell r="BY168">
            <v>628355376.45471001</v>
          </cell>
          <cell r="BZ168">
            <v>628355376.45471001</v>
          </cell>
          <cell r="CA168">
            <v>630743816.40096903</v>
          </cell>
          <cell r="CB168">
            <v>627753497.23743606</v>
          </cell>
        </row>
        <row r="169">
          <cell r="K169" t="str">
            <v>IONW</v>
          </cell>
          <cell r="L169" t="e">
            <v>#N/A</v>
          </cell>
          <cell r="M169">
            <v>1</v>
          </cell>
          <cell r="N169">
            <v>2</v>
          </cell>
          <cell r="Q169">
            <v>1</v>
          </cell>
          <cell r="R169">
            <v>1</v>
          </cell>
          <cell r="S169">
            <v>40</v>
          </cell>
          <cell r="T169">
            <v>0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B169">
            <v>1</v>
          </cell>
          <cell r="AC169">
            <v>1</v>
          </cell>
          <cell r="AD169">
            <v>1</v>
          </cell>
          <cell r="AE169">
            <v>1</v>
          </cell>
          <cell r="AF169">
            <v>5584103.4738622103</v>
          </cell>
          <cell r="AG169">
            <v>5581756.8057965003</v>
          </cell>
          <cell r="AH169">
            <v>5587245.0264076497</v>
          </cell>
          <cell r="AI169">
            <v>5584103.4738622103</v>
          </cell>
          <cell r="AJ169">
            <v>5584103.4738622103</v>
          </cell>
          <cell r="AK169">
            <v>5584103.4738622103</v>
          </cell>
          <cell r="AL169">
            <v>5584103.4738622103</v>
          </cell>
          <cell r="AM169">
            <v>5607234.2878961703</v>
          </cell>
          <cell r="AN169">
            <v>5582629.3157409104</v>
          </cell>
          <cell r="AR169">
            <v>5339314.324213</v>
          </cell>
          <cell r="AS169">
            <v>5339314.324213</v>
          </cell>
          <cell r="AT169">
            <v>5339314.324213</v>
          </cell>
          <cell r="AU169">
            <v>0</v>
          </cell>
          <cell r="AV169">
            <v>5384616.1200000001</v>
          </cell>
          <cell r="AW169">
            <v>5384616.1200000001</v>
          </cell>
          <cell r="AY169">
            <v>5384616.1200000001</v>
          </cell>
          <cell r="AZ169">
            <v>0</v>
          </cell>
          <cell r="BA169">
            <v>5584103.4738622103</v>
          </cell>
          <cell r="BB169">
            <v>5584103.4738622103</v>
          </cell>
          <cell r="BC169">
            <v>5584103.4738622103</v>
          </cell>
          <cell r="BD169">
            <v>5584103.4738622103</v>
          </cell>
          <cell r="BE169">
            <v>0</v>
          </cell>
          <cell r="BF169">
            <v>0</v>
          </cell>
          <cell r="BG169">
            <v>5584103.4738622103</v>
          </cell>
          <cell r="BH169">
            <v>5581756.8057965003</v>
          </cell>
          <cell r="BI169">
            <v>5587245.0264076497</v>
          </cell>
          <cell r="BJ169">
            <v>5584103.4738622103</v>
          </cell>
          <cell r="BK169">
            <v>5584103.4738622103</v>
          </cell>
          <cell r="BL169">
            <v>5584103.4738622103</v>
          </cell>
          <cell r="BM169">
            <v>5607234.2878961703</v>
          </cell>
          <cell r="BN169">
            <v>5582629.3157409104</v>
          </cell>
          <cell r="BO169">
            <v>0</v>
          </cell>
          <cell r="BP169">
            <v>0</v>
          </cell>
          <cell r="BQ169">
            <v>5584103.4738622103</v>
          </cell>
          <cell r="BR169">
            <v>5584103.4738622103</v>
          </cell>
          <cell r="BS169">
            <v>5584103.4738622103</v>
          </cell>
          <cell r="BT169">
            <v>5584103.4738622103</v>
          </cell>
          <cell r="BU169">
            <v>5584103.4738622103</v>
          </cell>
          <cell r="BV169">
            <v>5581756.8057965003</v>
          </cell>
          <cell r="BW169">
            <v>5587245.0264076497</v>
          </cell>
          <cell r="BX169">
            <v>5584103.4738622103</v>
          </cell>
          <cell r="BY169">
            <v>5584103.4738622103</v>
          </cell>
          <cell r="BZ169">
            <v>5584103.4738622103</v>
          </cell>
          <cell r="CA169">
            <v>5607234.2878961703</v>
          </cell>
          <cell r="CB169">
            <v>5582629.3157409104</v>
          </cell>
        </row>
        <row r="170">
          <cell r="K170" t="str">
            <v>IORA</v>
          </cell>
          <cell r="L170" t="e">
            <v>#N/A</v>
          </cell>
          <cell r="M170">
            <v>1</v>
          </cell>
          <cell r="N170">
            <v>2</v>
          </cell>
          <cell r="Q170">
            <v>1</v>
          </cell>
          <cell r="R170">
            <v>1</v>
          </cell>
          <cell r="S170">
            <v>40</v>
          </cell>
          <cell r="T170">
            <v>0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-65931321.707943603</v>
          </cell>
          <cell r="AG170">
            <v>-59833828.972292103</v>
          </cell>
          <cell r="AH170">
            <v>-74176270.327399805</v>
          </cell>
          <cell r="AI170">
            <v>-65887265.772563197</v>
          </cell>
          <cell r="AJ170">
            <v>-84507857.256375298</v>
          </cell>
          <cell r="AK170">
            <v>-52647600.151236899</v>
          </cell>
          <cell r="AL170">
            <v>-65931321.707943603</v>
          </cell>
          <cell r="AM170">
            <v>-64836658.115643904</v>
          </cell>
          <cell r="AN170">
            <v>-62653199.237735502</v>
          </cell>
          <cell r="AO170">
            <v>14400000</v>
          </cell>
          <cell r="AR170">
            <v>7336856.2283773301</v>
          </cell>
          <cell r="AS170">
            <v>7336856.2283773301</v>
          </cell>
          <cell r="AT170">
            <v>7336856.2283773301</v>
          </cell>
          <cell r="AU170">
            <v>0</v>
          </cell>
          <cell r="AV170">
            <v>7608167.1299999999</v>
          </cell>
          <cell r="AW170">
            <v>7608167.1299999999</v>
          </cell>
          <cell r="AY170">
            <v>7608167.1299999999</v>
          </cell>
          <cell r="AZ170">
            <v>0</v>
          </cell>
          <cell r="BA170">
            <v>-51531321.707943603</v>
          </cell>
          <cell r="BB170">
            <v>-27984050.533415228</v>
          </cell>
          <cell r="BC170">
            <v>-27984050.533415228</v>
          </cell>
          <cell r="BD170">
            <v>-27984050.533415228</v>
          </cell>
          <cell r="BE170">
            <v>0</v>
          </cell>
          <cell r="BF170">
            <v>0</v>
          </cell>
          <cell r="BG170">
            <v>-51531321.707943603</v>
          </cell>
          <cell r="BH170">
            <v>-45433828.972292103</v>
          </cell>
          <cell r="BI170">
            <v>-59776270.327399805</v>
          </cell>
          <cell r="BJ170">
            <v>-51487265.772563197</v>
          </cell>
          <cell r="BK170">
            <v>-70107857.256375298</v>
          </cell>
          <cell r="BL170">
            <v>-38247600.151236899</v>
          </cell>
          <cell r="BM170">
            <v>-50436658.115643904</v>
          </cell>
          <cell r="BN170">
            <v>-48253199.237735502</v>
          </cell>
          <cell r="BO170">
            <v>0</v>
          </cell>
          <cell r="BP170">
            <v>0</v>
          </cell>
          <cell r="BQ170">
            <v>-51531321.707943603</v>
          </cell>
          <cell r="BR170">
            <v>-27984050.533415228</v>
          </cell>
          <cell r="BS170">
            <v>-27984050.533415228</v>
          </cell>
          <cell r="BT170">
            <v>-27984050.533415228</v>
          </cell>
          <cell r="BU170">
            <v>-51531321.707943603</v>
          </cell>
          <cell r="BV170">
            <v>-45433828.972292103</v>
          </cell>
          <cell r="BW170">
            <v>-59776270.327399805</v>
          </cell>
          <cell r="BX170">
            <v>-51487265.772563197</v>
          </cell>
          <cell r="BY170">
            <v>-70107857.256375298</v>
          </cell>
          <cell r="BZ170">
            <v>-38247600.151236899</v>
          </cell>
          <cell r="CA170">
            <v>-50436658.115643904</v>
          </cell>
          <cell r="CB170">
            <v>-48253199.237735502</v>
          </cell>
        </row>
        <row r="171">
          <cell r="K171" t="str">
            <v>IORN</v>
          </cell>
          <cell r="L171" t="e">
            <v>#N/A</v>
          </cell>
          <cell r="M171">
            <v>1</v>
          </cell>
          <cell r="N171">
            <v>2</v>
          </cell>
          <cell r="Q171">
            <v>1</v>
          </cell>
          <cell r="R171">
            <v>1</v>
          </cell>
          <cell r="S171">
            <v>40</v>
          </cell>
          <cell r="T171">
            <v>0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B171">
            <v>1</v>
          </cell>
          <cell r="AC171">
            <v>1</v>
          </cell>
          <cell r="AD171">
            <v>1</v>
          </cell>
          <cell r="AE171">
            <v>1</v>
          </cell>
          <cell r="AF171">
            <v>7.2544165293488396E-4</v>
          </cell>
          <cell r="AG171">
            <v>7.2544165293488396E-4</v>
          </cell>
          <cell r="AH171">
            <v>7.2544165293488396E-4</v>
          </cell>
          <cell r="AI171">
            <v>7.2544165293488396E-4</v>
          </cell>
          <cell r="AJ171">
            <v>7.2544165293488396E-4</v>
          </cell>
          <cell r="AK171">
            <v>7.2544165293488396E-4</v>
          </cell>
          <cell r="AL171">
            <v>7.2544165293488396E-4</v>
          </cell>
          <cell r="AM171">
            <v>7.9798574623143501E-4</v>
          </cell>
          <cell r="AN171">
            <v>7.2544165293488396E-4</v>
          </cell>
          <cell r="AS171">
            <v>0</v>
          </cell>
          <cell r="AT171">
            <v>0</v>
          </cell>
          <cell r="AU171">
            <v>0</v>
          </cell>
          <cell r="AV171">
            <v>1</v>
          </cell>
          <cell r="AW171">
            <v>1</v>
          </cell>
          <cell r="AY171">
            <v>1</v>
          </cell>
          <cell r="AZ171">
            <v>0</v>
          </cell>
          <cell r="BA171">
            <v>7.2544165293488396E-4</v>
          </cell>
          <cell r="BB171">
            <v>7.2544165293488396E-4</v>
          </cell>
          <cell r="BC171">
            <v>7.2544165293488396E-4</v>
          </cell>
          <cell r="BD171">
            <v>7.2544165293488396E-4</v>
          </cell>
          <cell r="BE171">
            <v>0</v>
          </cell>
          <cell r="BF171">
            <v>0</v>
          </cell>
          <cell r="BG171">
            <v>7.2544165293488396E-4</v>
          </cell>
          <cell r="BH171">
            <v>7.2544165293488396E-4</v>
          </cell>
          <cell r="BI171">
            <v>7.2544165293488396E-4</v>
          </cell>
          <cell r="BJ171">
            <v>7.2544165293488396E-4</v>
          </cell>
          <cell r="BK171">
            <v>7.2544165293488396E-4</v>
          </cell>
          <cell r="BL171">
            <v>7.2544165293488396E-4</v>
          </cell>
          <cell r="BM171">
            <v>7.9798574623143501E-4</v>
          </cell>
          <cell r="BN171">
            <v>7.2544165293488396E-4</v>
          </cell>
          <cell r="BO171">
            <v>0</v>
          </cell>
          <cell r="BP171">
            <v>0</v>
          </cell>
          <cell r="BQ171">
            <v>7.2544165293488396E-4</v>
          </cell>
          <cell r="BR171">
            <v>7.2544165293488396E-4</v>
          </cell>
          <cell r="BS171">
            <v>7.2544165293488396E-4</v>
          </cell>
          <cell r="BT171">
            <v>7.2544165293488396E-4</v>
          </cell>
          <cell r="BU171">
            <v>7.2544165293488396E-4</v>
          </cell>
          <cell r="BV171">
            <v>7.2544165293488396E-4</v>
          </cell>
          <cell r="BW171">
            <v>7.2544165293488396E-4</v>
          </cell>
          <cell r="BX171">
            <v>7.2544165293488396E-4</v>
          </cell>
          <cell r="BY171">
            <v>7.2544165293488396E-4</v>
          </cell>
          <cell r="BZ171">
            <v>7.2544165293488396E-4</v>
          </cell>
          <cell r="CA171">
            <v>7.9798574623143501E-4</v>
          </cell>
          <cell r="CB171">
            <v>7.2544165293488396E-4</v>
          </cell>
        </row>
        <row r="172">
          <cell r="K172" t="str">
            <v>IOSH</v>
          </cell>
          <cell r="L172" t="e">
            <v>#N/A</v>
          </cell>
          <cell r="M172">
            <v>1</v>
          </cell>
          <cell r="N172">
            <v>2</v>
          </cell>
          <cell r="Q172">
            <v>1</v>
          </cell>
          <cell r="R172">
            <v>1</v>
          </cell>
          <cell r="S172">
            <v>40</v>
          </cell>
          <cell r="T172">
            <v>0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B172">
            <v>1</v>
          </cell>
          <cell r="AC172">
            <v>1</v>
          </cell>
          <cell r="AD172">
            <v>1</v>
          </cell>
          <cell r="AE172">
            <v>1</v>
          </cell>
          <cell r="AF172">
            <v>1593187.0886609501</v>
          </cell>
          <cell r="AG172">
            <v>1588752.70275661</v>
          </cell>
          <cell r="AH172">
            <v>1599126.4862307201</v>
          </cell>
          <cell r="AI172">
            <v>1593187.0886609501</v>
          </cell>
          <cell r="AJ172">
            <v>1628903.7833247399</v>
          </cell>
          <cell r="AK172">
            <v>1565527.6399771899</v>
          </cell>
          <cell r="AL172">
            <v>1593187.0886609501</v>
          </cell>
          <cell r="AM172">
            <v>1594336.15066729</v>
          </cell>
          <cell r="AN172">
            <v>1590074.8167280101</v>
          </cell>
          <cell r="AR172">
            <v>1428194.2519202901</v>
          </cell>
          <cell r="AS172">
            <v>1428194.2519202901</v>
          </cell>
          <cell r="AT172">
            <v>1607526.337700421</v>
          </cell>
          <cell r="AU172">
            <v>0</v>
          </cell>
          <cell r="AV172">
            <v>1428194.25</v>
          </cell>
          <cell r="AW172">
            <v>1428194.25</v>
          </cell>
          <cell r="AY172">
            <v>1428194.25</v>
          </cell>
          <cell r="AZ172">
            <v>0</v>
          </cell>
          <cell r="BA172">
            <v>1593187.0886609501</v>
          </cell>
          <cell r="BB172">
            <v>1598922.7882767385</v>
          </cell>
          <cell r="BC172">
            <v>1593187.0886609501</v>
          </cell>
          <cell r="BD172">
            <v>1598922.7882767385</v>
          </cell>
          <cell r="BE172">
            <v>0</v>
          </cell>
          <cell r="BF172">
            <v>0</v>
          </cell>
          <cell r="BG172">
            <v>1593187.0886609501</v>
          </cell>
          <cell r="BH172">
            <v>1588752.70275661</v>
          </cell>
          <cell r="BI172">
            <v>1599126.4862307201</v>
          </cell>
          <cell r="BJ172">
            <v>1593187.0886609501</v>
          </cell>
          <cell r="BK172">
            <v>1628903.7833247399</v>
          </cell>
          <cell r="BL172">
            <v>1565527.6399771899</v>
          </cell>
          <cell r="BM172">
            <v>1594336.15066729</v>
          </cell>
          <cell r="BN172">
            <v>1590074.8167280101</v>
          </cell>
          <cell r="BO172">
            <v>0</v>
          </cell>
          <cell r="BP172">
            <v>0</v>
          </cell>
          <cell r="BQ172">
            <v>1593187.0886609501</v>
          </cell>
          <cell r="BR172">
            <v>1598922.7882767385</v>
          </cell>
          <cell r="BS172">
            <v>1593187.0886609501</v>
          </cell>
          <cell r="BT172">
            <v>1598922.7882767385</v>
          </cell>
          <cell r="BU172">
            <v>1593187.0886609501</v>
          </cell>
          <cell r="BV172">
            <v>1588752.70275661</v>
          </cell>
          <cell r="BW172">
            <v>1599126.4862307201</v>
          </cell>
          <cell r="BX172">
            <v>1593187.0886609501</v>
          </cell>
          <cell r="BY172">
            <v>1628903.7833247399</v>
          </cell>
          <cell r="BZ172">
            <v>1565527.6399771899</v>
          </cell>
          <cell r="CA172">
            <v>1594336.15066729</v>
          </cell>
          <cell r="CB172">
            <v>1590074.8167280101</v>
          </cell>
          <cell r="CC172">
            <v>179332.08578013099</v>
          </cell>
          <cell r="CD172">
            <v>178992.85142192899</v>
          </cell>
          <cell r="CE172">
            <v>179786.04156555701</v>
          </cell>
          <cell r="CF172">
            <v>179332.08578013099</v>
          </cell>
          <cell r="CG172">
            <v>217352.160253006</v>
          </cell>
          <cell r="CH172">
            <v>149737.61117366899</v>
          </cell>
          <cell r="CI172">
            <v>179332.08578013099</v>
          </cell>
          <cell r="CJ172">
            <v>179332.08578013099</v>
          </cell>
          <cell r="CK172">
            <v>178938.29870072799</v>
          </cell>
        </row>
        <row r="173">
          <cell r="K173" t="str">
            <v>IOUL</v>
          </cell>
          <cell r="L173">
            <v>1</v>
          </cell>
          <cell r="M173">
            <v>1</v>
          </cell>
          <cell r="N173">
            <v>2</v>
          </cell>
          <cell r="Q173">
            <v>1</v>
          </cell>
          <cell r="R173">
            <v>1</v>
          </cell>
          <cell r="S173">
            <v>40</v>
          </cell>
          <cell r="T173">
            <v>0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B173">
            <v>1</v>
          </cell>
          <cell r="AC173">
            <v>1</v>
          </cell>
          <cell r="AD173">
            <v>1</v>
          </cell>
          <cell r="AE173">
            <v>1</v>
          </cell>
          <cell r="AF173">
            <v>7.2544165293488396E-4</v>
          </cell>
          <cell r="AG173">
            <v>7.2544165293488396E-4</v>
          </cell>
          <cell r="AH173">
            <v>7.2544165293488396E-4</v>
          </cell>
          <cell r="AI173">
            <v>7.2544165293488396E-4</v>
          </cell>
          <cell r="AJ173">
            <v>7.2544165293488396E-4</v>
          </cell>
          <cell r="AK173">
            <v>7.2544165293488396E-4</v>
          </cell>
          <cell r="AL173">
            <v>7.2544165293488396E-4</v>
          </cell>
          <cell r="AM173">
            <v>7.9798574623143501E-4</v>
          </cell>
          <cell r="AN173">
            <v>7.2544165293488396E-4</v>
          </cell>
          <cell r="AO173">
            <v>2400000</v>
          </cell>
          <cell r="AQ173">
            <v>4883578</v>
          </cell>
          <cell r="AS173">
            <v>0</v>
          </cell>
          <cell r="AT173">
            <v>0</v>
          </cell>
          <cell r="AU173">
            <v>0</v>
          </cell>
          <cell r="AV173">
            <v>1</v>
          </cell>
          <cell r="AW173">
            <v>1</v>
          </cell>
          <cell r="AY173">
            <v>4883579</v>
          </cell>
          <cell r="AZ173">
            <v>0</v>
          </cell>
          <cell r="BA173">
            <v>2400000.0007254416</v>
          </cell>
          <cell r="BB173">
            <v>2400000.0007254416</v>
          </cell>
          <cell r="BC173">
            <v>2400000.0007254416</v>
          </cell>
          <cell r="BD173">
            <v>2400000.0007254416</v>
          </cell>
          <cell r="BE173">
            <v>0</v>
          </cell>
          <cell r="BF173">
            <v>0</v>
          </cell>
          <cell r="BG173">
            <v>2400000.0007254416</v>
          </cell>
          <cell r="BH173">
            <v>2400000.0007254416</v>
          </cell>
          <cell r="BI173">
            <v>2400000.0007254416</v>
          </cell>
          <cell r="BJ173">
            <v>2400000.0007254416</v>
          </cell>
          <cell r="BK173">
            <v>2400000.0007254416</v>
          </cell>
          <cell r="BL173">
            <v>2400000.0007254416</v>
          </cell>
          <cell r="BM173">
            <v>2400000.0007979856</v>
          </cell>
          <cell r="BN173">
            <v>2400000.0007254416</v>
          </cell>
          <cell r="BO173">
            <v>0</v>
          </cell>
          <cell r="BP173">
            <v>0</v>
          </cell>
          <cell r="BQ173">
            <v>2400000.0007254416</v>
          </cell>
          <cell r="BR173">
            <v>2400000.0007254416</v>
          </cell>
          <cell r="BS173">
            <v>2400000.0007254416</v>
          </cell>
          <cell r="BT173">
            <v>2400000.0007254416</v>
          </cell>
          <cell r="BU173">
            <v>2400000.0007254416</v>
          </cell>
          <cell r="BV173">
            <v>2400000.0007254416</v>
          </cell>
          <cell r="BW173">
            <v>2400000.0007254416</v>
          </cell>
          <cell r="BX173">
            <v>2400000.0007254416</v>
          </cell>
          <cell r="BY173">
            <v>2400000.0007254416</v>
          </cell>
          <cell r="BZ173">
            <v>2400000.0007254416</v>
          </cell>
          <cell r="CA173">
            <v>2400000.0007979856</v>
          </cell>
          <cell r="CB173">
            <v>2400000.0007254416</v>
          </cell>
        </row>
        <row r="174">
          <cell r="K174" t="str">
            <v>IOWH</v>
          </cell>
          <cell r="L174" t="e">
            <v>#N/A</v>
          </cell>
          <cell r="M174">
            <v>1</v>
          </cell>
          <cell r="N174">
            <v>2</v>
          </cell>
          <cell r="Q174">
            <v>1</v>
          </cell>
          <cell r="R174">
            <v>1</v>
          </cell>
          <cell r="S174">
            <v>40</v>
          </cell>
          <cell r="T174">
            <v>0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B174">
            <v>1</v>
          </cell>
          <cell r="AC174">
            <v>1</v>
          </cell>
          <cell r="AD174">
            <v>1</v>
          </cell>
          <cell r="AE174">
            <v>1</v>
          </cell>
          <cell r="AF174">
            <v>7653362.9902475402</v>
          </cell>
          <cell r="AG174">
            <v>7650223.0828073202</v>
          </cell>
          <cell r="AH174">
            <v>7657563.3392896699</v>
          </cell>
          <cell r="AI174">
            <v>7653362.9902475402</v>
          </cell>
          <cell r="AJ174">
            <v>7669917.7565643704</v>
          </cell>
          <cell r="AK174">
            <v>7638450.6992069399</v>
          </cell>
          <cell r="AL174">
            <v>7653362.9902475402</v>
          </cell>
          <cell r="AM174">
            <v>7683038.6957430802</v>
          </cell>
          <cell r="AN174">
            <v>7650571.7058307603</v>
          </cell>
          <cell r="AR174">
            <v>6311358.9375340799</v>
          </cell>
          <cell r="AS174">
            <v>6311358.9375340799</v>
          </cell>
          <cell r="AT174">
            <v>6311358.9375340799</v>
          </cell>
          <cell r="AU174">
            <v>0</v>
          </cell>
          <cell r="AV174">
            <v>6311358.9400000004</v>
          </cell>
          <cell r="AW174">
            <v>6311358.9400000004</v>
          </cell>
          <cell r="AY174">
            <v>6311358.9400000004</v>
          </cell>
          <cell r="AZ174">
            <v>0</v>
          </cell>
          <cell r="BA174">
            <v>7653362.9902475402</v>
          </cell>
          <cell r="BB174">
            <v>7653362.9902475402</v>
          </cell>
          <cell r="BC174">
            <v>7653362.9902475402</v>
          </cell>
          <cell r="BD174">
            <v>7653362.9902475402</v>
          </cell>
          <cell r="BE174">
            <v>0</v>
          </cell>
          <cell r="BF174">
            <v>0</v>
          </cell>
          <cell r="BG174">
            <v>7653362.9902475402</v>
          </cell>
          <cell r="BH174">
            <v>7650223.0828073202</v>
          </cell>
          <cell r="BI174">
            <v>7657563.3392896699</v>
          </cell>
          <cell r="BJ174">
            <v>7653362.9902475402</v>
          </cell>
          <cell r="BK174">
            <v>7669917.7565643704</v>
          </cell>
          <cell r="BL174">
            <v>7638450.6992069399</v>
          </cell>
          <cell r="BM174">
            <v>7683038.6957430802</v>
          </cell>
          <cell r="BN174">
            <v>7650571.7058307603</v>
          </cell>
          <cell r="BO174">
            <v>0</v>
          </cell>
          <cell r="BP174">
            <v>0</v>
          </cell>
          <cell r="BQ174">
            <v>7653362.9902475402</v>
          </cell>
          <cell r="BR174">
            <v>7653362.9902475402</v>
          </cell>
          <cell r="BS174">
            <v>7653362.9902475402</v>
          </cell>
          <cell r="BT174">
            <v>7653362.9902475402</v>
          </cell>
          <cell r="BU174">
            <v>7653362.9902475402</v>
          </cell>
          <cell r="BV174">
            <v>7650223.0828073202</v>
          </cell>
          <cell r="BW174">
            <v>7657563.3392896699</v>
          </cell>
          <cell r="BX174">
            <v>7653362.9902475402</v>
          </cell>
          <cell r="BY174">
            <v>7669917.7565643704</v>
          </cell>
          <cell r="BZ174">
            <v>7638450.6992069399</v>
          </cell>
          <cell r="CA174">
            <v>7683038.6957430802</v>
          </cell>
          <cell r="CB174">
            <v>7650571.7058307603</v>
          </cell>
        </row>
        <row r="175">
          <cell r="K175" t="str">
            <v>IQAD</v>
          </cell>
          <cell r="L175" t="e">
            <v>#N/A</v>
          </cell>
          <cell r="M175">
            <v>1</v>
          </cell>
          <cell r="N175">
            <v>2</v>
          </cell>
          <cell r="Q175">
            <v>1</v>
          </cell>
          <cell r="R175">
            <v>1</v>
          </cell>
          <cell r="S175">
            <v>40</v>
          </cell>
          <cell r="T175">
            <v>0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B175">
            <v>1</v>
          </cell>
          <cell r="AC175">
            <v>1</v>
          </cell>
          <cell r="AD175">
            <v>1</v>
          </cell>
          <cell r="AE175">
            <v>1</v>
          </cell>
          <cell r="AF175">
            <v>89958823.149485201</v>
          </cell>
          <cell r="AG175">
            <v>90125111.351580307</v>
          </cell>
          <cell r="AH175">
            <v>89736042.372663006</v>
          </cell>
          <cell r="AI175">
            <v>90109899.8532359</v>
          </cell>
          <cell r="AJ175">
            <v>91844477.649360999</v>
          </cell>
          <cell r="AK175">
            <v>88367998.180651695</v>
          </cell>
          <cell r="AL175">
            <v>89958823.149485201</v>
          </cell>
          <cell r="AM175">
            <v>90847119.161528707</v>
          </cell>
          <cell r="AN175">
            <v>90091105.703969702</v>
          </cell>
          <cell r="AO175">
            <v>-3369848.0452133599</v>
          </cell>
          <cell r="AR175">
            <v>68308035.359234601</v>
          </cell>
          <cell r="AS175">
            <v>68308035.359234601</v>
          </cell>
          <cell r="AT175">
            <v>68308035.359234601</v>
          </cell>
          <cell r="AU175">
            <v>0</v>
          </cell>
          <cell r="AV175">
            <v>69180418.129999995</v>
          </cell>
          <cell r="AW175">
            <v>69180418.129999995</v>
          </cell>
          <cell r="AY175">
            <v>69180418.129999995</v>
          </cell>
          <cell r="AZ175">
            <v>0</v>
          </cell>
          <cell r="BA175">
            <v>86588975.104271844</v>
          </cell>
          <cell r="BB175">
            <v>86588975.104271844</v>
          </cell>
          <cell r="BC175">
            <v>86588975.104271844</v>
          </cell>
          <cell r="BD175">
            <v>86588975.104271844</v>
          </cell>
          <cell r="BE175">
            <v>0</v>
          </cell>
          <cell r="BF175">
            <v>0</v>
          </cell>
          <cell r="BG175">
            <v>86588975.104271844</v>
          </cell>
          <cell r="BH175">
            <v>86755263.30636695</v>
          </cell>
          <cell r="BI175">
            <v>86366194.32744965</v>
          </cell>
          <cell r="BJ175">
            <v>86740051.808022544</v>
          </cell>
          <cell r="BK175">
            <v>88474629.604147643</v>
          </cell>
          <cell r="BL175">
            <v>84998150.135438338</v>
          </cell>
          <cell r="BM175">
            <v>87477271.11631535</v>
          </cell>
          <cell r="BN175">
            <v>86721257.658756346</v>
          </cell>
          <cell r="BO175">
            <v>0</v>
          </cell>
          <cell r="BP175">
            <v>0</v>
          </cell>
          <cell r="BQ175">
            <v>86588975.104271844</v>
          </cell>
          <cell r="BR175">
            <v>86588975.104271844</v>
          </cell>
          <cell r="BS175">
            <v>86588975.104271844</v>
          </cell>
          <cell r="BT175">
            <v>86588975.104271844</v>
          </cell>
          <cell r="BU175">
            <v>86588975.104271844</v>
          </cell>
          <cell r="BV175">
            <v>86755263.30636695</v>
          </cell>
          <cell r="BW175">
            <v>86366194.32744965</v>
          </cell>
          <cell r="BX175">
            <v>86740051.808022544</v>
          </cell>
          <cell r="BY175">
            <v>88474629.604147643</v>
          </cell>
          <cell r="BZ175">
            <v>84998150.135438338</v>
          </cell>
          <cell r="CA175">
            <v>87477271.11631535</v>
          </cell>
          <cell r="CB175">
            <v>86721257.658756346</v>
          </cell>
        </row>
        <row r="176">
          <cell r="K176" t="str">
            <v>IQAV</v>
          </cell>
          <cell r="L176" t="e">
            <v>#N/A</v>
          </cell>
          <cell r="M176">
            <v>1</v>
          </cell>
          <cell r="N176">
            <v>2</v>
          </cell>
          <cell r="Q176">
            <v>1</v>
          </cell>
          <cell r="R176">
            <v>1</v>
          </cell>
          <cell r="S176">
            <v>40</v>
          </cell>
          <cell r="T176">
            <v>0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B176">
            <v>1</v>
          </cell>
          <cell r="AC176">
            <v>1</v>
          </cell>
          <cell r="AD176">
            <v>1</v>
          </cell>
          <cell r="AE176">
            <v>1</v>
          </cell>
          <cell r="AF176">
            <v>368112616.30612803</v>
          </cell>
          <cell r="AG176">
            <v>367879289.61746103</v>
          </cell>
          <cell r="AH176">
            <v>368425472.68132401</v>
          </cell>
          <cell r="AI176">
            <v>368217297.28179598</v>
          </cell>
          <cell r="AJ176">
            <v>370859966.84365499</v>
          </cell>
          <cell r="AK176">
            <v>365574098.07100898</v>
          </cell>
          <cell r="AL176">
            <v>368112616.30612803</v>
          </cell>
          <cell r="AM176">
            <v>369214292.38077402</v>
          </cell>
          <cell r="AN176">
            <v>368058907.15467399</v>
          </cell>
          <cell r="AO176">
            <v>-13974000.730869699</v>
          </cell>
          <cell r="AR176">
            <v>286225574.88702101</v>
          </cell>
          <cell r="AS176">
            <v>286225574.88702101</v>
          </cell>
          <cell r="AT176">
            <v>286225574.88702101</v>
          </cell>
          <cell r="AU176">
            <v>0</v>
          </cell>
          <cell r="AV176">
            <v>286875609.98000002</v>
          </cell>
          <cell r="AW176">
            <v>286875609.98000002</v>
          </cell>
          <cell r="AY176">
            <v>286875609.98000002</v>
          </cell>
          <cell r="AZ176">
            <v>0</v>
          </cell>
          <cell r="BA176">
            <v>354138615.57525831</v>
          </cell>
          <cell r="BB176">
            <v>354138615.57525831</v>
          </cell>
          <cell r="BC176">
            <v>354138615.57525831</v>
          </cell>
          <cell r="BD176">
            <v>354138615.57525831</v>
          </cell>
          <cell r="BE176">
            <v>0</v>
          </cell>
          <cell r="BF176">
            <v>0</v>
          </cell>
          <cell r="BG176">
            <v>354138615.57525831</v>
          </cell>
          <cell r="BH176">
            <v>353905288.88659132</v>
          </cell>
          <cell r="BI176">
            <v>354451471.95045429</v>
          </cell>
          <cell r="BJ176">
            <v>354243296.55092627</v>
          </cell>
          <cell r="BK176">
            <v>356885966.11278528</v>
          </cell>
          <cell r="BL176">
            <v>351600097.34013927</v>
          </cell>
          <cell r="BM176">
            <v>355240291.64990431</v>
          </cell>
          <cell r="BN176">
            <v>354084906.42380428</v>
          </cell>
          <cell r="BO176">
            <v>0</v>
          </cell>
          <cell r="BP176">
            <v>0</v>
          </cell>
          <cell r="BQ176">
            <v>354138615.57525831</v>
          </cell>
          <cell r="BR176">
            <v>354138615.57525831</v>
          </cell>
          <cell r="BS176">
            <v>354138615.57525831</v>
          </cell>
          <cell r="BT176">
            <v>354138615.57525831</v>
          </cell>
          <cell r="BU176">
            <v>354138615.57525831</v>
          </cell>
          <cell r="BV176">
            <v>353905288.88659132</v>
          </cell>
          <cell r="BW176">
            <v>354451471.95045429</v>
          </cell>
          <cell r="BX176">
            <v>354243296.55092627</v>
          </cell>
          <cell r="BY176">
            <v>356885966.11278528</v>
          </cell>
          <cell r="BZ176">
            <v>351600097.34013927</v>
          </cell>
          <cell r="CA176">
            <v>355240291.64990431</v>
          </cell>
          <cell r="CB176">
            <v>354084906.42380428</v>
          </cell>
        </row>
        <row r="177">
          <cell r="K177" t="str">
            <v>IQDP</v>
          </cell>
          <cell r="L177" t="e">
            <v>#N/A</v>
          </cell>
          <cell r="M177">
            <v>1</v>
          </cell>
          <cell r="N177">
            <v>2</v>
          </cell>
          <cell r="R177">
            <v>3</v>
          </cell>
          <cell r="S177">
            <v>40</v>
          </cell>
          <cell r="T177">
            <v>0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B177">
            <v>1</v>
          </cell>
          <cell r="AC177">
            <v>1</v>
          </cell>
          <cell r="AD177">
            <v>1</v>
          </cell>
          <cell r="AE177">
            <v>1</v>
          </cell>
          <cell r="AF177">
            <v>148532353.34040099</v>
          </cell>
          <cell r="AG177">
            <v>141382801.69897601</v>
          </cell>
          <cell r="AH177">
            <v>160282180.24831301</v>
          </cell>
          <cell r="AI177">
            <v>148532353.34040099</v>
          </cell>
          <cell r="AJ177">
            <v>148532353.34040099</v>
          </cell>
          <cell r="AK177">
            <v>148532353.34040099</v>
          </cell>
          <cell r="AL177">
            <v>148532353.34040099</v>
          </cell>
          <cell r="AM177">
            <v>148909383.60222301</v>
          </cell>
          <cell r="AN177">
            <v>148352610.53084901</v>
          </cell>
          <cell r="AS177">
            <v>0</v>
          </cell>
          <cell r="AT177">
            <v>0</v>
          </cell>
          <cell r="AU177">
            <v>0</v>
          </cell>
          <cell r="AV177">
            <v>105227724.42</v>
          </cell>
          <cell r="AW177">
            <v>105227724.42</v>
          </cell>
          <cell r="AY177">
            <v>105227724.42</v>
          </cell>
          <cell r="AZ177">
            <v>148532353.34040099</v>
          </cell>
          <cell r="BA177">
            <v>148532353.34040099</v>
          </cell>
          <cell r="BB177">
            <v>148532353.34040099</v>
          </cell>
          <cell r="BC177">
            <v>148532353.34040099</v>
          </cell>
          <cell r="BD177">
            <v>148532353.34040099</v>
          </cell>
          <cell r="BE177">
            <v>0</v>
          </cell>
          <cell r="BF177">
            <v>0</v>
          </cell>
          <cell r="BG177">
            <v>148532353.34040099</v>
          </cell>
          <cell r="BH177">
            <v>141382801.69897601</v>
          </cell>
          <cell r="BI177">
            <v>160282180.24831301</v>
          </cell>
          <cell r="BJ177">
            <v>148532353.34040099</v>
          </cell>
          <cell r="BK177">
            <v>148532353.34040099</v>
          </cell>
          <cell r="BL177">
            <v>148532353.34040099</v>
          </cell>
          <cell r="BM177">
            <v>148909383.60222301</v>
          </cell>
          <cell r="BN177">
            <v>148352610.53084901</v>
          </cell>
          <cell r="BO177">
            <v>0</v>
          </cell>
          <cell r="BP177">
            <v>148532353.34040099</v>
          </cell>
          <cell r="BQ177">
            <v>148532353.34040099</v>
          </cell>
          <cell r="BR177">
            <v>148532353.34040099</v>
          </cell>
          <cell r="BS177">
            <v>148532353.34040099</v>
          </cell>
          <cell r="BT177">
            <v>148532353.34040099</v>
          </cell>
          <cell r="BU177">
            <v>148532353.34040099</v>
          </cell>
          <cell r="BV177">
            <v>141382801.69897601</v>
          </cell>
          <cell r="BW177">
            <v>160282180.24831301</v>
          </cell>
          <cell r="BX177">
            <v>148532353.34040099</v>
          </cell>
          <cell r="BY177">
            <v>148532353.34040099</v>
          </cell>
          <cell r="BZ177">
            <v>148532353.34040099</v>
          </cell>
          <cell r="CA177">
            <v>148909383.60222301</v>
          </cell>
          <cell r="CB177">
            <v>148352610.53084901</v>
          </cell>
        </row>
        <row r="178">
          <cell r="K178" t="str">
            <v>IQIH</v>
          </cell>
          <cell r="L178" t="e">
            <v>#N/A</v>
          </cell>
          <cell r="M178">
            <v>1</v>
          </cell>
          <cell r="N178">
            <v>2</v>
          </cell>
          <cell r="Q178">
            <v>1</v>
          </cell>
          <cell r="R178">
            <v>1</v>
          </cell>
          <cell r="S178">
            <v>40</v>
          </cell>
          <cell r="T178">
            <v>0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F178">
            <v>32894263.677696001</v>
          </cell>
          <cell r="AG178">
            <v>32881728.411642399</v>
          </cell>
          <cell r="AH178">
            <v>32911049.143353201</v>
          </cell>
          <cell r="AI178">
            <v>32901397.342496201</v>
          </cell>
          <cell r="AJ178">
            <v>33165150.1708211</v>
          </cell>
          <cell r="AK178">
            <v>32639328.899537198</v>
          </cell>
          <cell r="AL178">
            <v>32894263.677696001</v>
          </cell>
          <cell r="AM178">
            <v>32950107.670935798</v>
          </cell>
          <cell r="AN178">
            <v>32881147.657550301</v>
          </cell>
          <cell r="AR178">
            <v>26848619.352922302</v>
          </cell>
          <cell r="AS178">
            <v>26848619.352922302</v>
          </cell>
          <cell r="AT178">
            <v>26848619.352922302</v>
          </cell>
          <cell r="AU178">
            <v>0</v>
          </cell>
          <cell r="AV178">
            <v>26848619.350000001</v>
          </cell>
          <cell r="AW178">
            <v>26848619.350000001</v>
          </cell>
          <cell r="AY178">
            <v>26848619.350000001</v>
          </cell>
          <cell r="AZ178">
            <v>0</v>
          </cell>
          <cell r="BA178">
            <v>32894263.677696001</v>
          </cell>
          <cell r="BB178">
            <v>32894263.677696001</v>
          </cell>
          <cell r="BC178">
            <v>32894263.677696001</v>
          </cell>
          <cell r="BD178">
            <v>32894263.677696001</v>
          </cell>
          <cell r="BE178">
            <v>0</v>
          </cell>
          <cell r="BF178">
            <v>0</v>
          </cell>
          <cell r="BG178">
            <v>32894263.677696001</v>
          </cell>
          <cell r="BH178">
            <v>32881728.411642399</v>
          </cell>
          <cell r="BI178">
            <v>32911049.143353201</v>
          </cell>
          <cell r="BJ178">
            <v>32901397.342496201</v>
          </cell>
          <cell r="BK178">
            <v>33165150.1708211</v>
          </cell>
          <cell r="BL178">
            <v>32639328.899537198</v>
          </cell>
          <cell r="BM178">
            <v>32950107.670935798</v>
          </cell>
          <cell r="BN178">
            <v>32881147.657550301</v>
          </cell>
          <cell r="BO178">
            <v>0</v>
          </cell>
          <cell r="BP178">
            <v>0</v>
          </cell>
          <cell r="BQ178">
            <v>32894263.677696001</v>
          </cell>
          <cell r="BR178">
            <v>32894263.677696001</v>
          </cell>
          <cell r="BS178">
            <v>32894263.677696001</v>
          </cell>
          <cell r="BT178">
            <v>32894263.677696001</v>
          </cell>
          <cell r="BU178">
            <v>32894263.677696001</v>
          </cell>
          <cell r="BV178">
            <v>32881728.411642399</v>
          </cell>
          <cell r="BW178">
            <v>32911049.143353201</v>
          </cell>
          <cell r="BX178">
            <v>32901397.342496201</v>
          </cell>
          <cell r="BY178">
            <v>33165150.1708211</v>
          </cell>
          <cell r="BZ178">
            <v>32639328.899537198</v>
          </cell>
          <cell r="CA178">
            <v>32950107.670935798</v>
          </cell>
          <cell r="CB178">
            <v>32881147.657550301</v>
          </cell>
        </row>
        <row r="179">
          <cell r="K179" t="str">
            <v>IQLR</v>
          </cell>
          <cell r="L179" t="e">
            <v>#N/A</v>
          </cell>
          <cell r="M179">
            <v>1</v>
          </cell>
          <cell r="N179">
            <v>2</v>
          </cell>
          <cell r="R179">
            <v>3</v>
          </cell>
          <cell r="S179">
            <v>40</v>
          </cell>
          <cell r="T179">
            <v>0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1</v>
          </cell>
          <cell r="AF179">
            <v>96644830.615430295</v>
          </cell>
          <cell r="AG179">
            <v>92008184.5581038</v>
          </cell>
          <cell r="AH179">
            <v>104327813.317799</v>
          </cell>
          <cell r="AI179">
            <v>96644830.615430295</v>
          </cell>
          <cell r="AJ179">
            <v>96644830.615430295</v>
          </cell>
          <cell r="AK179">
            <v>96644830.615430295</v>
          </cell>
          <cell r="AL179">
            <v>96644830.615430295</v>
          </cell>
          <cell r="AM179">
            <v>96871812.4933642</v>
          </cell>
          <cell r="AN179">
            <v>96535010.452022806</v>
          </cell>
          <cell r="AS179">
            <v>0</v>
          </cell>
          <cell r="AT179">
            <v>0</v>
          </cell>
          <cell r="AU179">
            <v>0</v>
          </cell>
          <cell r="AV179">
            <v>75757692.849999994</v>
          </cell>
          <cell r="AW179">
            <v>75757692.849999994</v>
          </cell>
          <cell r="AY179">
            <v>75757692.849999994</v>
          </cell>
          <cell r="AZ179">
            <v>96644830.615430295</v>
          </cell>
          <cell r="BA179">
            <v>96644830.615430295</v>
          </cell>
          <cell r="BB179">
            <v>96644830.615430295</v>
          </cell>
          <cell r="BC179">
            <v>96644830.615430295</v>
          </cell>
          <cell r="BD179">
            <v>96644830.615430295</v>
          </cell>
          <cell r="BE179">
            <v>0</v>
          </cell>
          <cell r="BF179">
            <v>0</v>
          </cell>
          <cell r="BG179">
            <v>96644830.615430295</v>
          </cell>
          <cell r="BH179">
            <v>92008184.5581038</v>
          </cell>
          <cell r="BI179">
            <v>104327813.317799</v>
          </cell>
          <cell r="BJ179">
            <v>96644830.615430295</v>
          </cell>
          <cell r="BK179">
            <v>96644830.615430295</v>
          </cell>
          <cell r="BL179">
            <v>96644830.615430295</v>
          </cell>
          <cell r="BM179">
            <v>96871812.4933642</v>
          </cell>
          <cell r="BN179">
            <v>96535010.452022806</v>
          </cell>
          <cell r="BO179">
            <v>0</v>
          </cell>
          <cell r="BP179">
            <v>96644830.615430295</v>
          </cell>
          <cell r="BQ179">
            <v>96644830.615430295</v>
          </cell>
          <cell r="BR179">
            <v>96644830.615430295</v>
          </cell>
          <cell r="BS179">
            <v>96644830.615430295</v>
          </cell>
          <cell r="BT179">
            <v>96644830.615430295</v>
          </cell>
          <cell r="BU179">
            <v>96644830.615430295</v>
          </cell>
          <cell r="BV179">
            <v>92008184.5581038</v>
          </cell>
          <cell r="BW179">
            <v>104327813.317799</v>
          </cell>
          <cell r="BX179">
            <v>96644830.615430295</v>
          </cell>
          <cell r="BY179">
            <v>96644830.615430295</v>
          </cell>
          <cell r="BZ179">
            <v>96644830.615430295</v>
          </cell>
          <cell r="CA179">
            <v>96871812.4933642</v>
          </cell>
          <cell r="CB179">
            <v>96535010.452022806</v>
          </cell>
        </row>
        <row r="180">
          <cell r="K180" t="str">
            <v>IQNW</v>
          </cell>
          <cell r="L180" t="e">
            <v>#N/A</v>
          </cell>
          <cell r="M180">
            <v>1</v>
          </cell>
          <cell r="N180">
            <v>2</v>
          </cell>
          <cell r="Q180">
            <v>1</v>
          </cell>
          <cell r="R180">
            <v>1</v>
          </cell>
          <cell r="S180">
            <v>40</v>
          </cell>
          <cell r="T180">
            <v>0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B180">
            <v>1</v>
          </cell>
          <cell r="AC180">
            <v>1</v>
          </cell>
          <cell r="AD180">
            <v>1</v>
          </cell>
          <cell r="AE180">
            <v>1</v>
          </cell>
          <cell r="AF180">
            <v>44583200.798637196</v>
          </cell>
          <cell r="AG180">
            <v>44513849.269640498</v>
          </cell>
          <cell r="AH180">
            <v>44676071.740124904</v>
          </cell>
          <cell r="AI180">
            <v>44583200.798637196</v>
          </cell>
          <cell r="AJ180">
            <v>44747943.662023798</v>
          </cell>
          <cell r="AK180">
            <v>44423697.611879297</v>
          </cell>
          <cell r="AL180">
            <v>44583200.798637196</v>
          </cell>
          <cell r="AM180">
            <v>44627855.115216397</v>
          </cell>
          <cell r="AN180">
            <v>44549106.024166599</v>
          </cell>
          <cell r="AR180">
            <v>36953423.343278602</v>
          </cell>
          <cell r="AS180">
            <v>36953423.343278602</v>
          </cell>
          <cell r="AT180">
            <v>36953423.343278602</v>
          </cell>
          <cell r="AU180">
            <v>0</v>
          </cell>
          <cell r="AV180">
            <v>36953494.939999998</v>
          </cell>
          <cell r="AW180">
            <v>36953494.939999998</v>
          </cell>
          <cell r="AY180">
            <v>36953494.939999998</v>
          </cell>
          <cell r="AZ180">
            <v>0</v>
          </cell>
          <cell r="BA180">
            <v>44583200.798637196</v>
          </cell>
          <cell r="BB180">
            <v>44583200.798637196</v>
          </cell>
          <cell r="BC180">
            <v>44583200.798637196</v>
          </cell>
          <cell r="BD180">
            <v>44583200.798637196</v>
          </cell>
          <cell r="BE180">
            <v>0</v>
          </cell>
          <cell r="BF180">
            <v>0</v>
          </cell>
          <cell r="BG180">
            <v>44583200.798637196</v>
          </cell>
          <cell r="BH180">
            <v>44513849.269640498</v>
          </cell>
          <cell r="BI180">
            <v>44676071.740124904</v>
          </cell>
          <cell r="BJ180">
            <v>44583200.798637196</v>
          </cell>
          <cell r="BK180">
            <v>44747943.662023798</v>
          </cell>
          <cell r="BL180">
            <v>44423697.611879297</v>
          </cell>
          <cell r="BM180">
            <v>44627855.115216397</v>
          </cell>
          <cell r="BN180">
            <v>44549106.024166599</v>
          </cell>
          <cell r="BO180">
            <v>0</v>
          </cell>
          <cell r="BP180">
            <v>0</v>
          </cell>
          <cell r="BQ180">
            <v>44583200.798637196</v>
          </cell>
          <cell r="BR180">
            <v>44583200.798637196</v>
          </cell>
          <cell r="BS180">
            <v>44583200.798637196</v>
          </cell>
          <cell r="BT180">
            <v>44583200.798637196</v>
          </cell>
          <cell r="BU180">
            <v>44583200.798637196</v>
          </cell>
          <cell r="BV180">
            <v>44513849.269640498</v>
          </cell>
          <cell r="BW180">
            <v>44676071.740124904</v>
          </cell>
          <cell r="BX180">
            <v>44583200.798637196</v>
          </cell>
          <cell r="BY180">
            <v>44747943.662023798</v>
          </cell>
          <cell r="BZ180">
            <v>44423697.611879297</v>
          </cell>
          <cell r="CA180">
            <v>44627855.115216397</v>
          </cell>
          <cell r="CB180">
            <v>44549106.024166599</v>
          </cell>
        </row>
        <row r="181">
          <cell r="K181" t="str">
            <v>IQON</v>
          </cell>
          <cell r="L181" t="e">
            <v>#N/A</v>
          </cell>
          <cell r="M181">
            <v>1</v>
          </cell>
          <cell r="N181">
            <v>2</v>
          </cell>
          <cell r="Q181">
            <v>1</v>
          </cell>
          <cell r="R181">
            <v>1</v>
          </cell>
          <cell r="S181">
            <v>40</v>
          </cell>
          <cell r="T181">
            <v>0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B181">
            <v>1</v>
          </cell>
          <cell r="AC181">
            <v>1</v>
          </cell>
          <cell r="AD181">
            <v>1</v>
          </cell>
          <cell r="AE181">
            <v>1</v>
          </cell>
          <cell r="AF181">
            <v>-3676073.5591286202</v>
          </cell>
          <cell r="AG181">
            <v>-2688315.1243223399</v>
          </cell>
          <cell r="AH181">
            <v>-5002706.7100756597</v>
          </cell>
          <cell r="AI181">
            <v>-3599040.0761761498</v>
          </cell>
          <cell r="AJ181">
            <v>-4389060.5082959495</v>
          </cell>
          <cell r="AK181">
            <v>-3090634.8726363098</v>
          </cell>
          <cell r="AL181">
            <v>-3676073.5591286202</v>
          </cell>
          <cell r="AM181">
            <v>-3499201.9876279002</v>
          </cell>
          <cell r="AN181">
            <v>-3181172.5962882298</v>
          </cell>
          <cell r="AR181">
            <v>751681.659308817</v>
          </cell>
          <cell r="AS181">
            <v>751681.659308817</v>
          </cell>
          <cell r="AT181">
            <v>751681.659308817</v>
          </cell>
          <cell r="AU181">
            <v>0</v>
          </cell>
          <cell r="AV181">
            <v>4279251.26</v>
          </cell>
          <cell r="AW181">
            <v>4279251.26</v>
          </cell>
          <cell r="AY181">
            <v>4279251.26</v>
          </cell>
          <cell r="AZ181">
            <v>0</v>
          </cell>
          <cell r="BA181">
            <v>-3676073.5591286202</v>
          </cell>
          <cell r="BB181">
            <v>-1904971.4717536452</v>
          </cell>
          <cell r="BC181">
            <v>-1904971.4717536452</v>
          </cell>
          <cell r="BD181">
            <v>-1904971.4717536452</v>
          </cell>
          <cell r="BE181">
            <v>0</v>
          </cell>
          <cell r="BF181">
            <v>0</v>
          </cell>
          <cell r="BG181">
            <v>-3676073.5591286202</v>
          </cell>
          <cell r="BH181">
            <v>-2688315.1243223399</v>
          </cell>
          <cell r="BI181">
            <v>-5002706.7100756597</v>
          </cell>
          <cell r="BJ181">
            <v>-3599040.0761761498</v>
          </cell>
          <cell r="BK181">
            <v>-4389060.5082959495</v>
          </cell>
          <cell r="BL181">
            <v>-3090634.8726363098</v>
          </cell>
          <cell r="BM181">
            <v>-3499201.9876279002</v>
          </cell>
          <cell r="BN181">
            <v>-3181172.5962882298</v>
          </cell>
          <cell r="BO181">
            <v>0</v>
          </cell>
          <cell r="BP181">
            <v>0</v>
          </cell>
          <cell r="BQ181">
            <v>-3676073.5591286202</v>
          </cell>
          <cell r="BR181">
            <v>-1904971.4717536452</v>
          </cell>
          <cell r="BS181">
            <v>-1904971.4717536452</v>
          </cell>
          <cell r="BT181">
            <v>-1904971.4717536452</v>
          </cell>
          <cell r="BU181">
            <v>-3676073.5591286202</v>
          </cell>
          <cell r="BV181">
            <v>-2688315.1243223399</v>
          </cell>
          <cell r="BW181">
            <v>-5002706.7100756597</v>
          </cell>
          <cell r="BX181">
            <v>-3599040.0761761498</v>
          </cell>
          <cell r="BY181">
            <v>-4389060.5082959495</v>
          </cell>
          <cell r="BZ181">
            <v>-3090634.8726363098</v>
          </cell>
          <cell r="CA181">
            <v>-3499201.9876279002</v>
          </cell>
          <cell r="CB181">
            <v>-3181172.5962882298</v>
          </cell>
        </row>
        <row r="182">
          <cell r="K182" t="str">
            <v>IQSH</v>
          </cell>
          <cell r="L182" t="e">
            <v>#N/A</v>
          </cell>
          <cell r="M182">
            <v>1</v>
          </cell>
          <cell r="N182">
            <v>2</v>
          </cell>
          <cell r="Q182">
            <v>1</v>
          </cell>
          <cell r="R182">
            <v>1</v>
          </cell>
          <cell r="S182">
            <v>40</v>
          </cell>
          <cell r="T182">
            <v>0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B182">
            <v>1</v>
          </cell>
          <cell r="AC182">
            <v>1</v>
          </cell>
          <cell r="AD182">
            <v>1</v>
          </cell>
          <cell r="AE182">
            <v>1</v>
          </cell>
          <cell r="AF182">
            <v>25348254.691355899</v>
          </cell>
          <cell r="AG182">
            <v>25328431.667024601</v>
          </cell>
          <cell r="AH182">
            <v>25374839.129143398</v>
          </cell>
          <cell r="AI182">
            <v>25352941.887344498</v>
          </cell>
          <cell r="AJ182">
            <v>25859494.156199999</v>
          </cell>
          <cell r="AK182">
            <v>24878781.0074207</v>
          </cell>
          <cell r="AL182">
            <v>25348254.691355899</v>
          </cell>
          <cell r="AM182">
            <v>25401578.3258227</v>
          </cell>
          <cell r="AN182">
            <v>25331306.514081798</v>
          </cell>
          <cell r="AR182">
            <v>18297648.0061813</v>
          </cell>
          <cell r="AS182">
            <v>18297648.0061813</v>
          </cell>
          <cell r="AT182">
            <v>24399848.057336099</v>
          </cell>
          <cell r="AU182">
            <v>0</v>
          </cell>
          <cell r="AV182">
            <v>18297648.010000002</v>
          </cell>
          <cell r="AW182">
            <v>18297648.010000002</v>
          </cell>
          <cell r="AY182">
            <v>18297648.010000002</v>
          </cell>
          <cell r="AZ182">
            <v>0</v>
          </cell>
          <cell r="BA182">
            <v>25348254.691355899</v>
          </cell>
          <cell r="BB182">
            <v>25348254.691355899</v>
          </cell>
          <cell r="BC182">
            <v>25348254.691355899</v>
          </cell>
          <cell r="BD182">
            <v>25348254.691355899</v>
          </cell>
          <cell r="BE182">
            <v>0</v>
          </cell>
          <cell r="BF182">
            <v>0</v>
          </cell>
          <cell r="BG182">
            <v>25348254.691355899</v>
          </cell>
          <cell r="BH182">
            <v>25328431.667024601</v>
          </cell>
          <cell r="BI182">
            <v>25374839.129143398</v>
          </cell>
          <cell r="BJ182">
            <v>25352941.887344498</v>
          </cell>
          <cell r="BK182">
            <v>25859494.156199999</v>
          </cell>
          <cell r="BL182">
            <v>24878781.0074207</v>
          </cell>
          <cell r="BM182">
            <v>25401578.3258227</v>
          </cell>
          <cell r="BN182">
            <v>25331306.514081798</v>
          </cell>
          <cell r="BO182">
            <v>0</v>
          </cell>
          <cell r="BP182">
            <v>0</v>
          </cell>
          <cell r="BQ182">
            <v>25348254.691355899</v>
          </cell>
          <cell r="BR182">
            <v>25348254.691355899</v>
          </cell>
          <cell r="BS182">
            <v>25348254.691355899</v>
          </cell>
          <cell r="BT182">
            <v>25348254.691355899</v>
          </cell>
          <cell r="BU182">
            <v>25348254.691355899</v>
          </cell>
          <cell r="BV182">
            <v>25328431.667024601</v>
          </cell>
          <cell r="BW182">
            <v>25374839.129143398</v>
          </cell>
          <cell r="BX182">
            <v>25352941.887344498</v>
          </cell>
          <cell r="BY182">
            <v>25859494.156199999</v>
          </cell>
          <cell r="BZ182">
            <v>24878781.0074207</v>
          </cell>
          <cell r="CA182">
            <v>25401578.3258227</v>
          </cell>
          <cell r="CB182">
            <v>25331306.514081798</v>
          </cell>
          <cell r="CC182">
            <v>6102200.0511547998</v>
          </cell>
          <cell r="CD182">
            <v>6084778.6307188198</v>
          </cell>
          <cell r="CE182">
            <v>6125558.8054754501</v>
          </cell>
          <cell r="CF182">
            <v>6102200.0511547998</v>
          </cell>
          <cell r="CG182">
            <v>6545267.04861065</v>
          </cell>
          <cell r="CH182">
            <v>5695254.63123185</v>
          </cell>
          <cell r="CI182">
            <v>6102200.0511547998</v>
          </cell>
          <cell r="CJ182">
            <v>6102200.0511547998</v>
          </cell>
          <cell r="CK182">
            <v>6087218.6468658997</v>
          </cell>
        </row>
        <row r="183">
          <cell r="K183" t="str">
            <v>IQUL</v>
          </cell>
          <cell r="L183">
            <v>1</v>
          </cell>
          <cell r="M183">
            <v>1</v>
          </cell>
          <cell r="N183">
            <v>2</v>
          </cell>
          <cell r="P183">
            <v>1</v>
          </cell>
          <cell r="Q183">
            <v>1</v>
          </cell>
          <cell r="R183">
            <v>1</v>
          </cell>
          <cell r="S183">
            <v>40</v>
          </cell>
          <cell r="T183">
            <v>0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B183">
            <v>1</v>
          </cell>
          <cell r="AC183">
            <v>1</v>
          </cell>
          <cell r="AD183">
            <v>1</v>
          </cell>
          <cell r="AE183">
            <v>1</v>
          </cell>
          <cell r="AF183">
            <v>7.2544165293488396E-4</v>
          </cell>
          <cell r="AG183">
            <v>7.2544165293488396E-4</v>
          </cell>
          <cell r="AH183">
            <v>7.2544165293488396E-4</v>
          </cell>
          <cell r="AI183">
            <v>7.2544165293488396E-4</v>
          </cell>
          <cell r="AJ183">
            <v>7.2544165293488396E-4</v>
          </cell>
          <cell r="AK183">
            <v>7.2544165293488396E-4</v>
          </cell>
          <cell r="AL183">
            <v>7.2544165293488396E-4</v>
          </cell>
          <cell r="AM183">
            <v>7.9798574623143501E-4</v>
          </cell>
          <cell r="AN183">
            <v>7.2544165293488396E-4</v>
          </cell>
          <cell r="AS183">
            <v>0</v>
          </cell>
          <cell r="AT183">
            <v>0</v>
          </cell>
          <cell r="AU183">
            <v>0</v>
          </cell>
          <cell r="AV183">
            <v>1</v>
          </cell>
          <cell r="AW183">
            <v>1</v>
          </cell>
          <cell r="AY183">
            <v>1</v>
          </cell>
          <cell r="AZ183">
            <v>0</v>
          </cell>
          <cell r="BA183">
            <v>7.2544165293488396E-4</v>
          </cell>
          <cell r="BB183">
            <v>7.2544165293488396E-4</v>
          </cell>
          <cell r="BC183">
            <v>7.2544165293488396E-4</v>
          </cell>
          <cell r="BD183">
            <v>7.2544165293488396E-4</v>
          </cell>
          <cell r="BE183">
            <v>0</v>
          </cell>
          <cell r="BF183">
            <v>0</v>
          </cell>
          <cell r="BG183">
            <v>7.2544165293488396E-4</v>
          </cell>
          <cell r="BH183">
            <v>7.2544165293488396E-4</v>
          </cell>
          <cell r="BI183">
            <v>7.2544165293488396E-4</v>
          </cell>
          <cell r="BJ183">
            <v>7.2544165293488396E-4</v>
          </cell>
          <cell r="BK183">
            <v>7.2544165293488396E-4</v>
          </cell>
          <cell r="BL183">
            <v>7.2544165293488396E-4</v>
          </cell>
          <cell r="BM183">
            <v>7.9798574623143501E-4</v>
          </cell>
          <cell r="BN183">
            <v>7.2544165293488396E-4</v>
          </cell>
          <cell r="BO183">
            <v>0</v>
          </cell>
          <cell r="BP183">
            <v>0</v>
          </cell>
          <cell r="BQ183">
            <v>7.2544165293488396E-4</v>
          </cell>
          <cell r="BR183">
            <v>7.2544165293488396E-4</v>
          </cell>
          <cell r="BS183">
            <v>7.2544165293488396E-4</v>
          </cell>
          <cell r="BT183">
            <v>7.2544165293488396E-4</v>
          </cell>
          <cell r="BU183">
            <v>7.2544165293488396E-4</v>
          </cell>
          <cell r="BV183">
            <v>7.2544165293488396E-4</v>
          </cell>
          <cell r="BW183">
            <v>7.2544165293488396E-4</v>
          </cell>
          <cell r="BX183">
            <v>7.2544165293488396E-4</v>
          </cell>
          <cell r="BY183">
            <v>7.2544165293488396E-4</v>
          </cell>
          <cell r="BZ183">
            <v>7.2544165293488396E-4</v>
          </cell>
          <cell r="CA183">
            <v>7.9798574623143501E-4</v>
          </cell>
          <cell r="CB183">
            <v>7.2544165293488396E-4</v>
          </cell>
        </row>
        <row r="184">
          <cell r="K184" t="str">
            <v>IRIH</v>
          </cell>
          <cell r="L184" t="e">
            <v>#N/A</v>
          </cell>
          <cell r="M184">
            <v>1</v>
          </cell>
          <cell r="N184">
            <v>2</v>
          </cell>
          <cell r="Q184">
            <v>1</v>
          </cell>
          <cell r="R184">
            <v>1</v>
          </cell>
          <cell r="S184">
            <v>40</v>
          </cell>
          <cell r="T184">
            <v>0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B184">
            <v>1</v>
          </cell>
          <cell r="AC184">
            <v>1</v>
          </cell>
          <cell r="AD184">
            <v>1</v>
          </cell>
          <cell r="AE184">
            <v>1</v>
          </cell>
          <cell r="AF184">
            <v>15944574.2538391</v>
          </cell>
          <cell r="AG184">
            <v>15873125.641977601</v>
          </cell>
          <cell r="AH184">
            <v>16040797.128815999</v>
          </cell>
          <cell r="AI184">
            <v>15945807.570180699</v>
          </cell>
          <cell r="AJ184">
            <v>16384460.334042201</v>
          </cell>
          <cell r="AK184">
            <v>15569743.3480704</v>
          </cell>
          <cell r="AL184">
            <v>15944574.2538391</v>
          </cell>
          <cell r="AM184">
            <v>15985225.755725101</v>
          </cell>
          <cell r="AN184">
            <v>15909559.692030299</v>
          </cell>
          <cell r="AR184">
            <v>12325916.9882406</v>
          </cell>
          <cell r="AS184">
            <v>12325916.9882406</v>
          </cell>
          <cell r="AT184">
            <v>12325916.9882406</v>
          </cell>
          <cell r="AU184">
            <v>0</v>
          </cell>
          <cell r="AV184">
            <v>12325916.99</v>
          </cell>
          <cell r="AW184">
            <v>12325916.99</v>
          </cell>
          <cell r="AY184">
            <v>12325916.99</v>
          </cell>
          <cell r="AZ184">
            <v>0</v>
          </cell>
          <cell r="BA184">
            <v>15944574.2538391</v>
          </cell>
          <cell r="BB184">
            <v>15944574.2538391</v>
          </cell>
          <cell r="BC184">
            <v>15944574.2538391</v>
          </cell>
          <cell r="BD184">
            <v>15944574.2538391</v>
          </cell>
          <cell r="BE184">
            <v>0</v>
          </cell>
          <cell r="BF184">
            <v>0</v>
          </cell>
          <cell r="BG184">
            <v>15944574.2538391</v>
          </cell>
          <cell r="BH184">
            <v>15873125.641977601</v>
          </cell>
          <cell r="BI184">
            <v>16040797.128815999</v>
          </cell>
          <cell r="BJ184">
            <v>15945807.570180699</v>
          </cell>
          <cell r="BK184">
            <v>16384460.334042201</v>
          </cell>
          <cell r="BL184">
            <v>15569743.3480704</v>
          </cell>
          <cell r="BM184">
            <v>15985225.755725101</v>
          </cell>
          <cell r="BN184">
            <v>15909559.692030299</v>
          </cell>
          <cell r="BO184">
            <v>0</v>
          </cell>
          <cell r="BP184">
            <v>0</v>
          </cell>
          <cell r="BQ184">
            <v>15944574.2538391</v>
          </cell>
          <cell r="BR184">
            <v>15944574.2538391</v>
          </cell>
          <cell r="BS184">
            <v>15944574.2538391</v>
          </cell>
          <cell r="BT184">
            <v>15944574.2538391</v>
          </cell>
          <cell r="BU184">
            <v>15944574.2538391</v>
          </cell>
          <cell r="BV184">
            <v>15873125.641977601</v>
          </cell>
          <cell r="BW184">
            <v>16040797.128815999</v>
          </cell>
          <cell r="BX184">
            <v>15945807.570180699</v>
          </cell>
          <cell r="BY184">
            <v>16384460.334042201</v>
          </cell>
          <cell r="BZ184">
            <v>15569743.3480704</v>
          </cell>
          <cell r="CA184">
            <v>15985225.755725101</v>
          </cell>
          <cell r="CB184">
            <v>15909559.692030299</v>
          </cell>
        </row>
        <row r="185">
          <cell r="K185" t="str">
            <v>IRKP</v>
          </cell>
          <cell r="L185" t="e">
            <v>#N/A</v>
          </cell>
          <cell r="M185">
            <v>1</v>
          </cell>
          <cell r="N185">
            <v>2</v>
          </cell>
          <cell r="Q185">
            <v>1</v>
          </cell>
          <cell r="R185">
            <v>3</v>
          </cell>
          <cell r="S185">
            <v>40</v>
          </cell>
          <cell r="T185">
            <v>0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B185">
            <v>1</v>
          </cell>
          <cell r="AC185">
            <v>1</v>
          </cell>
          <cell r="AD185">
            <v>1</v>
          </cell>
          <cell r="AE185">
            <v>1</v>
          </cell>
          <cell r="AF185">
            <v>7.2544165293488396E-4</v>
          </cell>
          <cell r="AG185">
            <v>7.2544165293488396E-4</v>
          </cell>
          <cell r="AH185">
            <v>7.2544165293488396E-4</v>
          </cell>
          <cell r="AI185">
            <v>7.2544165293488396E-4</v>
          </cell>
          <cell r="AJ185">
            <v>7.2544165293488396E-4</v>
          </cell>
          <cell r="AK185">
            <v>7.2544165293488396E-4</v>
          </cell>
          <cell r="AL185">
            <v>7.2544165293488396E-4</v>
          </cell>
          <cell r="AM185">
            <v>7.9798574623143501E-4</v>
          </cell>
          <cell r="AN185">
            <v>7.2544165293488396E-4</v>
          </cell>
          <cell r="AO185">
            <v>-4.0651585104383201E-4</v>
          </cell>
          <cell r="AQ185">
            <v>-4.0651585104383201E-4</v>
          </cell>
          <cell r="AS185">
            <v>0</v>
          </cell>
          <cell r="AT185">
            <v>0</v>
          </cell>
          <cell r="AU185">
            <v>0</v>
          </cell>
          <cell r="AV185">
            <v>1</v>
          </cell>
          <cell r="AW185">
            <v>1</v>
          </cell>
          <cell r="AY185">
            <v>0.99959348414895621</v>
          </cell>
          <cell r="AZ185">
            <v>3.1892580189105195E-4</v>
          </cell>
          <cell r="BA185">
            <v>3.1892580189105195E-4</v>
          </cell>
          <cell r="BB185">
            <v>3.1892580189105195E-4</v>
          </cell>
          <cell r="BC185">
            <v>3.1892580189105195E-4</v>
          </cell>
          <cell r="BD185">
            <v>3.1892580189105195E-4</v>
          </cell>
          <cell r="BE185">
            <v>0</v>
          </cell>
          <cell r="BF185">
            <v>0</v>
          </cell>
          <cell r="BG185">
            <v>3.1892580189105195E-4</v>
          </cell>
          <cell r="BH185">
            <v>3.1892580189105195E-4</v>
          </cell>
          <cell r="BI185">
            <v>3.1892580189105195E-4</v>
          </cell>
          <cell r="BJ185">
            <v>3.1892580189105195E-4</v>
          </cell>
          <cell r="BK185">
            <v>3.1892580189105195E-4</v>
          </cell>
          <cell r="BL185">
            <v>3.1892580189105195E-4</v>
          </cell>
          <cell r="BM185">
            <v>3.91469895187603E-4</v>
          </cell>
          <cell r="BN185">
            <v>3.1892580189105195E-4</v>
          </cell>
          <cell r="BO185">
            <v>0</v>
          </cell>
          <cell r="BP185">
            <v>3.1892580189105195E-4</v>
          </cell>
          <cell r="BQ185">
            <v>3.1892580189105195E-4</v>
          </cell>
          <cell r="BR185">
            <v>3.1892580189105195E-4</v>
          </cell>
          <cell r="BS185">
            <v>3.1892580189105195E-4</v>
          </cell>
          <cell r="BT185">
            <v>3.1892580189105195E-4</v>
          </cell>
          <cell r="BU185">
            <v>3.1892580189105195E-4</v>
          </cell>
          <cell r="BV185">
            <v>3.1892580189105195E-4</v>
          </cell>
          <cell r="BW185">
            <v>3.1892580189105195E-4</v>
          </cell>
          <cell r="BX185">
            <v>3.1892580189105195E-4</v>
          </cell>
          <cell r="BY185">
            <v>3.1892580189105195E-4</v>
          </cell>
          <cell r="BZ185">
            <v>3.1892580189105195E-4</v>
          </cell>
          <cell r="CA185">
            <v>3.91469895187603E-4</v>
          </cell>
          <cell r="CB185">
            <v>3.1892580189105195E-4</v>
          </cell>
        </row>
        <row r="186">
          <cell r="K186" t="str">
            <v>IRLR</v>
          </cell>
          <cell r="L186" t="e">
            <v>#N/A</v>
          </cell>
          <cell r="M186">
            <v>1</v>
          </cell>
          <cell r="N186">
            <v>2</v>
          </cell>
          <cell r="R186">
            <v>3</v>
          </cell>
          <cell r="S186">
            <v>40</v>
          </cell>
          <cell r="T186">
            <v>0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B186">
            <v>1</v>
          </cell>
          <cell r="AC186">
            <v>1</v>
          </cell>
          <cell r="AD186">
            <v>1</v>
          </cell>
          <cell r="AE186">
            <v>1</v>
          </cell>
          <cell r="AF186">
            <v>166169763.34768</v>
          </cell>
          <cell r="AG186">
            <v>158614094.43446001</v>
          </cell>
          <cell r="AH186">
            <v>178493822.820236</v>
          </cell>
          <cell r="AI186">
            <v>166169763.34768</v>
          </cell>
          <cell r="AJ186">
            <v>166169763.34768</v>
          </cell>
          <cell r="AK186">
            <v>166169763.34768</v>
          </cell>
          <cell r="AL186">
            <v>166169763.34768</v>
          </cell>
          <cell r="AM186">
            <v>166512599.58256999</v>
          </cell>
          <cell r="AN186">
            <v>165984104.08021</v>
          </cell>
          <cell r="AS186">
            <v>0</v>
          </cell>
          <cell r="AT186">
            <v>0</v>
          </cell>
          <cell r="AU186">
            <v>0</v>
          </cell>
          <cell r="AV186">
            <v>108050292.40000001</v>
          </cell>
          <cell r="AW186">
            <v>108050292.40000001</v>
          </cell>
          <cell r="AY186">
            <v>108050292.40000001</v>
          </cell>
          <cell r="AZ186">
            <v>166169763.34768</v>
          </cell>
          <cell r="BA186">
            <v>166169763.34768</v>
          </cell>
          <cell r="BB186">
            <v>166169763.34768</v>
          </cell>
          <cell r="BC186">
            <v>166169763.34768</v>
          </cell>
          <cell r="BD186">
            <v>166169763.34768</v>
          </cell>
          <cell r="BE186">
            <v>0</v>
          </cell>
          <cell r="BF186">
            <v>0</v>
          </cell>
          <cell r="BG186">
            <v>166169763.34768</v>
          </cell>
          <cell r="BH186">
            <v>158614094.43446001</v>
          </cell>
          <cell r="BI186">
            <v>178493822.820236</v>
          </cell>
          <cell r="BJ186">
            <v>166169763.34768</v>
          </cell>
          <cell r="BK186">
            <v>166169763.34768</v>
          </cell>
          <cell r="BL186">
            <v>166169763.34768</v>
          </cell>
          <cell r="BM186">
            <v>166512599.58256999</v>
          </cell>
          <cell r="BN186">
            <v>165984104.08021</v>
          </cell>
          <cell r="BO186">
            <v>0</v>
          </cell>
          <cell r="BP186">
            <v>166169763.34768</v>
          </cell>
          <cell r="BQ186">
            <v>166169763.34768</v>
          </cell>
          <cell r="BR186">
            <v>166169763.34768</v>
          </cell>
          <cell r="BS186">
            <v>166169763.34768</v>
          </cell>
          <cell r="BT186">
            <v>166169763.34768</v>
          </cell>
          <cell r="BU186">
            <v>166169763.34768</v>
          </cell>
          <cell r="BV186">
            <v>158614094.43446001</v>
          </cell>
          <cell r="BW186">
            <v>178493822.820236</v>
          </cell>
          <cell r="BX186">
            <v>166169763.34768</v>
          </cell>
          <cell r="BY186">
            <v>166169763.34768</v>
          </cell>
          <cell r="BZ186">
            <v>166169763.34768</v>
          </cell>
          <cell r="CA186">
            <v>166512599.58256999</v>
          </cell>
          <cell r="CB186">
            <v>165984104.08021</v>
          </cell>
        </row>
        <row r="187">
          <cell r="K187" t="str">
            <v>IRMD</v>
          </cell>
          <cell r="L187" t="e">
            <v>#N/A</v>
          </cell>
          <cell r="M187">
            <v>1</v>
          </cell>
          <cell r="N187">
            <v>2</v>
          </cell>
          <cell r="O187">
            <v>1</v>
          </cell>
          <cell r="Q187">
            <v>1</v>
          </cell>
          <cell r="R187">
            <v>1</v>
          </cell>
          <cell r="S187">
            <v>40</v>
          </cell>
          <cell r="T187">
            <v>0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B187">
            <v>1</v>
          </cell>
          <cell r="AC187">
            <v>1</v>
          </cell>
          <cell r="AD187">
            <v>1</v>
          </cell>
          <cell r="AE187">
            <v>1</v>
          </cell>
          <cell r="AF187">
            <v>7.2544165293488396E-4</v>
          </cell>
          <cell r="AG187">
            <v>7.2544165293488396E-4</v>
          </cell>
          <cell r="AH187">
            <v>7.2544165293488396E-4</v>
          </cell>
          <cell r="AI187">
            <v>7.2544165293488396E-4</v>
          </cell>
          <cell r="AJ187">
            <v>7.2544165293488396E-4</v>
          </cell>
          <cell r="AK187">
            <v>7.2544165293488396E-4</v>
          </cell>
          <cell r="AL187">
            <v>7.2544165293488396E-4</v>
          </cell>
          <cell r="AM187">
            <v>7.9798574623143501E-4</v>
          </cell>
          <cell r="AN187">
            <v>7.2544165293488396E-4</v>
          </cell>
          <cell r="AO187">
            <v>-4.0651585104383201E-4</v>
          </cell>
          <cell r="AQ187">
            <v>-4.0651585104383201E-4</v>
          </cell>
          <cell r="AS187">
            <v>0</v>
          </cell>
          <cell r="AT187">
            <v>0</v>
          </cell>
          <cell r="AU187">
            <v>0</v>
          </cell>
          <cell r="AV187">
            <v>1</v>
          </cell>
          <cell r="AW187">
            <v>1</v>
          </cell>
          <cell r="AY187">
            <v>0.99959348414895621</v>
          </cell>
          <cell r="AZ187">
            <v>0</v>
          </cell>
          <cell r="BA187">
            <v>3.1892580189105195E-4</v>
          </cell>
          <cell r="BB187">
            <v>3.1892580189105195E-4</v>
          </cell>
          <cell r="BC187">
            <v>3.1892580189105195E-4</v>
          </cell>
          <cell r="BD187">
            <v>3.1892580189105195E-4</v>
          </cell>
          <cell r="BE187">
            <v>0</v>
          </cell>
          <cell r="BF187">
            <v>0</v>
          </cell>
          <cell r="BG187">
            <v>3.1892580189105195E-4</v>
          </cell>
          <cell r="BH187">
            <v>3.1892580189105195E-4</v>
          </cell>
          <cell r="BI187">
            <v>3.1892580189105195E-4</v>
          </cell>
          <cell r="BJ187">
            <v>3.1892580189105195E-4</v>
          </cell>
          <cell r="BK187">
            <v>3.1892580189105195E-4</v>
          </cell>
          <cell r="BL187">
            <v>3.1892580189105195E-4</v>
          </cell>
          <cell r="BM187">
            <v>3.91469895187603E-4</v>
          </cell>
          <cell r="BN187">
            <v>3.1892580189105195E-4</v>
          </cell>
          <cell r="BO187">
            <v>0</v>
          </cell>
          <cell r="BP187">
            <v>0</v>
          </cell>
          <cell r="BQ187">
            <v>3.1892580189105195E-4</v>
          </cell>
          <cell r="BR187">
            <v>3.1892580189105195E-4</v>
          </cell>
          <cell r="BS187">
            <v>3.1892580189105195E-4</v>
          </cell>
          <cell r="BT187">
            <v>3.1892580189105195E-4</v>
          </cell>
          <cell r="BU187">
            <v>3.1892580189105195E-4</v>
          </cell>
          <cell r="BV187">
            <v>3.1892580189105195E-4</v>
          </cell>
          <cell r="BW187">
            <v>3.1892580189105195E-4</v>
          </cell>
          <cell r="BX187">
            <v>3.1892580189105195E-4</v>
          </cell>
          <cell r="BY187">
            <v>3.1892580189105195E-4</v>
          </cell>
          <cell r="BZ187">
            <v>3.1892580189105195E-4</v>
          </cell>
          <cell r="CA187">
            <v>3.91469895187603E-4</v>
          </cell>
          <cell r="CB187">
            <v>3.1892580189105195E-4</v>
          </cell>
        </row>
        <row r="188">
          <cell r="K188" t="str">
            <v>IRMV</v>
          </cell>
          <cell r="L188" t="e">
            <v>#N/A</v>
          </cell>
          <cell r="M188">
            <v>1</v>
          </cell>
          <cell r="N188">
            <v>2</v>
          </cell>
          <cell r="O188">
            <v>1</v>
          </cell>
          <cell r="Q188">
            <v>1</v>
          </cell>
          <cell r="R188">
            <v>1</v>
          </cell>
          <cell r="S188">
            <v>40</v>
          </cell>
          <cell r="T188">
            <v>0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B188">
            <v>1</v>
          </cell>
          <cell r="AC188">
            <v>1</v>
          </cell>
          <cell r="AD188">
            <v>1</v>
          </cell>
          <cell r="AE188">
            <v>1</v>
          </cell>
          <cell r="AF188">
            <v>7.2544165293488396E-4</v>
          </cell>
          <cell r="AG188">
            <v>7.2544165293488396E-4</v>
          </cell>
          <cell r="AH188">
            <v>7.2544165293488396E-4</v>
          </cell>
          <cell r="AI188">
            <v>7.2544165293488396E-4</v>
          </cell>
          <cell r="AJ188">
            <v>7.2544165293488396E-4</v>
          </cell>
          <cell r="AK188">
            <v>7.2544165293488396E-4</v>
          </cell>
          <cell r="AL188">
            <v>7.2544165293488396E-4</v>
          </cell>
          <cell r="AM188">
            <v>7.9798574623143501E-4</v>
          </cell>
          <cell r="AN188">
            <v>7.2544165293488396E-4</v>
          </cell>
          <cell r="AO188">
            <v>-4.0651585104383201E-4</v>
          </cell>
          <cell r="AQ188">
            <v>-4.0651585104383201E-4</v>
          </cell>
          <cell r="AS188">
            <v>0</v>
          </cell>
          <cell r="AT188">
            <v>0</v>
          </cell>
          <cell r="AU188">
            <v>0</v>
          </cell>
          <cell r="AV188">
            <v>1</v>
          </cell>
          <cell r="AW188">
            <v>1</v>
          </cell>
          <cell r="AY188">
            <v>0.99959348414895621</v>
          </cell>
          <cell r="AZ188">
            <v>0</v>
          </cell>
          <cell r="BA188">
            <v>3.1892580189105195E-4</v>
          </cell>
          <cell r="BB188">
            <v>3.1892580189105195E-4</v>
          </cell>
          <cell r="BC188">
            <v>3.1892580189105195E-4</v>
          </cell>
          <cell r="BD188">
            <v>3.1892580189105195E-4</v>
          </cell>
          <cell r="BE188">
            <v>0</v>
          </cell>
          <cell r="BF188">
            <v>0</v>
          </cell>
          <cell r="BG188">
            <v>3.1892580189105195E-4</v>
          </cell>
          <cell r="BH188">
            <v>3.1892580189105195E-4</v>
          </cell>
          <cell r="BI188">
            <v>3.1892580189105195E-4</v>
          </cell>
          <cell r="BJ188">
            <v>3.1892580189105195E-4</v>
          </cell>
          <cell r="BK188">
            <v>3.1892580189105195E-4</v>
          </cell>
          <cell r="BL188">
            <v>3.1892580189105195E-4</v>
          </cell>
          <cell r="BM188">
            <v>3.91469895187603E-4</v>
          </cell>
          <cell r="BN188">
            <v>3.1892580189105195E-4</v>
          </cell>
          <cell r="BO188">
            <v>0</v>
          </cell>
          <cell r="BP188">
            <v>0</v>
          </cell>
          <cell r="BQ188">
            <v>3.1892580189105195E-4</v>
          </cell>
          <cell r="BR188">
            <v>3.1892580189105195E-4</v>
          </cell>
          <cell r="BS188">
            <v>3.1892580189105195E-4</v>
          </cell>
          <cell r="BT188">
            <v>3.1892580189105195E-4</v>
          </cell>
          <cell r="BU188">
            <v>3.1892580189105195E-4</v>
          </cell>
          <cell r="BV188">
            <v>3.1892580189105195E-4</v>
          </cell>
          <cell r="BW188">
            <v>3.1892580189105195E-4</v>
          </cell>
          <cell r="BX188">
            <v>3.1892580189105195E-4</v>
          </cell>
          <cell r="BY188">
            <v>3.1892580189105195E-4</v>
          </cell>
          <cell r="BZ188">
            <v>3.1892580189105195E-4</v>
          </cell>
          <cell r="CA188">
            <v>3.91469895187603E-4</v>
          </cell>
          <cell r="CB188">
            <v>3.1892580189105195E-4</v>
          </cell>
        </row>
        <row r="189">
          <cell r="K189" t="str">
            <v>IRNW</v>
          </cell>
          <cell r="L189" t="e">
            <v>#N/A</v>
          </cell>
          <cell r="M189">
            <v>1</v>
          </cell>
          <cell r="N189">
            <v>2</v>
          </cell>
          <cell r="Q189">
            <v>1</v>
          </cell>
          <cell r="R189">
            <v>1</v>
          </cell>
          <cell r="S189">
            <v>40</v>
          </cell>
          <cell r="T189">
            <v>0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B189">
            <v>1</v>
          </cell>
          <cell r="AC189">
            <v>1</v>
          </cell>
          <cell r="AD189">
            <v>1</v>
          </cell>
          <cell r="AE189">
            <v>1</v>
          </cell>
          <cell r="AF189">
            <v>25307859.2571868</v>
          </cell>
          <cell r="AG189">
            <v>25260901.9532387</v>
          </cell>
          <cell r="AH189">
            <v>25376140.351220101</v>
          </cell>
          <cell r="AI189">
            <v>25312072.624979898</v>
          </cell>
          <cell r="AJ189">
            <v>25591790.242236398</v>
          </cell>
          <cell r="AK189">
            <v>25047217.100823302</v>
          </cell>
          <cell r="AL189">
            <v>25307859.2571868</v>
          </cell>
          <cell r="AM189">
            <v>25902682.354995102</v>
          </cell>
          <cell r="AN189">
            <v>25294034.875009902</v>
          </cell>
          <cell r="AR189">
            <v>19058387.722660899</v>
          </cell>
          <cell r="AS189">
            <v>19058387.722660899</v>
          </cell>
          <cell r="AT189">
            <v>19058387.722660899</v>
          </cell>
          <cell r="AU189">
            <v>0</v>
          </cell>
          <cell r="AV189">
            <v>19059903.32</v>
          </cell>
          <cell r="AW189">
            <v>19059903.32</v>
          </cell>
          <cell r="AY189">
            <v>19059903.32</v>
          </cell>
          <cell r="AZ189">
            <v>0</v>
          </cell>
          <cell r="BA189">
            <v>25307859.2571868</v>
          </cell>
          <cell r="BB189">
            <v>25307859.2571868</v>
          </cell>
          <cell r="BC189">
            <v>25307859.2571868</v>
          </cell>
          <cell r="BD189">
            <v>25307859.2571868</v>
          </cell>
          <cell r="BE189">
            <v>0</v>
          </cell>
          <cell r="BF189">
            <v>0</v>
          </cell>
          <cell r="BG189">
            <v>25307859.2571868</v>
          </cell>
          <cell r="BH189">
            <v>25260901.9532387</v>
          </cell>
          <cell r="BI189">
            <v>25376140.351220101</v>
          </cell>
          <cell r="BJ189">
            <v>25312072.624979898</v>
          </cell>
          <cell r="BK189">
            <v>25591790.242236398</v>
          </cell>
          <cell r="BL189">
            <v>25047217.100823302</v>
          </cell>
          <cell r="BM189">
            <v>25902682.354995102</v>
          </cell>
          <cell r="BN189">
            <v>25294034.875009902</v>
          </cell>
          <cell r="BO189">
            <v>0</v>
          </cell>
          <cell r="BP189">
            <v>0</v>
          </cell>
          <cell r="BQ189">
            <v>25307859.2571868</v>
          </cell>
          <cell r="BR189">
            <v>25307859.2571868</v>
          </cell>
          <cell r="BS189">
            <v>25307859.2571868</v>
          </cell>
          <cell r="BT189">
            <v>25307859.2571868</v>
          </cell>
          <cell r="BU189">
            <v>25307859.2571868</v>
          </cell>
          <cell r="BV189">
            <v>25260901.9532387</v>
          </cell>
          <cell r="BW189">
            <v>25376140.351220101</v>
          </cell>
          <cell r="BX189">
            <v>25312072.624979898</v>
          </cell>
          <cell r="BY189">
            <v>25591790.242236398</v>
          </cell>
          <cell r="BZ189">
            <v>25047217.100823302</v>
          </cell>
          <cell r="CA189">
            <v>25902682.354995102</v>
          </cell>
          <cell r="CB189">
            <v>25294034.875009902</v>
          </cell>
        </row>
        <row r="190">
          <cell r="K190" t="str">
            <v>IRRP</v>
          </cell>
          <cell r="L190" t="e">
            <v>#N/A</v>
          </cell>
          <cell r="M190">
            <v>1</v>
          </cell>
          <cell r="N190">
            <v>2</v>
          </cell>
          <cell r="Q190">
            <v>1</v>
          </cell>
          <cell r="R190">
            <v>1</v>
          </cell>
          <cell r="S190">
            <v>40</v>
          </cell>
          <cell r="T190">
            <v>0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B190">
            <v>1</v>
          </cell>
          <cell r="AC190">
            <v>1</v>
          </cell>
          <cell r="AD190">
            <v>1</v>
          </cell>
          <cell r="AE190">
            <v>1</v>
          </cell>
          <cell r="AF190">
            <v>9718689.4378490709</v>
          </cell>
          <cell r="AG190">
            <v>32832824.3445337</v>
          </cell>
          <cell r="AH190">
            <v>-21332919.797587499</v>
          </cell>
          <cell r="AI190">
            <v>9840812.9179851096</v>
          </cell>
          <cell r="AJ190">
            <v>7565581.2201680196</v>
          </cell>
          <cell r="AK190">
            <v>11942140.6634007</v>
          </cell>
          <cell r="AL190">
            <v>9718689.4378490709</v>
          </cell>
          <cell r="AM190">
            <v>15700863.636325801</v>
          </cell>
          <cell r="AN190">
            <v>26314302.906685099</v>
          </cell>
          <cell r="AR190">
            <v>46209221.6014781</v>
          </cell>
          <cell r="AS190">
            <v>46209221.6014781</v>
          </cell>
          <cell r="AT190">
            <v>46209221.6014781</v>
          </cell>
          <cell r="AU190">
            <v>0</v>
          </cell>
          <cell r="AV190">
            <v>90862766.890000001</v>
          </cell>
          <cell r="AW190">
            <v>90862766.890000001</v>
          </cell>
          <cell r="AY190">
            <v>90862766.890000001</v>
          </cell>
          <cell r="AZ190">
            <v>0</v>
          </cell>
          <cell r="BA190">
            <v>9718689.4378490709</v>
          </cell>
          <cell r="BB190">
            <v>24314902.303300682</v>
          </cell>
          <cell r="BC190">
            <v>24314902.303300682</v>
          </cell>
          <cell r="BD190">
            <v>24314902.303300682</v>
          </cell>
          <cell r="BE190">
            <v>0</v>
          </cell>
          <cell r="BF190">
            <v>0</v>
          </cell>
          <cell r="BG190">
            <v>9718689.4378490709</v>
          </cell>
          <cell r="BH190">
            <v>32832824.3445337</v>
          </cell>
          <cell r="BI190">
            <v>-21332919.797587499</v>
          </cell>
          <cell r="BJ190">
            <v>9840812.9179851096</v>
          </cell>
          <cell r="BK190">
            <v>7565581.2201680196</v>
          </cell>
          <cell r="BL190">
            <v>11942140.6634007</v>
          </cell>
          <cell r="BM190">
            <v>15700863.636325801</v>
          </cell>
          <cell r="BN190">
            <v>26314302.906685099</v>
          </cell>
          <cell r="BO190">
            <v>0</v>
          </cell>
          <cell r="BP190">
            <v>0</v>
          </cell>
          <cell r="BQ190">
            <v>9718689.4378490709</v>
          </cell>
          <cell r="BR190">
            <v>24314902.303300682</v>
          </cell>
          <cell r="BS190">
            <v>24314902.303300682</v>
          </cell>
          <cell r="BT190">
            <v>24314902.303300682</v>
          </cell>
          <cell r="BU190">
            <v>9718689.4378490709</v>
          </cell>
          <cell r="BV190">
            <v>32832824.3445337</v>
          </cell>
          <cell r="BW190">
            <v>-21332919.797587499</v>
          </cell>
          <cell r="BX190">
            <v>9840812.9179851096</v>
          </cell>
          <cell r="BY190">
            <v>7565581.2201680196</v>
          </cell>
          <cell r="BZ190">
            <v>11942140.6634007</v>
          </cell>
          <cell r="CA190">
            <v>15700863.636325801</v>
          </cell>
          <cell r="CB190">
            <v>26314302.906685099</v>
          </cell>
        </row>
        <row r="191">
          <cell r="K191" t="str">
            <v>IRSH</v>
          </cell>
          <cell r="L191" t="e">
            <v>#N/A</v>
          </cell>
          <cell r="M191">
            <v>1</v>
          </cell>
          <cell r="N191">
            <v>2</v>
          </cell>
          <cell r="Q191">
            <v>1</v>
          </cell>
          <cell r="R191">
            <v>1</v>
          </cell>
          <cell r="S191">
            <v>40</v>
          </cell>
          <cell r="T191">
            <v>0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B191">
            <v>1</v>
          </cell>
          <cell r="AC191">
            <v>1</v>
          </cell>
          <cell r="AD191">
            <v>1</v>
          </cell>
          <cell r="AE191">
            <v>1</v>
          </cell>
          <cell r="AF191">
            <v>124574970.55013201</v>
          </cell>
          <cell r="AG191">
            <v>123794688.504178</v>
          </cell>
          <cell r="AH191">
            <v>125627432.69146401</v>
          </cell>
          <cell r="AI191">
            <v>124577939.88599101</v>
          </cell>
          <cell r="AJ191">
            <v>130000074.997163</v>
          </cell>
          <cell r="AK191">
            <v>120029014.348547</v>
          </cell>
          <cell r="AL191">
            <v>124574970.55013201</v>
          </cell>
          <cell r="AM191">
            <v>124971252.151254</v>
          </cell>
          <cell r="AN191">
            <v>124303582.168358</v>
          </cell>
          <cell r="AR191">
            <v>88024586.153184995</v>
          </cell>
          <cell r="AS191">
            <v>88024586.153184995</v>
          </cell>
          <cell r="AT191">
            <v>125122836.7124593</v>
          </cell>
          <cell r="AU191">
            <v>0</v>
          </cell>
          <cell r="AV191">
            <v>88024586.150000006</v>
          </cell>
          <cell r="AW191">
            <v>88024586.150000006</v>
          </cell>
          <cell r="AY191">
            <v>88024586.150000006</v>
          </cell>
          <cell r="AZ191">
            <v>0</v>
          </cell>
          <cell r="BA191">
            <v>124574970.55013201</v>
          </cell>
          <cell r="BB191">
            <v>124794117.01506293</v>
          </cell>
          <cell r="BC191">
            <v>124574970.55013201</v>
          </cell>
          <cell r="BD191">
            <v>124794117.01506293</v>
          </cell>
          <cell r="BE191">
            <v>0</v>
          </cell>
          <cell r="BF191">
            <v>0</v>
          </cell>
          <cell r="BG191">
            <v>124574970.55013201</v>
          </cell>
          <cell r="BH191">
            <v>123794688.504178</v>
          </cell>
          <cell r="BI191">
            <v>125627432.69146401</v>
          </cell>
          <cell r="BJ191">
            <v>124577939.88599101</v>
          </cell>
          <cell r="BK191">
            <v>130000074.997163</v>
          </cell>
          <cell r="BL191">
            <v>120029014.348547</v>
          </cell>
          <cell r="BM191">
            <v>124971252.151254</v>
          </cell>
          <cell r="BN191">
            <v>124303582.168358</v>
          </cell>
          <cell r="BO191">
            <v>0</v>
          </cell>
          <cell r="BP191">
            <v>0</v>
          </cell>
          <cell r="BQ191">
            <v>124574970.55013201</v>
          </cell>
          <cell r="BR191">
            <v>124794117.01506293</v>
          </cell>
          <cell r="BS191">
            <v>124574970.55013201</v>
          </cell>
          <cell r="BT191">
            <v>124794117.01506293</v>
          </cell>
          <cell r="BU191">
            <v>124574970.55013201</v>
          </cell>
          <cell r="BV191">
            <v>123794688.504178</v>
          </cell>
          <cell r="BW191">
            <v>125627432.69146401</v>
          </cell>
          <cell r="BX191">
            <v>124577939.88599101</v>
          </cell>
          <cell r="BY191">
            <v>130000074.997163</v>
          </cell>
          <cell r="BZ191">
            <v>120029014.348547</v>
          </cell>
          <cell r="CA191">
            <v>124971252.151254</v>
          </cell>
          <cell r="CB191">
            <v>124303582.168358</v>
          </cell>
          <cell r="CC191">
            <v>37098250.559274301</v>
          </cell>
          <cell r="CD191">
            <v>36980264.883787997</v>
          </cell>
          <cell r="CE191">
            <v>37256698.681815498</v>
          </cell>
          <cell r="CF191">
            <v>37098250.559274301</v>
          </cell>
          <cell r="CG191">
            <v>42657361.117581204</v>
          </cell>
          <cell r="CH191">
            <v>32442493.6934411</v>
          </cell>
          <cell r="CI191">
            <v>37098250.559274301</v>
          </cell>
          <cell r="CJ191">
            <v>37098250.559274301</v>
          </cell>
          <cell r="CK191">
            <v>37009072.235776201</v>
          </cell>
        </row>
        <row r="192">
          <cell r="K192" t="str">
            <v>IRWH</v>
          </cell>
          <cell r="L192" t="e">
            <v>#N/A</v>
          </cell>
          <cell r="M192">
            <v>1</v>
          </cell>
          <cell r="N192">
            <v>2</v>
          </cell>
          <cell r="Q192">
            <v>1</v>
          </cell>
          <cell r="R192">
            <v>1</v>
          </cell>
          <cell r="S192">
            <v>40</v>
          </cell>
          <cell r="T192">
            <v>0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B192">
            <v>1</v>
          </cell>
          <cell r="AC192">
            <v>1</v>
          </cell>
          <cell r="AD192">
            <v>1</v>
          </cell>
          <cell r="AE192">
            <v>1</v>
          </cell>
          <cell r="AF192">
            <v>144772857.33646801</v>
          </cell>
          <cell r="AG192">
            <v>144629741.33734</v>
          </cell>
          <cell r="AH192">
            <v>144975707.30774999</v>
          </cell>
          <cell r="AI192">
            <v>144815641.124221</v>
          </cell>
          <cell r="AJ192">
            <v>146765404.97455001</v>
          </cell>
          <cell r="AK192">
            <v>142979964.92905599</v>
          </cell>
          <cell r="AL192">
            <v>144772857.33646801</v>
          </cell>
          <cell r="AM192">
            <v>146489424.19909301</v>
          </cell>
          <cell r="AN192">
            <v>144744700.76477101</v>
          </cell>
          <cell r="AO192">
            <v>-44683.758780452401</v>
          </cell>
          <cell r="AQ192">
            <v>-44683.758780452401</v>
          </cell>
          <cell r="AR192">
            <v>109043109.477164</v>
          </cell>
          <cell r="AS192">
            <v>109043109.477164</v>
          </cell>
          <cell r="AT192">
            <v>109043109.477164</v>
          </cell>
          <cell r="AU192">
            <v>0</v>
          </cell>
          <cell r="AV192">
            <v>109918859.66</v>
          </cell>
          <cell r="AW192">
            <v>109918859.66</v>
          </cell>
          <cell r="AY192">
            <v>109874175.90121955</v>
          </cell>
          <cell r="AZ192">
            <v>0</v>
          </cell>
          <cell r="BA192">
            <v>144728173.57768756</v>
          </cell>
          <cell r="BB192">
            <v>144728173.57768756</v>
          </cell>
          <cell r="BC192">
            <v>144728173.57768756</v>
          </cell>
          <cell r="BD192">
            <v>144728173.57768756</v>
          </cell>
          <cell r="BE192">
            <v>0</v>
          </cell>
          <cell r="BF192">
            <v>0</v>
          </cell>
          <cell r="BG192">
            <v>144728173.57768756</v>
          </cell>
          <cell r="BH192">
            <v>144585057.57855955</v>
          </cell>
          <cell r="BI192">
            <v>144931023.54896954</v>
          </cell>
          <cell r="BJ192">
            <v>144770957.36544055</v>
          </cell>
          <cell r="BK192">
            <v>146720721.21576956</v>
          </cell>
          <cell r="BL192">
            <v>142935281.17027554</v>
          </cell>
          <cell r="BM192">
            <v>146444740.44031256</v>
          </cell>
          <cell r="BN192">
            <v>144700017.00599056</v>
          </cell>
          <cell r="BO192">
            <v>0</v>
          </cell>
          <cell r="BP192">
            <v>0</v>
          </cell>
          <cell r="BQ192">
            <v>144728173.57768756</v>
          </cell>
          <cell r="BR192">
            <v>144728173.57768756</v>
          </cell>
          <cell r="BS192">
            <v>144728173.57768756</v>
          </cell>
          <cell r="BT192">
            <v>144728173.57768756</v>
          </cell>
          <cell r="BU192">
            <v>144728173.57768756</v>
          </cell>
          <cell r="BV192">
            <v>144585057.57855955</v>
          </cell>
          <cell r="BW192">
            <v>144931023.54896954</v>
          </cell>
          <cell r="BX192">
            <v>144770957.36544055</v>
          </cell>
          <cell r="BY192">
            <v>146720721.21576956</v>
          </cell>
          <cell r="BZ192">
            <v>142935281.17027554</v>
          </cell>
          <cell r="CA192">
            <v>146444740.44031256</v>
          </cell>
          <cell r="CB192">
            <v>144700017.00599056</v>
          </cell>
        </row>
        <row r="193">
          <cell r="K193" t="str">
            <v>ISAK</v>
          </cell>
          <cell r="L193" t="e">
            <v>#N/A</v>
          </cell>
          <cell r="M193">
            <v>1</v>
          </cell>
          <cell r="N193">
            <v>2</v>
          </cell>
          <cell r="Q193">
            <v>1</v>
          </cell>
          <cell r="R193">
            <v>1</v>
          </cell>
          <cell r="S193">
            <v>40</v>
          </cell>
          <cell r="T193">
            <v>0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B193">
            <v>1</v>
          </cell>
          <cell r="AC193">
            <v>1</v>
          </cell>
          <cell r="AD193">
            <v>1</v>
          </cell>
          <cell r="AE193">
            <v>1</v>
          </cell>
          <cell r="AF193">
            <v>5.0780691512087E-4</v>
          </cell>
          <cell r="AG193">
            <v>5.0780691512087E-4</v>
          </cell>
          <cell r="AH193">
            <v>5.0780691512087E-4</v>
          </cell>
          <cell r="AI193">
            <v>5.0780691512087E-4</v>
          </cell>
          <cell r="AJ193">
            <v>5.0780691512087E-4</v>
          </cell>
          <cell r="AK193">
            <v>5.0780691512087E-4</v>
          </cell>
          <cell r="AL193">
            <v>5.0780691512087E-4</v>
          </cell>
          <cell r="AM193">
            <v>5.58587588153133E-4</v>
          </cell>
          <cell r="AN193">
            <v>5.0780691512087E-4</v>
          </cell>
          <cell r="AO193">
            <v>2.2087350127057799E-3</v>
          </cell>
          <cell r="AS193">
            <v>0</v>
          </cell>
          <cell r="AT193">
            <v>0</v>
          </cell>
          <cell r="AU193">
            <v>0</v>
          </cell>
          <cell r="AV193">
            <v>1</v>
          </cell>
          <cell r="AW193">
            <v>1</v>
          </cell>
          <cell r="AY193">
            <v>1</v>
          </cell>
          <cell r="AZ193">
            <v>0</v>
          </cell>
          <cell r="BA193">
            <v>2.71654192782665E-3</v>
          </cell>
          <cell r="BB193">
            <v>2.71654192782665E-3</v>
          </cell>
          <cell r="BC193">
            <v>2.71654192782665E-3</v>
          </cell>
          <cell r="BD193">
            <v>2.71654192782665E-3</v>
          </cell>
          <cell r="BE193">
            <v>0</v>
          </cell>
          <cell r="BF193">
            <v>0</v>
          </cell>
          <cell r="BG193">
            <v>2.71654192782665E-3</v>
          </cell>
          <cell r="BH193">
            <v>2.71654192782665E-3</v>
          </cell>
          <cell r="BI193">
            <v>2.71654192782665E-3</v>
          </cell>
          <cell r="BJ193">
            <v>2.71654192782665E-3</v>
          </cell>
          <cell r="BK193">
            <v>2.71654192782665E-3</v>
          </cell>
          <cell r="BL193">
            <v>2.71654192782665E-3</v>
          </cell>
          <cell r="BM193">
            <v>2.767322600858913E-3</v>
          </cell>
          <cell r="BN193">
            <v>2.71654192782665E-3</v>
          </cell>
          <cell r="BO193">
            <v>0</v>
          </cell>
          <cell r="BP193">
            <v>0</v>
          </cell>
          <cell r="BQ193">
            <v>2.71654192782665E-3</v>
          </cell>
          <cell r="BR193">
            <v>2.71654192782665E-3</v>
          </cell>
          <cell r="BS193">
            <v>2.71654192782665E-3</v>
          </cell>
          <cell r="BT193">
            <v>2.71654192782665E-3</v>
          </cell>
          <cell r="BU193">
            <v>2.71654192782665E-3</v>
          </cell>
          <cell r="BV193">
            <v>2.71654192782665E-3</v>
          </cell>
          <cell r="BW193">
            <v>2.71654192782665E-3</v>
          </cell>
          <cell r="BX193">
            <v>2.71654192782665E-3</v>
          </cell>
          <cell r="BY193">
            <v>2.71654192782665E-3</v>
          </cell>
          <cell r="BZ193">
            <v>2.71654192782665E-3</v>
          </cell>
          <cell r="CA193">
            <v>2.767322600858913E-3</v>
          </cell>
          <cell r="CB193">
            <v>2.71654192782665E-3</v>
          </cell>
        </row>
        <row r="194">
          <cell r="K194" t="str">
            <v>ISAP</v>
          </cell>
          <cell r="L194" t="e">
            <v>#N/A</v>
          </cell>
          <cell r="M194">
            <v>1</v>
          </cell>
          <cell r="N194">
            <v>2</v>
          </cell>
          <cell r="Q194">
            <v>1</v>
          </cell>
          <cell r="R194">
            <v>1</v>
          </cell>
          <cell r="S194">
            <v>40</v>
          </cell>
          <cell r="T194">
            <v>0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B194">
            <v>1</v>
          </cell>
          <cell r="AC194">
            <v>1</v>
          </cell>
          <cell r="AD194">
            <v>1</v>
          </cell>
          <cell r="AE194">
            <v>1</v>
          </cell>
          <cell r="AF194">
            <v>96031542.262972593</v>
          </cell>
          <cell r="AG194">
            <v>95967579.918502301</v>
          </cell>
          <cell r="AH194">
            <v>96117449.087185696</v>
          </cell>
          <cell r="AI194">
            <v>96031619.613932103</v>
          </cell>
          <cell r="AJ194">
            <v>96586232.970282197</v>
          </cell>
          <cell r="AK194">
            <v>95526292.7475252</v>
          </cell>
          <cell r="AL194">
            <v>96031542.262972593</v>
          </cell>
          <cell r="AM194">
            <v>96174043.981711999</v>
          </cell>
          <cell r="AN194">
            <v>96010181.408231497</v>
          </cell>
          <cell r="AO194">
            <v>191118.75166725399</v>
          </cell>
          <cell r="AR194">
            <v>86528055.429391295</v>
          </cell>
          <cell r="AS194">
            <v>86528055.429391295</v>
          </cell>
          <cell r="AT194">
            <v>86528055.429391295</v>
          </cell>
          <cell r="AU194">
            <v>0</v>
          </cell>
          <cell r="AV194">
            <v>86528601.469999999</v>
          </cell>
          <cell r="AW194">
            <v>86528601.469999999</v>
          </cell>
          <cell r="AY194">
            <v>86528601.469999999</v>
          </cell>
          <cell r="AZ194">
            <v>0</v>
          </cell>
          <cell r="BA194">
            <v>96222661.014639854</v>
          </cell>
          <cell r="BB194">
            <v>96222661.014639854</v>
          </cell>
          <cell r="BC194">
            <v>96222661.014639854</v>
          </cell>
          <cell r="BD194">
            <v>96222661.014639854</v>
          </cell>
          <cell r="BE194">
            <v>0</v>
          </cell>
          <cell r="BF194">
            <v>0</v>
          </cell>
          <cell r="BG194">
            <v>96222661.014639854</v>
          </cell>
          <cell r="BH194">
            <v>96158698.670169562</v>
          </cell>
          <cell r="BI194">
            <v>96308567.838852957</v>
          </cell>
          <cell r="BJ194">
            <v>96222738.365599364</v>
          </cell>
          <cell r="BK194">
            <v>96777351.721949458</v>
          </cell>
          <cell r="BL194">
            <v>95717411.499192461</v>
          </cell>
          <cell r="BM194">
            <v>96365162.73337926</v>
          </cell>
          <cell r="BN194">
            <v>96201300.159898758</v>
          </cell>
          <cell r="BO194">
            <v>0</v>
          </cell>
          <cell r="BP194">
            <v>0</v>
          </cell>
          <cell r="BQ194">
            <v>96222661.014639854</v>
          </cell>
          <cell r="BR194">
            <v>96222661.014639854</v>
          </cell>
          <cell r="BS194">
            <v>96222661.014639854</v>
          </cell>
          <cell r="BT194">
            <v>96222661.014639854</v>
          </cell>
          <cell r="BU194">
            <v>96222661.014639854</v>
          </cell>
          <cell r="BV194">
            <v>96158698.670169562</v>
          </cell>
          <cell r="BW194">
            <v>96308567.838852957</v>
          </cell>
          <cell r="BX194">
            <v>96222738.365599364</v>
          </cell>
          <cell r="BY194">
            <v>96777351.721949458</v>
          </cell>
          <cell r="BZ194">
            <v>95717411.499192461</v>
          </cell>
          <cell r="CA194">
            <v>96365162.73337926</v>
          </cell>
          <cell r="CB194">
            <v>96201300.159898758</v>
          </cell>
        </row>
        <row r="195">
          <cell r="K195" t="str">
            <v>ISCD</v>
          </cell>
          <cell r="L195" t="e">
            <v>#N/A</v>
          </cell>
          <cell r="M195">
            <v>1</v>
          </cell>
          <cell r="N195">
            <v>2</v>
          </cell>
          <cell r="Q195">
            <v>1</v>
          </cell>
          <cell r="R195">
            <v>1</v>
          </cell>
          <cell r="S195">
            <v>40</v>
          </cell>
          <cell r="T195">
            <v>0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61996634.148099199</v>
          </cell>
          <cell r="AG195">
            <v>62135624.115245797</v>
          </cell>
          <cell r="AH195">
            <v>61808976.482815698</v>
          </cell>
          <cell r="AI195">
            <v>62010836.482447699</v>
          </cell>
          <cell r="AJ195">
            <v>62729870.696754798</v>
          </cell>
          <cell r="AK195">
            <v>61343373.844696097</v>
          </cell>
          <cell r="AL195">
            <v>61996634.148099199</v>
          </cell>
          <cell r="AM195">
            <v>62412008.407634199</v>
          </cell>
          <cell r="AN195">
            <v>62062652.415744402</v>
          </cell>
          <cell r="AO195">
            <v>112116.7222607</v>
          </cell>
          <cell r="AR195">
            <v>50380548.586299203</v>
          </cell>
          <cell r="AS195">
            <v>50380548.586299203</v>
          </cell>
          <cell r="AT195">
            <v>50380548.586299203</v>
          </cell>
          <cell r="AU195">
            <v>0</v>
          </cell>
          <cell r="AV195">
            <v>50760603.520000003</v>
          </cell>
          <cell r="AW195">
            <v>50760603.520000003</v>
          </cell>
          <cell r="AY195">
            <v>50760603.520000003</v>
          </cell>
          <cell r="AZ195">
            <v>0</v>
          </cell>
          <cell r="BA195">
            <v>62108750.870359898</v>
          </cell>
          <cell r="BB195">
            <v>62108750.870359898</v>
          </cell>
          <cell r="BC195">
            <v>62108750.870359898</v>
          </cell>
          <cell r="BD195">
            <v>62108750.870359898</v>
          </cell>
          <cell r="BE195">
            <v>0</v>
          </cell>
          <cell r="BF195">
            <v>0</v>
          </cell>
          <cell r="BG195">
            <v>62108750.870359898</v>
          </cell>
          <cell r="BH195">
            <v>62247740.837506495</v>
          </cell>
          <cell r="BI195">
            <v>61921093.205076396</v>
          </cell>
          <cell r="BJ195">
            <v>62122953.204708397</v>
          </cell>
          <cell r="BK195">
            <v>62841987.419015497</v>
          </cell>
          <cell r="BL195">
            <v>61455490.566956796</v>
          </cell>
          <cell r="BM195">
            <v>62524125.129894897</v>
          </cell>
          <cell r="BN195">
            <v>62174769.1380051</v>
          </cell>
          <cell r="BO195">
            <v>0</v>
          </cell>
          <cell r="BP195">
            <v>0</v>
          </cell>
          <cell r="BQ195">
            <v>62108750.870359898</v>
          </cell>
          <cell r="BR195">
            <v>62108750.870359898</v>
          </cell>
          <cell r="BS195">
            <v>62108750.870359898</v>
          </cell>
          <cell r="BT195">
            <v>62108750.870359898</v>
          </cell>
          <cell r="BU195">
            <v>62108750.870359898</v>
          </cell>
          <cell r="BV195">
            <v>62247740.837506495</v>
          </cell>
          <cell r="BW195">
            <v>61921093.205076396</v>
          </cell>
          <cell r="BX195">
            <v>62122953.204708397</v>
          </cell>
          <cell r="BY195">
            <v>62841987.419015497</v>
          </cell>
          <cell r="BZ195">
            <v>61455490.566956796</v>
          </cell>
          <cell r="CA195">
            <v>62524125.129894897</v>
          </cell>
          <cell r="CB195">
            <v>62174769.1380051</v>
          </cell>
        </row>
        <row r="196">
          <cell r="K196" t="str">
            <v>ISCV</v>
          </cell>
          <cell r="L196" t="e">
            <v>#N/A</v>
          </cell>
          <cell r="M196">
            <v>1</v>
          </cell>
          <cell r="N196">
            <v>2</v>
          </cell>
          <cell r="Q196">
            <v>1</v>
          </cell>
          <cell r="R196">
            <v>1</v>
          </cell>
          <cell r="S196">
            <v>40</v>
          </cell>
          <cell r="T196">
            <v>0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B196">
            <v>1</v>
          </cell>
          <cell r="AC196">
            <v>1</v>
          </cell>
          <cell r="AD196">
            <v>1</v>
          </cell>
          <cell r="AE196">
            <v>1</v>
          </cell>
          <cell r="AF196">
            <v>439627850.16188198</v>
          </cell>
          <cell r="AG196">
            <v>439678724.11457998</v>
          </cell>
          <cell r="AH196">
            <v>439560070.73292601</v>
          </cell>
          <cell r="AI196">
            <v>439664731.39266002</v>
          </cell>
          <cell r="AJ196">
            <v>443086231.85354799</v>
          </cell>
          <cell r="AK196">
            <v>436434615.502882</v>
          </cell>
          <cell r="AL196">
            <v>439627850.16188198</v>
          </cell>
          <cell r="AM196">
            <v>441420778.77644199</v>
          </cell>
          <cell r="AN196">
            <v>439720585.33075303</v>
          </cell>
          <cell r="AO196">
            <v>764570.313010543</v>
          </cell>
          <cell r="AR196">
            <v>343359119.98956501</v>
          </cell>
          <cell r="AS196">
            <v>343359119.98956501</v>
          </cell>
          <cell r="AT196">
            <v>343359119.98956501</v>
          </cell>
          <cell r="AU196">
            <v>0</v>
          </cell>
          <cell r="AV196">
            <v>346157555.62</v>
          </cell>
          <cell r="AW196">
            <v>346157555.62</v>
          </cell>
          <cell r="AY196">
            <v>346157555.62</v>
          </cell>
          <cell r="AZ196">
            <v>0</v>
          </cell>
          <cell r="BA196">
            <v>440392420.4748925</v>
          </cell>
          <cell r="BB196">
            <v>440392420.4748925</v>
          </cell>
          <cell r="BC196">
            <v>440392420.4748925</v>
          </cell>
          <cell r="BD196">
            <v>440392420.4748925</v>
          </cell>
          <cell r="BE196">
            <v>0</v>
          </cell>
          <cell r="BF196">
            <v>0</v>
          </cell>
          <cell r="BG196">
            <v>440392420.4748925</v>
          </cell>
          <cell r="BH196">
            <v>440443294.42759049</v>
          </cell>
          <cell r="BI196">
            <v>440324641.04593652</v>
          </cell>
          <cell r="BJ196">
            <v>440429301.70567054</v>
          </cell>
          <cell r="BK196">
            <v>443850802.1665585</v>
          </cell>
          <cell r="BL196">
            <v>437199185.81589252</v>
          </cell>
          <cell r="BM196">
            <v>442185349.08945251</v>
          </cell>
          <cell r="BN196">
            <v>440485155.64376354</v>
          </cell>
          <cell r="BO196">
            <v>0</v>
          </cell>
          <cell r="BP196">
            <v>0</v>
          </cell>
          <cell r="BQ196">
            <v>440392420.4748925</v>
          </cell>
          <cell r="BR196">
            <v>440392420.4748925</v>
          </cell>
          <cell r="BS196">
            <v>440392420.4748925</v>
          </cell>
          <cell r="BT196">
            <v>440392420.4748925</v>
          </cell>
          <cell r="BU196">
            <v>440392420.4748925</v>
          </cell>
          <cell r="BV196">
            <v>440443294.42759049</v>
          </cell>
          <cell r="BW196">
            <v>440324641.04593652</v>
          </cell>
          <cell r="BX196">
            <v>440429301.70567054</v>
          </cell>
          <cell r="BY196">
            <v>443850802.1665585</v>
          </cell>
          <cell r="BZ196">
            <v>437199185.81589252</v>
          </cell>
          <cell r="CA196">
            <v>442185349.08945251</v>
          </cell>
          <cell r="CB196">
            <v>440485155.64376354</v>
          </cell>
        </row>
        <row r="197">
          <cell r="K197" t="str">
            <v>ISIH</v>
          </cell>
          <cell r="L197" t="e">
            <v>#N/A</v>
          </cell>
          <cell r="M197">
            <v>1</v>
          </cell>
          <cell r="N197">
            <v>2</v>
          </cell>
          <cell r="Q197">
            <v>1</v>
          </cell>
          <cell r="R197">
            <v>1</v>
          </cell>
          <cell r="S197">
            <v>40</v>
          </cell>
          <cell r="T197">
            <v>0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B197">
            <v>1</v>
          </cell>
          <cell r="AC197">
            <v>1</v>
          </cell>
          <cell r="AD197">
            <v>1</v>
          </cell>
          <cell r="AE197">
            <v>1</v>
          </cell>
          <cell r="AF197">
            <v>19794349.917999201</v>
          </cell>
          <cell r="AG197">
            <v>19737256.404555898</v>
          </cell>
          <cell r="AH197">
            <v>19870949.264200699</v>
          </cell>
          <cell r="AI197">
            <v>19794456.974977899</v>
          </cell>
          <cell r="AJ197">
            <v>20120889.959642202</v>
          </cell>
          <cell r="AK197">
            <v>19512416.941478699</v>
          </cell>
          <cell r="AL197">
            <v>19794349.917999201</v>
          </cell>
          <cell r="AM197">
            <v>19820786.569763299</v>
          </cell>
          <cell r="AN197">
            <v>19747047.4466235</v>
          </cell>
          <cell r="AR197">
            <v>17170445.718837202</v>
          </cell>
          <cell r="AS197">
            <v>17170445.718837202</v>
          </cell>
          <cell r="AT197">
            <v>17170445.718837202</v>
          </cell>
          <cell r="AU197">
            <v>0</v>
          </cell>
          <cell r="AV197">
            <v>17170445.719999999</v>
          </cell>
          <cell r="AW197">
            <v>17170445.719999999</v>
          </cell>
          <cell r="AY197">
            <v>17170445.719999999</v>
          </cell>
          <cell r="AZ197">
            <v>0</v>
          </cell>
          <cell r="BA197">
            <v>19794349.917999201</v>
          </cell>
          <cell r="BB197">
            <v>19794349.917999201</v>
          </cell>
          <cell r="BC197">
            <v>19794349.917999201</v>
          </cell>
          <cell r="BD197">
            <v>19794349.917999201</v>
          </cell>
          <cell r="BE197">
            <v>0</v>
          </cell>
          <cell r="BF197">
            <v>0</v>
          </cell>
          <cell r="BG197">
            <v>19794349.917999201</v>
          </cell>
          <cell r="BH197">
            <v>19737256.404555898</v>
          </cell>
          <cell r="BI197">
            <v>19870949.264200699</v>
          </cell>
          <cell r="BJ197">
            <v>19794456.974977899</v>
          </cell>
          <cell r="BK197">
            <v>20120889.959642202</v>
          </cell>
          <cell r="BL197">
            <v>19512416.941478699</v>
          </cell>
          <cell r="BM197">
            <v>19820786.569763299</v>
          </cell>
          <cell r="BN197">
            <v>19747047.4466235</v>
          </cell>
          <cell r="BO197">
            <v>0</v>
          </cell>
          <cell r="BP197">
            <v>0</v>
          </cell>
          <cell r="BQ197">
            <v>19794349.917999201</v>
          </cell>
          <cell r="BR197">
            <v>19794349.917999201</v>
          </cell>
          <cell r="BS197">
            <v>19794349.917999201</v>
          </cell>
          <cell r="BT197">
            <v>19794349.917999201</v>
          </cell>
          <cell r="BU197">
            <v>19794349.917999201</v>
          </cell>
          <cell r="BV197">
            <v>19737256.404555898</v>
          </cell>
          <cell r="BW197">
            <v>19870949.264200699</v>
          </cell>
          <cell r="BX197">
            <v>19794456.974977899</v>
          </cell>
          <cell r="BY197">
            <v>20120889.959642202</v>
          </cell>
          <cell r="BZ197">
            <v>19512416.941478699</v>
          </cell>
          <cell r="CA197">
            <v>19820786.569763299</v>
          </cell>
          <cell r="CB197">
            <v>19747047.4466235</v>
          </cell>
        </row>
        <row r="198">
          <cell r="K198" t="str">
            <v>ISKP</v>
          </cell>
          <cell r="L198" t="e">
            <v>#N/A</v>
          </cell>
          <cell r="M198">
            <v>1</v>
          </cell>
          <cell r="N198">
            <v>2</v>
          </cell>
          <cell r="Q198">
            <v>1</v>
          </cell>
          <cell r="R198">
            <v>1</v>
          </cell>
          <cell r="S198">
            <v>40</v>
          </cell>
          <cell r="T198">
            <v>0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B198">
            <v>1</v>
          </cell>
          <cell r="AC198">
            <v>1</v>
          </cell>
          <cell r="AD198">
            <v>1</v>
          </cell>
          <cell r="AE198">
            <v>1</v>
          </cell>
          <cell r="AF198">
            <v>7.2544165293488396E-4</v>
          </cell>
          <cell r="AG198">
            <v>7.2544165293488396E-4</v>
          </cell>
          <cell r="AH198">
            <v>7.2544165293488396E-4</v>
          </cell>
          <cell r="AI198">
            <v>7.2544165293488396E-4</v>
          </cell>
          <cell r="AJ198">
            <v>7.2544165293488396E-4</v>
          </cell>
          <cell r="AK198">
            <v>7.2544165293488396E-4</v>
          </cell>
          <cell r="AL198">
            <v>7.2544165293488396E-4</v>
          </cell>
          <cell r="AM198">
            <v>7.9798574623143501E-4</v>
          </cell>
          <cell r="AN198">
            <v>7.2544165293488396E-4</v>
          </cell>
          <cell r="AO198">
            <v>2.2087350127057799E-3</v>
          </cell>
          <cell r="AS198">
            <v>0</v>
          </cell>
          <cell r="AT198">
            <v>0</v>
          </cell>
          <cell r="AU198">
            <v>0</v>
          </cell>
          <cell r="AV198">
            <v>1</v>
          </cell>
          <cell r="AW198">
            <v>1</v>
          </cell>
          <cell r="AY198">
            <v>1</v>
          </cell>
          <cell r="AZ198">
            <v>0</v>
          </cell>
          <cell r="BA198">
            <v>2.9341766656406638E-3</v>
          </cell>
          <cell r="BB198">
            <v>2.9341766656406638E-3</v>
          </cell>
          <cell r="BC198">
            <v>2.9341766656406638E-3</v>
          </cell>
          <cell r="BD198">
            <v>2.9341766656406638E-3</v>
          </cell>
          <cell r="BE198">
            <v>0</v>
          </cell>
          <cell r="BF198">
            <v>0</v>
          </cell>
          <cell r="BG198">
            <v>2.9341766656406638E-3</v>
          </cell>
          <cell r="BH198">
            <v>2.9341766656406638E-3</v>
          </cell>
          <cell r="BI198">
            <v>2.9341766656406638E-3</v>
          </cell>
          <cell r="BJ198">
            <v>2.9341766656406638E-3</v>
          </cell>
          <cell r="BK198">
            <v>2.9341766656406638E-3</v>
          </cell>
          <cell r="BL198">
            <v>2.9341766656406638E-3</v>
          </cell>
          <cell r="BM198">
            <v>3.0067207589372148E-3</v>
          </cell>
          <cell r="BN198">
            <v>2.9341766656406638E-3</v>
          </cell>
          <cell r="BO198">
            <v>0</v>
          </cell>
          <cell r="BP198">
            <v>0</v>
          </cell>
          <cell r="BQ198">
            <v>2.9341766656406638E-3</v>
          </cell>
          <cell r="BR198">
            <v>2.9341766656406638E-3</v>
          </cell>
          <cell r="BS198">
            <v>2.9341766656406638E-3</v>
          </cell>
          <cell r="BT198">
            <v>2.9341766656406638E-3</v>
          </cell>
          <cell r="BU198">
            <v>2.9341766656406638E-3</v>
          </cell>
          <cell r="BV198">
            <v>2.9341766656406638E-3</v>
          </cell>
          <cell r="BW198">
            <v>2.9341766656406638E-3</v>
          </cell>
          <cell r="BX198">
            <v>2.9341766656406638E-3</v>
          </cell>
          <cell r="BY198">
            <v>2.9341766656406638E-3</v>
          </cell>
          <cell r="BZ198">
            <v>2.9341766656406638E-3</v>
          </cell>
          <cell r="CA198">
            <v>3.0067207589372148E-3</v>
          </cell>
          <cell r="CB198">
            <v>2.9341766656406638E-3</v>
          </cell>
        </row>
        <row r="199">
          <cell r="K199" t="str">
            <v>ISLR</v>
          </cell>
          <cell r="L199" t="e">
            <v>#N/A</v>
          </cell>
          <cell r="M199">
            <v>1</v>
          </cell>
          <cell r="N199">
            <v>2</v>
          </cell>
          <cell r="R199">
            <v>3</v>
          </cell>
          <cell r="S199">
            <v>40</v>
          </cell>
          <cell r="T199">
            <v>0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>
            <v>582865295.25077605</v>
          </cell>
          <cell r="AG199">
            <v>549141350.38355803</v>
          </cell>
          <cell r="AH199">
            <v>639100275.27824903</v>
          </cell>
          <cell r="AI199">
            <v>582865295.25077605</v>
          </cell>
          <cell r="AJ199">
            <v>582865295.25077605</v>
          </cell>
          <cell r="AK199">
            <v>582865295.25077605</v>
          </cell>
          <cell r="AL199">
            <v>582865295.25077605</v>
          </cell>
          <cell r="AM199">
            <v>583731293.35378098</v>
          </cell>
          <cell r="AN199">
            <v>582176656.39062405</v>
          </cell>
          <cell r="AS199">
            <v>0</v>
          </cell>
          <cell r="AT199">
            <v>0</v>
          </cell>
          <cell r="AU199">
            <v>0</v>
          </cell>
          <cell r="AV199">
            <v>426126768.12</v>
          </cell>
          <cell r="AW199">
            <v>426126768.12</v>
          </cell>
          <cell r="AY199">
            <v>426126768.12</v>
          </cell>
          <cell r="AZ199">
            <v>582865295.25077605</v>
          </cell>
          <cell r="BA199">
            <v>582865295.25077605</v>
          </cell>
          <cell r="BB199">
            <v>582865295.25077605</v>
          </cell>
          <cell r="BC199">
            <v>582865295.25077605</v>
          </cell>
          <cell r="BD199">
            <v>582865295.25077605</v>
          </cell>
          <cell r="BE199">
            <v>0</v>
          </cell>
          <cell r="BF199">
            <v>0</v>
          </cell>
          <cell r="BG199">
            <v>582865295.25077605</v>
          </cell>
          <cell r="BH199">
            <v>549141350.38355803</v>
          </cell>
          <cell r="BI199">
            <v>639100275.27824903</v>
          </cell>
          <cell r="BJ199">
            <v>582865295.25077605</v>
          </cell>
          <cell r="BK199">
            <v>582865295.25077605</v>
          </cell>
          <cell r="BL199">
            <v>582865295.25077605</v>
          </cell>
          <cell r="BM199">
            <v>583731293.35378098</v>
          </cell>
          <cell r="BN199">
            <v>582176656.39062405</v>
          </cell>
          <cell r="BO199">
            <v>0</v>
          </cell>
          <cell r="BP199">
            <v>582865295.25077605</v>
          </cell>
          <cell r="BQ199">
            <v>582865295.25077605</v>
          </cell>
          <cell r="BR199">
            <v>582865295.25077605</v>
          </cell>
          <cell r="BS199">
            <v>582865295.25077605</v>
          </cell>
          <cell r="BT199">
            <v>582865295.25077605</v>
          </cell>
          <cell r="BU199">
            <v>582865295.25077605</v>
          </cell>
          <cell r="BV199">
            <v>549141350.38355803</v>
          </cell>
          <cell r="BW199">
            <v>639100275.27824903</v>
          </cell>
          <cell r="BX199">
            <v>582865295.25077605</v>
          </cell>
          <cell r="BY199">
            <v>582865295.25077605</v>
          </cell>
          <cell r="BZ199">
            <v>582865295.25077605</v>
          </cell>
          <cell r="CA199">
            <v>583731293.35378098</v>
          </cell>
          <cell r="CB199">
            <v>582176656.39062405</v>
          </cell>
        </row>
        <row r="200">
          <cell r="K200" t="str">
            <v>ISMA</v>
          </cell>
          <cell r="L200" t="e">
            <v>#N/A</v>
          </cell>
          <cell r="M200">
            <v>1</v>
          </cell>
          <cell r="N200">
            <v>2</v>
          </cell>
          <cell r="Q200">
            <v>1</v>
          </cell>
          <cell r="R200">
            <v>1</v>
          </cell>
          <cell r="S200">
            <v>40</v>
          </cell>
          <cell r="T200">
            <v>0</v>
          </cell>
          <cell r="W200">
            <v>1</v>
          </cell>
          <cell r="X200">
            <v>1</v>
          </cell>
          <cell r="Y200">
            <v>1</v>
          </cell>
          <cell r="Z200">
            <v>1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253410751.657857</v>
          </cell>
          <cell r="AG200">
            <v>253316256.700077</v>
          </cell>
          <cell r="AH200">
            <v>253537432.89027801</v>
          </cell>
          <cell r="AI200">
            <v>253419941.09927401</v>
          </cell>
          <cell r="AJ200">
            <v>255284442.211992</v>
          </cell>
          <cell r="AK200">
            <v>251704803.94446799</v>
          </cell>
          <cell r="AL200">
            <v>253410751.657857</v>
          </cell>
          <cell r="AM200">
            <v>254018432.46944299</v>
          </cell>
          <cell r="AN200">
            <v>253367171.071078</v>
          </cell>
          <cell r="AO200">
            <v>441772.63411583402</v>
          </cell>
          <cell r="AR200">
            <v>199457571.06454501</v>
          </cell>
          <cell r="AS200">
            <v>199457571.06454501</v>
          </cell>
          <cell r="AT200">
            <v>199457571.06454501</v>
          </cell>
          <cell r="AU200">
            <v>0</v>
          </cell>
          <cell r="AV200">
            <v>200011604.63999999</v>
          </cell>
          <cell r="AW200">
            <v>200011604.63999999</v>
          </cell>
          <cell r="AY200">
            <v>200011604.63999999</v>
          </cell>
          <cell r="AZ200">
            <v>0</v>
          </cell>
          <cell r="BA200">
            <v>253852524.29197285</v>
          </cell>
          <cell r="BB200">
            <v>253852524.29197285</v>
          </cell>
          <cell r="BC200">
            <v>253852524.29197285</v>
          </cell>
          <cell r="BD200">
            <v>253852524.29197285</v>
          </cell>
          <cell r="BE200">
            <v>0</v>
          </cell>
          <cell r="BF200">
            <v>0</v>
          </cell>
          <cell r="BG200">
            <v>253852524.29197285</v>
          </cell>
          <cell r="BH200">
            <v>253758029.33419284</v>
          </cell>
          <cell r="BI200">
            <v>253979205.52439386</v>
          </cell>
          <cell r="BJ200">
            <v>253861713.73338985</v>
          </cell>
          <cell r="BK200">
            <v>255726214.84610784</v>
          </cell>
          <cell r="BL200">
            <v>252146576.57858384</v>
          </cell>
          <cell r="BM200">
            <v>254460205.10355884</v>
          </cell>
          <cell r="BN200">
            <v>253808943.70519385</v>
          </cell>
          <cell r="BO200">
            <v>0</v>
          </cell>
          <cell r="BP200">
            <v>0</v>
          </cell>
          <cell r="BQ200">
            <v>253852524.29197285</v>
          </cell>
          <cell r="BR200">
            <v>253852524.29197285</v>
          </cell>
          <cell r="BS200">
            <v>253852524.29197285</v>
          </cell>
          <cell r="BT200">
            <v>253852524.29197285</v>
          </cell>
          <cell r="BU200">
            <v>253852524.29197285</v>
          </cell>
          <cell r="BV200">
            <v>253758029.33419284</v>
          </cell>
          <cell r="BW200">
            <v>253979205.52439386</v>
          </cell>
          <cell r="BX200">
            <v>253861713.73338985</v>
          </cell>
          <cell r="BY200">
            <v>255726214.84610784</v>
          </cell>
          <cell r="BZ200">
            <v>252146576.57858384</v>
          </cell>
          <cell r="CA200">
            <v>254460205.10355884</v>
          </cell>
          <cell r="CB200">
            <v>253808943.70519385</v>
          </cell>
        </row>
        <row r="201">
          <cell r="K201" t="str">
            <v>ISNW</v>
          </cell>
          <cell r="L201" t="e">
            <v>#N/A</v>
          </cell>
          <cell r="M201">
            <v>1</v>
          </cell>
          <cell r="N201">
            <v>2</v>
          </cell>
          <cell r="Q201">
            <v>1</v>
          </cell>
          <cell r="R201">
            <v>1</v>
          </cell>
          <cell r="S201">
            <v>40</v>
          </cell>
          <cell r="T201">
            <v>0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88834106.728908896</v>
          </cell>
          <cell r="AG201">
            <v>99850594.658536702</v>
          </cell>
          <cell r="AH201">
            <v>73960781.612216607</v>
          </cell>
          <cell r="AI201">
            <v>88844340.213925004</v>
          </cell>
          <cell r="AJ201">
            <v>88028090.214523405</v>
          </cell>
          <cell r="AK201">
            <v>89561487.389913097</v>
          </cell>
          <cell r="AL201">
            <v>88834106.728908896</v>
          </cell>
          <cell r="AM201">
            <v>90048711.371306404</v>
          </cell>
          <cell r="AN201">
            <v>93981676.2641958</v>
          </cell>
          <cell r="AR201">
            <v>82499425.184399202</v>
          </cell>
          <cell r="AS201">
            <v>82499425.184399202</v>
          </cell>
          <cell r="AT201">
            <v>82499425.184399202</v>
          </cell>
          <cell r="AU201">
            <v>0</v>
          </cell>
          <cell r="AV201">
            <v>105307563.65000001</v>
          </cell>
          <cell r="AW201">
            <v>105307563.65000001</v>
          </cell>
          <cell r="AY201">
            <v>105307563.65000001</v>
          </cell>
          <cell r="AZ201">
            <v>0</v>
          </cell>
          <cell r="BA201">
            <v>88834106.728908896</v>
          </cell>
          <cell r="BB201">
            <v>88834106.728908896</v>
          </cell>
          <cell r="BC201">
            <v>88834106.728908896</v>
          </cell>
          <cell r="BD201">
            <v>88834106.728908896</v>
          </cell>
          <cell r="BE201">
            <v>0</v>
          </cell>
          <cell r="BF201">
            <v>0</v>
          </cell>
          <cell r="BG201">
            <v>88834106.728908896</v>
          </cell>
          <cell r="BH201">
            <v>99850594.658536702</v>
          </cell>
          <cell r="BI201">
            <v>73960781.612216607</v>
          </cell>
          <cell r="BJ201">
            <v>88844340.213925004</v>
          </cell>
          <cell r="BK201">
            <v>88028090.214523405</v>
          </cell>
          <cell r="BL201">
            <v>89561487.389913097</v>
          </cell>
          <cell r="BM201">
            <v>90048711.371306404</v>
          </cell>
          <cell r="BN201">
            <v>93981676.2641958</v>
          </cell>
          <cell r="BO201">
            <v>0</v>
          </cell>
          <cell r="BP201">
            <v>0</v>
          </cell>
          <cell r="BQ201">
            <v>88834106.728908896</v>
          </cell>
          <cell r="BR201">
            <v>88834106.728908896</v>
          </cell>
          <cell r="BS201">
            <v>88834106.728908896</v>
          </cell>
          <cell r="BT201">
            <v>88834106.728908896</v>
          </cell>
          <cell r="BU201">
            <v>88834106.728908896</v>
          </cell>
          <cell r="BV201">
            <v>99850594.658536702</v>
          </cell>
          <cell r="BW201">
            <v>73960781.612216607</v>
          </cell>
          <cell r="BX201">
            <v>88844340.213925004</v>
          </cell>
          <cell r="BY201">
            <v>88028090.214523405</v>
          </cell>
          <cell r="BZ201">
            <v>89561487.389913097</v>
          </cell>
          <cell r="CA201">
            <v>90048711.371306404</v>
          </cell>
          <cell r="CB201">
            <v>93981676.2641958</v>
          </cell>
        </row>
        <row r="202">
          <cell r="K202" t="str">
            <v>ISSH</v>
          </cell>
          <cell r="L202" t="e">
            <v>#N/A</v>
          </cell>
          <cell r="M202">
            <v>1</v>
          </cell>
          <cell r="N202">
            <v>2</v>
          </cell>
          <cell r="Q202">
            <v>1</v>
          </cell>
          <cell r="R202">
            <v>1</v>
          </cell>
          <cell r="S202">
            <v>40</v>
          </cell>
          <cell r="T202">
            <v>0</v>
          </cell>
          <cell r="W202">
            <v>1</v>
          </cell>
          <cell r="X202">
            <v>1</v>
          </cell>
          <cell r="Y202">
            <v>1</v>
          </cell>
          <cell r="Z202">
            <v>1</v>
          </cell>
          <cell r="AA202">
            <v>1</v>
          </cell>
          <cell r="AB202">
            <v>1</v>
          </cell>
          <cell r="AC202">
            <v>1</v>
          </cell>
          <cell r="AD202">
            <v>1</v>
          </cell>
          <cell r="AE202">
            <v>1</v>
          </cell>
          <cell r="AF202">
            <v>1384057592.92226</v>
          </cell>
          <cell r="AG202">
            <v>1377702009.08251</v>
          </cell>
          <cell r="AH202">
            <v>1392618225.74472</v>
          </cell>
          <cell r="AI202">
            <v>1384082466.7046001</v>
          </cell>
          <cell r="AJ202">
            <v>1430215931.3192101</v>
          </cell>
          <cell r="AK202">
            <v>1347837496.98738</v>
          </cell>
          <cell r="AL202">
            <v>1384057592.92226</v>
          </cell>
          <cell r="AM202">
            <v>1385911899.9683299</v>
          </cell>
          <cell r="AN202">
            <v>1380810920.9372599</v>
          </cell>
          <cell r="AR202">
            <v>1145335268.6707001</v>
          </cell>
          <cell r="AS202">
            <v>1145335268.6707001</v>
          </cell>
          <cell r="AT202">
            <v>1400110385.903733</v>
          </cell>
          <cell r="AU202">
            <v>0</v>
          </cell>
          <cell r="AV202">
            <v>1145335268.6700001</v>
          </cell>
          <cell r="AW202">
            <v>1145335268.6700001</v>
          </cell>
          <cell r="AY202">
            <v>1145335268.6700001</v>
          </cell>
          <cell r="AZ202">
            <v>0</v>
          </cell>
          <cell r="BA202">
            <v>1384057592.92226</v>
          </cell>
          <cell r="BB202">
            <v>1390478710.1148493</v>
          </cell>
          <cell r="BC202">
            <v>1384057592.92226</v>
          </cell>
          <cell r="BD202">
            <v>1390478710.1148493</v>
          </cell>
          <cell r="BE202">
            <v>0</v>
          </cell>
          <cell r="BF202">
            <v>0</v>
          </cell>
          <cell r="BG202">
            <v>1384057592.92226</v>
          </cell>
          <cell r="BH202">
            <v>1377702009.08251</v>
          </cell>
          <cell r="BI202">
            <v>1392618225.74472</v>
          </cell>
          <cell r="BJ202">
            <v>1384082466.7046001</v>
          </cell>
          <cell r="BK202">
            <v>1430215931.3192101</v>
          </cell>
          <cell r="BL202">
            <v>1347837496.98738</v>
          </cell>
          <cell r="BM202">
            <v>1385911899.9683299</v>
          </cell>
          <cell r="BN202">
            <v>1380810920.9372599</v>
          </cell>
          <cell r="BO202">
            <v>0</v>
          </cell>
          <cell r="BP202">
            <v>0</v>
          </cell>
          <cell r="BQ202">
            <v>1384057592.92226</v>
          </cell>
          <cell r="BR202">
            <v>1390478710.1148493</v>
          </cell>
          <cell r="BS202">
            <v>1384057592.92226</v>
          </cell>
          <cell r="BT202">
            <v>1390478710.1148493</v>
          </cell>
          <cell r="BU202">
            <v>1384057592.92226</v>
          </cell>
          <cell r="BV202">
            <v>1377702009.08251</v>
          </cell>
          <cell r="BW202">
            <v>1392618225.74472</v>
          </cell>
          <cell r="BX202">
            <v>1384082466.7046001</v>
          </cell>
          <cell r="BY202">
            <v>1430215931.3192101</v>
          </cell>
          <cell r="BZ202">
            <v>1347837496.98738</v>
          </cell>
          <cell r="CA202">
            <v>1385911899.9683299</v>
          </cell>
          <cell r="CB202">
            <v>1380810920.9372599</v>
          </cell>
          <cell r="CC202">
            <v>254775117.233033</v>
          </cell>
          <cell r="CD202">
            <v>254057868.17460299</v>
          </cell>
          <cell r="CE202">
            <v>255738233.85692701</v>
          </cell>
          <cell r="CF202">
            <v>254775117.233033</v>
          </cell>
          <cell r="CG202">
            <v>305309789.50052798</v>
          </cell>
          <cell r="CH202">
            <v>215297012.726078</v>
          </cell>
          <cell r="CI202">
            <v>254775117.233033</v>
          </cell>
          <cell r="CJ202">
            <v>254775117.233033</v>
          </cell>
          <cell r="CK202">
            <v>254182890.28807399</v>
          </cell>
        </row>
        <row r="203">
          <cell r="K203" t="str">
            <v>ISTD</v>
          </cell>
          <cell r="L203" t="e">
            <v>#N/A</v>
          </cell>
          <cell r="M203">
            <v>1</v>
          </cell>
          <cell r="N203">
            <v>2</v>
          </cell>
          <cell r="Q203">
            <v>1</v>
          </cell>
          <cell r="R203">
            <v>1</v>
          </cell>
          <cell r="S203">
            <v>40</v>
          </cell>
          <cell r="T203">
            <v>0</v>
          </cell>
          <cell r="W203">
            <v>1</v>
          </cell>
          <cell r="X203">
            <v>1</v>
          </cell>
          <cell r="Y203">
            <v>1</v>
          </cell>
          <cell r="Z203">
            <v>1</v>
          </cell>
          <cell r="AA203">
            <v>1</v>
          </cell>
          <cell r="AB203">
            <v>1</v>
          </cell>
          <cell r="AC203">
            <v>1</v>
          </cell>
          <cell r="AD203">
            <v>1</v>
          </cell>
          <cell r="AE203">
            <v>1</v>
          </cell>
          <cell r="AF203">
            <v>80628362.458198801</v>
          </cell>
          <cell r="AG203">
            <v>80739401.623887405</v>
          </cell>
          <cell r="AH203">
            <v>80479644.143900305</v>
          </cell>
          <cell r="AI203">
            <v>80630886.070355505</v>
          </cell>
          <cell r="AJ203">
            <v>81628134.228448793</v>
          </cell>
          <cell r="AK203">
            <v>79781035.736416295</v>
          </cell>
          <cell r="AL203">
            <v>80628362.458198801</v>
          </cell>
          <cell r="AM203">
            <v>81742961.202969596</v>
          </cell>
          <cell r="AN203">
            <v>80717964.669411898</v>
          </cell>
          <cell r="AO203">
            <v>148483.11497725101</v>
          </cell>
          <cell r="AR203">
            <v>66799606.742484197</v>
          </cell>
          <cell r="AS203">
            <v>66799606.742484197</v>
          </cell>
          <cell r="AT203">
            <v>66799606.742484197</v>
          </cell>
          <cell r="AU203">
            <v>0</v>
          </cell>
          <cell r="AV203">
            <v>67225409.170000002</v>
          </cell>
          <cell r="AW203">
            <v>67225409.170000002</v>
          </cell>
          <cell r="AY203">
            <v>67225409.170000002</v>
          </cell>
          <cell r="AZ203">
            <v>0</v>
          </cell>
          <cell r="BA203">
            <v>80776845.573176056</v>
          </cell>
          <cell r="BB203">
            <v>80776845.573176056</v>
          </cell>
          <cell r="BC203">
            <v>80776845.573176056</v>
          </cell>
          <cell r="BD203">
            <v>80776845.573176056</v>
          </cell>
          <cell r="BE203">
            <v>0</v>
          </cell>
          <cell r="BF203">
            <v>0</v>
          </cell>
          <cell r="BG203">
            <v>80776845.573176056</v>
          </cell>
          <cell r="BH203">
            <v>80887884.73886466</v>
          </cell>
          <cell r="BI203">
            <v>80628127.25887756</v>
          </cell>
          <cell r="BJ203">
            <v>80779369.18533276</v>
          </cell>
          <cell r="BK203">
            <v>81776617.343426049</v>
          </cell>
          <cell r="BL203">
            <v>79929518.851393551</v>
          </cell>
          <cell r="BM203">
            <v>81891444.317946851</v>
          </cell>
          <cell r="BN203">
            <v>80866447.784389153</v>
          </cell>
          <cell r="BO203">
            <v>0</v>
          </cell>
          <cell r="BP203">
            <v>0</v>
          </cell>
          <cell r="BQ203">
            <v>80776845.573176056</v>
          </cell>
          <cell r="BR203">
            <v>80776845.573176056</v>
          </cell>
          <cell r="BS203">
            <v>80776845.573176056</v>
          </cell>
          <cell r="BT203">
            <v>80776845.573176056</v>
          </cell>
          <cell r="BU203">
            <v>80776845.573176056</v>
          </cell>
          <cell r="BV203">
            <v>80887884.73886466</v>
          </cell>
          <cell r="BW203">
            <v>80628127.25887756</v>
          </cell>
          <cell r="BX203">
            <v>80779369.18533276</v>
          </cell>
          <cell r="BY203">
            <v>81776617.343426049</v>
          </cell>
          <cell r="BZ203">
            <v>79929518.851393551</v>
          </cell>
          <cell r="CA203">
            <v>81891444.317946851</v>
          </cell>
          <cell r="CB203">
            <v>80866447.784389153</v>
          </cell>
        </row>
        <row r="204">
          <cell r="K204" t="str">
            <v>ISUD</v>
          </cell>
          <cell r="L204" t="e">
            <v>#N/A</v>
          </cell>
          <cell r="M204">
            <v>1</v>
          </cell>
          <cell r="N204">
            <v>2</v>
          </cell>
          <cell r="Q204">
            <v>1</v>
          </cell>
          <cell r="R204">
            <v>1</v>
          </cell>
          <cell r="S204">
            <v>40</v>
          </cell>
          <cell r="T204">
            <v>0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38004392.703650899</v>
          </cell>
          <cell r="AG204">
            <v>37992046.121517196</v>
          </cell>
          <cell r="AH204">
            <v>38020942.781677201</v>
          </cell>
          <cell r="AI204">
            <v>38004392.703650899</v>
          </cell>
          <cell r="AJ204">
            <v>38182757.044569202</v>
          </cell>
          <cell r="AK204">
            <v>37840939.966962397</v>
          </cell>
          <cell r="AL204">
            <v>38004392.703650899</v>
          </cell>
          <cell r="AM204">
            <v>38056819.787708201</v>
          </cell>
          <cell r="AN204">
            <v>37998714.235438898</v>
          </cell>
          <cell r="AO204">
            <v>76633.208571141993</v>
          </cell>
          <cell r="AR204">
            <v>34695512.004199699</v>
          </cell>
          <cell r="AS204">
            <v>34695512.004199699</v>
          </cell>
          <cell r="AT204">
            <v>34695512.004199699</v>
          </cell>
          <cell r="AU204">
            <v>0</v>
          </cell>
          <cell r="AV204">
            <v>34695519.439999998</v>
          </cell>
          <cell r="AW204">
            <v>34695519.439999998</v>
          </cell>
          <cell r="AY204">
            <v>34695519.439999998</v>
          </cell>
          <cell r="AZ204">
            <v>0</v>
          </cell>
          <cell r="BA204">
            <v>38081025.912222043</v>
          </cell>
          <cell r="BB204">
            <v>38081025.912222043</v>
          </cell>
          <cell r="BC204">
            <v>38081025.912222043</v>
          </cell>
          <cell r="BD204">
            <v>38081025.912222043</v>
          </cell>
          <cell r="BE204">
            <v>0</v>
          </cell>
          <cell r="BF204">
            <v>0</v>
          </cell>
          <cell r="BG204">
            <v>38081025.912222043</v>
          </cell>
          <cell r="BH204">
            <v>38068679.33008834</v>
          </cell>
          <cell r="BI204">
            <v>38097575.990248345</v>
          </cell>
          <cell r="BJ204">
            <v>38081025.912222043</v>
          </cell>
          <cell r="BK204">
            <v>38259390.253140345</v>
          </cell>
          <cell r="BL204">
            <v>37917573.175533541</v>
          </cell>
          <cell r="BM204">
            <v>38133452.996279344</v>
          </cell>
          <cell r="BN204">
            <v>38075347.444010042</v>
          </cell>
          <cell r="BO204">
            <v>0</v>
          </cell>
          <cell r="BP204">
            <v>0</v>
          </cell>
          <cell r="BQ204">
            <v>38081025.912222043</v>
          </cell>
          <cell r="BR204">
            <v>38081025.912222043</v>
          </cell>
          <cell r="BS204">
            <v>38081025.912222043</v>
          </cell>
          <cell r="BT204">
            <v>38081025.912222043</v>
          </cell>
          <cell r="BU204">
            <v>38081025.912222043</v>
          </cell>
          <cell r="BV204">
            <v>38068679.33008834</v>
          </cell>
          <cell r="BW204">
            <v>38097575.990248345</v>
          </cell>
          <cell r="BX204">
            <v>38081025.912222043</v>
          </cell>
          <cell r="BY204">
            <v>38259390.253140345</v>
          </cell>
          <cell r="BZ204">
            <v>37917573.175533541</v>
          </cell>
          <cell r="CA204">
            <v>38133452.996279344</v>
          </cell>
          <cell r="CB204">
            <v>38075347.444010042</v>
          </cell>
        </row>
        <row r="205">
          <cell r="K205" t="str">
            <v>ISVD</v>
          </cell>
          <cell r="L205" t="e">
            <v>#N/A</v>
          </cell>
          <cell r="M205">
            <v>1</v>
          </cell>
          <cell r="N205">
            <v>2</v>
          </cell>
          <cell r="Q205">
            <v>1</v>
          </cell>
          <cell r="R205">
            <v>1</v>
          </cell>
          <cell r="S205">
            <v>40</v>
          </cell>
          <cell r="T205">
            <v>0</v>
          </cell>
          <cell r="W205">
            <v>1</v>
          </cell>
          <cell r="X205">
            <v>1</v>
          </cell>
          <cell r="Y205">
            <v>1</v>
          </cell>
          <cell r="Z205">
            <v>1</v>
          </cell>
          <cell r="AA205">
            <v>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  <cell r="AF205">
            <v>75587263.379359305</v>
          </cell>
          <cell r="AG205">
            <v>75572905.201541603</v>
          </cell>
          <cell r="AH205">
            <v>75607090.682965606</v>
          </cell>
          <cell r="AI205">
            <v>75587512.400482401</v>
          </cell>
          <cell r="AJ205">
            <v>77115729.880665794</v>
          </cell>
          <cell r="AK205">
            <v>74263527.168550894</v>
          </cell>
          <cell r="AL205">
            <v>75587263.379359305</v>
          </cell>
          <cell r="AM205">
            <v>78259290.350799099</v>
          </cell>
          <cell r="AN205">
            <v>75581159.207150295</v>
          </cell>
          <cell r="AO205">
            <v>116351.507481901</v>
          </cell>
          <cell r="AR205">
            <v>52243409.259514697</v>
          </cell>
          <cell r="AS205">
            <v>52243409.259514697</v>
          </cell>
          <cell r="AT205">
            <v>52243409.259514697</v>
          </cell>
          <cell r="AU205">
            <v>0</v>
          </cell>
          <cell r="AV205">
            <v>52677893.369999997</v>
          </cell>
          <cell r="AW205">
            <v>52677893.369999997</v>
          </cell>
          <cell r="AY205">
            <v>52677893.369999997</v>
          </cell>
          <cell r="AZ205">
            <v>0</v>
          </cell>
          <cell r="BA205">
            <v>75703614.886841208</v>
          </cell>
          <cell r="BB205">
            <v>75703614.886841208</v>
          </cell>
          <cell r="BC205">
            <v>75703614.886841208</v>
          </cell>
          <cell r="BD205">
            <v>75703614.886841208</v>
          </cell>
          <cell r="BE205">
            <v>0</v>
          </cell>
          <cell r="BF205">
            <v>0</v>
          </cell>
          <cell r="BG205">
            <v>75703614.886841208</v>
          </cell>
          <cell r="BH205">
            <v>75689256.709023505</v>
          </cell>
          <cell r="BI205">
            <v>75723442.190447509</v>
          </cell>
          <cell r="BJ205">
            <v>75703863.907964304</v>
          </cell>
          <cell r="BK205">
            <v>77232081.388147697</v>
          </cell>
          <cell r="BL205">
            <v>74379878.676032797</v>
          </cell>
          <cell r="BM205">
            <v>78375641.858281001</v>
          </cell>
          <cell r="BN205">
            <v>75697510.714632198</v>
          </cell>
          <cell r="BO205">
            <v>0</v>
          </cell>
          <cell r="BP205">
            <v>0</v>
          </cell>
          <cell r="BQ205">
            <v>75703614.886841208</v>
          </cell>
          <cell r="BR205">
            <v>75703614.886841208</v>
          </cell>
          <cell r="BS205">
            <v>75703614.886841208</v>
          </cell>
          <cell r="BT205">
            <v>75703614.886841208</v>
          </cell>
          <cell r="BU205">
            <v>75703614.886841208</v>
          </cell>
          <cell r="BV205">
            <v>75689256.709023505</v>
          </cell>
          <cell r="BW205">
            <v>75723442.190447509</v>
          </cell>
          <cell r="BX205">
            <v>75703863.907964304</v>
          </cell>
          <cell r="BY205">
            <v>77232081.388147697</v>
          </cell>
          <cell r="BZ205">
            <v>74379878.676032797</v>
          </cell>
          <cell r="CA205">
            <v>78375641.858281001</v>
          </cell>
          <cell r="CB205">
            <v>75697510.714632198</v>
          </cell>
        </row>
        <row r="206">
          <cell r="K206" t="str">
            <v>ISVV</v>
          </cell>
          <cell r="L206" t="e">
            <v>#N/A</v>
          </cell>
          <cell r="M206">
            <v>1</v>
          </cell>
          <cell r="N206">
            <v>2</v>
          </cell>
          <cell r="Q206">
            <v>1</v>
          </cell>
          <cell r="R206">
            <v>1</v>
          </cell>
          <cell r="S206">
            <v>40</v>
          </cell>
          <cell r="T206">
            <v>0</v>
          </cell>
          <cell r="W206">
            <v>1</v>
          </cell>
          <cell r="X206">
            <v>1</v>
          </cell>
          <cell r="Y206">
            <v>1</v>
          </cell>
          <cell r="Z206">
            <v>1</v>
          </cell>
          <cell r="AA206">
            <v>1</v>
          </cell>
          <cell r="AB206">
            <v>1</v>
          </cell>
          <cell r="AC206">
            <v>1</v>
          </cell>
          <cell r="AD206">
            <v>1</v>
          </cell>
          <cell r="AE206">
            <v>1</v>
          </cell>
          <cell r="AF206">
            <v>1796701.55975433</v>
          </cell>
          <cell r="AG206">
            <v>1796921.7180864499</v>
          </cell>
          <cell r="AH206">
            <v>1796404.8594094799</v>
          </cell>
          <cell r="AI206">
            <v>1796701.55975433</v>
          </cell>
          <cell r="AJ206">
            <v>1799351.7759219401</v>
          </cell>
          <cell r="AK206">
            <v>1794116.7523982199</v>
          </cell>
          <cell r="AL206">
            <v>1796701.55975433</v>
          </cell>
          <cell r="AM206">
            <v>1799303.7245985901</v>
          </cell>
          <cell r="AN206">
            <v>1796914.10133357</v>
          </cell>
          <cell r="AO206">
            <v>3461.6262765934098</v>
          </cell>
          <cell r="AR206">
            <v>1566050.5866280301</v>
          </cell>
          <cell r="AS206">
            <v>1566050.5866280301</v>
          </cell>
          <cell r="AT206">
            <v>1566050.5866280301</v>
          </cell>
          <cell r="AU206">
            <v>0</v>
          </cell>
          <cell r="AV206">
            <v>1567243.81</v>
          </cell>
          <cell r="AW206">
            <v>1567243.81</v>
          </cell>
          <cell r="AY206">
            <v>1567243.81</v>
          </cell>
          <cell r="AZ206">
            <v>0</v>
          </cell>
          <cell r="BA206">
            <v>1800163.1860309234</v>
          </cell>
          <cell r="BB206">
            <v>1800163.1860309234</v>
          </cell>
          <cell r="BC206">
            <v>1800163.1860309234</v>
          </cell>
          <cell r="BD206">
            <v>1800163.1860309234</v>
          </cell>
          <cell r="BE206">
            <v>0</v>
          </cell>
          <cell r="BF206">
            <v>0</v>
          </cell>
          <cell r="BG206">
            <v>1800163.1860309234</v>
          </cell>
          <cell r="BH206">
            <v>1800383.3443630433</v>
          </cell>
          <cell r="BI206">
            <v>1799866.4856860733</v>
          </cell>
          <cell r="BJ206">
            <v>1800163.1860309234</v>
          </cell>
          <cell r="BK206">
            <v>1802813.4021985335</v>
          </cell>
          <cell r="BL206">
            <v>1797578.3786748133</v>
          </cell>
          <cell r="BM206">
            <v>1802765.3508751835</v>
          </cell>
          <cell r="BN206">
            <v>1800375.7276101634</v>
          </cell>
          <cell r="BO206">
            <v>0</v>
          </cell>
          <cell r="BP206">
            <v>0</v>
          </cell>
          <cell r="BQ206">
            <v>1800163.1860309234</v>
          </cell>
          <cell r="BR206">
            <v>1800163.1860309234</v>
          </cell>
          <cell r="BS206">
            <v>1800163.1860309234</v>
          </cell>
          <cell r="BT206">
            <v>1800163.1860309234</v>
          </cell>
          <cell r="BU206">
            <v>1800163.1860309234</v>
          </cell>
          <cell r="BV206">
            <v>1800383.3443630433</v>
          </cell>
          <cell r="BW206">
            <v>1799866.4856860733</v>
          </cell>
          <cell r="BX206">
            <v>1800163.1860309234</v>
          </cell>
          <cell r="BY206">
            <v>1802813.4021985335</v>
          </cell>
          <cell r="BZ206">
            <v>1797578.3786748133</v>
          </cell>
          <cell r="CA206">
            <v>1802765.3508751835</v>
          </cell>
          <cell r="CB206">
            <v>1800375.7276101634</v>
          </cell>
        </row>
        <row r="207">
          <cell r="K207" t="str">
            <v>ISZA</v>
          </cell>
          <cell r="L207" t="e">
            <v>#N/A</v>
          </cell>
          <cell r="M207">
            <v>1</v>
          </cell>
          <cell r="N207">
            <v>2</v>
          </cell>
          <cell r="Q207">
            <v>1</v>
          </cell>
          <cell r="R207">
            <v>1</v>
          </cell>
          <cell r="S207">
            <v>40</v>
          </cell>
          <cell r="T207">
            <v>0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8761296.7765611093</v>
          </cell>
          <cell r="AG207">
            <v>8747308.1571470704</v>
          </cell>
          <cell r="AH207">
            <v>8779992.9459592309</v>
          </cell>
          <cell r="AI207">
            <v>8761296.7765611093</v>
          </cell>
          <cell r="AJ207">
            <v>8709979.0687756892</v>
          </cell>
          <cell r="AK207">
            <v>8807984.6638928708</v>
          </cell>
          <cell r="AL207">
            <v>8761296.7765611093</v>
          </cell>
          <cell r="AM207">
            <v>8789185.1328189895</v>
          </cell>
          <cell r="AN207">
            <v>8749419.3085026909</v>
          </cell>
          <cell r="AO207">
            <v>20398.449734532402</v>
          </cell>
          <cell r="AR207">
            <v>9235353.9969101492</v>
          </cell>
          <cell r="AS207">
            <v>9235353.9969101492</v>
          </cell>
          <cell r="AT207">
            <v>9235353.9969101492</v>
          </cell>
          <cell r="AU207">
            <v>0</v>
          </cell>
          <cell r="AV207">
            <v>9235354</v>
          </cell>
          <cell r="AW207">
            <v>9235354</v>
          </cell>
          <cell r="AY207">
            <v>9235354</v>
          </cell>
          <cell r="AZ207">
            <v>0</v>
          </cell>
          <cell r="BA207">
            <v>8781695.2262956426</v>
          </cell>
          <cell r="BB207">
            <v>8963158.734541446</v>
          </cell>
          <cell r="BC207">
            <v>8963158.734541446</v>
          </cell>
          <cell r="BD207">
            <v>8963158.734541446</v>
          </cell>
          <cell r="BE207">
            <v>0</v>
          </cell>
          <cell r="BF207">
            <v>0</v>
          </cell>
          <cell r="BG207">
            <v>8781695.2262956426</v>
          </cell>
          <cell r="BH207">
            <v>8767706.6068816036</v>
          </cell>
          <cell r="BI207">
            <v>8800391.3956937641</v>
          </cell>
          <cell r="BJ207">
            <v>8781695.2262956426</v>
          </cell>
          <cell r="BK207">
            <v>8730377.5185102224</v>
          </cell>
          <cell r="BL207">
            <v>8828383.113627404</v>
          </cell>
          <cell r="BM207">
            <v>8809583.5825535227</v>
          </cell>
          <cell r="BN207">
            <v>8769817.7582372241</v>
          </cell>
          <cell r="BO207">
            <v>0</v>
          </cell>
          <cell r="BP207">
            <v>0</v>
          </cell>
          <cell r="BQ207">
            <v>8781695.2262956426</v>
          </cell>
          <cell r="BR207">
            <v>8963158.734541446</v>
          </cell>
          <cell r="BS207">
            <v>8963158.734541446</v>
          </cell>
          <cell r="BT207">
            <v>8963158.734541446</v>
          </cell>
          <cell r="BU207">
            <v>8781695.2262956426</v>
          </cell>
          <cell r="BV207">
            <v>8767706.6068816036</v>
          </cell>
          <cell r="BW207">
            <v>8800391.3956937641</v>
          </cell>
          <cell r="BX207">
            <v>8781695.2262956426</v>
          </cell>
          <cell r="BY207">
            <v>8730377.5185102224</v>
          </cell>
          <cell r="BZ207">
            <v>8828383.113627404</v>
          </cell>
          <cell r="CA207">
            <v>8809583.5825535227</v>
          </cell>
          <cell r="CB207">
            <v>8769817.7582372241</v>
          </cell>
        </row>
        <row r="208">
          <cell r="K208" t="str">
            <v>ITIN</v>
          </cell>
          <cell r="L208" t="e">
            <v>#N/A</v>
          </cell>
          <cell r="M208">
            <v>1</v>
          </cell>
          <cell r="N208">
            <v>2</v>
          </cell>
          <cell r="Q208">
            <v>1</v>
          </cell>
          <cell r="R208">
            <v>1</v>
          </cell>
          <cell r="S208">
            <v>40</v>
          </cell>
          <cell r="T208">
            <v>0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</v>
          </cell>
          <cell r="AC208">
            <v>1</v>
          </cell>
          <cell r="AD208">
            <v>1</v>
          </cell>
          <cell r="AE208">
            <v>1</v>
          </cell>
          <cell r="AF208">
            <v>1.03905460374439E-3</v>
          </cell>
          <cell r="AG208">
            <v>1.03905460374439E-3</v>
          </cell>
          <cell r="AH208">
            <v>1.03905460374439E-3</v>
          </cell>
          <cell r="AI208">
            <v>1.03905460374439E-3</v>
          </cell>
          <cell r="AJ208">
            <v>1.03905460374439E-3</v>
          </cell>
          <cell r="AK208">
            <v>1.03905460374439E-3</v>
          </cell>
          <cell r="AL208">
            <v>1.03905460374439E-3</v>
          </cell>
          <cell r="AM208">
            <v>1.1429599609971699E-3</v>
          </cell>
          <cell r="AN208">
            <v>1.03905460374439E-3</v>
          </cell>
          <cell r="AS208">
            <v>0</v>
          </cell>
          <cell r="AT208">
            <v>0</v>
          </cell>
          <cell r="AU208">
            <v>0</v>
          </cell>
          <cell r="AV208">
            <v>1</v>
          </cell>
          <cell r="AW208">
            <v>1</v>
          </cell>
          <cell r="AY208">
            <v>1</v>
          </cell>
          <cell r="AZ208">
            <v>0</v>
          </cell>
          <cell r="BA208">
            <v>1.03905460374439E-3</v>
          </cell>
          <cell r="BB208">
            <v>1.03905460374439E-3</v>
          </cell>
          <cell r="BC208">
            <v>1.03905460374439E-3</v>
          </cell>
          <cell r="BD208">
            <v>1.03905460374439E-3</v>
          </cell>
          <cell r="BE208">
            <v>0</v>
          </cell>
          <cell r="BF208">
            <v>0</v>
          </cell>
          <cell r="BG208">
            <v>1.03905460374439E-3</v>
          </cell>
          <cell r="BH208">
            <v>1.03905460374439E-3</v>
          </cell>
          <cell r="BI208">
            <v>1.03905460374439E-3</v>
          </cell>
          <cell r="BJ208">
            <v>1.03905460374439E-3</v>
          </cell>
          <cell r="BK208">
            <v>1.03905460374439E-3</v>
          </cell>
          <cell r="BL208">
            <v>1.03905460374439E-3</v>
          </cell>
          <cell r="BM208">
            <v>1.1429599609971699E-3</v>
          </cell>
          <cell r="BN208">
            <v>1.03905460374439E-3</v>
          </cell>
          <cell r="BO208">
            <v>0</v>
          </cell>
          <cell r="BP208">
            <v>0</v>
          </cell>
          <cell r="BQ208">
            <v>1.03905460374439E-3</v>
          </cell>
          <cell r="BR208">
            <v>1.03905460374439E-3</v>
          </cell>
          <cell r="BS208">
            <v>1.03905460374439E-3</v>
          </cell>
          <cell r="BT208">
            <v>1.03905460374439E-3</v>
          </cell>
          <cell r="BU208">
            <v>1.03905460374439E-3</v>
          </cell>
          <cell r="BV208">
            <v>1.03905460374439E-3</v>
          </cell>
          <cell r="BW208">
            <v>1.03905460374439E-3</v>
          </cell>
          <cell r="BX208">
            <v>1.03905460374439E-3</v>
          </cell>
          <cell r="BY208">
            <v>1.03905460374439E-3</v>
          </cell>
          <cell r="BZ208">
            <v>1.03905460374439E-3</v>
          </cell>
          <cell r="CA208">
            <v>1.1429599609971699E-3</v>
          </cell>
          <cell r="CB208">
            <v>1.03905460374439E-3</v>
          </cell>
        </row>
        <row r="209">
          <cell r="K209" t="str">
            <v>ITIS</v>
          </cell>
          <cell r="L209" t="e">
            <v>#N/A</v>
          </cell>
          <cell r="M209">
            <v>1</v>
          </cell>
          <cell r="N209">
            <v>2</v>
          </cell>
          <cell r="Q209">
            <v>1</v>
          </cell>
          <cell r="R209">
            <v>1</v>
          </cell>
          <cell r="S209">
            <v>40</v>
          </cell>
          <cell r="T209">
            <v>0</v>
          </cell>
          <cell r="W209">
            <v>1</v>
          </cell>
          <cell r="X209">
            <v>1</v>
          </cell>
          <cell r="Y209">
            <v>1</v>
          </cell>
          <cell r="Z209">
            <v>1</v>
          </cell>
          <cell r="AA209">
            <v>1</v>
          </cell>
          <cell r="AB209">
            <v>1</v>
          </cell>
          <cell r="AC209">
            <v>1</v>
          </cell>
          <cell r="AD209">
            <v>1</v>
          </cell>
          <cell r="AE209">
            <v>1</v>
          </cell>
          <cell r="AF209">
            <v>214064961.840395</v>
          </cell>
          <cell r="AG209">
            <v>214222269.11110899</v>
          </cell>
          <cell r="AH209">
            <v>213854681.620105</v>
          </cell>
          <cell r="AI209">
            <v>214065910.32319599</v>
          </cell>
          <cell r="AJ209">
            <v>224160799.14290601</v>
          </cell>
          <cell r="AK209">
            <v>207304005.51151401</v>
          </cell>
          <cell r="AL209">
            <v>214064961.840395</v>
          </cell>
          <cell r="AM209">
            <v>214484701.013648</v>
          </cell>
          <cell r="AN209">
            <v>214605861.23389199</v>
          </cell>
          <cell r="AR209">
            <v>182103473.31554201</v>
          </cell>
          <cell r="AS209">
            <v>182103473.31554201</v>
          </cell>
          <cell r="AT209">
            <v>182103473.31554201</v>
          </cell>
          <cell r="AU209">
            <v>0</v>
          </cell>
          <cell r="AV209">
            <v>182103473.31999999</v>
          </cell>
          <cell r="AW209">
            <v>182103473.31999999</v>
          </cell>
          <cell r="AY209">
            <v>182103473.31999999</v>
          </cell>
          <cell r="AZ209">
            <v>0</v>
          </cell>
          <cell r="BA209">
            <v>214064961.840395</v>
          </cell>
          <cell r="BB209">
            <v>214064961.840395</v>
          </cell>
          <cell r="BC209">
            <v>214064961.840395</v>
          </cell>
          <cell r="BD209">
            <v>214064961.840395</v>
          </cell>
          <cell r="BE209">
            <v>0</v>
          </cell>
          <cell r="BF209">
            <v>0</v>
          </cell>
          <cell r="BG209">
            <v>214064961.840395</v>
          </cell>
          <cell r="BH209">
            <v>214222269.11110899</v>
          </cell>
          <cell r="BI209">
            <v>213854681.620105</v>
          </cell>
          <cell r="BJ209">
            <v>214065910.32319599</v>
          </cell>
          <cell r="BK209">
            <v>224160799.14290601</v>
          </cell>
          <cell r="BL209">
            <v>207304005.51151401</v>
          </cell>
          <cell r="BM209">
            <v>214484701.013648</v>
          </cell>
          <cell r="BN209">
            <v>214605861.23389199</v>
          </cell>
          <cell r="BO209">
            <v>0</v>
          </cell>
          <cell r="BP209">
            <v>0</v>
          </cell>
          <cell r="BQ209">
            <v>214064961.840395</v>
          </cell>
          <cell r="BR209">
            <v>214064961.840395</v>
          </cell>
          <cell r="BS209">
            <v>214064961.840395</v>
          </cell>
          <cell r="BT209">
            <v>214064961.840395</v>
          </cell>
          <cell r="BU209">
            <v>214064961.840395</v>
          </cell>
          <cell r="BV209">
            <v>214222269.11110899</v>
          </cell>
          <cell r="BW209">
            <v>213854681.620105</v>
          </cell>
          <cell r="BX209">
            <v>214065910.32319599</v>
          </cell>
          <cell r="BY209">
            <v>224160799.14290601</v>
          </cell>
          <cell r="BZ209">
            <v>207304005.51151401</v>
          </cell>
          <cell r="CA209">
            <v>214484701.013648</v>
          </cell>
          <cell r="CB209">
            <v>214605861.23389199</v>
          </cell>
        </row>
        <row r="210">
          <cell r="K210" t="str">
            <v>ITNH</v>
          </cell>
          <cell r="L210" t="e">
            <v>#N/A</v>
          </cell>
          <cell r="M210">
            <v>1</v>
          </cell>
          <cell r="N210">
            <v>2</v>
          </cell>
          <cell r="Q210">
            <v>1</v>
          </cell>
          <cell r="R210">
            <v>1</v>
          </cell>
          <cell r="S210">
            <v>40</v>
          </cell>
          <cell r="T210">
            <v>0</v>
          </cell>
          <cell r="W210">
            <v>1</v>
          </cell>
          <cell r="X210">
            <v>1</v>
          </cell>
          <cell r="Y210">
            <v>1</v>
          </cell>
          <cell r="Z210">
            <v>1</v>
          </cell>
          <cell r="AA210">
            <v>1</v>
          </cell>
          <cell r="AB210">
            <v>1</v>
          </cell>
          <cell r="AC210">
            <v>1</v>
          </cell>
          <cell r="AD210">
            <v>1</v>
          </cell>
          <cell r="AE210">
            <v>1</v>
          </cell>
          <cell r="AF210">
            <v>5.4687084407599698E-5</v>
          </cell>
          <cell r="AG210">
            <v>5.4687084407599698E-5</v>
          </cell>
          <cell r="AH210">
            <v>5.4687084407599698E-5</v>
          </cell>
          <cell r="AI210">
            <v>5.4687084407599698E-5</v>
          </cell>
          <cell r="AJ210">
            <v>5.4687084407599698E-5</v>
          </cell>
          <cell r="AK210">
            <v>5.4687084407599698E-5</v>
          </cell>
          <cell r="AL210">
            <v>5.4687084407599698E-5</v>
          </cell>
          <cell r="AM210">
            <v>6.0155787420903698E-5</v>
          </cell>
          <cell r="AN210">
            <v>5.4687084407599698E-5</v>
          </cell>
          <cell r="AS210">
            <v>0</v>
          </cell>
          <cell r="AT210">
            <v>0</v>
          </cell>
          <cell r="AU210">
            <v>0</v>
          </cell>
          <cell r="AV210">
            <v>1</v>
          </cell>
          <cell r="AW210">
            <v>1</v>
          </cell>
          <cell r="AY210">
            <v>1</v>
          </cell>
          <cell r="AZ210">
            <v>0</v>
          </cell>
          <cell r="BA210">
            <v>5.4687084407599698E-5</v>
          </cell>
          <cell r="BB210">
            <v>5.4687084407599698E-5</v>
          </cell>
          <cell r="BC210">
            <v>5.4687084407599698E-5</v>
          </cell>
          <cell r="BD210">
            <v>5.4687084407599698E-5</v>
          </cell>
          <cell r="BE210">
            <v>0</v>
          </cell>
          <cell r="BF210">
            <v>0</v>
          </cell>
          <cell r="BG210">
            <v>5.4687084407599698E-5</v>
          </cell>
          <cell r="BH210">
            <v>5.4687084407599698E-5</v>
          </cell>
          <cell r="BI210">
            <v>5.4687084407599698E-5</v>
          </cell>
          <cell r="BJ210">
            <v>5.4687084407599698E-5</v>
          </cell>
          <cell r="BK210">
            <v>5.4687084407599698E-5</v>
          </cell>
          <cell r="BL210">
            <v>5.4687084407599698E-5</v>
          </cell>
          <cell r="BM210">
            <v>6.0155787420903698E-5</v>
          </cell>
          <cell r="BN210">
            <v>5.4687084407599698E-5</v>
          </cell>
          <cell r="BO210">
            <v>0</v>
          </cell>
          <cell r="BP210">
            <v>0</v>
          </cell>
          <cell r="BQ210">
            <v>5.4687084407599698E-5</v>
          </cell>
          <cell r="BR210">
            <v>5.4687084407599698E-5</v>
          </cell>
          <cell r="BS210">
            <v>5.4687084407599698E-5</v>
          </cell>
          <cell r="BT210">
            <v>5.4687084407599698E-5</v>
          </cell>
          <cell r="BU210">
            <v>5.4687084407599698E-5</v>
          </cell>
          <cell r="BV210">
            <v>5.4687084407599698E-5</v>
          </cell>
          <cell r="BW210">
            <v>5.4687084407599698E-5</v>
          </cell>
          <cell r="BX210">
            <v>5.4687084407599698E-5</v>
          </cell>
          <cell r="BY210">
            <v>5.4687084407599698E-5</v>
          </cell>
          <cell r="BZ210">
            <v>5.4687084407599698E-5</v>
          </cell>
          <cell r="CA210">
            <v>6.0155787420903698E-5</v>
          </cell>
          <cell r="CB210">
            <v>5.4687084407599698E-5</v>
          </cell>
        </row>
        <row r="211">
          <cell r="K211" t="str">
            <v>ITRP</v>
          </cell>
          <cell r="L211" t="e">
            <v>#N/A</v>
          </cell>
          <cell r="M211">
            <v>1</v>
          </cell>
          <cell r="N211">
            <v>2</v>
          </cell>
          <cell r="Q211">
            <v>1</v>
          </cell>
          <cell r="R211">
            <v>1</v>
          </cell>
          <cell r="S211">
            <v>40</v>
          </cell>
          <cell r="T211">
            <v>0</v>
          </cell>
          <cell r="W211">
            <v>1</v>
          </cell>
          <cell r="X211">
            <v>1</v>
          </cell>
          <cell r="Y211">
            <v>1</v>
          </cell>
          <cell r="Z211">
            <v>1</v>
          </cell>
          <cell r="AA211">
            <v>1</v>
          </cell>
          <cell r="AB211">
            <v>1</v>
          </cell>
          <cell r="AC211">
            <v>1</v>
          </cell>
          <cell r="AD211">
            <v>1</v>
          </cell>
          <cell r="AE211">
            <v>1</v>
          </cell>
          <cell r="AF211">
            <v>-6737491.9104032004</v>
          </cell>
          <cell r="AG211">
            <v>72437.234989270597</v>
          </cell>
          <cell r="AH211">
            <v>-15885546.3094026</v>
          </cell>
          <cell r="AI211">
            <v>-6712464.5115674296</v>
          </cell>
          <cell r="AJ211">
            <v>-13994583.577142</v>
          </cell>
          <cell r="AK211">
            <v>-811895.512642227</v>
          </cell>
          <cell r="AL211">
            <v>-6737491.9104032004</v>
          </cell>
          <cell r="AM211">
            <v>-5428021.5979001001</v>
          </cell>
          <cell r="AN211">
            <v>-2206250.9999723299</v>
          </cell>
          <cell r="AR211">
            <v>31972395.040708501</v>
          </cell>
          <cell r="AS211">
            <v>31972395.040708501</v>
          </cell>
          <cell r="AT211">
            <v>31972395.040708501</v>
          </cell>
          <cell r="AU211">
            <v>0</v>
          </cell>
          <cell r="AV211">
            <v>32395134.510000002</v>
          </cell>
          <cell r="AW211">
            <v>32395134.510000002</v>
          </cell>
          <cell r="AY211">
            <v>32395134.510000002</v>
          </cell>
          <cell r="AZ211">
            <v>0</v>
          </cell>
          <cell r="BA211">
            <v>-6737491.9104032004</v>
          </cell>
          <cell r="BB211">
            <v>8746462.8700414822</v>
          </cell>
          <cell r="BC211">
            <v>8746462.8700414822</v>
          </cell>
          <cell r="BD211">
            <v>8746462.8700414822</v>
          </cell>
          <cell r="BE211">
            <v>0</v>
          </cell>
          <cell r="BF211">
            <v>0</v>
          </cell>
          <cell r="BG211">
            <v>-6737491.9104032004</v>
          </cell>
          <cell r="BH211">
            <v>72437.234989270597</v>
          </cell>
          <cell r="BI211">
            <v>-15885546.3094026</v>
          </cell>
          <cell r="BJ211">
            <v>-6712464.5115674296</v>
          </cell>
          <cell r="BK211">
            <v>-13994583.577142</v>
          </cell>
          <cell r="BL211">
            <v>-811895.512642227</v>
          </cell>
          <cell r="BM211">
            <v>-5428021.5979001001</v>
          </cell>
          <cell r="BN211">
            <v>-2206250.9999723299</v>
          </cell>
          <cell r="BO211">
            <v>0</v>
          </cell>
          <cell r="BP211">
            <v>0</v>
          </cell>
          <cell r="BQ211">
            <v>-6737491.9104032004</v>
          </cell>
          <cell r="BR211">
            <v>8746462.8700414822</v>
          </cell>
          <cell r="BS211">
            <v>8746462.8700414822</v>
          </cell>
          <cell r="BT211">
            <v>8746462.8700414822</v>
          </cell>
          <cell r="BU211">
            <v>-6737491.9104032004</v>
          </cell>
          <cell r="BV211">
            <v>72437.234989270597</v>
          </cell>
          <cell r="BW211">
            <v>-15885546.3094026</v>
          </cell>
          <cell r="BX211">
            <v>-6712464.5115674296</v>
          </cell>
          <cell r="BY211">
            <v>-13994583.577142</v>
          </cell>
          <cell r="BZ211">
            <v>-811895.512642227</v>
          </cell>
          <cell r="CA211">
            <v>-5428021.5979001001</v>
          </cell>
          <cell r="CB211">
            <v>-2206250.9999723299</v>
          </cell>
        </row>
        <row r="212">
          <cell r="K212" t="str">
            <v>ITSB</v>
          </cell>
          <cell r="L212" t="e">
            <v>#N/A</v>
          </cell>
          <cell r="M212">
            <v>1</v>
          </cell>
          <cell r="N212">
            <v>2</v>
          </cell>
          <cell r="Q212">
            <v>1</v>
          </cell>
          <cell r="R212">
            <v>1</v>
          </cell>
          <cell r="S212">
            <v>40</v>
          </cell>
          <cell r="T212">
            <v>0</v>
          </cell>
          <cell r="W212">
            <v>1</v>
          </cell>
          <cell r="X212">
            <v>1</v>
          </cell>
          <cell r="Y212">
            <v>1</v>
          </cell>
          <cell r="Z212">
            <v>1</v>
          </cell>
          <cell r="AA212">
            <v>1</v>
          </cell>
          <cell r="AB212">
            <v>1</v>
          </cell>
          <cell r="AC212">
            <v>1</v>
          </cell>
          <cell r="AD212">
            <v>1</v>
          </cell>
          <cell r="AE212">
            <v>1</v>
          </cell>
          <cell r="AF212">
            <v>45436511.443318099</v>
          </cell>
          <cell r="AG212">
            <v>45514205.5151079</v>
          </cell>
          <cell r="AH212">
            <v>45332432.724181302</v>
          </cell>
          <cell r="AI212">
            <v>45439539.850563899</v>
          </cell>
          <cell r="AJ212">
            <v>52141854.756326601</v>
          </cell>
          <cell r="AK212">
            <v>41330398.071912102</v>
          </cell>
          <cell r="AL212">
            <v>45436511.443318099</v>
          </cell>
          <cell r="AM212">
            <v>45586023.771310799</v>
          </cell>
          <cell r="AN212">
            <v>45565410.742326699</v>
          </cell>
          <cell r="AR212">
            <v>31823216.606424201</v>
          </cell>
          <cell r="AS212">
            <v>31823216.606424201</v>
          </cell>
          <cell r="AT212">
            <v>46157763.599426001</v>
          </cell>
          <cell r="AU212">
            <v>0</v>
          </cell>
          <cell r="AV212">
            <v>31823216.609999999</v>
          </cell>
          <cell r="AW212">
            <v>31823216.609999999</v>
          </cell>
          <cell r="AY212">
            <v>31823216.609999999</v>
          </cell>
          <cell r="AZ212">
            <v>0</v>
          </cell>
          <cell r="BA212">
            <v>45436511.443318099</v>
          </cell>
          <cell r="BB212">
            <v>45725012.305761263</v>
          </cell>
          <cell r="BC212">
            <v>45436511.443318099</v>
          </cell>
          <cell r="BD212">
            <v>45725012.305761263</v>
          </cell>
          <cell r="BE212">
            <v>0</v>
          </cell>
          <cell r="BF212">
            <v>0</v>
          </cell>
          <cell r="BG212">
            <v>45436511.443318099</v>
          </cell>
          <cell r="BH212">
            <v>45514205.5151079</v>
          </cell>
          <cell r="BI212">
            <v>45332432.724181302</v>
          </cell>
          <cell r="BJ212">
            <v>45439539.850563899</v>
          </cell>
          <cell r="BK212">
            <v>52141854.756326601</v>
          </cell>
          <cell r="BL212">
            <v>41330398.071912102</v>
          </cell>
          <cell r="BM212">
            <v>45586023.771310799</v>
          </cell>
          <cell r="BN212">
            <v>45565410.742326699</v>
          </cell>
          <cell r="BO212">
            <v>0</v>
          </cell>
          <cell r="BP212">
            <v>0</v>
          </cell>
          <cell r="BQ212">
            <v>45436511.443318099</v>
          </cell>
          <cell r="BR212">
            <v>45725012.305761263</v>
          </cell>
          <cell r="BS212">
            <v>45436511.443318099</v>
          </cell>
          <cell r="BT212">
            <v>45725012.305761263</v>
          </cell>
          <cell r="BU212">
            <v>45436511.443318099</v>
          </cell>
          <cell r="BV212">
            <v>45514205.5151079</v>
          </cell>
          <cell r="BW212">
            <v>45332432.724181302</v>
          </cell>
          <cell r="BX212">
            <v>45439539.850563899</v>
          </cell>
          <cell r="BY212">
            <v>52141854.756326601</v>
          </cell>
          <cell r="BZ212">
            <v>41330398.071912102</v>
          </cell>
          <cell r="CA212">
            <v>45586023.771310799</v>
          </cell>
          <cell r="CB212">
            <v>45565410.742326699</v>
          </cell>
          <cell r="CC212">
            <v>14334546.9930018</v>
          </cell>
          <cell r="CD212">
            <v>14301551.528514</v>
          </cell>
          <cell r="CE212">
            <v>14378801.9288623</v>
          </cell>
          <cell r="CF212">
            <v>14334546.9930018</v>
          </cell>
          <cell r="CG212">
            <v>21160059.595162999</v>
          </cell>
          <cell r="CH212">
            <v>10107487.627826801</v>
          </cell>
          <cell r="CI212">
            <v>14334546.9930018</v>
          </cell>
          <cell r="CJ212">
            <v>14334546.9930018</v>
          </cell>
          <cell r="CK212">
            <v>14298578.909115899</v>
          </cell>
        </row>
        <row r="213">
          <cell r="K213" t="str">
            <v>ITSH</v>
          </cell>
          <cell r="L213" t="e">
            <v>#N/A</v>
          </cell>
          <cell r="M213">
            <v>1</v>
          </cell>
          <cell r="N213">
            <v>2</v>
          </cell>
          <cell r="Q213">
            <v>1</v>
          </cell>
          <cell r="R213">
            <v>1</v>
          </cell>
          <cell r="S213">
            <v>40</v>
          </cell>
          <cell r="T213">
            <v>0</v>
          </cell>
          <cell r="W213">
            <v>1</v>
          </cell>
          <cell r="X213">
            <v>1</v>
          </cell>
          <cell r="Y213">
            <v>1</v>
          </cell>
          <cell r="Z213">
            <v>1</v>
          </cell>
          <cell r="AA213">
            <v>1</v>
          </cell>
          <cell r="AB213">
            <v>1</v>
          </cell>
          <cell r="AC213">
            <v>1</v>
          </cell>
          <cell r="AD213">
            <v>1</v>
          </cell>
          <cell r="AE213">
            <v>1</v>
          </cell>
          <cell r="AF213">
            <v>741526623.86674702</v>
          </cell>
          <cell r="AG213">
            <v>741666026.02826798</v>
          </cell>
          <cell r="AH213">
            <v>741342447.78699398</v>
          </cell>
          <cell r="AI213">
            <v>741539616.39006996</v>
          </cell>
          <cell r="AJ213">
            <v>815496188.36482596</v>
          </cell>
          <cell r="AK213">
            <v>691637581.14539695</v>
          </cell>
          <cell r="AL213">
            <v>741526623.86674702</v>
          </cell>
          <cell r="AM213">
            <v>742960314.96978104</v>
          </cell>
          <cell r="AN213">
            <v>742094080.11721802</v>
          </cell>
          <cell r="AR213">
            <v>540570276.28257406</v>
          </cell>
          <cell r="AS213">
            <v>540570276.28257406</v>
          </cell>
          <cell r="AT213">
            <v>742232288.97295308</v>
          </cell>
          <cell r="AU213">
            <v>0</v>
          </cell>
          <cell r="AV213">
            <v>540570276.27999997</v>
          </cell>
          <cell r="AW213">
            <v>540570276.27999997</v>
          </cell>
          <cell r="AY213">
            <v>540570276.27999997</v>
          </cell>
          <cell r="AZ213">
            <v>0</v>
          </cell>
          <cell r="BA213">
            <v>741526623.86674702</v>
          </cell>
          <cell r="BB213">
            <v>741808889.9092294</v>
          </cell>
          <cell r="BC213">
            <v>741526623.86674702</v>
          </cell>
          <cell r="BD213">
            <v>741808889.9092294</v>
          </cell>
          <cell r="BE213">
            <v>0</v>
          </cell>
          <cell r="BF213">
            <v>0</v>
          </cell>
          <cell r="BG213">
            <v>741526623.86674702</v>
          </cell>
          <cell r="BH213">
            <v>741666026.02826798</v>
          </cell>
          <cell r="BI213">
            <v>741342447.78699398</v>
          </cell>
          <cell r="BJ213">
            <v>741539616.39006996</v>
          </cell>
          <cell r="BK213">
            <v>815496188.36482596</v>
          </cell>
          <cell r="BL213">
            <v>691637581.14539695</v>
          </cell>
          <cell r="BM213">
            <v>742960314.96978104</v>
          </cell>
          <cell r="BN213">
            <v>742094080.11721802</v>
          </cell>
          <cell r="BO213">
            <v>0</v>
          </cell>
          <cell r="BP213">
            <v>0</v>
          </cell>
          <cell r="BQ213">
            <v>741526623.86674702</v>
          </cell>
          <cell r="BR213">
            <v>741808889.9092294</v>
          </cell>
          <cell r="BS213">
            <v>741526623.86674702</v>
          </cell>
          <cell r="BT213">
            <v>741808889.9092294</v>
          </cell>
          <cell r="BU213">
            <v>741526623.86674702</v>
          </cell>
          <cell r="BV213">
            <v>741666026.02826798</v>
          </cell>
          <cell r="BW213">
            <v>741342447.78699398</v>
          </cell>
          <cell r="BX213">
            <v>741539616.39006996</v>
          </cell>
          <cell r="BY213">
            <v>815496188.36482596</v>
          </cell>
          <cell r="BZ213">
            <v>691637581.14539695</v>
          </cell>
          <cell r="CA213">
            <v>742960314.96978104</v>
          </cell>
          <cell r="CB213">
            <v>742094080.11721802</v>
          </cell>
          <cell r="CC213">
            <v>201662012.69037899</v>
          </cell>
          <cell r="CD213">
            <v>201094761.687978</v>
          </cell>
          <cell r="CE213">
            <v>202423358.02027401</v>
          </cell>
          <cell r="CF213">
            <v>201662012.69037899</v>
          </cell>
          <cell r="CG213">
            <v>273956552.64442003</v>
          </cell>
          <cell r="CH213">
            <v>152525497.08637401</v>
          </cell>
          <cell r="CI213">
            <v>201662012.69037899</v>
          </cell>
          <cell r="CJ213">
            <v>201662012.69037899</v>
          </cell>
          <cell r="CK213">
            <v>201165006.73103601</v>
          </cell>
        </row>
        <row r="214">
          <cell r="K214" t="str">
            <v>ITSO</v>
          </cell>
          <cell r="L214" t="e">
            <v>#N/A</v>
          </cell>
          <cell r="M214">
            <v>1</v>
          </cell>
          <cell r="N214">
            <v>2</v>
          </cell>
          <cell r="Q214">
            <v>1</v>
          </cell>
          <cell r="R214">
            <v>1</v>
          </cell>
          <cell r="S214">
            <v>40</v>
          </cell>
          <cell r="T214">
            <v>0</v>
          </cell>
          <cell r="W214">
            <v>1</v>
          </cell>
          <cell r="X214">
            <v>1</v>
          </cell>
          <cell r="Y214">
            <v>1</v>
          </cell>
          <cell r="Z214">
            <v>1</v>
          </cell>
          <cell r="AA214">
            <v>1</v>
          </cell>
          <cell r="AB214">
            <v>1</v>
          </cell>
          <cell r="AC214">
            <v>1</v>
          </cell>
          <cell r="AD214">
            <v>1</v>
          </cell>
          <cell r="AE214">
            <v>1</v>
          </cell>
          <cell r="AF214">
            <v>223711134.56605801</v>
          </cell>
          <cell r="AG214">
            <v>223963921.97277299</v>
          </cell>
          <cell r="AH214">
            <v>223372567.54097399</v>
          </cell>
          <cell r="AI214">
            <v>223713620.99652201</v>
          </cell>
          <cell r="AJ214">
            <v>250560817.27373201</v>
          </cell>
          <cell r="AK214">
            <v>206893653.599648</v>
          </cell>
          <cell r="AL214">
            <v>223711134.56605801</v>
          </cell>
          <cell r="AM214">
            <v>224449981.95941901</v>
          </cell>
          <cell r="AN214">
            <v>224130240.749421</v>
          </cell>
          <cell r="AR214">
            <v>164473525.60700199</v>
          </cell>
          <cell r="AS214">
            <v>164473525.60700199</v>
          </cell>
          <cell r="AT214">
            <v>225178450.44717398</v>
          </cell>
          <cell r="AU214">
            <v>0</v>
          </cell>
          <cell r="AV214">
            <v>164473525.61000001</v>
          </cell>
          <cell r="AW214">
            <v>164473525.61000001</v>
          </cell>
          <cell r="AY214">
            <v>164473525.61000001</v>
          </cell>
          <cell r="AZ214">
            <v>0</v>
          </cell>
          <cell r="BA214">
            <v>223711134.56605801</v>
          </cell>
          <cell r="BB214">
            <v>224298060.91850439</v>
          </cell>
          <cell r="BC214">
            <v>223711134.56605801</v>
          </cell>
          <cell r="BD214">
            <v>224298060.91850439</v>
          </cell>
          <cell r="BE214">
            <v>0</v>
          </cell>
          <cell r="BF214">
            <v>0</v>
          </cell>
          <cell r="BG214">
            <v>223711134.56605801</v>
          </cell>
          <cell r="BH214">
            <v>223963921.97277299</v>
          </cell>
          <cell r="BI214">
            <v>223372567.54097399</v>
          </cell>
          <cell r="BJ214">
            <v>223713620.99652201</v>
          </cell>
          <cell r="BK214">
            <v>250560817.27373201</v>
          </cell>
          <cell r="BL214">
            <v>206893653.599648</v>
          </cell>
          <cell r="BM214">
            <v>224449981.95941901</v>
          </cell>
          <cell r="BN214">
            <v>224130240.749421</v>
          </cell>
          <cell r="BO214">
            <v>0</v>
          </cell>
          <cell r="BP214">
            <v>0</v>
          </cell>
          <cell r="BQ214">
            <v>223711134.56605801</v>
          </cell>
          <cell r="BR214">
            <v>224298060.91850439</v>
          </cell>
          <cell r="BS214">
            <v>223711134.56605801</v>
          </cell>
          <cell r="BT214">
            <v>224298060.91850439</v>
          </cell>
          <cell r="BU214">
            <v>223711134.56605801</v>
          </cell>
          <cell r="BV214">
            <v>223963921.97277299</v>
          </cell>
          <cell r="BW214">
            <v>223372567.54097399</v>
          </cell>
          <cell r="BX214">
            <v>223713620.99652201</v>
          </cell>
          <cell r="BY214">
            <v>250560817.27373201</v>
          </cell>
          <cell r="BZ214">
            <v>206893653.599648</v>
          </cell>
          <cell r="CA214">
            <v>224449981.95941901</v>
          </cell>
          <cell r="CB214">
            <v>224130240.749421</v>
          </cell>
          <cell r="CC214">
            <v>60704924.840172</v>
          </cell>
          <cell r="CD214">
            <v>60546189.998802297</v>
          </cell>
          <cell r="CE214">
            <v>60917998.084197</v>
          </cell>
          <cell r="CF214">
            <v>60704924.840172</v>
          </cell>
          <cell r="CG214">
            <v>87349839.021923706</v>
          </cell>
          <cell r="CH214">
            <v>43863338.472262703</v>
          </cell>
          <cell r="CI214">
            <v>60704924.840172</v>
          </cell>
          <cell r="CJ214">
            <v>60704924.840172</v>
          </cell>
          <cell r="CK214">
            <v>60557997.679859303</v>
          </cell>
        </row>
        <row r="215">
          <cell r="K215" t="str">
            <v>ITWD</v>
          </cell>
          <cell r="L215" t="e">
            <v>#N/A</v>
          </cell>
          <cell r="M215">
            <v>1</v>
          </cell>
          <cell r="N215">
            <v>2</v>
          </cell>
          <cell r="Q215">
            <v>1</v>
          </cell>
          <cell r="R215">
            <v>1</v>
          </cell>
          <cell r="S215">
            <v>40</v>
          </cell>
          <cell r="T215">
            <v>0</v>
          </cell>
          <cell r="W215">
            <v>1</v>
          </cell>
          <cell r="X215">
            <v>1</v>
          </cell>
          <cell r="Y215">
            <v>1</v>
          </cell>
          <cell r="Z215">
            <v>1</v>
          </cell>
          <cell r="AA215">
            <v>1</v>
          </cell>
          <cell r="AB215">
            <v>1</v>
          </cell>
          <cell r="AC215">
            <v>1</v>
          </cell>
          <cell r="AD215">
            <v>1</v>
          </cell>
          <cell r="AE215">
            <v>1</v>
          </cell>
          <cell r="AF215">
            <v>591272296.51897597</v>
          </cell>
          <cell r="AG215">
            <v>591467111.62668097</v>
          </cell>
          <cell r="AH215">
            <v>591013518.41103196</v>
          </cell>
          <cell r="AI215">
            <v>591499632.96961105</v>
          </cell>
          <cell r="AJ215">
            <v>607324649.82855701</v>
          </cell>
          <cell r="AK215">
            <v>577697848.82633698</v>
          </cell>
          <cell r="AL215">
            <v>591272296.51897597</v>
          </cell>
          <cell r="AM215">
            <v>595553019.78235495</v>
          </cell>
          <cell r="AN215">
            <v>591545800.16873896</v>
          </cell>
          <cell r="AO215">
            <v>1313032.0190870699</v>
          </cell>
          <cell r="AQ215">
            <v>345671.02</v>
          </cell>
          <cell r="AR215">
            <v>438212668.14426899</v>
          </cell>
          <cell r="AS215">
            <v>438212668.14426899</v>
          </cell>
          <cell r="AT215">
            <v>438212668.14426899</v>
          </cell>
          <cell r="AU215">
            <v>0</v>
          </cell>
          <cell r="AV215">
            <v>437970600.14999998</v>
          </cell>
          <cell r="AW215">
            <v>437970600.14999998</v>
          </cell>
          <cell r="AY215">
            <v>438316271.16999996</v>
          </cell>
          <cell r="AZ215">
            <v>0</v>
          </cell>
          <cell r="BA215">
            <v>592585328.53806305</v>
          </cell>
          <cell r="BB215">
            <v>592585328.53806305</v>
          </cell>
          <cell r="BC215">
            <v>592585328.53806305</v>
          </cell>
          <cell r="BD215">
            <v>592585328.53806305</v>
          </cell>
          <cell r="BE215">
            <v>0</v>
          </cell>
          <cell r="BF215">
            <v>0</v>
          </cell>
          <cell r="BG215">
            <v>592585328.53806305</v>
          </cell>
          <cell r="BH215">
            <v>592780143.64576805</v>
          </cell>
          <cell r="BI215">
            <v>592326550.43011904</v>
          </cell>
          <cell r="BJ215">
            <v>592812664.98869812</v>
          </cell>
          <cell r="BK215">
            <v>608637681.84764409</v>
          </cell>
          <cell r="BL215">
            <v>579010880.84542406</v>
          </cell>
          <cell r="BM215">
            <v>596866051.80144203</v>
          </cell>
          <cell r="BN215">
            <v>592858832.18782604</v>
          </cell>
          <cell r="BO215">
            <v>0</v>
          </cell>
          <cell r="BP215">
            <v>0</v>
          </cell>
          <cell r="BQ215">
            <v>592585328.53806305</v>
          </cell>
          <cell r="BR215">
            <v>592585328.53806305</v>
          </cell>
          <cell r="BS215">
            <v>592585328.53806305</v>
          </cell>
          <cell r="BT215">
            <v>592585328.53806305</v>
          </cell>
          <cell r="BU215">
            <v>592585328.53806305</v>
          </cell>
          <cell r="BV215">
            <v>592780143.64576805</v>
          </cell>
          <cell r="BW215">
            <v>592326550.43011904</v>
          </cell>
          <cell r="BX215">
            <v>592812664.98869812</v>
          </cell>
          <cell r="BY215">
            <v>608637681.84764409</v>
          </cell>
          <cell r="BZ215">
            <v>579010880.84542406</v>
          </cell>
          <cell r="CA215">
            <v>596866051.80144203</v>
          </cell>
          <cell r="CB215">
            <v>592858832.18782604</v>
          </cell>
        </row>
        <row r="216">
          <cell r="K216" t="str">
            <v>ITWV</v>
          </cell>
          <cell r="L216" t="e">
            <v>#N/A</v>
          </cell>
          <cell r="M216">
            <v>1</v>
          </cell>
          <cell r="N216">
            <v>2</v>
          </cell>
          <cell r="Q216">
            <v>1</v>
          </cell>
          <cell r="R216">
            <v>1</v>
          </cell>
          <cell r="S216">
            <v>40</v>
          </cell>
          <cell r="T216">
            <v>0</v>
          </cell>
          <cell r="W216">
            <v>1</v>
          </cell>
          <cell r="X216">
            <v>1</v>
          </cell>
          <cell r="Y216">
            <v>1</v>
          </cell>
          <cell r="Z216">
            <v>1</v>
          </cell>
          <cell r="AA216">
            <v>1</v>
          </cell>
          <cell r="AB216">
            <v>1</v>
          </cell>
          <cell r="AC216">
            <v>1</v>
          </cell>
          <cell r="AD216">
            <v>1</v>
          </cell>
          <cell r="AE216">
            <v>1</v>
          </cell>
          <cell r="AF216">
            <v>48238143.499859899</v>
          </cell>
          <cell r="AG216">
            <v>48180091.0154633</v>
          </cell>
          <cell r="AH216">
            <v>48316121.3087641</v>
          </cell>
          <cell r="AI216">
            <v>48255847.389249802</v>
          </cell>
          <cell r="AJ216">
            <v>48711883.542881697</v>
          </cell>
          <cell r="AK216">
            <v>47803978.647208698</v>
          </cell>
          <cell r="AL216">
            <v>48238143.499859899</v>
          </cell>
          <cell r="AM216">
            <v>48353845.9226695</v>
          </cell>
          <cell r="AN216">
            <v>48219751.859453201</v>
          </cell>
          <cell r="AO216">
            <v>81817.107613926302</v>
          </cell>
          <cell r="AR216">
            <v>37042715.530214801</v>
          </cell>
          <cell r="AS216">
            <v>37042715.530214801</v>
          </cell>
          <cell r="AT216">
            <v>37042715.530214801</v>
          </cell>
          <cell r="AU216">
            <v>0</v>
          </cell>
          <cell r="AV216">
            <v>37042518.520000003</v>
          </cell>
          <cell r="AW216">
            <v>37042518.520000003</v>
          </cell>
          <cell r="AY216">
            <v>37042518.520000003</v>
          </cell>
          <cell r="AZ216">
            <v>0</v>
          </cell>
          <cell r="BA216">
            <v>48319960.607473828</v>
          </cell>
          <cell r="BB216">
            <v>48319960.607473828</v>
          </cell>
          <cell r="BC216">
            <v>48319960.607473828</v>
          </cell>
          <cell r="BD216">
            <v>48319960.607473828</v>
          </cell>
          <cell r="BE216">
            <v>0</v>
          </cell>
          <cell r="BF216">
            <v>0</v>
          </cell>
          <cell r="BG216">
            <v>48319960.607473828</v>
          </cell>
          <cell r="BH216">
            <v>48261908.123077229</v>
          </cell>
          <cell r="BI216">
            <v>48397938.416378029</v>
          </cell>
          <cell r="BJ216">
            <v>48337664.49686373</v>
          </cell>
          <cell r="BK216">
            <v>48793700.650495626</v>
          </cell>
          <cell r="BL216">
            <v>47885795.754822627</v>
          </cell>
          <cell r="BM216">
            <v>48435663.030283429</v>
          </cell>
          <cell r="BN216">
            <v>48301568.96706713</v>
          </cell>
          <cell r="BO216">
            <v>0</v>
          </cell>
          <cell r="BP216">
            <v>0</v>
          </cell>
          <cell r="BQ216">
            <v>48319960.607473828</v>
          </cell>
          <cell r="BR216">
            <v>48319960.607473828</v>
          </cell>
          <cell r="BS216">
            <v>48319960.607473828</v>
          </cell>
          <cell r="BT216">
            <v>48319960.607473828</v>
          </cell>
          <cell r="BU216">
            <v>48319960.607473828</v>
          </cell>
          <cell r="BV216">
            <v>48261908.123077229</v>
          </cell>
          <cell r="BW216">
            <v>48397938.416378029</v>
          </cell>
          <cell r="BX216">
            <v>48337664.49686373</v>
          </cell>
          <cell r="BY216">
            <v>48793700.650495626</v>
          </cell>
          <cell r="BZ216">
            <v>47885795.754822627</v>
          </cell>
          <cell r="CA216">
            <v>48435663.030283429</v>
          </cell>
          <cell r="CB216">
            <v>48301568.96706713</v>
          </cell>
        </row>
        <row r="217">
          <cell r="K217" t="str">
            <v>IVLR</v>
          </cell>
          <cell r="L217" t="e">
            <v>#N/A</v>
          </cell>
          <cell r="M217">
            <v>1</v>
          </cell>
          <cell r="N217">
            <v>2</v>
          </cell>
          <cell r="R217">
            <v>3</v>
          </cell>
          <cell r="S217">
            <v>40</v>
          </cell>
          <cell r="T217">
            <v>0</v>
          </cell>
          <cell r="W217">
            <v>1</v>
          </cell>
          <cell r="X217">
            <v>1</v>
          </cell>
          <cell r="Y217">
            <v>1</v>
          </cell>
          <cell r="Z217">
            <v>1</v>
          </cell>
          <cell r="AA217">
            <v>1</v>
          </cell>
          <cell r="AB217">
            <v>1</v>
          </cell>
          <cell r="AC217">
            <v>1</v>
          </cell>
          <cell r="AD217">
            <v>1</v>
          </cell>
          <cell r="AE217">
            <v>1</v>
          </cell>
          <cell r="AF217">
            <v>40060323.584025301</v>
          </cell>
          <cell r="AG217">
            <v>38840801.822813302</v>
          </cell>
          <cell r="AH217">
            <v>42134210.360045798</v>
          </cell>
          <cell r="AI217">
            <v>40060323.584025301</v>
          </cell>
          <cell r="AJ217">
            <v>40060323.584025301</v>
          </cell>
          <cell r="AK217">
            <v>40060323.584025301</v>
          </cell>
          <cell r="AL217">
            <v>40060323.584025301</v>
          </cell>
          <cell r="AM217">
            <v>40105518.119550101</v>
          </cell>
          <cell r="AN217">
            <v>40034611.838839903</v>
          </cell>
          <cell r="AO217">
            <v>-77995.789999999994</v>
          </cell>
          <cell r="AQ217">
            <v>-77995.789999999994</v>
          </cell>
          <cell r="AS217">
            <v>0</v>
          </cell>
          <cell r="AT217">
            <v>0</v>
          </cell>
          <cell r="AU217">
            <v>0</v>
          </cell>
          <cell r="AV217">
            <v>38270695.399999999</v>
          </cell>
          <cell r="AW217">
            <v>38270695.399999999</v>
          </cell>
          <cell r="AY217">
            <v>38192699.609999999</v>
          </cell>
          <cell r="AZ217">
            <v>39982327.794025302</v>
          </cell>
          <cell r="BA217">
            <v>39982327.794025302</v>
          </cell>
          <cell r="BB217">
            <v>39982327.794025302</v>
          </cell>
          <cell r="BC217">
            <v>39982327.794025302</v>
          </cell>
          <cell r="BD217">
            <v>39982327.794025302</v>
          </cell>
          <cell r="BE217">
            <v>0</v>
          </cell>
          <cell r="BF217">
            <v>0</v>
          </cell>
          <cell r="BG217">
            <v>39982327.794025302</v>
          </cell>
          <cell r="BH217">
            <v>38762806.032813303</v>
          </cell>
          <cell r="BI217">
            <v>42056214.570045799</v>
          </cell>
          <cell r="BJ217">
            <v>39982327.794025302</v>
          </cell>
          <cell r="BK217">
            <v>39982327.794025302</v>
          </cell>
          <cell r="BL217">
            <v>39982327.794025302</v>
          </cell>
          <cell r="BM217">
            <v>40027522.329550102</v>
          </cell>
          <cell r="BN217">
            <v>39956616.048839904</v>
          </cell>
          <cell r="BO217">
            <v>0</v>
          </cell>
          <cell r="BP217">
            <v>39982327.794025302</v>
          </cell>
          <cell r="BQ217">
            <v>39982327.794025302</v>
          </cell>
          <cell r="BR217">
            <v>39982327.794025302</v>
          </cell>
          <cell r="BS217">
            <v>39982327.794025302</v>
          </cell>
          <cell r="BT217">
            <v>39982327.794025302</v>
          </cell>
          <cell r="BU217">
            <v>39982327.794025302</v>
          </cell>
          <cell r="BV217">
            <v>38762806.032813303</v>
          </cell>
          <cell r="BW217">
            <v>42056214.570045799</v>
          </cell>
          <cell r="BX217">
            <v>39982327.794025302</v>
          </cell>
          <cell r="BY217">
            <v>39982327.794025302</v>
          </cell>
          <cell r="BZ217">
            <v>39982327.794025302</v>
          </cell>
          <cell r="CA217">
            <v>40027522.329550102</v>
          </cell>
          <cell r="CB217">
            <v>39956616.048839904</v>
          </cell>
        </row>
        <row r="218">
          <cell r="K218" t="str">
            <v>IVLW</v>
          </cell>
          <cell r="L218" t="e">
            <v>#N/A</v>
          </cell>
          <cell r="M218">
            <v>1</v>
          </cell>
          <cell r="N218">
            <v>2</v>
          </cell>
          <cell r="R218">
            <v>3</v>
          </cell>
          <cell r="S218">
            <v>40</v>
          </cell>
          <cell r="T218">
            <v>0</v>
          </cell>
          <cell r="W218">
            <v>1</v>
          </cell>
          <cell r="X218">
            <v>1</v>
          </cell>
          <cell r="Y218">
            <v>1</v>
          </cell>
          <cell r="Z218">
            <v>1</v>
          </cell>
          <cell r="AA218">
            <v>1</v>
          </cell>
          <cell r="AB218">
            <v>1</v>
          </cell>
          <cell r="AC218">
            <v>1</v>
          </cell>
          <cell r="AD218">
            <v>1</v>
          </cell>
          <cell r="AE218">
            <v>1</v>
          </cell>
          <cell r="AF218">
            <v>7.2544165293488396E-4</v>
          </cell>
          <cell r="AG218">
            <v>7.2544165293488396E-4</v>
          </cell>
          <cell r="AH218">
            <v>7.2544165293488396E-4</v>
          </cell>
          <cell r="AI218">
            <v>7.2544165293488396E-4</v>
          </cell>
          <cell r="AJ218">
            <v>7.2544165293488396E-4</v>
          </cell>
          <cell r="AK218">
            <v>7.2544165293488396E-4</v>
          </cell>
          <cell r="AL218">
            <v>7.2544165293488396E-4</v>
          </cell>
          <cell r="AM218">
            <v>7.9798574623143501E-4</v>
          </cell>
          <cell r="AN218">
            <v>7.2544165293488396E-4</v>
          </cell>
          <cell r="AS218">
            <v>0</v>
          </cell>
          <cell r="AT218">
            <v>0</v>
          </cell>
          <cell r="AU218">
            <v>0</v>
          </cell>
          <cell r="AV218">
            <v>1</v>
          </cell>
          <cell r="AW218">
            <v>1</v>
          </cell>
          <cell r="AY218">
            <v>1</v>
          </cell>
          <cell r="AZ218">
            <v>7.2544165293488396E-4</v>
          </cell>
          <cell r="BA218">
            <v>7.2544165293488396E-4</v>
          </cell>
          <cell r="BB218">
            <v>7.2544165293488396E-4</v>
          </cell>
          <cell r="BC218">
            <v>7.2544165293488396E-4</v>
          </cell>
          <cell r="BD218">
            <v>7.2544165293488396E-4</v>
          </cell>
          <cell r="BE218">
            <v>0</v>
          </cell>
          <cell r="BF218">
            <v>0</v>
          </cell>
          <cell r="BG218">
            <v>7.2544165293488396E-4</v>
          </cell>
          <cell r="BH218">
            <v>7.2544165293488396E-4</v>
          </cell>
          <cell r="BI218">
            <v>7.2544165293488396E-4</v>
          </cell>
          <cell r="BJ218">
            <v>7.2544165293488396E-4</v>
          </cell>
          <cell r="BK218">
            <v>7.2544165293488396E-4</v>
          </cell>
          <cell r="BL218">
            <v>7.2544165293488396E-4</v>
          </cell>
          <cell r="BM218">
            <v>7.9798574623143501E-4</v>
          </cell>
          <cell r="BN218">
            <v>7.2544165293488396E-4</v>
          </cell>
          <cell r="BO218">
            <v>0</v>
          </cell>
          <cell r="BP218">
            <v>7.2544165293488396E-4</v>
          </cell>
          <cell r="BQ218">
            <v>7.2544165293488396E-4</v>
          </cell>
          <cell r="BR218">
            <v>7.2544165293488396E-4</v>
          </cell>
          <cell r="BS218">
            <v>7.2544165293488396E-4</v>
          </cell>
          <cell r="BT218">
            <v>7.2544165293488396E-4</v>
          </cell>
          <cell r="BU218">
            <v>7.2544165293488396E-4</v>
          </cell>
          <cell r="BV218">
            <v>7.2544165293488396E-4</v>
          </cell>
          <cell r="BW218">
            <v>7.2544165293488396E-4</v>
          </cell>
          <cell r="BX218">
            <v>7.2544165293488396E-4</v>
          </cell>
          <cell r="BY218">
            <v>7.2544165293488396E-4</v>
          </cell>
          <cell r="BZ218">
            <v>7.2544165293488396E-4</v>
          </cell>
          <cell r="CA218">
            <v>7.9798574623143501E-4</v>
          </cell>
          <cell r="CB218">
            <v>7.2544165293488396E-4</v>
          </cell>
        </row>
        <row r="219">
          <cell r="K219" t="str">
            <v>IVNW</v>
          </cell>
          <cell r="L219" t="e">
            <v>#N/A</v>
          </cell>
          <cell r="M219">
            <v>1</v>
          </cell>
          <cell r="N219">
            <v>2</v>
          </cell>
          <cell r="Q219">
            <v>1</v>
          </cell>
          <cell r="R219">
            <v>1</v>
          </cell>
          <cell r="S219">
            <v>40</v>
          </cell>
          <cell r="T219">
            <v>0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B219">
            <v>1</v>
          </cell>
          <cell r="AC219">
            <v>1</v>
          </cell>
          <cell r="AD219">
            <v>1</v>
          </cell>
          <cell r="AE219">
            <v>1</v>
          </cell>
          <cell r="AF219">
            <v>17737256.016183399</v>
          </cell>
          <cell r="AG219">
            <v>17736491.144854601</v>
          </cell>
          <cell r="AH219">
            <v>17737952.152817901</v>
          </cell>
          <cell r="AI219">
            <v>17737256.016183399</v>
          </cell>
          <cell r="AJ219">
            <v>17738373.074760102</v>
          </cell>
          <cell r="AK219">
            <v>17736146.611359902</v>
          </cell>
          <cell r="AL219">
            <v>17737256.016183399</v>
          </cell>
          <cell r="AM219">
            <v>17745272.6035197</v>
          </cell>
          <cell r="AN219">
            <v>17735745.730946701</v>
          </cell>
          <cell r="AO219">
            <v>-26309.01</v>
          </cell>
          <cell r="AQ219">
            <v>-26309.01</v>
          </cell>
          <cell r="AR219">
            <v>17241226.266795799</v>
          </cell>
          <cell r="AS219">
            <v>17241226.266795799</v>
          </cell>
          <cell r="AT219">
            <v>17241226.266795799</v>
          </cell>
          <cell r="AU219">
            <v>0</v>
          </cell>
          <cell r="AV219">
            <v>17256255.59</v>
          </cell>
          <cell r="AW219">
            <v>17256255.59</v>
          </cell>
          <cell r="AY219">
            <v>17229946.579999998</v>
          </cell>
          <cell r="AZ219">
            <v>0</v>
          </cell>
          <cell r="BA219">
            <v>17710947.006183397</v>
          </cell>
          <cell r="BB219">
            <v>17710947.006183397</v>
          </cell>
          <cell r="BC219">
            <v>17710947.006183397</v>
          </cell>
          <cell r="BD219">
            <v>17710947.006183397</v>
          </cell>
          <cell r="BE219">
            <v>0</v>
          </cell>
          <cell r="BF219">
            <v>0</v>
          </cell>
          <cell r="BG219">
            <v>17710947.006183397</v>
          </cell>
          <cell r="BH219">
            <v>17710182.1348546</v>
          </cell>
          <cell r="BI219">
            <v>17711643.1428179</v>
          </cell>
          <cell r="BJ219">
            <v>17710947.006183397</v>
          </cell>
          <cell r="BK219">
            <v>17712064.0647601</v>
          </cell>
          <cell r="BL219">
            <v>17709837.6013599</v>
          </cell>
          <cell r="BM219">
            <v>17718963.593519699</v>
          </cell>
          <cell r="BN219">
            <v>17709436.720946699</v>
          </cell>
          <cell r="BO219">
            <v>0</v>
          </cell>
          <cell r="BP219">
            <v>0</v>
          </cell>
          <cell r="BQ219">
            <v>17710947.006183397</v>
          </cell>
          <cell r="BR219">
            <v>17710947.006183397</v>
          </cell>
          <cell r="BS219">
            <v>17710947.006183397</v>
          </cell>
          <cell r="BT219">
            <v>17710947.006183397</v>
          </cell>
          <cell r="BU219">
            <v>17710947.006183397</v>
          </cell>
          <cell r="BV219">
            <v>17710182.1348546</v>
          </cell>
          <cell r="BW219">
            <v>17711643.1428179</v>
          </cell>
          <cell r="BX219">
            <v>17710947.006183397</v>
          </cell>
          <cell r="BY219">
            <v>17712064.0647601</v>
          </cell>
          <cell r="BZ219">
            <v>17709837.6013599</v>
          </cell>
          <cell r="CA219">
            <v>17718963.593519699</v>
          </cell>
          <cell r="CB219">
            <v>17709436.720946699</v>
          </cell>
        </row>
        <row r="220">
          <cell r="K220" t="str">
            <v>IVOD</v>
          </cell>
          <cell r="L220" t="e">
            <v>#N/A</v>
          </cell>
          <cell r="M220">
            <v>1</v>
          </cell>
          <cell r="N220">
            <v>2</v>
          </cell>
          <cell r="Q220">
            <v>1</v>
          </cell>
          <cell r="R220">
            <v>1</v>
          </cell>
          <cell r="S220">
            <v>40</v>
          </cell>
          <cell r="T220">
            <v>0</v>
          </cell>
          <cell r="W220">
            <v>1</v>
          </cell>
          <cell r="X220">
            <v>1</v>
          </cell>
          <cell r="Y220">
            <v>1</v>
          </cell>
          <cell r="Z220">
            <v>1</v>
          </cell>
          <cell r="AA220">
            <v>1</v>
          </cell>
          <cell r="AB220">
            <v>1</v>
          </cell>
          <cell r="AC220">
            <v>1</v>
          </cell>
          <cell r="AD220">
            <v>1</v>
          </cell>
          <cell r="AE220">
            <v>1</v>
          </cell>
          <cell r="AF220">
            <v>7506381.1990870796</v>
          </cell>
          <cell r="AG220">
            <v>7502502.5274566496</v>
          </cell>
          <cell r="AH220">
            <v>7511575.4447184699</v>
          </cell>
          <cell r="AI220">
            <v>7508120.4284290001</v>
          </cell>
          <cell r="AJ220">
            <v>7520788.1819305001</v>
          </cell>
          <cell r="AK220">
            <v>7492151.6384993</v>
          </cell>
          <cell r="AL220">
            <v>7506381.1990870796</v>
          </cell>
          <cell r="AM220">
            <v>7532373.5633950904</v>
          </cell>
          <cell r="AN220">
            <v>7504866.1386268297</v>
          </cell>
          <cell r="AR220">
            <v>5731336.3440550603</v>
          </cell>
          <cell r="AS220">
            <v>5731336.3440550603</v>
          </cell>
          <cell r="AT220">
            <v>5731336.3440550603</v>
          </cell>
          <cell r="AU220">
            <v>0</v>
          </cell>
          <cell r="AV220">
            <v>5731336.3399999999</v>
          </cell>
          <cell r="AW220">
            <v>5731336.3399999999</v>
          </cell>
          <cell r="AY220">
            <v>5731336.3399999999</v>
          </cell>
          <cell r="AZ220">
            <v>0</v>
          </cell>
          <cell r="BA220">
            <v>7506381.1990870796</v>
          </cell>
          <cell r="BB220">
            <v>7506381.1990870796</v>
          </cell>
          <cell r="BC220">
            <v>7506381.1990870796</v>
          </cell>
          <cell r="BD220">
            <v>7506381.1990870796</v>
          </cell>
          <cell r="BE220">
            <v>0</v>
          </cell>
          <cell r="BF220">
            <v>0</v>
          </cell>
          <cell r="BG220">
            <v>7506381.1990870796</v>
          </cell>
          <cell r="BH220">
            <v>7502502.5274566496</v>
          </cell>
          <cell r="BI220">
            <v>7511575.4447184699</v>
          </cell>
          <cell r="BJ220">
            <v>7508120.4284290001</v>
          </cell>
          <cell r="BK220">
            <v>7520788.1819305001</v>
          </cell>
          <cell r="BL220">
            <v>7492151.6384993</v>
          </cell>
          <cell r="BM220">
            <v>7532373.5633950904</v>
          </cell>
          <cell r="BN220">
            <v>7504866.1386268297</v>
          </cell>
          <cell r="BO220">
            <v>0</v>
          </cell>
          <cell r="BP220">
            <v>0</v>
          </cell>
          <cell r="BQ220">
            <v>7506381.1990870796</v>
          </cell>
          <cell r="BR220">
            <v>7506381.1990870796</v>
          </cell>
          <cell r="BS220">
            <v>7506381.1990870796</v>
          </cell>
          <cell r="BT220">
            <v>7506381.1990870796</v>
          </cell>
          <cell r="BU220">
            <v>7506381.1990870796</v>
          </cell>
          <cell r="BV220">
            <v>7502502.5274566496</v>
          </cell>
          <cell r="BW220">
            <v>7511575.4447184699</v>
          </cell>
          <cell r="BX220">
            <v>7508120.4284290001</v>
          </cell>
          <cell r="BY220">
            <v>7520788.1819305001</v>
          </cell>
          <cell r="BZ220">
            <v>7492151.6384993</v>
          </cell>
          <cell r="CA220">
            <v>7532373.5633950904</v>
          </cell>
          <cell r="CB220">
            <v>7504866.1386268297</v>
          </cell>
        </row>
        <row r="221">
          <cell r="K221" t="str">
            <v>IVOV</v>
          </cell>
          <cell r="L221" t="e">
            <v>#N/A</v>
          </cell>
          <cell r="M221">
            <v>1</v>
          </cell>
          <cell r="N221">
            <v>2</v>
          </cell>
          <cell r="Q221">
            <v>1</v>
          </cell>
          <cell r="R221">
            <v>1</v>
          </cell>
          <cell r="S221">
            <v>40</v>
          </cell>
          <cell r="T221">
            <v>0</v>
          </cell>
          <cell r="W221">
            <v>1</v>
          </cell>
          <cell r="X221">
            <v>1</v>
          </cell>
          <cell r="Y221">
            <v>1</v>
          </cell>
          <cell r="Z221">
            <v>1</v>
          </cell>
          <cell r="AA221">
            <v>1</v>
          </cell>
          <cell r="AB221">
            <v>1</v>
          </cell>
          <cell r="AC221">
            <v>1</v>
          </cell>
          <cell r="AD221">
            <v>1</v>
          </cell>
          <cell r="AE221">
            <v>1</v>
          </cell>
          <cell r="AF221">
            <v>109830708.661382</v>
          </cell>
          <cell r="AG221">
            <v>109811931.55115201</v>
          </cell>
          <cell r="AH221">
            <v>109855775.398919</v>
          </cell>
          <cell r="AI221">
            <v>109854211.738676</v>
          </cell>
          <cell r="AJ221">
            <v>109880012.000045</v>
          </cell>
          <cell r="AK221">
            <v>109781643.590019</v>
          </cell>
          <cell r="AL221">
            <v>109830708.661382</v>
          </cell>
          <cell r="AM221">
            <v>109927553.292282</v>
          </cell>
          <cell r="AN221">
            <v>109817483.58515701</v>
          </cell>
          <cell r="AR221">
            <v>95825220.955512702</v>
          </cell>
          <cell r="AS221">
            <v>95825220.955512702</v>
          </cell>
          <cell r="AT221">
            <v>95825220.955512702</v>
          </cell>
          <cell r="AU221">
            <v>0</v>
          </cell>
          <cell r="AV221">
            <v>95834223.439999998</v>
          </cell>
          <cell r="AW221">
            <v>95834223.439999998</v>
          </cell>
          <cell r="AY221">
            <v>95834223.439999998</v>
          </cell>
          <cell r="AZ221">
            <v>0</v>
          </cell>
          <cell r="BA221">
            <v>109830708.661382</v>
          </cell>
          <cell r="BB221">
            <v>109830708.661382</v>
          </cell>
          <cell r="BC221">
            <v>109830708.661382</v>
          </cell>
          <cell r="BD221">
            <v>109830708.661382</v>
          </cell>
          <cell r="BE221">
            <v>0</v>
          </cell>
          <cell r="BF221">
            <v>0</v>
          </cell>
          <cell r="BG221">
            <v>109830708.661382</v>
          </cell>
          <cell r="BH221">
            <v>109811931.55115201</v>
          </cell>
          <cell r="BI221">
            <v>109855775.398919</v>
          </cell>
          <cell r="BJ221">
            <v>109854211.738676</v>
          </cell>
          <cell r="BK221">
            <v>109880012.000045</v>
          </cell>
          <cell r="BL221">
            <v>109781643.590019</v>
          </cell>
          <cell r="BM221">
            <v>109927553.292282</v>
          </cell>
          <cell r="BN221">
            <v>109817483.58515701</v>
          </cell>
          <cell r="BO221">
            <v>0</v>
          </cell>
          <cell r="BP221">
            <v>0</v>
          </cell>
          <cell r="BQ221">
            <v>109830708.661382</v>
          </cell>
          <cell r="BR221">
            <v>109830708.661382</v>
          </cell>
          <cell r="BS221">
            <v>109830708.661382</v>
          </cell>
          <cell r="BT221">
            <v>109830708.661382</v>
          </cell>
          <cell r="BU221">
            <v>109830708.661382</v>
          </cell>
          <cell r="BV221">
            <v>109811931.55115201</v>
          </cell>
          <cell r="BW221">
            <v>109855775.398919</v>
          </cell>
          <cell r="BX221">
            <v>109854211.738676</v>
          </cell>
          <cell r="BY221">
            <v>109880012.000045</v>
          </cell>
          <cell r="BZ221">
            <v>109781643.590019</v>
          </cell>
          <cell r="CA221">
            <v>109927553.292282</v>
          </cell>
          <cell r="CB221">
            <v>109817483.58515701</v>
          </cell>
        </row>
        <row r="222">
          <cell r="K222" t="str">
            <v>IVRA</v>
          </cell>
          <cell r="L222" t="e">
            <v>#N/A</v>
          </cell>
          <cell r="M222">
            <v>1</v>
          </cell>
          <cell r="N222">
            <v>2</v>
          </cell>
          <cell r="Q222">
            <v>1</v>
          </cell>
          <cell r="R222">
            <v>1</v>
          </cell>
          <cell r="S222">
            <v>40</v>
          </cell>
          <cell r="T222">
            <v>0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B222">
            <v>1</v>
          </cell>
          <cell r="AC222">
            <v>1</v>
          </cell>
          <cell r="AD222">
            <v>1</v>
          </cell>
          <cell r="AE222">
            <v>1</v>
          </cell>
          <cell r="AF222">
            <v>-903439.69435490703</v>
          </cell>
          <cell r="AG222">
            <v>1760271.78130228</v>
          </cell>
          <cell r="AH222">
            <v>-4479154.3322705003</v>
          </cell>
          <cell r="AI222">
            <v>-843116.33995302406</v>
          </cell>
          <cell r="AJ222">
            <v>-1211525.6435281499</v>
          </cell>
          <cell r="AK222">
            <v>-551390.312186211</v>
          </cell>
          <cell r="AL222">
            <v>-903439.69435490703</v>
          </cell>
          <cell r="AM222">
            <v>-478811.79461109499</v>
          </cell>
          <cell r="AN222">
            <v>1109443.8414867299</v>
          </cell>
          <cell r="AR222">
            <v>4004098.7255248898</v>
          </cell>
          <cell r="AS222">
            <v>4004098.7255248898</v>
          </cell>
          <cell r="AT222">
            <v>4004098.7255248898</v>
          </cell>
          <cell r="AU222">
            <v>0</v>
          </cell>
          <cell r="AV222">
            <v>8204776.96</v>
          </cell>
          <cell r="AW222">
            <v>8204776.96</v>
          </cell>
          <cell r="AY222">
            <v>8204776.96</v>
          </cell>
          <cell r="AZ222">
            <v>0</v>
          </cell>
          <cell r="BA222">
            <v>-903439.69435490703</v>
          </cell>
          <cell r="BB222">
            <v>1059575.6735970117</v>
          </cell>
          <cell r="BC222">
            <v>1059575.6735970117</v>
          </cell>
          <cell r="BD222">
            <v>1059575.6735970117</v>
          </cell>
          <cell r="BE222">
            <v>0</v>
          </cell>
          <cell r="BF222">
            <v>0</v>
          </cell>
          <cell r="BG222">
            <v>-903439.69435490703</v>
          </cell>
          <cell r="BH222">
            <v>1760271.78130228</v>
          </cell>
          <cell r="BI222">
            <v>-4479154.3322705003</v>
          </cell>
          <cell r="BJ222">
            <v>-843116.33995302406</v>
          </cell>
          <cell r="BK222">
            <v>-1211525.6435281499</v>
          </cell>
          <cell r="BL222">
            <v>-551390.312186211</v>
          </cell>
          <cell r="BM222">
            <v>-478811.79461109499</v>
          </cell>
          <cell r="BN222">
            <v>1109443.8414867299</v>
          </cell>
          <cell r="BO222">
            <v>0</v>
          </cell>
          <cell r="BP222">
            <v>0</v>
          </cell>
          <cell r="BQ222">
            <v>-903439.69435490703</v>
          </cell>
          <cell r="BR222">
            <v>1059575.6735970117</v>
          </cell>
          <cell r="BS222">
            <v>1059575.6735970117</v>
          </cell>
          <cell r="BT222">
            <v>1059575.6735970117</v>
          </cell>
          <cell r="BU222">
            <v>-903439.69435490703</v>
          </cell>
          <cell r="BV222">
            <v>1760271.78130228</v>
          </cell>
          <cell r="BW222">
            <v>-4479154.3322705003</v>
          </cell>
          <cell r="BX222">
            <v>-843116.33995302406</v>
          </cell>
          <cell r="BY222">
            <v>-1211525.6435281499</v>
          </cell>
          <cell r="BZ222">
            <v>-551390.312186211</v>
          </cell>
          <cell r="CA222">
            <v>-478811.79461109499</v>
          </cell>
          <cell r="CB222">
            <v>1109443.8414867299</v>
          </cell>
        </row>
        <row r="223">
          <cell r="K223" t="str">
            <v>IVRN</v>
          </cell>
          <cell r="L223" t="e">
            <v>#N/A</v>
          </cell>
          <cell r="M223">
            <v>1</v>
          </cell>
          <cell r="N223">
            <v>2</v>
          </cell>
          <cell r="Q223">
            <v>1</v>
          </cell>
          <cell r="R223">
            <v>1</v>
          </cell>
          <cell r="S223">
            <v>40</v>
          </cell>
          <cell r="T223">
            <v>0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B223">
            <v>1</v>
          </cell>
          <cell r="AC223">
            <v>1</v>
          </cell>
          <cell r="AD223">
            <v>1</v>
          </cell>
          <cell r="AE223">
            <v>1</v>
          </cell>
          <cell r="AF223">
            <v>7.2544165293488396E-4</v>
          </cell>
          <cell r="AG223">
            <v>7.2544165293488396E-4</v>
          </cell>
          <cell r="AH223">
            <v>7.2544165293488396E-4</v>
          </cell>
          <cell r="AI223">
            <v>7.2544165293488396E-4</v>
          </cell>
          <cell r="AJ223">
            <v>7.2544165293488396E-4</v>
          </cell>
          <cell r="AK223">
            <v>7.2544165293488396E-4</v>
          </cell>
          <cell r="AL223">
            <v>7.2544165293488396E-4</v>
          </cell>
          <cell r="AM223">
            <v>7.9798574623143501E-4</v>
          </cell>
          <cell r="AN223">
            <v>7.2544165293488396E-4</v>
          </cell>
          <cell r="AS223">
            <v>0</v>
          </cell>
          <cell r="AT223">
            <v>0</v>
          </cell>
          <cell r="AU223">
            <v>0</v>
          </cell>
          <cell r="AV223">
            <v>1</v>
          </cell>
          <cell r="AW223">
            <v>1</v>
          </cell>
          <cell r="AY223">
            <v>1</v>
          </cell>
          <cell r="AZ223">
            <v>0</v>
          </cell>
          <cell r="BA223">
            <v>7.2544165293488396E-4</v>
          </cell>
          <cell r="BB223">
            <v>7.2544165293488396E-4</v>
          </cell>
          <cell r="BC223">
            <v>7.2544165293488396E-4</v>
          </cell>
          <cell r="BD223">
            <v>7.2544165293488396E-4</v>
          </cell>
          <cell r="BE223">
            <v>0</v>
          </cell>
          <cell r="BF223">
            <v>0</v>
          </cell>
          <cell r="BG223">
            <v>7.2544165293488396E-4</v>
          </cell>
          <cell r="BH223">
            <v>7.2544165293488396E-4</v>
          </cell>
          <cell r="BI223">
            <v>7.2544165293488396E-4</v>
          </cell>
          <cell r="BJ223">
            <v>7.2544165293488396E-4</v>
          </cell>
          <cell r="BK223">
            <v>7.2544165293488396E-4</v>
          </cell>
          <cell r="BL223">
            <v>7.2544165293488396E-4</v>
          </cell>
          <cell r="BM223">
            <v>7.9798574623143501E-4</v>
          </cell>
          <cell r="BN223">
            <v>7.2544165293488396E-4</v>
          </cell>
          <cell r="BO223">
            <v>0</v>
          </cell>
          <cell r="BP223">
            <v>0</v>
          </cell>
          <cell r="BQ223">
            <v>7.2544165293488396E-4</v>
          </cell>
          <cell r="BR223">
            <v>7.2544165293488396E-4</v>
          </cell>
          <cell r="BS223">
            <v>7.2544165293488396E-4</v>
          </cell>
          <cell r="BT223">
            <v>7.2544165293488396E-4</v>
          </cell>
          <cell r="BU223">
            <v>7.2544165293488396E-4</v>
          </cell>
          <cell r="BV223">
            <v>7.2544165293488396E-4</v>
          </cell>
          <cell r="BW223">
            <v>7.2544165293488396E-4</v>
          </cell>
          <cell r="BX223">
            <v>7.2544165293488396E-4</v>
          </cell>
          <cell r="BY223">
            <v>7.2544165293488396E-4</v>
          </cell>
          <cell r="BZ223">
            <v>7.2544165293488396E-4</v>
          </cell>
          <cell r="CA223">
            <v>7.9798574623143501E-4</v>
          </cell>
          <cell r="CB223">
            <v>7.2544165293488396E-4</v>
          </cell>
        </row>
        <row r="224">
          <cell r="K224" t="str">
            <v>IXAD</v>
          </cell>
          <cell r="L224" t="e">
            <v>#N/A</v>
          </cell>
          <cell r="M224">
            <v>1</v>
          </cell>
          <cell r="N224">
            <v>2</v>
          </cell>
          <cell r="Q224">
            <v>1</v>
          </cell>
          <cell r="R224">
            <v>1</v>
          </cell>
          <cell r="S224">
            <v>40</v>
          </cell>
          <cell r="T224">
            <v>0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B224">
            <v>1</v>
          </cell>
          <cell r="AC224">
            <v>1</v>
          </cell>
          <cell r="AD224">
            <v>1</v>
          </cell>
          <cell r="AE224">
            <v>1</v>
          </cell>
          <cell r="AF224">
            <v>167961.98942415699</v>
          </cell>
          <cell r="AG224">
            <v>167834.63439999401</v>
          </cell>
          <cell r="AH224">
            <v>168132.96214088399</v>
          </cell>
          <cell r="AI224">
            <v>167961.98942415699</v>
          </cell>
          <cell r="AJ224">
            <v>168008.42782998001</v>
          </cell>
          <cell r="AK224">
            <v>167915.754375321</v>
          </cell>
          <cell r="AL224">
            <v>167961.98942415699</v>
          </cell>
          <cell r="AM224">
            <v>168111.12029810701</v>
          </cell>
          <cell r="AN224">
            <v>167831.82014627801</v>
          </cell>
          <cell r="AO224">
            <v>344.953961476953</v>
          </cell>
          <cell r="AR224">
            <v>156177.15520265599</v>
          </cell>
          <cell r="AS224">
            <v>156177.15520265599</v>
          </cell>
          <cell r="AT224">
            <v>156177.15520265599</v>
          </cell>
          <cell r="AU224">
            <v>0</v>
          </cell>
          <cell r="AV224">
            <v>156177.16</v>
          </cell>
          <cell r="AW224">
            <v>156177.16</v>
          </cell>
          <cell r="AY224">
            <v>156177.16</v>
          </cell>
          <cell r="AZ224">
            <v>0</v>
          </cell>
          <cell r="BA224">
            <v>168306.94338563393</v>
          </cell>
          <cell r="BB224">
            <v>168306.94338563393</v>
          </cell>
          <cell r="BC224">
            <v>168306.94338563393</v>
          </cell>
          <cell r="BD224">
            <v>168306.94338563393</v>
          </cell>
          <cell r="BE224">
            <v>0</v>
          </cell>
          <cell r="BF224">
            <v>0</v>
          </cell>
          <cell r="BG224">
            <v>168306.94338563393</v>
          </cell>
          <cell r="BH224">
            <v>168179.58836147096</v>
          </cell>
          <cell r="BI224">
            <v>168477.91610236093</v>
          </cell>
          <cell r="BJ224">
            <v>168306.94338563393</v>
          </cell>
          <cell r="BK224">
            <v>168353.38179145695</v>
          </cell>
          <cell r="BL224">
            <v>168260.70833679795</v>
          </cell>
          <cell r="BM224">
            <v>168456.07425958395</v>
          </cell>
          <cell r="BN224">
            <v>168176.77410775496</v>
          </cell>
          <cell r="BO224">
            <v>0</v>
          </cell>
          <cell r="BP224">
            <v>0</v>
          </cell>
          <cell r="BQ224">
            <v>168306.94338563393</v>
          </cell>
          <cell r="BR224">
            <v>168306.94338563393</v>
          </cell>
          <cell r="BS224">
            <v>168306.94338563393</v>
          </cell>
          <cell r="BT224">
            <v>168306.94338563393</v>
          </cell>
          <cell r="BU224">
            <v>168306.94338563393</v>
          </cell>
          <cell r="BV224">
            <v>168179.58836147096</v>
          </cell>
          <cell r="BW224">
            <v>168477.91610236093</v>
          </cell>
          <cell r="BX224">
            <v>168306.94338563393</v>
          </cell>
          <cell r="BY224">
            <v>168353.38179145695</v>
          </cell>
          <cell r="BZ224">
            <v>168260.70833679795</v>
          </cell>
          <cell r="CA224">
            <v>168456.07425958395</v>
          </cell>
          <cell r="CB224">
            <v>168176.77410775496</v>
          </cell>
        </row>
        <row r="225">
          <cell r="K225" t="str">
            <v>IXEV</v>
          </cell>
          <cell r="L225" t="e">
            <v>#N/A</v>
          </cell>
          <cell r="M225">
            <v>1</v>
          </cell>
          <cell r="N225">
            <v>2</v>
          </cell>
          <cell r="O225">
            <v>1</v>
          </cell>
          <cell r="Q225">
            <v>1</v>
          </cell>
          <cell r="R225">
            <v>1</v>
          </cell>
          <cell r="S225">
            <v>40</v>
          </cell>
          <cell r="T225">
            <v>0</v>
          </cell>
          <cell r="W225">
            <v>1</v>
          </cell>
          <cell r="X225">
            <v>1</v>
          </cell>
          <cell r="Y225">
            <v>1</v>
          </cell>
          <cell r="Z225">
            <v>1</v>
          </cell>
          <cell r="AA225">
            <v>1</v>
          </cell>
          <cell r="AB225">
            <v>1</v>
          </cell>
          <cell r="AC225">
            <v>1</v>
          </cell>
          <cell r="AD225">
            <v>1</v>
          </cell>
          <cell r="AE225">
            <v>1</v>
          </cell>
          <cell r="AF225">
            <v>324559751.69043499</v>
          </cell>
          <cell r="AG225">
            <v>324171644.853131</v>
          </cell>
          <cell r="AH225">
            <v>325080128.12458301</v>
          </cell>
          <cell r="AI225">
            <v>324629546.05101299</v>
          </cell>
          <cell r="AJ225">
            <v>326879978.66108</v>
          </cell>
          <cell r="AK225">
            <v>322416399.48518503</v>
          </cell>
          <cell r="AL225">
            <v>324559751.69043499</v>
          </cell>
          <cell r="AM225">
            <v>325093325.15152901</v>
          </cell>
          <cell r="AN225">
            <v>324412857.84614998</v>
          </cell>
          <cell r="AO225">
            <v>14579598.058468601</v>
          </cell>
          <cell r="AR225">
            <v>260897090.817193</v>
          </cell>
          <cell r="AS225">
            <v>260897090.817193</v>
          </cell>
          <cell r="AT225">
            <v>260897090.817193</v>
          </cell>
          <cell r="AU225">
            <v>0</v>
          </cell>
          <cell r="AV225">
            <v>262411767.43000001</v>
          </cell>
          <cell r="AW225">
            <v>262411767.43000001</v>
          </cell>
          <cell r="AY225">
            <v>262411767.43000001</v>
          </cell>
          <cell r="AZ225">
            <v>0</v>
          </cell>
          <cell r="BA225">
            <v>339139349.74890357</v>
          </cell>
          <cell r="BB225">
            <v>339139349.74890357</v>
          </cell>
          <cell r="BC225">
            <v>339139349.74890357</v>
          </cell>
          <cell r="BD225">
            <v>339139349.74890357</v>
          </cell>
          <cell r="BE225">
            <v>0</v>
          </cell>
          <cell r="BF225">
            <v>0</v>
          </cell>
          <cell r="BG225">
            <v>339139349.74890357</v>
          </cell>
          <cell r="BH225">
            <v>338751242.91159958</v>
          </cell>
          <cell r="BI225">
            <v>339659726.18305159</v>
          </cell>
          <cell r="BJ225">
            <v>339209144.10948157</v>
          </cell>
          <cell r="BK225">
            <v>341459576.71954858</v>
          </cell>
          <cell r="BL225">
            <v>336995997.54365361</v>
          </cell>
          <cell r="BM225">
            <v>339672923.20999759</v>
          </cell>
          <cell r="BN225">
            <v>338992455.90461856</v>
          </cell>
          <cell r="BO225">
            <v>0</v>
          </cell>
          <cell r="BP225">
            <v>0</v>
          </cell>
          <cell r="BQ225">
            <v>339139349.74890357</v>
          </cell>
          <cell r="BR225">
            <v>339139349.74890357</v>
          </cell>
          <cell r="BS225">
            <v>339139349.74890357</v>
          </cell>
          <cell r="BT225">
            <v>339139349.74890357</v>
          </cell>
          <cell r="BU225">
            <v>339139349.74890357</v>
          </cell>
          <cell r="BV225">
            <v>338751242.91159958</v>
          </cell>
          <cell r="BW225">
            <v>339659726.18305159</v>
          </cell>
          <cell r="BX225">
            <v>339209144.10948157</v>
          </cell>
          <cell r="BY225">
            <v>341459576.71954858</v>
          </cell>
          <cell r="BZ225">
            <v>336995997.54365361</v>
          </cell>
          <cell r="CA225">
            <v>339672923.20999759</v>
          </cell>
          <cell r="CB225">
            <v>338992455.90461856</v>
          </cell>
        </row>
        <row r="226">
          <cell r="K226" t="str">
            <v>IXIH</v>
          </cell>
          <cell r="L226" t="e">
            <v>#N/A</v>
          </cell>
          <cell r="M226">
            <v>1</v>
          </cell>
          <cell r="N226">
            <v>2</v>
          </cell>
          <cell r="Q226">
            <v>1</v>
          </cell>
          <cell r="R226">
            <v>1</v>
          </cell>
          <cell r="S226">
            <v>40</v>
          </cell>
          <cell r="T226">
            <v>0</v>
          </cell>
          <cell r="W226">
            <v>1</v>
          </cell>
          <cell r="X226">
            <v>1</v>
          </cell>
          <cell r="Y226">
            <v>1</v>
          </cell>
          <cell r="Z226">
            <v>1</v>
          </cell>
          <cell r="AA226">
            <v>1</v>
          </cell>
          <cell r="AB226">
            <v>1</v>
          </cell>
          <cell r="AC226">
            <v>1</v>
          </cell>
          <cell r="AD226">
            <v>1</v>
          </cell>
          <cell r="AE226">
            <v>1</v>
          </cell>
          <cell r="AF226">
            <v>15900827.3493612</v>
          </cell>
          <cell r="AG226">
            <v>15869687.9462109</v>
          </cell>
          <cell r="AH226">
            <v>15942473.477502899</v>
          </cell>
          <cell r="AI226">
            <v>15903036.5824528</v>
          </cell>
          <cell r="AJ226">
            <v>15931856.288308499</v>
          </cell>
          <cell r="AK226">
            <v>15870638.528250201</v>
          </cell>
          <cell r="AL226">
            <v>15900827.3493612</v>
          </cell>
          <cell r="AM226">
            <v>15916765.3983254</v>
          </cell>
          <cell r="AN226">
            <v>15873307.143466899</v>
          </cell>
          <cell r="AR226">
            <v>14521332.525461899</v>
          </cell>
          <cell r="AS226">
            <v>14521332.525461899</v>
          </cell>
          <cell r="AT226">
            <v>14521332.525461899</v>
          </cell>
          <cell r="AU226">
            <v>0</v>
          </cell>
          <cell r="AV226">
            <v>14521332.529999999</v>
          </cell>
          <cell r="AW226">
            <v>14521332.529999999</v>
          </cell>
          <cell r="AY226">
            <v>14521332.529999999</v>
          </cell>
          <cell r="AZ226">
            <v>0</v>
          </cell>
          <cell r="BA226">
            <v>15900827.3493612</v>
          </cell>
          <cell r="BB226">
            <v>15900827.3493612</v>
          </cell>
          <cell r="BC226">
            <v>15900827.3493612</v>
          </cell>
          <cell r="BD226">
            <v>15900827.3493612</v>
          </cell>
          <cell r="BE226">
            <v>0</v>
          </cell>
          <cell r="BF226">
            <v>0</v>
          </cell>
          <cell r="BG226">
            <v>15900827.3493612</v>
          </cell>
          <cell r="BH226">
            <v>15869687.9462109</v>
          </cell>
          <cell r="BI226">
            <v>15942473.477502899</v>
          </cell>
          <cell r="BJ226">
            <v>15903036.5824528</v>
          </cell>
          <cell r="BK226">
            <v>15931856.288308499</v>
          </cell>
          <cell r="BL226">
            <v>15870638.528250201</v>
          </cell>
          <cell r="BM226">
            <v>15916765.3983254</v>
          </cell>
          <cell r="BN226">
            <v>15873307.143466899</v>
          </cell>
          <cell r="BO226">
            <v>0</v>
          </cell>
          <cell r="BP226">
            <v>0</v>
          </cell>
          <cell r="BQ226">
            <v>15900827.3493612</v>
          </cell>
          <cell r="BR226">
            <v>15900827.3493612</v>
          </cell>
          <cell r="BS226">
            <v>15900827.3493612</v>
          </cell>
          <cell r="BT226">
            <v>15900827.3493612</v>
          </cell>
          <cell r="BU226">
            <v>15900827.3493612</v>
          </cell>
          <cell r="BV226">
            <v>15869687.9462109</v>
          </cell>
          <cell r="BW226">
            <v>15942473.477502899</v>
          </cell>
          <cell r="BX226">
            <v>15903036.5824528</v>
          </cell>
          <cell r="BY226">
            <v>15931856.288308499</v>
          </cell>
          <cell r="BZ226">
            <v>15870638.528250201</v>
          </cell>
          <cell r="CA226">
            <v>15916765.3983254</v>
          </cell>
          <cell r="CB226">
            <v>15873307.143466899</v>
          </cell>
        </row>
        <row r="227">
          <cell r="K227" t="str">
            <v>IXKD</v>
          </cell>
          <cell r="L227" t="e">
            <v>#N/A</v>
          </cell>
          <cell r="M227">
            <v>1</v>
          </cell>
          <cell r="N227">
            <v>2</v>
          </cell>
          <cell r="O227">
            <v>1</v>
          </cell>
          <cell r="Q227">
            <v>1</v>
          </cell>
          <cell r="R227">
            <v>1</v>
          </cell>
          <cell r="S227">
            <v>40</v>
          </cell>
          <cell r="T227">
            <v>0</v>
          </cell>
          <cell r="W227">
            <v>1</v>
          </cell>
          <cell r="X227">
            <v>1</v>
          </cell>
          <cell r="Y227">
            <v>1</v>
          </cell>
          <cell r="Z227">
            <v>1</v>
          </cell>
          <cell r="AA227">
            <v>1</v>
          </cell>
          <cell r="AB227">
            <v>1</v>
          </cell>
          <cell r="AC227">
            <v>1</v>
          </cell>
          <cell r="AD227">
            <v>1</v>
          </cell>
          <cell r="AE227">
            <v>1</v>
          </cell>
          <cell r="AF227">
            <v>1574110.8759413201</v>
          </cell>
          <cell r="AG227">
            <v>1574154.00203747</v>
          </cell>
          <cell r="AH227">
            <v>1574099.172458</v>
          </cell>
          <cell r="AI227">
            <v>1574110.8759413201</v>
          </cell>
          <cell r="AJ227">
            <v>1584867.1190782201</v>
          </cell>
          <cell r="AK227">
            <v>1564027.75214973</v>
          </cell>
          <cell r="AL227">
            <v>1574110.8759413201</v>
          </cell>
          <cell r="AM227">
            <v>1591062.65559949</v>
          </cell>
          <cell r="AN227">
            <v>1574140.72092201</v>
          </cell>
          <cell r="AO227">
            <v>2815.0488311970598</v>
          </cell>
          <cell r="AR227">
            <v>1267574.0800910301</v>
          </cell>
          <cell r="AS227">
            <v>1267574.0800910301</v>
          </cell>
          <cell r="AT227">
            <v>1267574.0800910301</v>
          </cell>
          <cell r="AU227">
            <v>0</v>
          </cell>
          <cell r="AV227">
            <v>1274507.27</v>
          </cell>
          <cell r="AW227">
            <v>1274507.27</v>
          </cell>
          <cell r="AY227">
            <v>1274507.27</v>
          </cell>
          <cell r="AZ227">
            <v>0</v>
          </cell>
          <cell r="BA227">
            <v>1576925.9247725171</v>
          </cell>
          <cell r="BB227">
            <v>1576925.9247725171</v>
          </cell>
          <cell r="BC227">
            <v>1576925.9247725171</v>
          </cell>
          <cell r="BD227">
            <v>1576925.9247725171</v>
          </cell>
          <cell r="BE227">
            <v>0</v>
          </cell>
          <cell r="BF227">
            <v>0</v>
          </cell>
          <cell r="BG227">
            <v>1576925.9247725171</v>
          </cell>
          <cell r="BH227">
            <v>1576969.050868667</v>
          </cell>
          <cell r="BI227">
            <v>1576914.221289197</v>
          </cell>
          <cell r="BJ227">
            <v>1576925.9247725171</v>
          </cell>
          <cell r="BK227">
            <v>1587682.1679094171</v>
          </cell>
          <cell r="BL227">
            <v>1566842.800980927</v>
          </cell>
          <cell r="BM227">
            <v>1593877.704430687</v>
          </cell>
          <cell r="BN227">
            <v>1576955.769753207</v>
          </cell>
          <cell r="BO227">
            <v>0</v>
          </cell>
          <cell r="BP227">
            <v>0</v>
          </cell>
          <cell r="BQ227">
            <v>1576925.9247725171</v>
          </cell>
          <cell r="BR227">
            <v>1576925.9247725171</v>
          </cell>
          <cell r="BS227">
            <v>1576925.9247725171</v>
          </cell>
          <cell r="BT227">
            <v>1576925.9247725171</v>
          </cell>
          <cell r="BU227">
            <v>1576925.9247725171</v>
          </cell>
          <cell r="BV227">
            <v>1576969.050868667</v>
          </cell>
          <cell r="BW227">
            <v>1576914.221289197</v>
          </cell>
          <cell r="BX227">
            <v>1576925.9247725171</v>
          </cell>
          <cell r="BY227">
            <v>1587682.1679094171</v>
          </cell>
          <cell r="BZ227">
            <v>1566842.800980927</v>
          </cell>
          <cell r="CA227">
            <v>1593877.704430687</v>
          </cell>
          <cell r="CB227">
            <v>1576955.769753207</v>
          </cell>
        </row>
        <row r="228">
          <cell r="K228" t="str">
            <v>IXKH</v>
          </cell>
          <cell r="L228" t="e">
            <v>#N/A</v>
          </cell>
          <cell r="M228">
            <v>1</v>
          </cell>
          <cell r="N228">
            <v>2</v>
          </cell>
          <cell r="Q228">
            <v>1</v>
          </cell>
          <cell r="R228">
            <v>1</v>
          </cell>
          <cell r="S228">
            <v>40</v>
          </cell>
          <cell r="T228">
            <v>0</v>
          </cell>
          <cell r="W228">
            <v>1</v>
          </cell>
          <cell r="X228">
            <v>1</v>
          </cell>
          <cell r="Y228">
            <v>1</v>
          </cell>
          <cell r="Z228">
            <v>1</v>
          </cell>
          <cell r="AA228">
            <v>1</v>
          </cell>
          <cell r="AB228">
            <v>1</v>
          </cell>
          <cell r="AC228">
            <v>1</v>
          </cell>
          <cell r="AD228">
            <v>1</v>
          </cell>
          <cell r="AE228">
            <v>1</v>
          </cell>
          <cell r="AF228">
            <v>2077725.3511681</v>
          </cell>
          <cell r="AG228">
            <v>2544779.3045272999</v>
          </cell>
          <cell r="AH228">
            <v>1451711.61403928</v>
          </cell>
          <cell r="AI228">
            <v>2080970.8867488599</v>
          </cell>
          <cell r="AJ228">
            <v>2065618.4495840301</v>
          </cell>
          <cell r="AK228">
            <v>2089441.3005766899</v>
          </cell>
          <cell r="AL228">
            <v>2077725.3511681</v>
          </cell>
          <cell r="AM228">
            <v>2341763.3319391701</v>
          </cell>
          <cell r="AN228">
            <v>2411610.2553463602</v>
          </cell>
          <cell r="AO228">
            <v>7000000</v>
          </cell>
          <cell r="AQ228">
            <v>7000000</v>
          </cell>
          <cell r="AR228">
            <v>2226301.6380088301</v>
          </cell>
          <cell r="AS228">
            <v>2226301.6380088301</v>
          </cell>
          <cell r="AT228">
            <v>2226301.6380088301</v>
          </cell>
          <cell r="AU228">
            <v>0</v>
          </cell>
          <cell r="AV228">
            <v>4124572.09</v>
          </cell>
          <cell r="AW228">
            <v>4124572.09</v>
          </cell>
          <cell r="AY228">
            <v>11124572.09</v>
          </cell>
          <cell r="AZ228">
            <v>0</v>
          </cell>
          <cell r="BA228">
            <v>9077725.3511680998</v>
          </cell>
          <cell r="BB228">
            <v>9077725.3511680998</v>
          </cell>
          <cell r="BC228">
            <v>9077725.3511680998</v>
          </cell>
          <cell r="BD228">
            <v>9077725.3511680998</v>
          </cell>
          <cell r="BE228">
            <v>0</v>
          </cell>
          <cell r="BF228">
            <v>0</v>
          </cell>
          <cell r="BG228">
            <v>9077725.3511680998</v>
          </cell>
          <cell r="BH228">
            <v>9544779.3045272995</v>
          </cell>
          <cell r="BI228">
            <v>8451711.6140392795</v>
          </cell>
          <cell r="BJ228">
            <v>9080970.8867488597</v>
          </cell>
          <cell r="BK228">
            <v>9065618.4495840296</v>
          </cell>
          <cell r="BL228">
            <v>9089441.3005766906</v>
          </cell>
          <cell r="BM228">
            <v>9341763.3319391701</v>
          </cell>
          <cell r="BN228">
            <v>9411610.2553463597</v>
          </cell>
          <cell r="BO228">
            <v>0</v>
          </cell>
          <cell r="BP228">
            <v>0</v>
          </cell>
          <cell r="BQ228">
            <v>9077725.3511680998</v>
          </cell>
          <cell r="BR228">
            <v>9077725.3511680998</v>
          </cell>
          <cell r="BS228">
            <v>9077725.3511680998</v>
          </cell>
          <cell r="BT228">
            <v>9077725.3511680998</v>
          </cell>
          <cell r="BU228">
            <v>9077725.3511680998</v>
          </cell>
          <cell r="BV228">
            <v>9544779.3045272995</v>
          </cell>
          <cell r="BW228">
            <v>8451711.6140392795</v>
          </cell>
          <cell r="BX228">
            <v>9080970.8867488597</v>
          </cell>
          <cell r="BY228">
            <v>9065618.4495840296</v>
          </cell>
          <cell r="BZ228">
            <v>9089441.3005766906</v>
          </cell>
          <cell r="CA228">
            <v>9341763.3319391701</v>
          </cell>
          <cell r="CB228">
            <v>9411610.2553463597</v>
          </cell>
        </row>
        <row r="229">
          <cell r="K229" t="str">
            <v>IXKP</v>
          </cell>
          <cell r="L229">
            <v>1</v>
          </cell>
          <cell r="M229">
            <v>1</v>
          </cell>
          <cell r="N229">
            <v>2</v>
          </cell>
          <cell r="Q229">
            <v>1</v>
          </cell>
          <cell r="R229">
            <v>1</v>
          </cell>
          <cell r="S229">
            <v>40</v>
          </cell>
          <cell r="T229">
            <v>0</v>
          </cell>
          <cell r="W229">
            <v>1</v>
          </cell>
          <cell r="X229">
            <v>1</v>
          </cell>
          <cell r="Y229">
            <v>1</v>
          </cell>
          <cell r="Z229">
            <v>1</v>
          </cell>
          <cell r="AA229">
            <v>1</v>
          </cell>
          <cell r="AB229">
            <v>1</v>
          </cell>
          <cell r="AC229">
            <v>1</v>
          </cell>
          <cell r="AD229">
            <v>1</v>
          </cell>
          <cell r="AE229">
            <v>1</v>
          </cell>
          <cell r="AF229">
            <v>79710.091787917801</v>
          </cell>
          <cell r="AG229">
            <v>79735.598207453993</v>
          </cell>
          <cell r="AH229">
            <v>79675.484981127302</v>
          </cell>
          <cell r="AI229">
            <v>79710.091787917801</v>
          </cell>
          <cell r="AJ229">
            <v>79692.634454834493</v>
          </cell>
          <cell r="AK229">
            <v>79727.384910495297</v>
          </cell>
          <cell r="AL229">
            <v>79710.091787917801</v>
          </cell>
          <cell r="AM229">
            <v>79913.521647903399</v>
          </cell>
          <cell r="AN229">
            <v>79722.180667991299</v>
          </cell>
          <cell r="AR229">
            <v>82685.899556292905</v>
          </cell>
          <cell r="AS229">
            <v>82685.899556292905</v>
          </cell>
          <cell r="AT229">
            <v>82685.899556292905</v>
          </cell>
          <cell r="AU229">
            <v>0</v>
          </cell>
          <cell r="AV229">
            <v>83285.19</v>
          </cell>
          <cell r="AW229">
            <v>83285.19</v>
          </cell>
          <cell r="AY229">
            <v>83285.19</v>
          </cell>
          <cell r="AZ229">
            <v>0</v>
          </cell>
          <cell r="BA229">
            <v>79710.091787917801</v>
          </cell>
          <cell r="BB229">
            <v>80900.414895267837</v>
          </cell>
          <cell r="BC229">
            <v>80900.414895267837</v>
          </cell>
          <cell r="BD229">
            <v>80900.414895267837</v>
          </cell>
          <cell r="BE229">
            <v>0</v>
          </cell>
          <cell r="BF229">
            <v>0</v>
          </cell>
          <cell r="BG229">
            <v>79710.091787917801</v>
          </cell>
          <cell r="BH229">
            <v>79735.598207453993</v>
          </cell>
          <cell r="BI229">
            <v>79675.484981127302</v>
          </cell>
          <cell r="BJ229">
            <v>79710.091787917801</v>
          </cell>
          <cell r="BK229">
            <v>79692.634454834493</v>
          </cell>
          <cell r="BL229">
            <v>79727.384910495297</v>
          </cell>
          <cell r="BM229">
            <v>79913.521647903399</v>
          </cell>
          <cell r="BN229">
            <v>79722.180667991299</v>
          </cell>
          <cell r="BO229">
            <v>0</v>
          </cell>
          <cell r="BP229">
            <v>0</v>
          </cell>
          <cell r="BQ229">
            <v>79710.091787917801</v>
          </cell>
          <cell r="BR229">
            <v>80900.414895267837</v>
          </cell>
          <cell r="BS229">
            <v>80900.414895267837</v>
          </cell>
          <cell r="BT229">
            <v>80900.414895267837</v>
          </cell>
          <cell r="BU229">
            <v>79710.091787917801</v>
          </cell>
          <cell r="BV229">
            <v>79735.598207453993</v>
          </cell>
          <cell r="BW229">
            <v>79675.484981127302</v>
          </cell>
          <cell r="BX229">
            <v>79710.091787917801</v>
          </cell>
          <cell r="BY229">
            <v>79692.634454834493</v>
          </cell>
          <cell r="BZ229">
            <v>79727.384910495297</v>
          </cell>
          <cell r="CA229">
            <v>79913.521647903399</v>
          </cell>
          <cell r="CB229">
            <v>79722.180667991299</v>
          </cell>
        </row>
        <row r="230">
          <cell r="K230" t="str">
            <v>IXKV</v>
          </cell>
          <cell r="L230" t="e">
            <v>#N/A</v>
          </cell>
          <cell r="M230">
            <v>1</v>
          </cell>
          <cell r="N230">
            <v>2</v>
          </cell>
          <cell r="O230">
            <v>1</v>
          </cell>
          <cell r="Q230">
            <v>1</v>
          </cell>
          <cell r="R230">
            <v>1</v>
          </cell>
          <cell r="S230">
            <v>40</v>
          </cell>
          <cell r="T230">
            <v>0</v>
          </cell>
          <cell r="W230">
            <v>1</v>
          </cell>
          <cell r="X230">
            <v>1</v>
          </cell>
          <cell r="Y230">
            <v>1</v>
          </cell>
          <cell r="Z230">
            <v>1</v>
          </cell>
          <cell r="AA230">
            <v>1</v>
          </cell>
          <cell r="AB230">
            <v>1</v>
          </cell>
          <cell r="AC230">
            <v>1</v>
          </cell>
          <cell r="AD230">
            <v>1</v>
          </cell>
          <cell r="AE230">
            <v>1</v>
          </cell>
          <cell r="AF230">
            <v>149606250.369131</v>
          </cell>
          <cell r="AG230">
            <v>149745555.25528201</v>
          </cell>
          <cell r="AH230">
            <v>149419965.41321099</v>
          </cell>
          <cell r="AI230">
            <v>149634230.47438201</v>
          </cell>
          <cell r="AJ230">
            <v>150883998.45580199</v>
          </cell>
          <cell r="AK230">
            <v>148434769.227227</v>
          </cell>
          <cell r="AL230">
            <v>149606250.369131</v>
          </cell>
          <cell r="AM230">
            <v>151108497.72830999</v>
          </cell>
          <cell r="AN230">
            <v>149714471.30620599</v>
          </cell>
          <cell r="AO230">
            <v>263420.69791358802</v>
          </cell>
          <cell r="AR230">
            <v>118254530.391515</v>
          </cell>
          <cell r="AS230">
            <v>118254530.391515</v>
          </cell>
          <cell r="AT230">
            <v>118254530.391515</v>
          </cell>
          <cell r="AU230">
            <v>0</v>
          </cell>
          <cell r="AV230">
            <v>119263151.26000001</v>
          </cell>
          <cell r="AW230">
            <v>119263151.26000001</v>
          </cell>
          <cell r="AY230">
            <v>119263151.26000001</v>
          </cell>
          <cell r="AZ230">
            <v>0</v>
          </cell>
          <cell r="BA230">
            <v>149869671.06704459</v>
          </cell>
          <cell r="BB230">
            <v>149869671.06704459</v>
          </cell>
          <cell r="BC230">
            <v>149869671.06704459</v>
          </cell>
          <cell r="BD230">
            <v>149869671.06704459</v>
          </cell>
          <cell r="BE230">
            <v>0</v>
          </cell>
          <cell r="BF230">
            <v>0</v>
          </cell>
          <cell r="BG230">
            <v>149869671.06704459</v>
          </cell>
          <cell r="BH230">
            <v>150008975.9531956</v>
          </cell>
          <cell r="BI230">
            <v>149683386.11112458</v>
          </cell>
          <cell r="BJ230">
            <v>149897651.1722956</v>
          </cell>
          <cell r="BK230">
            <v>151147419.15371558</v>
          </cell>
          <cell r="BL230">
            <v>148698189.92514059</v>
          </cell>
          <cell r="BM230">
            <v>151371918.42622358</v>
          </cell>
          <cell r="BN230">
            <v>149977892.00411958</v>
          </cell>
          <cell r="BO230">
            <v>0</v>
          </cell>
          <cell r="BP230">
            <v>0</v>
          </cell>
          <cell r="BQ230">
            <v>149869671.06704459</v>
          </cell>
          <cell r="BR230">
            <v>149869671.06704459</v>
          </cell>
          <cell r="BS230">
            <v>149869671.06704459</v>
          </cell>
          <cell r="BT230">
            <v>149869671.06704459</v>
          </cell>
          <cell r="BU230">
            <v>149869671.06704459</v>
          </cell>
          <cell r="BV230">
            <v>150008975.9531956</v>
          </cell>
          <cell r="BW230">
            <v>149683386.11112458</v>
          </cell>
          <cell r="BX230">
            <v>149897651.1722956</v>
          </cell>
          <cell r="BY230">
            <v>151147419.15371558</v>
          </cell>
          <cell r="BZ230">
            <v>148698189.92514059</v>
          </cell>
          <cell r="CA230">
            <v>151371918.42622358</v>
          </cell>
          <cell r="CB230">
            <v>149977892.00411958</v>
          </cell>
        </row>
        <row r="231">
          <cell r="K231" t="str">
            <v>IXKY</v>
          </cell>
          <cell r="L231" t="e">
            <v>#N/A</v>
          </cell>
          <cell r="M231">
            <v>1</v>
          </cell>
          <cell r="N231">
            <v>2</v>
          </cell>
          <cell r="Q231">
            <v>1</v>
          </cell>
          <cell r="R231">
            <v>1</v>
          </cell>
          <cell r="S231">
            <v>40</v>
          </cell>
          <cell r="T231">
            <v>0</v>
          </cell>
          <cell r="W231">
            <v>1</v>
          </cell>
          <cell r="X231">
            <v>1</v>
          </cell>
          <cell r="Y231">
            <v>1</v>
          </cell>
          <cell r="Z231">
            <v>1</v>
          </cell>
          <cell r="AA231">
            <v>1</v>
          </cell>
          <cell r="AB231">
            <v>1</v>
          </cell>
          <cell r="AC231">
            <v>1</v>
          </cell>
          <cell r="AD231">
            <v>1</v>
          </cell>
          <cell r="AE231">
            <v>1</v>
          </cell>
          <cell r="AF231">
            <v>4373562.05092989</v>
          </cell>
          <cell r="AG231">
            <v>4373562.05092989</v>
          </cell>
          <cell r="AH231">
            <v>4373562.05092989</v>
          </cell>
          <cell r="AI231">
            <v>4373562.05092989</v>
          </cell>
          <cell r="AJ231">
            <v>4373562.05092989</v>
          </cell>
          <cell r="AK231">
            <v>4373562.05092989</v>
          </cell>
          <cell r="AL231">
            <v>4373562.05092989</v>
          </cell>
          <cell r="AM231">
            <v>4812756.4590941099</v>
          </cell>
          <cell r="AN231">
            <v>4373562.05092989</v>
          </cell>
          <cell r="AO231">
            <v>2623962.0047844602</v>
          </cell>
          <cell r="AS231">
            <v>0</v>
          </cell>
          <cell r="AT231">
            <v>0</v>
          </cell>
          <cell r="AU231">
            <v>0</v>
          </cell>
          <cell r="AV231">
            <v>1187993122.6199999</v>
          </cell>
          <cell r="AW231">
            <v>1187993122.6199999</v>
          </cell>
          <cell r="AY231">
            <v>1187993122.6199999</v>
          </cell>
          <cell r="AZ231">
            <v>0</v>
          </cell>
          <cell r="BA231">
            <v>6997524.0557143502</v>
          </cell>
          <cell r="BB231">
            <v>6997524.0557143502</v>
          </cell>
          <cell r="BC231">
            <v>6997524.0557143502</v>
          </cell>
          <cell r="BD231">
            <v>6997524.0557143502</v>
          </cell>
          <cell r="BE231">
            <v>0</v>
          </cell>
          <cell r="BF231">
            <v>0</v>
          </cell>
          <cell r="BG231">
            <v>6997524.0557143502</v>
          </cell>
          <cell r="BH231">
            <v>6997524.0557143502</v>
          </cell>
          <cell r="BI231">
            <v>6997524.0557143502</v>
          </cell>
          <cell r="BJ231">
            <v>6997524.0557143502</v>
          </cell>
          <cell r="BK231">
            <v>6997524.0557143502</v>
          </cell>
          <cell r="BL231">
            <v>6997524.0557143502</v>
          </cell>
          <cell r="BM231">
            <v>7436718.4638785701</v>
          </cell>
          <cell r="BN231">
            <v>6997524.0557143502</v>
          </cell>
          <cell r="BO231">
            <v>0</v>
          </cell>
          <cell r="BP231">
            <v>0</v>
          </cell>
          <cell r="BQ231">
            <v>6997524.0557143502</v>
          </cell>
          <cell r="BR231">
            <v>6997524.0557143502</v>
          </cell>
          <cell r="BS231">
            <v>6997524.0557143502</v>
          </cell>
          <cell r="BT231">
            <v>6997524.0557143502</v>
          </cell>
          <cell r="BU231">
            <v>6997524.0557143502</v>
          </cell>
          <cell r="BV231">
            <v>6997524.0557143502</v>
          </cell>
          <cell r="BW231">
            <v>6997524.0557143502</v>
          </cell>
          <cell r="BX231">
            <v>6997524.0557143502</v>
          </cell>
          <cell r="BY231">
            <v>6997524.0557143502</v>
          </cell>
          <cell r="BZ231">
            <v>6997524.0557143502</v>
          </cell>
          <cell r="CA231">
            <v>7436718.4638785701</v>
          </cell>
          <cell r="CB231">
            <v>6997524.0557143502</v>
          </cell>
        </row>
        <row r="232">
          <cell r="K232" t="str">
            <v>IXLR</v>
          </cell>
          <cell r="L232" t="e">
            <v>#N/A</v>
          </cell>
          <cell r="M232">
            <v>1</v>
          </cell>
          <cell r="N232">
            <v>2</v>
          </cell>
          <cell r="R232">
            <v>3</v>
          </cell>
          <cell r="S232">
            <v>40</v>
          </cell>
          <cell r="T232">
            <v>0</v>
          </cell>
          <cell r="W232">
            <v>1</v>
          </cell>
          <cell r="X232">
            <v>1</v>
          </cell>
          <cell r="Y232">
            <v>1</v>
          </cell>
          <cell r="Z232">
            <v>1</v>
          </cell>
          <cell r="AA232">
            <v>1</v>
          </cell>
          <cell r="AB232">
            <v>1</v>
          </cell>
          <cell r="AC232">
            <v>1</v>
          </cell>
          <cell r="AD232">
            <v>1</v>
          </cell>
          <cell r="AE232">
            <v>1</v>
          </cell>
          <cell r="AF232">
            <v>1405944244.4724801</v>
          </cell>
          <cell r="AG232">
            <v>1339744137.6070099</v>
          </cell>
          <cell r="AH232">
            <v>1514131612.8119199</v>
          </cell>
          <cell r="AI232">
            <v>1405944520.73051</v>
          </cell>
          <cell r="AJ232">
            <v>1405944244.4724801</v>
          </cell>
          <cell r="AK232">
            <v>1405944244.4724801</v>
          </cell>
          <cell r="AL232">
            <v>1405944244.4724801</v>
          </cell>
          <cell r="AM232">
            <v>1409581964.87904</v>
          </cell>
          <cell r="AN232">
            <v>1404364767.85147</v>
          </cell>
          <cell r="AS232">
            <v>0</v>
          </cell>
          <cell r="AT232">
            <v>0</v>
          </cell>
          <cell r="AU232">
            <v>0</v>
          </cell>
          <cell r="AV232">
            <v>1011561109.17</v>
          </cell>
          <cell r="AW232">
            <v>1011561109.17</v>
          </cell>
          <cell r="AY232">
            <v>1011561109.17</v>
          </cell>
          <cell r="AZ232">
            <v>1405944244.4724801</v>
          </cell>
          <cell r="BA232">
            <v>1405944244.4724801</v>
          </cell>
          <cell r="BB232">
            <v>1405944244.4724801</v>
          </cell>
          <cell r="BC232">
            <v>1405944244.4724801</v>
          </cell>
          <cell r="BD232">
            <v>1405944244.4724801</v>
          </cell>
          <cell r="BE232">
            <v>0</v>
          </cell>
          <cell r="BF232">
            <v>0</v>
          </cell>
          <cell r="BG232">
            <v>1405944244.4724801</v>
          </cell>
          <cell r="BH232">
            <v>1339744137.6070099</v>
          </cell>
          <cell r="BI232">
            <v>1514131612.8119199</v>
          </cell>
          <cell r="BJ232">
            <v>1405944520.73051</v>
          </cell>
          <cell r="BK232">
            <v>1405944244.4724801</v>
          </cell>
          <cell r="BL232">
            <v>1405944244.4724801</v>
          </cell>
          <cell r="BM232">
            <v>1409581964.87904</v>
          </cell>
          <cell r="BN232">
            <v>1404364767.85147</v>
          </cell>
          <cell r="BO232">
            <v>0</v>
          </cell>
          <cell r="BP232">
            <v>1405944244.4724801</v>
          </cell>
          <cell r="BQ232">
            <v>1405944244.4724801</v>
          </cell>
          <cell r="BR232">
            <v>1405944244.4724801</v>
          </cell>
          <cell r="BS232">
            <v>1405944244.4724801</v>
          </cell>
          <cell r="BT232">
            <v>1405944244.4724801</v>
          </cell>
          <cell r="BU232">
            <v>1405944244.4724801</v>
          </cell>
          <cell r="BV232">
            <v>1339744137.6070099</v>
          </cell>
          <cell r="BW232">
            <v>1514131612.8119199</v>
          </cell>
          <cell r="BX232">
            <v>1405944520.73051</v>
          </cell>
          <cell r="BY232">
            <v>1405944244.4724801</v>
          </cell>
          <cell r="BZ232">
            <v>1405944244.4724801</v>
          </cell>
          <cell r="CA232">
            <v>1409581964.87904</v>
          </cell>
          <cell r="CB232">
            <v>1404364767.85147</v>
          </cell>
        </row>
        <row r="233">
          <cell r="K233" t="str">
            <v>IXLY</v>
          </cell>
          <cell r="L233" t="e">
            <v>#N/A</v>
          </cell>
          <cell r="M233">
            <v>1</v>
          </cell>
          <cell r="N233">
            <v>2</v>
          </cell>
          <cell r="R233">
            <v>3</v>
          </cell>
          <cell r="S233">
            <v>40</v>
          </cell>
          <cell r="T233">
            <v>0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7.2544165293488396E-4</v>
          </cell>
          <cell r="AG233">
            <v>7.2544165293488396E-4</v>
          </cell>
          <cell r="AH233">
            <v>7.2544165293488396E-4</v>
          </cell>
          <cell r="AI233">
            <v>7.2544165293488396E-4</v>
          </cell>
          <cell r="AJ233">
            <v>7.2544165293488396E-4</v>
          </cell>
          <cell r="AK233">
            <v>7.2544165293488396E-4</v>
          </cell>
          <cell r="AL233">
            <v>7.2544165293488396E-4</v>
          </cell>
          <cell r="AM233">
            <v>7.9798574623143501E-4</v>
          </cell>
          <cell r="AN233">
            <v>7.2544165293488396E-4</v>
          </cell>
          <cell r="AS233">
            <v>0</v>
          </cell>
          <cell r="AT233">
            <v>0</v>
          </cell>
          <cell r="AU233">
            <v>0</v>
          </cell>
          <cell r="AV233">
            <v>1</v>
          </cell>
          <cell r="AW233">
            <v>1</v>
          </cell>
          <cell r="AY233">
            <v>1</v>
          </cell>
          <cell r="AZ233">
            <v>7.2544165293488396E-4</v>
          </cell>
          <cell r="BA233">
            <v>7.2544165293488396E-4</v>
          </cell>
          <cell r="BB233">
            <v>7.2544165293488396E-4</v>
          </cell>
          <cell r="BC233">
            <v>7.2544165293488396E-4</v>
          </cell>
          <cell r="BD233">
            <v>7.2544165293488396E-4</v>
          </cell>
          <cell r="BE233">
            <v>0</v>
          </cell>
          <cell r="BF233">
            <v>0</v>
          </cell>
          <cell r="BG233">
            <v>7.2544165293488396E-4</v>
          </cell>
          <cell r="BH233">
            <v>7.2544165293488396E-4</v>
          </cell>
          <cell r="BI233">
            <v>7.2544165293488396E-4</v>
          </cell>
          <cell r="BJ233">
            <v>7.2544165293488396E-4</v>
          </cell>
          <cell r="BK233">
            <v>7.2544165293488396E-4</v>
          </cell>
          <cell r="BL233">
            <v>7.2544165293488396E-4</v>
          </cell>
          <cell r="BM233">
            <v>7.9798574623143501E-4</v>
          </cell>
          <cell r="BN233">
            <v>7.2544165293488396E-4</v>
          </cell>
          <cell r="BO233">
            <v>0</v>
          </cell>
          <cell r="BP233">
            <v>7.2544165293488396E-4</v>
          </cell>
          <cell r="BQ233">
            <v>7.2544165293488396E-4</v>
          </cell>
          <cell r="BR233">
            <v>7.2544165293488396E-4</v>
          </cell>
          <cell r="BS233">
            <v>7.2544165293488396E-4</v>
          </cell>
          <cell r="BT233">
            <v>7.2544165293488396E-4</v>
          </cell>
          <cell r="BU233">
            <v>7.2544165293488396E-4</v>
          </cell>
          <cell r="BV233">
            <v>7.2544165293488396E-4</v>
          </cell>
          <cell r="BW233">
            <v>7.2544165293488396E-4</v>
          </cell>
          <cell r="BX233">
            <v>7.2544165293488396E-4</v>
          </cell>
          <cell r="BY233">
            <v>7.2544165293488396E-4</v>
          </cell>
          <cell r="BZ233">
            <v>7.2544165293488396E-4</v>
          </cell>
          <cell r="CA233">
            <v>7.9798574623143501E-4</v>
          </cell>
          <cell r="CB233">
            <v>7.2544165293488396E-4</v>
          </cell>
        </row>
        <row r="234">
          <cell r="K234" t="str">
            <v>IXNW</v>
          </cell>
          <cell r="L234" t="e">
            <v>#N/A</v>
          </cell>
          <cell r="M234">
            <v>1</v>
          </cell>
          <cell r="N234">
            <v>2</v>
          </cell>
          <cell r="Q234">
            <v>1</v>
          </cell>
          <cell r="R234">
            <v>1</v>
          </cell>
          <cell r="S234">
            <v>40</v>
          </cell>
          <cell r="T234">
            <v>0</v>
          </cell>
          <cell r="W234">
            <v>1</v>
          </cell>
          <cell r="X234">
            <v>1</v>
          </cell>
          <cell r="Y234">
            <v>1</v>
          </cell>
          <cell r="Z234">
            <v>1</v>
          </cell>
          <cell r="AA234">
            <v>1</v>
          </cell>
          <cell r="AB234">
            <v>1</v>
          </cell>
          <cell r="AC234">
            <v>1</v>
          </cell>
          <cell r="AD234">
            <v>1</v>
          </cell>
          <cell r="AE234">
            <v>1</v>
          </cell>
          <cell r="AF234">
            <v>84023174.961858898</v>
          </cell>
          <cell r="AG234">
            <v>83910514.223304495</v>
          </cell>
          <cell r="AH234">
            <v>84172813.659840703</v>
          </cell>
          <cell r="AI234">
            <v>84023510.546500593</v>
          </cell>
          <cell r="AJ234">
            <v>84452567.823575303</v>
          </cell>
          <cell r="AK234">
            <v>83610954.469364703</v>
          </cell>
          <cell r="AL234">
            <v>84023174.961858898</v>
          </cell>
          <cell r="AM234">
            <v>84179181.997385994</v>
          </cell>
          <cell r="AN234">
            <v>83973109.085889101</v>
          </cell>
          <cell r="AQ234">
            <v>28198132</v>
          </cell>
          <cell r="AR234">
            <v>68151543.261302099</v>
          </cell>
          <cell r="AS234">
            <v>68151543.261302099</v>
          </cell>
          <cell r="AT234">
            <v>68151543.261302099</v>
          </cell>
          <cell r="AU234">
            <v>0</v>
          </cell>
          <cell r="AV234">
            <v>69005846.790000007</v>
          </cell>
          <cell r="AW234">
            <v>69005846.790000007</v>
          </cell>
          <cell r="AY234">
            <v>97203978.790000007</v>
          </cell>
          <cell r="AZ234">
            <v>0</v>
          </cell>
          <cell r="BA234">
            <v>84023174.961858898</v>
          </cell>
          <cell r="BB234">
            <v>84023174.961858898</v>
          </cell>
          <cell r="BC234">
            <v>84023174.961858898</v>
          </cell>
          <cell r="BD234">
            <v>84023174.961858898</v>
          </cell>
          <cell r="BE234">
            <v>0</v>
          </cell>
          <cell r="BF234">
            <v>0</v>
          </cell>
          <cell r="BG234">
            <v>84023174.961858898</v>
          </cell>
          <cell r="BH234">
            <v>83910514.223304495</v>
          </cell>
          <cell r="BI234">
            <v>84172813.659840703</v>
          </cell>
          <cell r="BJ234">
            <v>84023510.546500593</v>
          </cell>
          <cell r="BK234">
            <v>84452567.823575303</v>
          </cell>
          <cell r="BL234">
            <v>83610954.469364703</v>
          </cell>
          <cell r="BM234">
            <v>84179181.997385994</v>
          </cell>
          <cell r="BN234">
            <v>83973109.085889101</v>
          </cell>
          <cell r="BO234">
            <v>0</v>
          </cell>
          <cell r="BP234">
            <v>0</v>
          </cell>
          <cell r="BQ234">
            <v>84023174.961858898</v>
          </cell>
          <cell r="BR234">
            <v>84023174.961858898</v>
          </cell>
          <cell r="BS234">
            <v>84023174.961858898</v>
          </cell>
          <cell r="BT234">
            <v>84023174.961858898</v>
          </cell>
          <cell r="BU234">
            <v>84023174.961858898</v>
          </cell>
          <cell r="BV234">
            <v>83910514.223304495</v>
          </cell>
          <cell r="BW234">
            <v>84172813.659840703</v>
          </cell>
          <cell r="BX234">
            <v>84023510.546500593</v>
          </cell>
          <cell r="BY234">
            <v>84452567.823575303</v>
          </cell>
          <cell r="BZ234">
            <v>83610954.469364703</v>
          </cell>
          <cell r="CA234">
            <v>84179181.997385994</v>
          </cell>
          <cell r="CB234">
            <v>83973109.085889101</v>
          </cell>
        </row>
        <row r="235">
          <cell r="K235" t="str">
            <v>IXSH</v>
          </cell>
          <cell r="L235" t="e">
            <v>#N/A</v>
          </cell>
          <cell r="M235">
            <v>1</v>
          </cell>
          <cell r="N235">
            <v>2</v>
          </cell>
          <cell r="Q235">
            <v>1</v>
          </cell>
          <cell r="R235">
            <v>1</v>
          </cell>
          <cell r="S235">
            <v>40</v>
          </cell>
          <cell r="T235">
            <v>0</v>
          </cell>
          <cell r="W235">
            <v>1</v>
          </cell>
          <cell r="X235">
            <v>1</v>
          </cell>
          <cell r="Y235">
            <v>1</v>
          </cell>
          <cell r="Z235">
            <v>1</v>
          </cell>
          <cell r="AA235">
            <v>1</v>
          </cell>
          <cell r="AB235">
            <v>1</v>
          </cell>
          <cell r="AC235">
            <v>1</v>
          </cell>
          <cell r="AD235">
            <v>1</v>
          </cell>
          <cell r="AE235">
            <v>1</v>
          </cell>
          <cell r="AF235">
            <v>71657884.640194207</v>
          </cell>
          <cell r="AG235">
            <v>71415215.041386306</v>
          </cell>
          <cell r="AH235">
            <v>71983705.684708297</v>
          </cell>
          <cell r="AI235">
            <v>71662587.209384099</v>
          </cell>
          <cell r="AJ235">
            <v>72077890.791565299</v>
          </cell>
          <cell r="AK235">
            <v>71260477.977167904</v>
          </cell>
          <cell r="AL235">
            <v>71657884.640194207</v>
          </cell>
          <cell r="AM235">
            <v>71738097.248163104</v>
          </cell>
          <cell r="AN235">
            <v>71523321.242765993</v>
          </cell>
          <cell r="AR235">
            <v>61507571.3218567</v>
          </cell>
          <cell r="AS235">
            <v>61507571.3218567</v>
          </cell>
          <cell r="AT235">
            <v>71772789.553943202</v>
          </cell>
          <cell r="AU235">
            <v>0</v>
          </cell>
          <cell r="AV235">
            <v>61548363.159999996</v>
          </cell>
          <cell r="AW235">
            <v>61548363.159999996</v>
          </cell>
          <cell r="AY235">
            <v>61548363.159999996</v>
          </cell>
          <cell r="AZ235">
            <v>0</v>
          </cell>
          <cell r="BA235">
            <v>71657884.640194207</v>
          </cell>
          <cell r="BB235">
            <v>71703846.605693802</v>
          </cell>
          <cell r="BC235">
            <v>71657884.640194207</v>
          </cell>
          <cell r="BD235">
            <v>71703846.605693802</v>
          </cell>
          <cell r="BE235">
            <v>0</v>
          </cell>
          <cell r="BF235">
            <v>0</v>
          </cell>
          <cell r="BG235">
            <v>71657884.640194207</v>
          </cell>
          <cell r="BH235">
            <v>71415215.041386306</v>
          </cell>
          <cell r="BI235">
            <v>71983705.684708297</v>
          </cell>
          <cell r="BJ235">
            <v>71662587.209384099</v>
          </cell>
          <cell r="BK235">
            <v>72077890.791565299</v>
          </cell>
          <cell r="BL235">
            <v>71260477.977167904</v>
          </cell>
          <cell r="BM235">
            <v>71738097.248163104</v>
          </cell>
          <cell r="BN235">
            <v>71523321.242765993</v>
          </cell>
          <cell r="BO235">
            <v>0</v>
          </cell>
          <cell r="BP235">
            <v>0</v>
          </cell>
          <cell r="BQ235">
            <v>71657884.640194207</v>
          </cell>
          <cell r="BR235">
            <v>71703846.605693802</v>
          </cell>
          <cell r="BS235">
            <v>71657884.640194207</v>
          </cell>
          <cell r="BT235">
            <v>71703846.605693802</v>
          </cell>
          <cell r="BU235">
            <v>71657884.640194207</v>
          </cell>
          <cell r="BV235">
            <v>71415215.041386306</v>
          </cell>
          <cell r="BW235">
            <v>71983705.684708297</v>
          </cell>
          <cell r="BX235">
            <v>71662587.209384099</v>
          </cell>
          <cell r="BY235">
            <v>72077890.791565299</v>
          </cell>
          <cell r="BZ235">
            <v>71260477.977167904</v>
          </cell>
          <cell r="CA235">
            <v>71738097.248163104</v>
          </cell>
          <cell r="CB235">
            <v>71523321.242765993</v>
          </cell>
          <cell r="CC235">
            <v>10265218.2320865</v>
          </cell>
          <cell r="CD235">
            <v>10242804.5462531</v>
          </cell>
          <cell r="CE235">
            <v>10295251.3169383</v>
          </cell>
          <cell r="CF235">
            <v>10265218.2320865</v>
          </cell>
          <cell r="CG235">
            <v>10696473.5647135</v>
          </cell>
          <cell r="CH235">
            <v>9857273.6725649796</v>
          </cell>
          <cell r="CI235">
            <v>10265218.2320865</v>
          </cell>
          <cell r="CJ235">
            <v>10265218.2320865</v>
          </cell>
          <cell r="CK235">
            <v>10244511.0443496</v>
          </cell>
        </row>
        <row r="236">
          <cell r="K236" t="str">
            <v>IXUD</v>
          </cell>
          <cell r="L236" t="e">
            <v>#N/A</v>
          </cell>
          <cell r="M236">
            <v>1</v>
          </cell>
          <cell r="N236">
            <v>2</v>
          </cell>
          <cell r="Q236">
            <v>1</v>
          </cell>
          <cell r="R236">
            <v>1</v>
          </cell>
          <cell r="S236">
            <v>40</v>
          </cell>
          <cell r="T236">
            <v>0</v>
          </cell>
          <cell r="W236">
            <v>1</v>
          </cell>
          <cell r="X236">
            <v>1</v>
          </cell>
          <cell r="Y236">
            <v>1</v>
          </cell>
          <cell r="Z236">
            <v>1</v>
          </cell>
          <cell r="AA236">
            <v>1</v>
          </cell>
          <cell r="AB236">
            <v>1</v>
          </cell>
          <cell r="AC236">
            <v>1</v>
          </cell>
          <cell r="AD236">
            <v>1</v>
          </cell>
          <cell r="AE236">
            <v>1</v>
          </cell>
          <cell r="AF236">
            <v>275372.21042170102</v>
          </cell>
          <cell r="AG236">
            <v>275238.778289949</v>
          </cell>
          <cell r="AH236">
            <v>275548.60616759001</v>
          </cell>
          <cell r="AI236">
            <v>275372.21042170102</v>
          </cell>
          <cell r="AJ236">
            <v>275411.00789500203</v>
          </cell>
          <cell r="AK236">
            <v>275331.826901439</v>
          </cell>
          <cell r="AL236">
            <v>275372.21042170102</v>
          </cell>
          <cell r="AM236">
            <v>275582.83254648099</v>
          </cell>
          <cell r="AN236">
            <v>275161.18408080202</v>
          </cell>
          <cell r="AO236">
            <v>574.79682641122702</v>
          </cell>
          <cell r="AR236">
            <v>260238.020234442</v>
          </cell>
          <cell r="AS236">
            <v>260238.020234442</v>
          </cell>
          <cell r="AT236">
            <v>260238.020234442</v>
          </cell>
          <cell r="AU236">
            <v>0</v>
          </cell>
          <cell r="AV236">
            <v>260238.02</v>
          </cell>
          <cell r="AW236">
            <v>260238.02</v>
          </cell>
          <cell r="AY236">
            <v>260238.02</v>
          </cell>
          <cell r="AZ236">
            <v>0</v>
          </cell>
          <cell r="BA236">
            <v>275947.00724811223</v>
          </cell>
          <cell r="BB236">
            <v>275947.00724811223</v>
          </cell>
          <cell r="BC236">
            <v>275947.00724811223</v>
          </cell>
          <cell r="BD236">
            <v>275947.00724811223</v>
          </cell>
          <cell r="BE236">
            <v>0</v>
          </cell>
          <cell r="BF236">
            <v>0</v>
          </cell>
          <cell r="BG236">
            <v>275947.00724811223</v>
          </cell>
          <cell r="BH236">
            <v>275813.57511636021</v>
          </cell>
          <cell r="BI236">
            <v>276123.40299400123</v>
          </cell>
          <cell r="BJ236">
            <v>275947.00724811223</v>
          </cell>
          <cell r="BK236">
            <v>275985.80472141324</v>
          </cell>
          <cell r="BL236">
            <v>275906.62372785021</v>
          </cell>
          <cell r="BM236">
            <v>276157.6293728922</v>
          </cell>
          <cell r="BN236">
            <v>275735.98090721323</v>
          </cell>
          <cell r="BO236">
            <v>0</v>
          </cell>
          <cell r="BP236">
            <v>0</v>
          </cell>
          <cell r="BQ236">
            <v>275947.00724811223</v>
          </cell>
          <cell r="BR236">
            <v>275947.00724811223</v>
          </cell>
          <cell r="BS236">
            <v>275947.00724811223</v>
          </cell>
          <cell r="BT236">
            <v>275947.00724811223</v>
          </cell>
          <cell r="BU236">
            <v>275947.00724811223</v>
          </cell>
          <cell r="BV236">
            <v>275813.57511636021</v>
          </cell>
          <cell r="BW236">
            <v>276123.40299400123</v>
          </cell>
          <cell r="BX236">
            <v>275947.00724811223</v>
          </cell>
          <cell r="BY236">
            <v>275985.80472141324</v>
          </cell>
          <cell r="BZ236">
            <v>275906.62372785021</v>
          </cell>
          <cell r="CA236">
            <v>276157.6293728922</v>
          </cell>
          <cell r="CB236">
            <v>275735.98090721323</v>
          </cell>
        </row>
        <row r="237">
          <cell r="K237" t="str">
            <v>SIPF</v>
          </cell>
          <cell r="L237" t="e">
            <v>#N/A</v>
          </cell>
          <cell r="M237">
            <v>1</v>
          </cell>
          <cell r="N237">
            <v>2</v>
          </cell>
          <cell r="Q237">
            <v>1</v>
          </cell>
          <cell r="R237">
            <v>1</v>
          </cell>
          <cell r="S237">
            <v>40</v>
          </cell>
          <cell r="T237">
            <v>0</v>
          </cell>
          <cell r="W237">
            <v>1</v>
          </cell>
          <cell r="X237">
            <v>1</v>
          </cell>
          <cell r="Y237">
            <v>1</v>
          </cell>
          <cell r="Z237">
            <v>1</v>
          </cell>
          <cell r="AA237">
            <v>1</v>
          </cell>
          <cell r="AB237">
            <v>1</v>
          </cell>
          <cell r="AC237">
            <v>1</v>
          </cell>
          <cell r="AD237">
            <v>1</v>
          </cell>
          <cell r="AE237">
            <v>1</v>
          </cell>
          <cell r="AF237">
            <v>89338687.168465301</v>
          </cell>
          <cell r="AG237">
            <v>89477346.498662904</v>
          </cell>
          <cell r="AH237">
            <v>89151876.697419003</v>
          </cell>
          <cell r="AI237">
            <v>89340879.205351904</v>
          </cell>
          <cell r="AJ237">
            <v>96146916.483585104</v>
          </cell>
          <cell r="AK237">
            <v>84254011.828651696</v>
          </cell>
          <cell r="AL237">
            <v>89338687.168465301</v>
          </cell>
          <cell r="AM237">
            <v>89590693.733984306</v>
          </cell>
          <cell r="AN237">
            <v>89445225.362743199</v>
          </cell>
          <cell r="AR237">
            <v>62885300.786298603</v>
          </cell>
          <cell r="AS237">
            <v>62885300.786298603</v>
          </cell>
          <cell r="AT237">
            <v>90514325.3856996</v>
          </cell>
          <cell r="AU237">
            <v>0</v>
          </cell>
          <cell r="AV237">
            <v>62885173.18</v>
          </cell>
          <cell r="AW237">
            <v>62885173.18</v>
          </cell>
          <cell r="AY237">
            <v>62885173.18</v>
          </cell>
          <cell r="AZ237">
            <v>0</v>
          </cell>
          <cell r="BA237">
            <v>89338687.168465301</v>
          </cell>
          <cell r="BB237">
            <v>89808942.455359027</v>
          </cell>
          <cell r="BC237">
            <v>89338687.168465301</v>
          </cell>
          <cell r="BD237">
            <v>89808942.455359027</v>
          </cell>
          <cell r="BE237">
            <v>0</v>
          </cell>
          <cell r="BF237">
            <v>0</v>
          </cell>
          <cell r="BG237">
            <v>89338687.168465301</v>
          </cell>
          <cell r="BH237">
            <v>89477346.498662904</v>
          </cell>
          <cell r="BI237">
            <v>89151876.697419003</v>
          </cell>
          <cell r="BJ237">
            <v>89340879.205351904</v>
          </cell>
          <cell r="BK237">
            <v>96146916.483585104</v>
          </cell>
          <cell r="BL237">
            <v>84254011.828651696</v>
          </cell>
          <cell r="BM237">
            <v>89590693.733984306</v>
          </cell>
          <cell r="BN237">
            <v>89445225.362743199</v>
          </cell>
          <cell r="BO237">
            <v>0</v>
          </cell>
          <cell r="BP237">
            <v>0</v>
          </cell>
          <cell r="BQ237">
            <v>89338687.168465301</v>
          </cell>
          <cell r="BR237">
            <v>89808942.455359027</v>
          </cell>
          <cell r="BS237">
            <v>89338687.168465301</v>
          </cell>
          <cell r="BT237">
            <v>89808942.455359027</v>
          </cell>
          <cell r="BU237">
            <v>89338687.168465301</v>
          </cell>
          <cell r="BV237">
            <v>89477346.498662904</v>
          </cell>
          <cell r="BW237">
            <v>89151876.697419003</v>
          </cell>
          <cell r="BX237">
            <v>89340879.205351904</v>
          </cell>
          <cell r="BY237">
            <v>96146916.483585104</v>
          </cell>
          <cell r="BZ237">
            <v>84254011.828651696</v>
          </cell>
          <cell r="CA237">
            <v>89590693.733984306</v>
          </cell>
          <cell r="CB237">
            <v>89445225.362743199</v>
          </cell>
          <cell r="CC237">
            <v>27629024.599401001</v>
          </cell>
          <cell r="CD237">
            <v>27529064.427457102</v>
          </cell>
          <cell r="CE237">
            <v>27763512.388827398</v>
          </cell>
          <cell r="CF237">
            <v>27629024.599401001</v>
          </cell>
          <cell r="CG237">
            <v>34665616.500407301</v>
          </cell>
          <cell r="CH237">
            <v>22359950.158218801</v>
          </cell>
          <cell r="CI237">
            <v>27629024.599401001</v>
          </cell>
          <cell r="CJ237">
            <v>27629024.599401001</v>
          </cell>
          <cell r="CK237">
            <v>27560022.3226091</v>
          </cell>
        </row>
        <row r="238">
          <cell r="K238" t="str">
            <v>SISA</v>
          </cell>
          <cell r="L238" t="e">
            <v>#N/A</v>
          </cell>
          <cell r="M238">
            <v>1</v>
          </cell>
          <cell r="N238">
            <v>2</v>
          </cell>
          <cell r="Q238">
            <v>1</v>
          </cell>
          <cell r="R238">
            <v>1</v>
          </cell>
          <cell r="S238">
            <v>40</v>
          </cell>
          <cell r="T238">
            <v>0</v>
          </cell>
          <cell r="W238">
            <v>1</v>
          </cell>
          <cell r="X238">
            <v>1</v>
          </cell>
          <cell r="Y238">
            <v>1</v>
          </cell>
          <cell r="Z238">
            <v>1</v>
          </cell>
          <cell r="AA238">
            <v>1</v>
          </cell>
          <cell r="AB238">
            <v>1</v>
          </cell>
          <cell r="AC238">
            <v>1</v>
          </cell>
          <cell r="AD238">
            <v>1</v>
          </cell>
          <cell r="AE238">
            <v>1</v>
          </cell>
          <cell r="AF238">
            <v>223126034.188685</v>
          </cell>
          <cell r="AG238">
            <v>223732723.39785701</v>
          </cell>
          <cell r="AH238">
            <v>222309945.110852</v>
          </cell>
          <cell r="AI238">
            <v>223141101.43685901</v>
          </cell>
          <cell r="AJ238">
            <v>242926374.01330599</v>
          </cell>
          <cell r="AK238">
            <v>208512258.387629</v>
          </cell>
          <cell r="AL238">
            <v>223126034.188685</v>
          </cell>
          <cell r="AM238">
            <v>223875899.88914999</v>
          </cell>
          <cell r="AN238">
            <v>223589964.36238399</v>
          </cell>
          <cell r="AR238">
            <v>153599556.66887999</v>
          </cell>
          <cell r="AS238">
            <v>153599556.66887999</v>
          </cell>
          <cell r="AT238">
            <v>226791099.80722207</v>
          </cell>
          <cell r="AU238">
            <v>0</v>
          </cell>
          <cell r="AV238">
            <v>154070069.13999999</v>
          </cell>
          <cell r="AW238">
            <v>154070069.13999999</v>
          </cell>
          <cell r="AY238">
            <v>154070069.13999999</v>
          </cell>
          <cell r="AZ238">
            <v>0</v>
          </cell>
          <cell r="BA238">
            <v>223126034.188685</v>
          </cell>
          <cell r="BB238">
            <v>224592060.43609983</v>
          </cell>
          <cell r="BC238">
            <v>223126034.188685</v>
          </cell>
          <cell r="BD238">
            <v>224592060.43609983</v>
          </cell>
          <cell r="BE238">
            <v>0</v>
          </cell>
          <cell r="BF238">
            <v>0</v>
          </cell>
          <cell r="BG238">
            <v>223126034.188685</v>
          </cell>
          <cell r="BH238">
            <v>223732723.39785701</v>
          </cell>
          <cell r="BI238">
            <v>222309945.110852</v>
          </cell>
          <cell r="BJ238">
            <v>223141101.43685901</v>
          </cell>
          <cell r="BK238">
            <v>242926374.01330599</v>
          </cell>
          <cell r="BL238">
            <v>208512258.387629</v>
          </cell>
          <cell r="BM238">
            <v>223875899.88914999</v>
          </cell>
          <cell r="BN238">
            <v>223589964.36238399</v>
          </cell>
          <cell r="BO238">
            <v>0</v>
          </cell>
          <cell r="BP238">
            <v>0</v>
          </cell>
          <cell r="BQ238">
            <v>223126034.188685</v>
          </cell>
          <cell r="BR238">
            <v>224592060.43609983</v>
          </cell>
          <cell r="BS238">
            <v>223126034.188685</v>
          </cell>
          <cell r="BT238">
            <v>224592060.43609983</v>
          </cell>
          <cell r="BU238">
            <v>223126034.188685</v>
          </cell>
          <cell r="BV238">
            <v>223732723.39785701</v>
          </cell>
          <cell r="BW238">
            <v>222309945.110852</v>
          </cell>
          <cell r="BX238">
            <v>223141101.43685901</v>
          </cell>
          <cell r="BY238">
            <v>242926374.01330599</v>
          </cell>
          <cell r="BZ238">
            <v>208512258.387629</v>
          </cell>
          <cell r="CA238">
            <v>223875899.88914999</v>
          </cell>
          <cell r="CB238">
            <v>223589964.36238399</v>
          </cell>
          <cell r="CC238">
            <v>73191543.138342097</v>
          </cell>
          <cell r="CD238">
            <v>72931762.001800895</v>
          </cell>
          <cell r="CE238">
            <v>73540975.629070997</v>
          </cell>
          <cell r="CF238">
            <v>73191543.138342097</v>
          </cell>
          <cell r="CG238">
            <v>93475000.0135203</v>
          </cell>
          <cell r="CH238">
            <v>58128276.601865299</v>
          </cell>
          <cell r="CI238">
            <v>73191543.138342097</v>
          </cell>
          <cell r="CJ238">
            <v>73191543.138342097</v>
          </cell>
          <cell r="CK238">
            <v>73008511.392339706</v>
          </cell>
        </row>
        <row r="239">
          <cell r="K239" t="str">
            <v>UFGP</v>
          </cell>
          <cell r="L239">
            <v>1</v>
          </cell>
          <cell r="M239">
            <v>1</v>
          </cell>
          <cell r="N239">
            <v>2</v>
          </cell>
          <cell r="P239">
            <v>1</v>
          </cell>
          <cell r="Q239">
            <v>1</v>
          </cell>
          <cell r="R239">
            <v>1</v>
          </cell>
          <cell r="S239">
            <v>40</v>
          </cell>
          <cell r="T239">
            <v>0</v>
          </cell>
          <cell r="W239">
            <v>1</v>
          </cell>
          <cell r="X239">
            <v>1</v>
          </cell>
          <cell r="Y239">
            <v>1</v>
          </cell>
          <cell r="Z239">
            <v>1</v>
          </cell>
          <cell r="AA239">
            <v>1</v>
          </cell>
          <cell r="AB239">
            <v>1</v>
          </cell>
          <cell r="AC239">
            <v>1</v>
          </cell>
          <cell r="AD239">
            <v>1</v>
          </cell>
          <cell r="AE239">
            <v>1</v>
          </cell>
          <cell r="AF239">
            <v>26028446.516614001</v>
          </cell>
          <cell r="AG239">
            <v>26010972.491367199</v>
          </cell>
          <cell r="AH239">
            <v>26052101.776802499</v>
          </cell>
          <cell r="AI239">
            <v>26028259.751849402</v>
          </cell>
          <cell r="AJ239">
            <v>28087992.556725498</v>
          </cell>
          <cell r="AK239">
            <v>24905304.7293556</v>
          </cell>
          <cell r="AL239">
            <v>26028446.516614001</v>
          </cell>
          <cell r="AM239">
            <v>26282474.469167501</v>
          </cell>
          <cell r="AN239">
            <v>26040532.236682199</v>
          </cell>
          <cell r="AO239">
            <v>-25311.548221929999</v>
          </cell>
          <cell r="AR239">
            <v>22263215.122022901</v>
          </cell>
          <cell r="AS239">
            <v>22263215.122022901</v>
          </cell>
          <cell r="AT239">
            <v>22263215.122022901</v>
          </cell>
          <cell r="AU239">
            <v>0</v>
          </cell>
          <cell r="AV239">
            <v>22265519.780000001</v>
          </cell>
          <cell r="AW239">
            <v>22265519.780000001</v>
          </cell>
          <cell r="AY239">
            <v>22265519.780000001</v>
          </cell>
          <cell r="AZ239">
            <v>0</v>
          </cell>
          <cell r="BA239">
            <v>26003134.96839207</v>
          </cell>
          <cell r="BB239">
            <v>26003134.96839207</v>
          </cell>
          <cell r="BC239">
            <v>26003134.96839207</v>
          </cell>
          <cell r="BD239">
            <v>26003134.96839207</v>
          </cell>
          <cell r="BE239">
            <v>0</v>
          </cell>
          <cell r="BF239">
            <v>0</v>
          </cell>
          <cell r="BG239">
            <v>26003134.96839207</v>
          </cell>
          <cell r="BH239">
            <v>25985660.943145268</v>
          </cell>
          <cell r="BI239">
            <v>26026790.228580568</v>
          </cell>
          <cell r="BJ239">
            <v>26002948.203627471</v>
          </cell>
          <cell r="BK239">
            <v>28062681.008503567</v>
          </cell>
          <cell r="BL239">
            <v>24879993.181133669</v>
          </cell>
          <cell r="BM239">
            <v>26257162.92094557</v>
          </cell>
          <cell r="BN239">
            <v>26015220.688460268</v>
          </cell>
          <cell r="BO239">
            <v>0</v>
          </cell>
          <cell r="BP239">
            <v>0</v>
          </cell>
          <cell r="BQ239">
            <v>26003134.96839207</v>
          </cell>
          <cell r="BR239">
            <v>26003134.96839207</v>
          </cell>
          <cell r="BS239">
            <v>26003134.96839207</v>
          </cell>
          <cell r="BT239">
            <v>26003134.96839207</v>
          </cell>
          <cell r="BU239">
            <v>26003134.96839207</v>
          </cell>
          <cell r="BV239">
            <v>25985660.943145268</v>
          </cell>
          <cell r="BW239">
            <v>26026790.228580568</v>
          </cell>
          <cell r="BX239">
            <v>26002948.203627471</v>
          </cell>
          <cell r="BY239">
            <v>28062681.008503567</v>
          </cell>
          <cell r="BZ239">
            <v>24879993.181133669</v>
          </cell>
          <cell r="CA239">
            <v>26257162.92094557</v>
          </cell>
          <cell r="CB239">
            <v>26015220.688460268</v>
          </cell>
        </row>
        <row r="240">
          <cell r="K240" t="str">
            <v>UFGS</v>
          </cell>
          <cell r="L240">
            <v>1</v>
          </cell>
          <cell r="M240">
            <v>1</v>
          </cell>
          <cell r="N240">
            <v>2</v>
          </cell>
          <cell r="P240">
            <v>1</v>
          </cell>
          <cell r="Q240">
            <v>1</v>
          </cell>
          <cell r="R240">
            <v>1</v>
          </cell>
          <cell r="S240">
            <v>40</v>
          </cell>
          <cell r="T240">
            <v>0</v>
          </cell>
          <cell r="W240">
            <v>1</v>
          </cell>
          <cell r="X240">
            <v>1</v>
          </cell>
          <cell r="Y240">
            <v>1</v>
          </cell>
          <cell r="Z240">
            <v>1</v>
          </cell>
          <cell r="AA240">
            <v>1</v>
          </cell>
          <cell r="AB240">
            <v>1</v>
          </cell>
          <cell r="AC240">
            <v>1</v>
          </cell>
          <cell r="AD240">
            <v>1</v>
          </cell>
          <cell r="AE240">
            <v>1</v>
          </cell>
          <cell r="AF240">
            <v>16354788.6014651</v>
          </cell>
          <cell r="AG240">
            <v>16711329.2868325</v>
          </cell>
          <cell r="AH240">
            <v>15874611.097965101</v>
          </cell>
          <cell r="AI240">
            <v>16354544.691087101</v>
          </cell>
          <cell r="AJ240">
            <v>16984077.818031501</v>
          </cell>
          <cell r="AK240">
            <v>16118419.793122999</v>
          </cell>
          <cell r="AL240">
            <v>16354788.6014651</v>
          </cell>
          <cell r="AM240">
            <v>16566571.800550999</v>
          </cell>
          <cell r="AN240">
            <v>16550719.218220901</v>
          </cell>
          <cell r="AO240">
            <v>-80783.671373930003</v>
          </cell>
          <cell r="AR240">
            <v>16163962.4435101</v>
          </cell>
          <cell r="AS240">
            <v>16163962.4435101</v>
          </cell>
          <cell r="AT240">
            <v>16163962.4435101</v>
          </cell>
          <cell r="AU240">
            <v>0</v>
          </cell>
          <cell r="AV240">
            <v>16232082.220000001</v>
          </cell>
          <cell r="AW240">
            <v>16232082.220000001</v>
          </cell>
          <cell r="AY240">
            <v>16232082.220000001</v>
          </cell>
          <cell r="AZ240">
            <v>0</v>
          </cell>
          <cell r="BA240">
            <v>16274004.930091171</v>
          </cell>
          <cell r="BB240">
            <v>16274004.930091171</v>
          </cell>
          <cell r="BC240">
            <v>16274004.930091171</v>
          </cell>
          <cell r="BD240">
            <v>16274004.930091171</v>
          </cell>
          <cell r="BE240">
            <v>0</v>
          </cell>
          <cell r="BF240">
            <v>0</v>
          </cell>
          <cell r="BG240">
            <v>16274004.930091171</v>
          </cell>
          <cell r="BH240">
            <v>16630545.61545857</v>
          </cell>
          <cell r="BI240">
            <v>15793827.426591171</v>
          </cell>
          <cell r="BJ240">
            <v>16273761.019713171</v>
          </cell>
          <cell r="BK240">
            <v>16903294.146657571</v>
          </cell>
          <cell r="BL240">
            <v>16037636.12174907</v>
          </cell>
          <cell r="BM240">
            <v>16485788.129177069</v>
          </cell>
          <cell r="BN240">
            <v>16469935.546846971</v>
          </cell>
          <cell r="BO240">
            <v>0</v>
          </cell>
          <cell r="BP240">
            <v>0</v>
          </cell>
          <cell r="BQ240">
            <v>16274004.930091171</v>
          </cell>
          <cell r="BR240">
            <v>16274004.930091171</v>
          </cell>
          <cell r="BS240">
            <v>16274004.930091171</v>
          </cell>
          <cell r="BT240">
            <v>16274004.930091171</v>
          </cell>
          <cell r="BU240">
            <v>16274004.930091171</v>
          </cell>
          <cell r="BV240">
            <v>16630545.61545857</v>
          </cell>
          <cell r="BW240">
            <v>15793827.426591171</v>
          </cell>
          <cell r="BX240">
            <v>16273761.019713171</v>
          </cell>
          <cell r="BY240">
            <v>16903294.146657571</v>
          </cell>
          <cell r="BZ240">
            <v>16037636.12174907</v>
          </cell>
          <cell r="CA240">
            <v>16485788.129177069</v>
          </cell>
          <cell r="CB240">
            <v>16469935.546846971</v>
          </cell>
        </row>
        <row r="241">
          <cell r="K241" t="str">
            <v>UFPF</v>
          </cell>
          <cell r="L241">
            <v>1</v>
          </cell>
          <cell r="M241">
            <v>1</v>
          </cell>
          <cell r="N241">
            <v>2</v>
          </cell>
          <cell r="Q241">
            <v>1</v>
          </cell>
          <cell r="R241">
            <v>1</v>
          </cell>
          <cell r="S241">
            <v>40</v>
          </cell>
          <cell r="T241">
            <v>0</v>
          </cell>
          <cell r="W241">
            <v>1</v>
          </cell>
          <cell r="X241">
            <v>1</v>
          </cell>
          <cell r="Y241">
            <v>1</v>
          </cell>
          <cell r="Z241">
            <v>1</v>
          </cell>
          <cell r="AA241">
            <v>1</v>
          </cell>
          <cell r="AB241">
            <v>1</v>
          </cell>
          <cell r="AC241">
            <v>1</v>
          </cell>
          <cell r="AD241">
            <v>1</v>
          </cell>
          <cell r="AE241">
            <v>1</v>
          </cell>
          <cell r="AF241">
            <v>292842188.43568897</v>
          </cell>
          <cell r="AG241">
            <v>292997355.67638201</v>
          </cell>
          <cell r="AH241">
            <v>292633736.84702498</v>
          </cell>
          <cell r="AI241">
            <v>292840962.999852</v>
          </cell>
          <cell r="AJ241">
            <v>290959021.46325302</v>
          </cell>
          <cell r="AK241">
            <v>294461222.57125199</v>
          </cell>
          <cell r="AL241">
            <v>292842188.43568897</v>
          </cell>
          <cell r="AM241">
            <v>295393005.95517403</v>
          </cell>
          <cell r="AN241">
            <v>292930441.36952603</v>
          </cell>
          <cell r="AO241">
            <v>-1177823.3599634899</v>
          </cell>
          <cell r="AR241">
            <v>310254024.041448</v>
          </cell>
          <cell r="AS241">
            <v>310254024.041448</v>
          </cell>
          <cell r="AT241">
            <v>310254024.041448</v>
          </cell>
          <cell r="AU241">
            <v>0</v>
          </cell>
          <cell r="AV241">
            <v>310253968.42000002</v>
          </cell>
          <cell r="AW241">
            <v>310253968.42000002</v>
          </cell>
          <cell r="AY241">
            <v>310253968.42000002</v>
          </cell>
          <cell r="AZ241">
            <v>0</v>
          </cell>
          <cell r="BA241">
            <v>291664365.0757255</v>
          </cell>
          <cell r="BB241">
            <v>299100228.66201448</v>
          </cell>
          <cell r="BC241">
            <v>299100228.66201448</v>
          </cell>
          <cell r="BD241">
            <v>299100228.66201448</v>
          </cell>
          <cell r="BE241">
            <v>0</v>
          </cell>
          <cell r="BF241">
            <v>0</v>
          </cell>
          <cell r="BG241">
            <v>291664365.0757255</v>
          </cell>
          <cell r="BH241">
            <v>291819532.31641853</v>
          </cell>
          <cell r="BI241">
            <v>291455913.4870615</v>
          </cell>
          <cell r="BJ241">
            <v>291663139.63988853</v>
          </cell>
          <cell r="BK241">
            <v>289781198.10328954</v>
          </cell>
          <cell r="BL241">
            <v>293283399.21128851</v>
          </cell>
          <cell r="BM241">
            <v>294215182.59521055</v>
          </cell>
          <cell r="BN241">
            <v>291752618.00956255</v>
          </cell>
          <cell r="BO241">
            <v>0</v>
          </cell>
          <cell r="BP241">
            <v>0</v>
          </cell>
          <cell r="BQ241">
            <v>291664365.0757255</v>
          </cell>
          <cell r="BR241">
            <v>299100228.66201448</v>
          </cell>
          <cell r="BS241">
            <v>299100228.66201448</v>
          </cell>
          <cell r="BT241">
            <v>299100228.66201448</v>
          </cell>
          <cell r="BU241">
            <v>291664365.0757255</v>
          </cell>
          <cell r="BV241">
            <v>291819532.31641853</v>
          </cell>
          <cell r="BW241">
            <v>291455913.4870615</v>
          </cell>
          <cell r="BX241">
            <v>291663139.63988853</v>
          </cell>
          <cell r="BY241">
            <v>289781198.10328954</v>
          </cell>
          <cell r="BZ241">
            <v>293283399.21128851</v>
          </cell>
          <cell r="CA241">
            <v>294215182.59521055</v>
          </cell>
          <cell r="CB241">
            <v>291752618.00956255</v>
          </cell>
        </row>
        <row r="242">
          <cell r="K242" t="str">
            <v>UFPS</v>
          </cell>
          <cell r="L242" t="e">
            <v>#N/A</v>
          </cell>
          <cell r="M242">
            <v>1</v>
          </cell>
          <cell r="N242">
            <v>2</v>
          </cell>
          <cell r="Q242">
            <v>1</v>
          </cell>
          <cell r="R242">
            <v>1</v>
          </cell>
          <cell r="S242">
            <v>40</v>
          </cell>
          <cell r="T242">
            <v>0</v>
          </cell>
          <cell r="W242">
            <v>1</v>
          </cell>
          <cell r="X242">
            <v>1</v>
          </cell>
          <cell r="Y242">
            <v>1</v>
          </cell>
          <cell r="Z242">
            <v>1</v>
          </cell>
          <cell r="AA242">
            <v>1</v>
          </cell>
          <cell r="AB242">
            <v>1</v>
          </cell>
          <cell r="AC242">
            <v>1</v>
          </cell>
          <cell r="AD242">
            <v>1</v>
          </cell>
          <cell r="AE242">
            <v>1</v>
          </cell>
          <cell r="AF242">
            <v>16137429.3792975</v>
          </cell>
          <cell r="AG242">
            <v>16161102.1309861</v>
          </cell>
          <cell r="AH242">
            <v>16105535.723017501</v>
          </cell>
          <cell r="AI242">
            <v>16138975.5368212</v>
          </cell>
          <cell r="AJ242">
            <v>17173291.302944299</v>
          </cell>
          <cell r="AK242">
            <v>15349966.714389499</v>
          </cell>
          <cell r="AL242">
            <v>16137429.3792975</v>
          </cell>
          <cell r="AM242">
            <v>16179944.5966425</v>
          </cell>
          <cell r="AN242">
            <v>16157031.680714499</v>
          </cell>
          <cell r="AR242">
            <v>11751254.6180714</v>
          </cell>
          <cell r="AS242">
            <v>11751254.6180714</v>
          </cell>
          <cell r="AT242">
            <v>16497470.777422071</v>
          </cell>
          <cell r="AU242">
            <v>0</v>
          </cell>
          <cell r="AV242">
            <v>11751254.619999999</v>
          </cell>
          <cell r="AW242">
            <v>11751254.619999999</v>
          </cell>
          <cell r="AY242">
            <v>11751254.619999999</v>
          </cell>
          <cell r="AZ242">
            <v>0</v>
          </cell>
          <cell r="BA242">
            <v>16137429.3792975</v>
          </cell>
          <cell r="BB242">
            <v>16281445.938547328</v>
          </cell>
          <cell r="BC242">
            <v>16137429.3792975</v>
          </cell>
          <cell r="BD242">
            <v>16281445.938547328</v>
          </cell>
          <cell r="BE242">
            <v>0</v>
          </cell>
          <cell r="BF242">
            <v>0</v>
          </cell>
          <cell r="BG242">
            <v>16137429.3792975</v>
          </cell>
          <cell r="BH242">
            <v>16161102.1309861</v>
          </cell>
          <cell r="BI242">
            <v>16105535.723017501</v>
          </cell>
          <cell r="BJ242">
            <v>16138975.5368212</v>
          </cell>
          <cell r="BK242">
            <v>17173291.302944299</v>
          </cell>
          <cell r="BL242">
            <v>15349966.714389499</v>
          </cell>
          <cell r="BM242">
            <v>16179944.5966425</v>
          </cell>
          <cell r="BN242">
            <v>16157031.680714499</v>
          </cell>
          <cell r="BO242">
            <v>0</v>
          </cell>
          <cell r="BP242">
            <v>0</v>
          </cell>
          <cell r="BQ242">
            <v>16137429.3792975</v>
          </cell>
          <cell r="BR242">
            <v>16281445.938547328</v>
          </cell>
          <cell r="BS242">
            <v>16137429.3792975</v>
          </cell>
          <cell r="BT242">
            <v>16281445.938547328</v>
          </cell>
          <cell r="BU242">
            <v>16137429.3792975</v>
          </cell>
          <cell r="BV242">
            <v>16161102.1309861</v>
          </cell>
          <cell r="BW242">
            <v>16105535.723017501</v>
          </cell>
          <cell r="BX242">
            <v>16138975.5368212</v>
          </cell>
          <cell r="BY242">
            <v>17173291.302944299</v>
          </cell>
          <cell r="BZ242">
            <v>15349966.714389499</v>
          </cell>
          <cell r="CA242">
            <v>16179944.5966425</v>
          </cell>
          <cell r="CB242">
            <v>16157031.680714499</v>
          </cell>
          <cell r="CC242">
            <v>4746216.1593506699</v>
          </cell>
          <cell r="CD242">
            <v>4729012.7025595903</v>
          </cell>
          <cell r="CE242">
            <v>4769370.1968145603</v>
          </cell>
          <cell r="CF242">
            <v>4746216.1593506699</v>
          </cell>
          <cell r="CG242">
            <v>5858876.4945863103</v>
          </cell>
          <cell r="CH242">
            <v>3898730.5096097901</v>
          </cell>
          <cell r="CI242">
            <v>4746216.1593506699</v>
          </cell>
          <cell r="CJ242">
            <v>4746216.1593506699</v>
          </cell>
          <cell r="CK242">
            <v>4734274.8217836302</v>
          </cell>
        </row>
        <row r="243">
          <cell r="K243" t="str">
            <v>UFSA</v>
          </cell>
          <cell r="L243">
            <v>1</v>
          </cell>
          <cell r="M243">
            <v>1</v>
          </cell>
          <cell r="N243">
            <v>2</v>
          </cell>
          <cell r="Q243">
            <v>1</v>
          </cell>
          <cell r="R243">
            <v>1</v>
          </cell>
          <cell r="S243">
            <v>40</v>
          </cell>
          <cell r="T243">
            <v>0</v>
          </cell>
          <cell r="W243">
            <v>1</v>
          </cell>
          <cell r="X243">
            <v>1</v>
          </cell>
          <cell r="Y243">
            <v>1</v>
          </cell>
          <cell r="Z243">
            <v>1</v>
          </cell>
          <cell r="AA243">
            <v>1</v>
          </cell>
          <cell r="AB243">
            <v>1</v>
          </cell>
          <cell r="AC243">
            <v>1</v>
          </cell>
          <cell r="AD243">
            <v>1</v>
          </cell>
          <cell r="AE243">
            <v>1</v>
          </cell>
          <cell r="AF243">
            <v>195169311.686124</v>
          </cell>
          <cell r="AG243">
            <v>197329047.165158</v>
          </cell>
          <cell r="AH243">
            <v>192247139.76616499</v>
          </cell>
          <cell r="AI243">
            <v>195170209.31728101</v>
          </cell>
          <cell r="AJ243">
            <v>188595839.61308801</v>
          </cell>
          <cell r="AK243">
            <v>200416579.69206199</v>
          </cell>
          <cell r="AL243">
            <v>195169311.686124</v>
          </cell>
          <cell r="AM243">
            <v>196432516.25956801</v>
          </cell>
          <cell r="AN243">
            <v>196043983.331559</v>
          </cell>
          <cell r="AO243">
            <v>-574920.63147622999</v>
          </cell>
          <cell r="AR243">
            <v>231689124.85173601</v>
          </cell>
          <cell r="AS243">
            <v>231689124.85173601</v>
          </cell>
          <cell r="AT243">
            <v>231689124.85173601</v>
          </cell>
          <cell r="AU243">
            <v>0</v>
          </cell>
          <cell r="AV243">
            <v>231683058.13999999</v>
          </cell>
          <cell r="AW243">
            <v>231683058.13999999</v>
          </cell>
          <cell r="AY243">
            <v>231683058.13999999</v>
          </cell>
          <cell r="AZ243">
            <v>0</v>
          </cell>
          <cell r="BA243">
            <v>194594391.05464777</v>
          </cell>
          <cell r="BB243">
            <v>209432284.57348308</v>
          </cell>
          <cell r="BC243">
            <v>209432284.57348308</v>
          </cell>
          <cell r="BD243">
            <v>209432284.57348308</v>
          </cell>
          <cell r="BE243">
            <v>0</v>
          </cell>
          <cell r="BF243">
            <v>0</v>
          </cell>
          <cell r="BG243">
            <v>194594391.05464777</v>
          </cell>
          <cell r="BH243">
            <v>196754126.53368178</v>
          </cell>
          <cell r="BI243">
            <v>191672219.13468876</v>
          </cell>
          <cell r="BJ243">
            <v>194595288.68580478</v>
          </cell>
          <cell r="BK243">
            <v>188020918.98161179</v>
          </cell>
          <cell r="BL243">
            <v>199841659.06058577</v>
          </cell>
          <cell r="BM243">
            <v>195857595.62809178</v>
          </cell>
          <cell r="BN243">
            <v>195469062.70008278</v>
          </cell>
          <cell r="BO243">
            <v>0</v>
          </cell>
          <cell r="BP243">
            <v>0</v>
          </cell>
          <cell r="BQ243">
            <v>194594391.05464777</v>
          </cell>
          <cell r="BR243">
            <v>209432284.57348308</v>
          </cell>
          <cell r="BS243">
            <v>209432284.57348308</v>
          </cell>
          <cell r="BT243">
            <v>209432284.57348308</v>
          </cell>
          <cell r="BU243">
            <v>194594391.05464777</v>
          </cell>
          <cell r="BV243">
            <v>196754126.53368178</v>
          </cell>
          <cell r="BW243">
            <v>191672219.13468876</v>
          </cell>
          <cell r="BX243">
            <v>194595288.68580478</v>
          </cell>
          <cell r="BY243">
            <v>188020918.98161179</v>
          </cell>
          <cell r="BZ243">
            <v>199841659.06058577</v>
          </cell>
          <cell r="CA243">
            <v>195857595.62809178</v>
          </cell>
          <cell r="CB243">
            <v>195469062.70008278</v>
          </cell>
        </row>
        <row r="244">
          <cell r="K244" t="str">
            <v>UFSS</v>
          </cell>
          <cell r="L244" t="e">
            <v>#N/A</v>
          </cell>
          <cell r="M244">
            <v>1</v>
          </cell>
          <cell r="N244">
            <v>2</v>
          </cell>
          <cell r="Q244">
            <v>1</v>
          </cell>
          <cell r="R244">
            <v>1</v>
          </cell>
          <cell r="S244">
            <v>40</v>
          </cell>
          <cell r="T244">
            <v>0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-135326.384599051</v>
          </cell>
          <cell r="AG244">
            <v>435941.77835954202</v>
          </cell>
          <cell r="AH244">
            <v>-904163.46856794599</v>
          </cell>
          <cell r="AI244">
            <v>-135326.384599051</v>
          </cell>
          <cell r="AJ244">
            <v>131794.66303930199</v>
          </cell>
          <cell r="AK244">
            <v>-275538.45069422998</v>
          </cell>
          <cell r="AL244">
            <v>-135326.384599051</v>
          </cell>
          <cell r="AM244">
            <v>240109.622330499</v>
          </cell>
          <cell r="AN244">
            <v>286734.06861814501</v>
          </cell>
          <cell r="AS244">
            <v>0</v>
          </cell>
          <cell r="AT244">
            <v>0</v>
          </cell>
          <cell r="AU244">
            <v>0</v>
          </cell>
          <cell r="AV244">
            <v>870620.35</v>
          </cell>
          <cell r="AW244">
            <v>870620.35</v>
          </cell>
          <cell r="AY244">
            <v>870620.35</v>
          </cell>
          <cell r="AZ244">
            <v>0</v>
          </cell>
          <cell r="BA244">
            <v>-135326.384599051</v>
          </cell>
          <cell r="BB244">
            <v>-81195.830759430595</v>
          </cell>
          <cell r="BC244">
            <v>-81195.830759430595</v>
          </cell>
          <cell r="BD244">
            <v>-81195.830759430595</v>
          </cell>
          <cell r="BE244">
            <v>0</v>
          </cell>
          <cell r="BF244">
            <v>0</v>
          </cell>
          <cell r="BG244">
            <v>-135326.384599051</v>
          </cell>
          <cell r="BH244">
            <v>435941.77835954202</v>
          </cell>
          <cell r="BI244">
            <v>-904163.46856794599</v>
          </cell>
          <cell r="BJ244">
            <v>-135326.384599051</v>
          </cell>
          <cell r="BK244">
            <v>131794.66303930199</v>
          </cell>
          <cell r="BL244">
            <v>-275538.45069422998</v>
          </cell>
          <cell r="BM244">
            <v>240109.622330499</v>
          </cell>
          <cell r="BN244">
            <v>286734.06861814501</v>
          </cell>
          <cell r="BO244">
            <v>0</v>
          </cell>
          <cell r="BP244">
            <v>0</v>
          </cell>
          <cell r="BQ244">
            <v>-135326.384599051</v>
          </cell>
          <cell r="BR244">
            <v>-81195.830759430595</v>
          </cell>
          <cell r="BS244">
            <v>-81195.830759430595</v>
          </cell>
          <cell r="BT244">
            <v>-81195.830759430595</v>
          </cell>
          <cell r="BU244">
            <v>-135326.384599051</v>
          </cell>
          <cell r="BV244">
            <v>435941.77835954202</v>
          </cell>
          <cell r="BW244">
            <v>-904163.46856794599</v>
          </cell>
          <cell r="BX244">
            <v>-135326.384599051</v>
          </cell>
          <cell r="BY244">
            <v>131794.66303930199</v>
          </cell>
          <cell r="BZ244">
            <v>-275538.45069422998</v>
          </cell>
          <cell r="CA244">
            <v>240109.622330499</v>
          </cell>
          <cell r="CB244">
            <v>286734.06861814501</v>
          </cell>
        </row>
        <row r="245">
          <cell r="K245" t="str">
            <v>UGGA</v>
          </cell>
          <cell r="L245">
            <v>1</v>
          </cell>
          <cell r="M245">
            <v>1</v>
          </cell>
          <cell r="N245">
            <v>2</v>
          </cell>
          <cell r="P245">
            <v>1</v>
          </cell>
          <cell r="Q245">
            <v>1</v>
          </cell>
          <cell r="R245">
            <v>1</v>
          </cell>
          <cell r="S245">
            <v>40</v>
          </cell>
          <cell r="T245">
            <v>0</v>
          </cell>
          <cell r="W245">
            <v>1</v>
          </cell>
          <cell r="X245">
            <v>1</v>
          </cell>
          <cell r="Y245">
            <v>1</v>
          </cell>
          <cell r="Z245">
            <v>1</v>
          </cell>
          <cell r="AA245">
            <v>1</v>
          </cell>
          <cell r="AB245">
            <v>1</v>
          </cell>
          <cell r="AC245">
            <v>1</v>
          </cell>
          <cell r="AD245">
            <v>1</v>
          </cell>
          <cell r="AE245">
            <v>1</v>
          </cell>
          <cell r="AF245">
            <v>193196746.57625899</v>
          </cell>
          <cell r="AG245">
            <v>192471897.550964</v>
          </cell>
          <cell r="AH245">
            <v>194175435.50001001</v>
          </cell>
          <cell r="AI245">
            <v>193196746.57625899</v>
          </cell>
          <cell r="AJ245">
            <v>191723065.435449</v>
          </cell>
          <cell r="AK245">
            <v>194324354.51932999</v>
          </cell>
          <cell r="AL245">
            <v>193196746.57625899</v>
          </cell>
          <cell r="AM245">
            <v>194045939.97560799</v>
          </cell>
          <cell r="AN245">
            <v>192929730.72936699</v>
          </cell>
          <cell r="AO245">
            <v>-303774.69273489999</v>
          </cell>
          <cell r="AR245">
            <v>195824872.73223001</v>
          </cell>
          <cell r="AS245">
            <v>195824872.73223001</v>
          </cell>
          <cell r="AT245">
            <v>195824872.73223001</v>
          </cell>
          <cell r="AU245">
            <v>0</v>
          </cell>
          <cell r="AV245">
            <v>196451092.15000001</v>
          </cell>
          <cell r="AW245">
            <v>196451092.15000001</v>
          </cell>
          <cell r="AY245">
            <v>196451092.15000001</v>
          </cell>
          <cell r="AZ245">
            <v>0</v>
          </cell>
          <cell r="BA245">
            <v>192892971.88352409</v>
          </cell>
          <cell r="BB245">
            <v>194065732.22300646</v>
          </cell>
          <cell r="BC245">
            <v>194065732.22300646</v>
          </cell>
          <cell r="BD245">
            <v>194065732.22300646</v>
          </cell>
          <cell r="BE245">
            <v>0</v>
          </cell>
          <cell r="BF245">
            <v>0</v>
          </cell>
          <cell r="BG245">
            <v>192892971.88352409</v>
          </cell>
          <cell r="BH245">
            <v>192168122.8582291</v>
          </cell>
          <cell r="BI245">
            <v>193871660.80727512</v>
          </cell>
          <cell r="BJ245">
            <v>192892971.88352409</v>
          </cell>
          <cell r="BK245">
            <v>191419290.74271411</v>
          </cell>
          <cell r="BL245">
            <v>194020579.8265951</v>
          </cell>
          <cell r="BM245">
            <v>193742165.28287309</v>
          </cell>
          <cell r="BN245">
            <v>192625956.03663209</v>
          </cell>
          <cell r="BO245">
            <v>0</v>
          </cell>
          <cell r="BP245">
            <v>0</v>
          </cell>
          <cell r="BQ245">
            <v>192892971.88352409</v>
          </cell>
          <cell r="BR245">
            <v>194065732.22300646</v>
          </cell>
          <cell r="BS245">
            <v>194065732.22300646</v>
          </cell>
          <cell r="BT245">
            <v>194065732.22300646</v>
          </cell>
          <cell r="BU245">
            <v>192892971.88352409</v>
          </cell>
          <cell r="BV245">
            <v>192168122.8582291</v>
          </cell>
          <cell r="BW245">
            <v>193871660.80727512</v>
          </cell>
          <cell r="BX245">
            <v>192892971.88352409</v>
          </cell>
          <cell r="BY245">
            <v>191419290.74271411</v>
          </cell>
          <cell r="BZ245">
            <v>194020579.8265951</v>
          </cell>
          <cell r="CA245">
            <v>193742165.28287309</v>
          </cell>
          <cell r="CB245">
            <v>192625956.03663209</v>
          </cell>
        </row>
        <row r="246">
          <cell r="K246" t="str">
            <v>UGNA</v>
          </cell>
          <cell r="L246">
            <v>1</v>
          </cell>
          <cell r="M246">
            <v>1</v>
          </cell>
          <cell r="N246">
            <v>2</v>
          </cell>
          <cell r="Q246">
            <v>1</v>
          </cell>
          <cell r="R246">
            <v>1</v>
          </cell>
          <cell r="S246">
            <v>40</v>
          </cell>
          <cell r="T246">
            <v>0</v>
          </cell>
          <cell r="W246">
            <v>1</v>
          </cell>
          <cell r="X246">
            <v>1</v>
          </cell>
          <cell r="Y246">
            <v>1</v>
          </cell>
          <cell r="Z246">
            <v>1</v>
          </cell>
          <cell r="AA246">
            <v>1</v>
          </cell>
          <cell r="AB246">
            <v>1</v>
          </cell>
          <cell r="AC246">
            <v>1</v>
          </cell>
          <cell r="AD246">
            <v>1</v>
          </cell>
          <cell r="AE246">
            <v>1</v>
          </cell>
          <cell r="AF246">
            <v>66593459.6643712</v>
          </cell>
          <cell r="AG246">
            <v>66460748.834069602</v>
          </cell>
          <cell r="AH246">
            <v>66772258.719466701</v>
          </cell>
          <cell r="AI246">
            <v>66593459.6643712</v>
          </cell>
          <cell r="AJ246">
            <v>66402732.810633801</v>
          </cell>
          <cell r="AK246">
            <v>66742995.636846103</v>
          </cell>
          <cell r="AL246">
            <v>66593459.6643712</v>
          </cell>
          <cell r="AM246">
            <v>66836578.460207999</v>
          </cell>
          <cell r="AN246">
            <v>66537833.575502999</v>
          </cell>
          <cell r="AO246">
            <v>-371428.39801124</v>
          </cell>
          <cell r="AR246">
            <v>67563925.850779399</v>
          </cell>
          <cell r="AS246">
            <v>67563925.850779399</v>
          </cell>
          <cell r="AT246">
            <v>67563925.850779399</v>
          </cell>
          <cell r="AU246">
            <v>0</v>
          </cell>
          <cell r="AV246">
            <v>67740432.640000001</v>
          </cell>
          <cell r="AW246">
            <v>67740432.640000001</v>
          </cell>
          <cell r="AY246">
            <v>67740432.640000001</v>
          </cell>
          <cell r="AZ246">
            <v>0</v>
          </cell>
          <cell r="BA246">
            <v>66222031.266359963</v>
          </cell>
          <cell r="BB246">
            <v>66758789.100127734</v>
          </cell>
          <cell r="BC246">
            <v>66758789.100127734</v>
          </cell>
          <cell r="BD246">
            <v>66758789.100127734</v>
          </cell>
          <cell r="BE246">
            <v>0</v>
          </cell>
          <cell r="BF246">
            <v>0</v>
          </cell>
          <cell r="BG246">
            <v>66222031.266359963</v>
          </cell>
          <cell r="BH246">
            <v>66089320.436058365</v>
          </cell>
          <cell r="BI246">
            <v>66400830.321455464</v>
          </cell>
          <cell r="BJ246">
            <v>66222031.266359963</v>
          </cell>
          <cell r="BK246">
            <v>66031304.412622564</v>
          </cell>
          <cell r="BL246">
            <v>66371567.238834865</v>
          </cell>
          <cell r="BM246">
            <v>66465150.062196761</v>
          </cell>
          <cell r="BN246">
            <v>66166405.177491762</v>
          </cell>
          <cell r="BO246">
            <v>0</v>
          </cell>
          <cell r="BP246">
            <v>0</v>
          </cell>
          <cell r="BQ246">
            <v>66222031.266359963</v>
          </cell>
          <cell r="BR246">
            <v>66758789.100127734</v>
          </cell>
          <cell r="BS246">
            <v>66758789.100127734</v>
          </cell>
          <cell r="BT246">
            <v>66758789.100127734</v>
          </cell>
          <cell r="BU246">
            <v>66222031.266359963</v>
          </cell>
          <cell r="BV246">
            <v>66089320.436058365</v>
          </cell>
          <cell r="BW246">
            <v>66400830.321455464</v>
          </cell>
          <cell r="BX246">
            <v>66222031.266359963</v>
          </cell>
          <cell r="BY246">
            <v>66031304.412622564</v>
          </cell>
          <cell r="BZ246">
            <v>66371567.238834865</v>
          </cell>
          <cell r="CA246">
            <v>66465150.062196761</v>
          </cell>
          <cell r="CB246">
            <v>66166405.177491762</v>
          </cell>
        </row>
        <row r="247">
          <cell r="K247" t="str">
            <v>UIGP</v>
          </cell>
          <cell r="L247">
            <v>1</v>
          </cell>
          <cell r="M247">
            <v>1</v>
          </cell>
          <cell r="N247">
            <v>2</v>
          </cell>
          <cell r="P247">
            <v>1</v>
          </cell>
          <cell r="Q247">
            <v>1</v>
          </cell>
          <cell r="R247">
            <v>1</v>
          </cell>
          <cell r="S247">
            <v>40</v>
          </cell>
          <cell r="T247">
            <v>0</v>
          </cell>
          <cell r="W247">
            <v>1</v>
          </cell>
          <cell r="X247">
            <v>1</v>
          </cell>
          <cell r="Y247">
            <v>1</v>
          </cell>
          <cell r="Z247">
            <v>1</v>
          </cell>
          <cell r="AA247">
            <v>1</v>
          </cell>
          <cell r="AB247">
            <v>1</v>
          </cell>
          <cell r="AC247">
            <v>1</v>
          </cell>
          <cell r="AD247">
            <v>1</v>
          </cell>
          <cell r="AE247">
            <v>1</v>
          </cell>
          <cell r="AF247">
            <v>9970503.1639408804</v>
          </cell>
          <cell r="AG247">
            <v>9964122.4396144208</v>
          </cell>
          <cell r="AH247">
            <v>9979195.4698165003</v>
          </cell>
          <cell r="AI247">
            <v>9970236.8744905107</v>
          </cell>
          <cell r="AJ247">
            <v>10770215.338536501</v>
          </cell>
          <cell r="AK247">
            <v>9599407.21907725</v>
          </cell>
          <cell r="AL247">
            <v>9970503.1639408804</v>
          </cell>
          <cell r="AM247">
            <v>10097308.685000001</v>
          </cell>
          <cell r="AN247">
            <v>9975723.0732991602</v>
          </cell>
          <cell r="AO247">
            <v>-6692.1004736900004</v>
          </cell>
          <cell r="AR247">
            <v>9338725.6675676592</v>
          </cell>
          <cell r="AS247">
            <v>9338725.6675676592</v>
          </cell>
          <cell r="AT247">
            <v>9338725.6675676592</v>
          </cell>
          <cell r="AU247">
            <v>0</v>
          </cell>
          <cell r="AV247">
            <v>9340933.3200000003</v>
          </cell>
          <cell r="AW247">
            <v>9340933.3200000003</v>
          </cell>
          <cell r="AY247">
            <v>9340933.3200000003</v>
          </cell>
          <cell r="AZ247">
            <v>0</v>
          </cell>
          <cell r="BA247">
            <v>9963811.0634671897</v>
          </cell>
          <cell r="BB247">
            <v>9963811.0634671897</v>
          </cell>
          <cell r="BC247">
            <v>9963811.0634671897</v>
          </cell>
          <cell r="BD247">
            <v>9963811.0634671897</v>
          </cell>
          <cell r="BE247">
            <v>0</v>
          </cell>
          <cell r="BF247">
            <v>0</v>
          </cell>
          <cell r="BG247">
            <v>9963811.0634671897</v>
          </cell>
          <cell r="BH247">
            <v>9957430.33914073</v>
          </cell>
          <cell r="BI247">
            <v>9972503.3693428095</v>
          </cell>
          <cell r="BJ247">
            <v>9963544.7740168199</v>
          </cell>
          <cell r="BK247">
            <v>10763523.23806281</v>
          </cell>
          <cell r="BL247">
            <v>9592715.1186035592</v>
          </cell>
          <cell r="BM247">
            <v>10090616.58452631</v>
          </cell>
          <cell r="BN247">
            <v>9969030.9728254694</v>
          </cell>
          <cell r="BO247">
            <v>0</v>
          </cell>
          <cell r="BP247">
            <v>0</v>
          </cell>
          <cell r="BQ247">
            <v>9963811.0634671897</v>
          </cell>
          <cell r="BR247">
            <v>9963811.0634671897</v>
          </cell>
          <cell r="BS247">
            <v>9963811.0634671897</v>
          </cell>
          <cell r="BT247">
            <v>9963811.0634671897</v>
          </cell>
          <cell r="BU247">
            <v>9963811.0634671897</v>
          </cell>
          <cell r="BV247">
            <v>9957430.33914073</v>
          </cell>
          <cell r="BW247">
            <v>9972503.3693428095</v>
          </cell>
          <cell r="BX247">
            <v>9963544.7740168199</v>
          </cell>
          <cell r="BY247">
            <v>10763523.23806281</v>
          </cell>
          <cell r="BZ247">
            <v>9592715.1186035592</v>
          </cell>
          <cell r="CA247">
            <v>10090616.58452631</v>
          </cell>
          <cell r="CB247">
            <v>9969030.9728254694</v>
          </cell>
        </row>
        <row r="248">
          <cell r="K248" t="str">
            <v>UIGS</v>
          </cell>
          <cell r="L248">
            <v>1</v>
          </cell>
          <cell r="M248">
            <v>1</v>
          </cell>
          <cell r="N248">
            <v>2</v>
          </cell>
          <cell r="P248">
            <v>1</v>
          </cell>
          <cell r="Q248">
            <v>1</v>
          </cell>
          <cell r="R248">
            <v>1</v>
          </cell>
          <cell r="S248">
            <v>40</v>
          </cell>
          <cell r="T248">
            <v>0</v>
          </cell>
          <cell r="W248">
            <v>1</v>
          </cell>
          <cell r="X248">
            <v>1</v>
          </cell>
          <cell r="Y248">
            <v>1</v>
          </cell>
          <cell r="Z248">
            <v>1</v>
          </cell>
          <cell r="AA248">
            <v>1</v>
          </cell>
          <cell r="AB248">
            <v>1</v>
          </cell>
          <cell r="AC248">
            <v>1</v>
          </cell>
          <cell r="AD248">
            <v>1</v>
          </cell>
          <cell r="AE248">
            <v>1</v>
          </cell>
          <cell r="AF248">
            <v>2787456.5454612402</v>
          </cell>
          <cell r="AG248">
            <v>3367601.0029959101</v>
          </cell>
          <cell r="AH248">
            <v>2008162.86173259</v>
          </cell>
          <cell r="AI248">
            <v>2787320.8944670502</v>
          </cell>
          <cell r="AJ248">
            <v>1832243.8653131099</v>
          </cell>
          <cell r="AK248">
            <v>3602262.3335296102</v>
          </cell>
          <cell r="AL248">
            <v>2787456.5454612402</v>
          </cell>
          <cell r="AM248">
            <v>3093742.96567098</v>
          </cell>
          <cell r="AN248">
            <v>3155244.6433144398</v>
          </cell>
          <cell r="AO248">
            <v>4740.1396258200002</v>
          </cell>
          <cell r="AR248">
            <v>7940129.4622925799</v>
          </cell>
          <cell r="AS248">
            <v>7940129.4622925799</v>
          </cell>
          <cell r="AT248">
            <v>7940129.4622925799</v>
          </cell>
          <cell r="AU248">
            <v>0</v>
          </cell>
          <cell r="AV248">
            <v>8242645.7199999997</v>
          </cell>
          <cell r="AW248">
            <v>8242645.7199999997</v>
          </cell>
          <cell r="AY248">
            <v>8242645.7199999997</v>
          </cell>
          <cell r="AZ248">
            <v>0</v>
          </cell>
          <cell r="BA248">
            <v>2792196.6850870601</v>
          </cell>
          <cell r="BB248">
            <v>4851369.7959692683</v>
          </cell>
          <cell r="BC248">
            <v>4851369.7959692683</v>
          </cell>
          <cell r="BD248">
            <v>4851369.7959692683</v>
          </cell>
          <cell r="BE248">
            <v>0</v>
          </cell>
          <cell r="BF248">
            <v>0</v>
          </cell>
          <cell r="BG248">
            <v>2792196.6850870601</v>
          </cell>
          <cell r="BH248">
            <v>3372341.14262173</v>
          </cell>
          <cell r="BI248">
            <v>2012903.0013584101</v>
          </cell>
          <cell r="BJ248">
            <v>2792061.0340928701</v>
          </cell>
          <cell r="BK248">
            <v>1836984.00493893</v>
          </cell>
          <cell r="BL248">
            <v>3607002.4731554301</v>
          </cell>
          <cell r="BM248">
            <v>3098483.1052967999</v>
          </cell>
          <cell r="BN248">
            <v>3159984.7829402597</v>
          </cell>
          <cell r="BO248">
            <v>0</v>
          </cell>
          <cell r="BP248">
            <v>0</v>
          </cell>
          <cell r="BQ248">
            <v>2792196.6850870601</v>
          </cell>
          <cell r="BR248">
            <v>4851369.7959692683</v>
          </cell>
          <cell r="BS248">
            <v>4851369.7959692683</v>
          </cell>
          <cell r="BT248">
            <v>4851369.7959692683</v>
          </cell>
          <cell r="BU248">
            <v>2792196.6850870601</v>
          </cell>
          <cell r="BV248">
            <v>3372341.14262173</v>
          </cell>
          <cell r="BW248">
            <v>2012903.0013584101</v>
          </cell>
          <cell r="BX248">
            <v>2792061.0340928701</v>
          </cell>
          <cell r="BY248">
            <v>1836984.00493893</v>
          </cell>
          <cell r="BZ248">
            <v>3607002.4731554301</v>
          </cell>
          <cell r="CA248">
            <v>3098483.1052967999</v>
          </cell>
          <cell r="CB248">
            <v>3159984.7829402597</v>
          </cell>
        </row>
        <row r="249">
          <cell r="K249" t="str">
            <v>UIPF</v>
          </cell>
          <cell r="L249">
            <v>1</v>
          </cell>
          <cell r="M249">
            <v>1</v>
          </cell>
          <cell r="N249">
            <v>2</v>
          </cell>
          <cell r="Q249">
            <v>1</v>
          </cell>
          <cell r="R249">
            <v>1</v>
          </cell>
          <cell r="S249">
            <v>40</v>
          </cell>
          <cell r="T249">
            <v>0</v>
          </cell>
          <cell r="W249">
            <v>1</v>
          </cell>
          <cell r="X249">
            <v>1</v>
          </cell>
          <cell r="Y249">
            <v>1</v>
          </cell>
          <cell r="Z249">
            <v>1</v>
          </cell>
          <cell r="AA249">
            <v>1</v>
          </cell>
          <cell r="AB249">
            <v>1</v>
          </cell>
          <cell r="AC249">
            <v>1</v>
          </cell>
          <cell r="AD249">
            <v>1</v>
          </cell>
          <cell r="AE249">
            <v>1</v>
          </cell>
          <cell r="AF249">
            <v>204372183.50670201</v>
          </cell>
          <cell r="AG249">
            <v>204453165.07299599</v>
          </cell>
          <cell r="AH249">
            <v>204263420.24959901</v>
          </cell>
          <cell r="AI249">
            <v>204370134.28922299</v>
          </cell>
          <cell r="AJ249">
            <v>202605009.89280301</v>
          </cell>
          <cell r="AK249">
            <v>205729448.635997</v>
          </cell>
          <cell r="AL249">
            <v>204372183.50670201</v>
          </cell>
          <cell r="AM249">
            <v>206509505.63170299</v>
          </cell>
          <cell r="AN249">
            <v>204420291.833446</v>
          </cell>
          <cell r="AO249">
            <v>-1360293.41680816</v>
          </cell>
          <cell r="AR249">
            <v>214636144.23848</v>
          </cell>
          <cell r="AS249">
            <v>214636144.23848</v>
          </cell>
          <cell r="AT249">
            <v>214636144.23848</v>
          </cell>
          <cell r="AU249">
            <v>0</v>
          </cell>
          <cell r="AV249">
            <v>214635963.44</v>
          </cell>
          <cell r="AW249">
            <v>214635963.44</v>
          </cell>
          <cell r="AY249">
            <v>214635963.44</v>
          </cell>
          <cell r="AZ249">
            <v>0</v>
          </cell>
          <cell r="BA249">
            <v>203011890.08989385</v>
          </cell>
          <cell r="BB249">
            <v>207661591.74932832</v>
          </cell>
          <cell r="BC249">
            <v>207661591.74932832</v>
          </cell>
          <cell r="BD249">
            <v>207661591.74932832</v>
          </cell>
          <cell r="BE249">
            <v>0</v>
          </cell>
          <cell r="BF249">
            <v>0</v>
          </cell>
          <cell r="BG249">
            <v>203011890.08989385</v>
          </cell>
          <cell r="BH249">
            <v>203092871.65618783</v>
          </cell>
          <cell r="BI249">
            <v>202903126.83279085</v>
          </cell>
          <cell r="BJ249">
            <v>203009840.87241483</v>
          </cell>
          <cell r="BK249">
            <v>201244716.47599486</v>
          </cell>
          <cell r="BL249">
            <v>204369155.21918884</v>
          </cell>
          <cell r="BM249">
            <v>205149212.21489483</v>
          </cell>
          <cell r="BN249">
            <v>203059998.41663784</v>
          </cell>
          <cell r="BO249">
            <v>0</v>
          </cell>
          <cell r="BP249">
            <v>0</v>
          </cell>
          <cell r="BQ249">
            <v>203011890.08989385</v>
          </cell>
          <cell r="BR249">
            <v>207661591.74932832</v>
          </cell>
          <cell r="BS249">
            <v>207661591.74932832</v>
          </cell>
          <cell r="BT249">
            <v>207661591.74932832</v>
          </cell>
          <cell r="BU249">
            <v>203011890.08989385</v>
          </cell>
          <cell r="BV249">
            <v>203092871.65618783</v>
          </cell>
          <cell r="BW249">
            <v>202903126.83279085</v>
          </cell>
          <cell r="BX249">
            <v>203009840.87241483</v>
          </cell>
          <cell r="BY249">
            <v>201244716.47599486</v>
          </cell>
          <cell r="BZ249">
            <v>204369155.21918884</v>
          </cell>
          <cell r="CA249">
            <v>205149212.21489483</v>
          </cell>
          <cell r="CB249">
            <v>203059998.41663784</v>
          </cell>
        </row>
        <row r="250">
          <cell r="K250" t="str">
            <v>UISA</v>
          </cell>
          <cell r="L250">
            <v>1</v>
          </cell>
          <cell r="M250">
            <v>1</v>
          </cell>
          <cell r="N250">
            <v>2</v>
          </cell>
          <cell r="Q250">
            <v>1</v>
          </cell>
          <cell r="R250">
            <v>1</v>
          </cell>
          <cell r="S250">
            <v>40</v>
          </cell>
          <cell r="T250">
            <v>0</v>
          </cell>
          <cell r="W250">
            <v>1</v>
          </cell>
          <cell r="X250">
            <v>1</v>
          </cell>
          <cell r="Y250">
            <v>1</v>
          </cell>
          <cell r="Z250">
            <v>1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  <cell r="AF250">
            <v>100362439.62659501</v>
          </cell>
          <cell r="AG250">
            <v>101595851.001779</v>
          </cell>
          <cell r="AH250">
            <v>98695754.988442704</v>
          </cell>
          <cell r="AI250">
            <v>100362660.49981201</v>
          </cell>
          <cell r="AJ250">
            <v>96361208.413505301</v>
          </cell>
          <cell r="AK250">
            <v>103499683.898921</v>
          </cell>
          <cell r="AL250">
            <v>100362439.62659501</v>
          </cell>
          <cell r="AM250">
            <v>101018306.90223201</v>
          </cell>
          <cell r="AN250">
            <v>100887843.98898</v>
          </cell>
          <cell r="AO250">
            <v>-499992.61853522999</v>
          </cell>
          <cell r="AR250">
            <v>120382619.205984</v>
          </cell>
          <cell r="AS250">
            <v>120382619.205984</v>
          </cell>
          <cell r="AT250">
            <v>120382619.205984</v>
          </cell>
          <cell r="AU250">
            <v>0</v>
          </cell>
          <cell r="AV250">
            <v>120379938.05</v>
          </cell>
          <cell r="AW250">
            <v>120379938.05</v>
          </cell>
          <cell r="AY250">
            <v>120379938.05</v>
          </cell>
          <cell r="AZ250">
            <v>0</v>
          </cell>
          <cell r="BA250">
            <v>99862447.00805977</v>
          </cell>
          <cell r="BB250">
            <v>108070515.88722946</v>
          </cell>
          <cell r="BC250">
            <v>108070515.88722946</v>
          </cell>
          <cell r="BD250">
            <v>108070515.88722946</v>
          </cell>
          <cell r="BE250">
            <v>0</v>
          </cell>
          <cell r="BF250">
            <v>0</v>
          </cell>
          <cell r="BG250">
            <v>99862447.00805977</v>
          </cell>
          <cell r="BH250">
            <v>101095858.38324377</v>
          </cell>
          <cell r="BI250">
            <v>98195762.369907469</v>
          </cell>
          <cell r="BJ250">
            <v>99862667.881276771</v>
          </cell>
          <cell r="BK250">
            <v>95861215.794970065</v>
          </cell>
          <cell r="BL250">
            <v>102999691.28038576</v>
          </cell>
          <cell r="BM250">
            <v>100518314.28369677</v>
          </cell>
          <cell r="BN250">
            <v>100387851.37044476</v>
          </cell>
          <cell r="BO250">
            <v>0</v>
          </cell>
          <cell r="BP250">
            <v>0</v>
          </cell>
          <cell r="BQ250">
            <v>99862447.00805977</v>
          </cell>
          <cell r="BR250">
            <v>108070515.88722946</v>
          </cell>
          <cell r="BS250">
            <v>108070515.88722946</v>
          </cell>
          <cell r="BT250">
            <v>108070515.88722946</v>
          </cell>
          <cell r="BU250">
            <v>99862447.00805977</v>
          </cell>
          <cell r="BV250">
            <v>101095858.38324377</v>
          </cell>
          <cell r="BW250">
            <v>98195762.369907469</v>
          </cell>
          <cell r="BX250">
            <v>99862667.881276771</v>
          </cell>
          <cell r="BY250">
            <v>95861215.794970065</v>
          </cell>
          <cell r="BZ250">
            <v>102999691.28038576</v>
          </cell>
          <cell r="CA250">
            <v>100518314.28369677</v>
          </cell>
          <cell r="CB250">
            <v>100387851.37044476</v>
          </cell>
        </row>
        <row r="251">
          <cell r="K251" t="str">
            <v>ULGP</v>
          </cell>
          <cell r="L251">
            <v>1</v>
          </cell>
          <cell r="M251">
            <v>1</v>
          </cell>
          <cell r="N251">
            <v>2</v>
          </cell>
          <cell r="P251">
            <v>1</v>
          </cell>
          <cell r="Q251">
            <v>1</v>
          </cell>
          <cell r="R251">
            <v>1</v>
          </cell>
          <cell r="S251">
            <v>40</v>
          </cell>
          <cell r="T251">
            <v>0</v>
          </cell>
          <cell r="W251">
            <v>1</v>
          </cell>
          <cell r="X251">
            <v>1</v>
          </cell>
          <cell r="Y251">
            <v>1</v>
          </cell>
          <cell r="Z251">
            <v>1</v>
          </cell>
          <cell r="AA251">
            <v>1</v>
          </cell>
          <cell r="AB251">
            <v>1</v>
          </cell>
          <cell r="AC251">
            <v>1</v>
          </cell>
          <cell r="AD251">
            <v>1</v>
          </cell>
          <cell r="AE251">
            <v>1</v>
          </cell>
          <cell r="AF251">
            <v>2500917.83400631</v>
          </cell>
          <cell r="AG251">
            <v>2495442.6007735599</v>
          </cell>
          <cell r="AH251">
            <v>2508272.74797663</v>
          </cell>
          <cell r="AI251">
            <v>2500877.9815220698</v>
          </cell>
          <cell r="AJ251">
            <v>2584092.6379946899</v>
          </cell>
          <cell r="AK251">
            <v>2451950.7299574199</v>
          </cell>
          <cell r="AL251">
            <v>2500917.83400631</v>
          </cell>
          <cell r="AM251">
            <v>2514814.33043729</v>
          </cell>
          <cell r="AN251">
            <v>2499246.1519531901</v>
          </cell>
          <cell r="AO251">
            <v>46652.682743121397</v>
          </cell>
          <cell r="AQ251">
            <v>46652.682743121397</v>
          </cell>
          <cell r="AR251">
            <v>2377091.42408494</v>
          </cell>
          <cell r="AS251">
            <v>2377091.42408494</v>
          </cell>
          <cell r="AT251">
            <v>2377091.42408494</v>
          </cell>
          <cell r="AU251">
            <v>0</v>
          </cell>
          <cell r="AV251">
            <v>2326952.04</v>
          </cell>
          <cell r="AW251">
            <v>2326952.04</v>
          </cell>
          <cell r="AY251">
            <v>2373604.7227431214</v>
          </cell>
          <cell r="AZ251">
            <v>0</v>
          </cell>
          <cell r="BA251">
            <v>2547570.5167494314</v>
          </cell>
          <cell r="BB251">
            <v>2547570.5167494314</v>
          </cell>
          <cell r="BC251">
            <v>2547570.5167494314</v>
          </cell>
          <cell r="BD251">
            <v>2547570.5167494314</v>
          </cell>
          <cell r="BE251">
            <v>0</v>
          </cell>
          <cell r="BF251">
            <v>0</v>
          </cell>
          <cell r="BG251">
            <v>2547570.5167494314</v>
          </cell>
          <cell r="BH251">
            <v>2542095.2835166813</v>
          </cell>
          <cell r="BI251">
            <v>2554925.4307197514</v>
          </cell>
          <cell r="BJ251">
            <v>2547530.6642651912</v>
          </cell>
          <cell r="BK251">
            <v>2630745.3207378113</v>
          </cell>
          <cell r="BL251">
            <v>2498603.4127005413</v>
          </cell>
          <cell r="BM251">
            <v>2561467.0131804114</v>
          </cell>
          <cell r="BN251">
            <v>2545898.8346963115</v>
          </cell>
          <cell r="BO251">
            <v>0</v>
          </cell>
          <cell r="BP251">
            <v>0</v>
          </cell>
          <cell r="BQ251">
            <v>2547570.5167494314</v>
          </cell>
          <cell r="BR251">
            <v>2547570.5167494314</v>
          </cell>
          <cell r="BS251">
            <v>2547570.5167494314</v>
          </cell>
          <cell r="BT251">
            <v>2547570.5167494314</v>
          </cell>
          <cell r="BU251">
            <v>2547570.5167494314</v>
          </cell>
          <cell r="BV251">
            <v>2542095.2835166813</v>
          </cell>
          <cell r="BW251">
            <v>2554925.4307197514</v>
          </cell>
          <cell r="BX251">
            <v>2547530.6642651912</v>
          </cell>
          <cell r="BY251">
            <v>2630745.3207378113</v>
          </cell>
          <cell r="BZ251">
            <v>2498603.4127005413</v>
          </cell>
          <cell r="CA251">
            <v>2561467.0131804114</v>
          </cell>
          <cell r="CB251">
            <v>2545898.8346963115</v>
          </cell>
        </row>
        <row r="252">
          <cell r="K252" t="str">
            <v>ULGS</v>
          </cell>
          <cell r="L252">
            <v>1</v>
          </cell>
          <cell r="M252">
            <v>1</v>
          </cell>
          <cell r="N252">
            <v>2</v>
          </cell>
          <cell r="P252">
            <v>1</v>
          </cell>
          <cell r="Q252">
            <v>1</v>
          </cell>
          <cell r="R252">
            <v>1</v>
          </cell>
          <cell r="S252">
            <v>40</v>
          </cell>
          <cell r="T252">
            <v>0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7124644.7146241199</v>
          </cell>
          <cell r="AG252">
            <v>7139985.5763595402</v>
          </cell>
          <cell r="AH252">
            <v>7103999.06804631</v>
          </cell>
          <cell r="AI252">
            <v>7124668.8839160297</v>
          </cell>
          <cell r="AJ252">
            <v>7288571.5864814697</v>
          </cell>
          <cell r="AK252">
            <v>7016491.2210996598</v>
          </cell>
          <cell r="AL252">
            <v>7124644.7146241199</v>
          </cell>
          <cell r="AM252">
            <v>7159194.91344433</v>
          </cell>
          <cell r="AN252">
            <v>7132223.8049526</v>
          </cell>
          <cell r="AO252">
            <v>144290.62899755099</v>
          </cell>
          <cell r="AQ252">
            <v>144290.62899755099</v>
          </cell>
          <cell r="AR252">
            <v>6787630.5153983496</v>
          </cell>
          <cell r="AS252">
            <v>6787630.5153983496</v>
          </cell>
          <cell r="AT252">
            <v>6787630.5153983496</v>
          </cell>
          <cell r="AU252">
            <v>0</v>
          </cell>
          <cell r="AV252">
            <v>6644460.7599999998</v>
          </cell>
          <cell r="AW252">
            <v>6644460.7599999998</v>
          </cell>
          <cell r="AY252">
            <v>6788751.3889975511</v>
          </cell>
          <cell r="AZ252">
            <v>0</v>
          </cell>
          <cell r="BA252">
            <v>7268935.3436216712</v>
          </cell>
          <cell r="BB252">
            <v>7268935.3436216712</v>
          </cell>
          <cell r="BC252">
            <v>7268935.3436216712</v>
          </cell>
          <cell r="BD252">
            <v>7268935.3436216712</v>
          </cell>
          <cell r="BE252">
            <v>0</v>
          </cell>
          <cell r="BF252">
            <v>0</v>
          </cell>
          <cell r="BG252">
            <v>7268935.3436216712</v>
          </cell>
          <cell r="BH252">
            <v>7284276.2053570915</v>
          </cell>
          <cell r="BI252">
            <v>7248289.6970438613</v>
          </cell>
          <cell r="BJ252">
            <v>7268959.512913581</v>
          </cell>
          <cell r="BK252">
            <v>7432862.215479021</v>
          </cell>
          <cell r="BL252">
            <v>7160781.8500972111</v>
          </cell>
          <cell r="BM252">
            <v>7303485.5424418813</v>
          </cell>
          <cell r="BN252">
            <v>7276514.4339501513</v>
          </cell>
          <cell r="BO252">
            <v>0</v>
          </cell>
          <cell r="BP252">
            <v>0</v>
          </cell>
          <cell r="BQ252">
            <v>7268935.3436216712</v>
          </cell>
          <cell r="BR252">
            <v>7268935.3436216712</v>
          </cell>
          <cell r="BS252">
            <v>7268935.3436216712</v>
          </cell>
          <cell r="BT252">
            <v>7268935.3436216712</v>
          </cell>
          <cell r="BU252">
            <v>7268935.3436216712</v>
          </cell>
          <cell r="BV252">
            <v>7284276.2053570915</v>
          </cell>
          <cell r="BW252">
            <v>7248289.6970438613</v>
          </cell>
          <cell r="BX252">
            <v>7268959.512913581</v>
          </cell>
          <cell r="BY252">
            <v>7432862.215479021</v>
          </cell>
          <cell r="BZ252">
            <v>7160781.8500972111</v>
          </cell>
          <cell r="CA252">
            <v>7303485.5424418813</v>
          </cell>
          <cell r="CB252">
            <v>7276514.4339501513</v>
          </cell>
        </row>
        <row r="253">
          <cell r="K253" t="str">
            <v>ULHP</v>
          </cell>
          <cell r="L253">
            <v>1</v>
          </cell>
          <cell r="M253">
            <v>1</v>
          </cell>
          <cell r="N253">
            <v>2</v>
          </cell>
          <cell r="Q253">
            <v>1</v>
          </cell>
          <cell r="R253">
            <v>1</v>
          </cell>
          <cell r="S253">
            <v>40</v>
          </cell>
          <cell r="T253">
            <v>0</v>
          </cell>
          <cell r="W253">
            <v>1</v>
          </cell>
          <cell r="X253">
            <v>1</v>
          </cell>
          <cell r="Y253">
            <v>1</v>
          </cell>
          <cell r="Z253">
            <v>1</v>
          </cell>
          <cell r="AA253">
            <v>1</v>
          </cell>
          <cell r="AB253">
            <v>1</v>
          </cell>
          <cell r="AC253">
            <v>1</v>
          </cell>
          <cell r="AD253">
            <v>1</v>
          </cell>
          <cell r="AE253">
            <v>1</v>
          </cell>
          <cell r="AF253">
            <v>21798391.9980396</v>
          </cell>
          <cell r="AG253">
            <v>21766316.107359499</v>
          </cell>
          <cell r="AH253">
            <v>21842332.945746198</v>
          </cell>
          <cell r="AI253">
            <v>21798391.9980396</v>
          </cell>
          <cell r="AJ253">
            <v>21749229.730675101</v>
          </cell>
          <cell r="AK253">
            <v>21840750.239636701</v>
          </cell>
          <cell r="AL253">
            <v>21798391.9980396</v>
          </cell>
          <cell r="AM253">
            <v>21911714.034918699</v>
          </cell>
          <cell r="AN253">
            <v>21788874.390903901</v>
          </cell>
          <cell r="AO253">
            <v>474617.07240597199</v>
          </cell>
          <cell r="AQ253">
            <v>474617.07240597199</v>
          </cell>
          <cell r="AR253">
            <v>22623471.154269099</v>
          </cell>
          <cell r="AS253">
            <v>22623471.154269099</v>
          </cell>
          <cell r="AT253">
            <v>22623471.154269099</v>
          </cell>
          <cell r="AU253">
            <v>0</v>
          </cell>
          <cell r="AV253">
            <v>22146280.07</v>
          </cell>
          <cell r="AW253">
            <v>22146280.07</v>
          </cell>
          <cell r="AY253">
            <v>22620897.142405972</v>
          </cell>
          <cell r="AZ253">
            <v>0</v>
          </cell>
          <cell r="BA253">
            <v>22273009.070445571</v>
          </cell>
          <cell r="BB253">
            <v>22413193.903974984</v>
          </cell>
          <cell r="BC253">
            <v>22413193.903974984</v>
          </cell>
          <cell r="BD253">
            <v>22413193.903974984</v>
          </cell>
          <cell r="BE253">
            <v>0</v>
          </cell>
          <cell r="BF253">
            <v>0</v>
          </cell>
          <cell r="BG253">
            <v>22273009.070445571</v>
          </cell>
          <cell r="BH253">
            <v>22240933.17976547</v>
          </cell>
          <cell r="BI253">
            <v>22316950.01815217</v>
          </cell>
          <cell r="BJ253">
            <v>22273009.070445571</v>
          </cell>
          <cell r="BK253">
            <v>22223846.803081073</v>
          </cell>
          <cell r="BL253">
            <v>22315367.312042672</v>
          </cell>
          <cell r="BM253">
            <v>22386331.107324671</v>
          </cell>
          <cell r="BN253">
            <v>22263491.463309873</v>
          </cell>
          <cell r="BO253">
            <v>0</v>
          </cell>
          <cell r="BP253">
            <v>0</v>
          </cell>
          <cell r="BQ253">
            <v>22273009.070445571</v>
          </cell>
          <cell r="BR253">
            <v>22413193.903974984</v>
          </cell>
          <cell r="BS253">
            <v>22413193.903974984</v>
          </cell>
          <cell r="BT253">
            <v>22413193.903974984</v>
          </cell>
          <cell r="BU253">
            <v>22273009.070445571</v>
          </cell>
          <cell r="BV253">
            <v>22240933.17976547</v>
          </cell>
          <cell r="BW253">
            <v>22316950.01815217</v>
          </cell>
          <cell r="BX253">
            <v>22273009.070445571</v>
          </cell>
          <cell r="BY253">
            <v>22223846.803081073</v>
          </cell>
          <cell r="BZ253">
            <v>22315367.312042672</v>
          </cell>
          <cell r="CA253">
            <v>22386331.107324671</v>
          </cell>
          <cell r="CB253">
            <v>22263491.463309873</v>
          </cell>
        </row>
        <row r="254">
          <cell r="K254" t="str">
            <v>ULHS</v>
          </cell>
          <cell r="L254">
            <v>1</v>
          </cell>
          <cell r="M254">
            <v>1</v>
          </cell>
          <cell r="N254">
            <v>2</v>
          </cell>
          <cell r="Q254">
            <v>1</v>
          </cell>
          <cell r="R254">
            <v>1</v>
          </cell>
          <cell r="S254">
            <v>40</v>
          </cell>
          <cell r="T254">
            <v>0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  <cell r="AF254">
            <v>38433121.842592098</v>
          </cell>
          <cell r="AG254">
            <v>38882651.9638962</v>
          </cell>
          <cell r="AH254">
            <v>37826616.641114198</v>
          </cell>
          <cell r="AI254">
            <v>38433167.802025601</v>
          </cell>
          <cell r="AJ254">
            <v>36024116.529948197</v>
          </cell>
          <cell r="AK254">
            <v>40187257.407074898</v>
          </cell>
          <cell r="AL254">
            <v>38433121.842592098</v>
          </cell>
          <cell r="AM254">
            <v>38701129.317891203</v>
          </cell>
          <cell r="AN254">
            <v>38660914.498039499</v>
          </cell>
          <cell r="AO254">
            <v>996756.47893657698</v>
          </cell>
          <cell r="AQ254">
            <v>996756.47893657698</v>
          </cell>
          <cell r="AR254">
            <v>47332866.144804098</v>
          </cell>
          <cell r="AS254">
            <v>47332866.144804098</v>
          </cell>
          <cell r="AT254">
            <v>47332866.144804098</v>
          </cell>
          <cell r="AU254">
            <v>0</v>
          </cell>
          <cell r="AV254">
            <v>46334486.109999999</v>
          </cell>
          <cell r="AW254">
            <v>46334486.109999999</v>
          </cell>
          <cell r="AY254">
            <v>47331242.588936575</v>
          </cell>
          <cell r="AZ254">
            <v>0</v>
          </cell>
          <cell r="BA254">
            <v>39429878.321528673</v>
          </cell>
          <cell r="BB254">
            <v>42591073.450838841</v>
          </cell>
          <cell r="BC254">
            <v>42591073.450838841</v>
          </cell>
          <cell r="BD254">
            <v>42591073.450838841</v>
          </cell>
          <cell r="BE254">
            <v>0</v>
          </cell>
          <cell r="BF254">
            <v>0</v>
          </cell>
          <cell r="BG254">
            <v>39429878.321528673</v>
          </cell>
          <cell r="BH254">
            <v>39879408.442832775</v>
          </cell>
          <cell r="BI254">
            <v>38823373.120050773</v>
          </cell>
          <cell r="BJ254">
            <v>39429924.280962177</v>
          </cell>
          <cell r="BK254">
            <v>37020873.008884773</v>
          </cell>
          <cell r="BL254">
            <v>41184013.886011474</v>
          </cell>
          <cell r="BM254">
            <v>39697885.796827778</v>
          </cell>
          <cell r="BN254">
            <v>39657670.976976074</v>
          </cell>
          <cell r="BO254">
            <v>0</v>
          </cell>
          <cell r="BP254">
            <v>0</v>
          </cell>
          <cell r="BQ254">
            <v>39429878.321528673</v>
          </cell>
          <cell r="BR254">
            <v>42591073.450838841</v>
          </cell>
          <cell r="BS254">
            <v>42591073.450838841</v>
          </cell>
          <cell r="BT254">
            <v>42591073.450838841</v>
          </cell>
          <cell r="BU254">
            <v>39429878.321528673</v>
          </cell>
          <cell r="BV254">
            <v>39879408.442832775</v>
          </cell>
          <cell r="BW254">
            <v>38823373.120050773</v>
          </cell>
          <cell r="BX254">
            <v>39429924.280962177</v>
          </cell>
          <cell r="BY254">
            <v>37020873.008884773</v>
          </cell>
          <cell r="BZ254">
            <v>41184013.886011474</v>
          </cell>
          <cell r="CA254">
            <v>39697885.796827778</v>
          </cell>
          <cell r="CB254">
            <v>39657670.976976074</v>
          </cell>
        </row>
        <row r="255">
          <cell r="K255" t="str">
            <v>ULPF</v>
          </cell>
          <cell r="L255">
            <v>1</v>
          </cell>
          <cell r="M255">
            <v>1</v>
          </cell>
          <cell r="N255">
            <v>2</v>
          </cell>
          <cell r="Q255">
            <v>1</v>
          </cell>
          <cell r="R255">
            <v>1</v>
          </cell>
          <cell r="S255">
            <v>40</v>
          </cell>
          <cell r="T255">
            <v>0</v>
          </cell>
          <cell r="W255">
            <v>1</v>
          </cell>
          <cell r="X255">
            <v>1</v>
          </cell>
          <cell r="Y255">
            <v>1</v>
          </cell>
          <cell r="Z255">
            <v>1</v>
          </cell>
          <cell r="AA255">
            <v>1</v>
          </cell>
          <cell r="AB255">
            <v>1</v>
          </cell>
          <cell r="AC255">
            <v>1</v>
          </cell>
          <cell r="AD255">
            <v>1</v>
          </cell>
          <cell r="AE255">
            <v>1</v>
          </cell>
          <cell r="AF255">
            <v>492418280.294496</v>
          </cell>
          <cell r="AG255">
            <v>493095995.54086399</v>
          </cell>
          <cell r="AH255">
            <v>492073588.67287302</v>
          </cell>
          <cell r="AI255">
            <v>492417185.43569702</v>
          </cell>
          <cell r="AJ255">
            <v>493435501.771532</v>
          </cell>
          <cell r="AK255">
            <v>492669276.24749798</v>
          </cell>
          <cell r="AL255">
            <v>492418280.294496</v>
          </cell>
          <cell r="AM255">
            <v>494403137.35400498</v>
          </cell>
          <cell r="AN255">
            <v>492389690.28192198</v>
          </cell>
          <cell r="AO255">
            <v>7463208.6772455396</v>
          </cell>
          <cell r="AQ255">
            <v>9324928.9221480899</v>
          </cell>
          <cell r="AR255">
            <v>504559976.31094903</v>
          </cell>
          <cell r="AS255">
            <v>504559976.31094903</v>
          </cell>
          <cell r="AT255">
            <v>504559976.31094903</v>
          </cell>
          <cell r="AU255">
            <v>0</v>
          </cell>
          <cell r="AV255">
            <v>499489501.91000003</v>
          </cell>
          <cell r="AW255">
            <v>499489501.91000003</v>
          </cell>
          <cell r="AY255">
            <v>508814430.83214813</v>
          </cell>
          <cell r="AZ255">
            <v>0</v>
          </cell>
          <cell r="BA255">
            <v>499881488.97174156</v>
          </cell>
          <cell r="BB255">
            <v>501752883.90742457</v>
          </cell>
          <cell r="BC255">
            <v>501752883.90742457</v>
          </cell>
          <cell r="BD255">
            <v>501752883.90742457</v>
          </cell>
          <cell r="BE255">
            <v>0</v>
          </cell>
          <cell r="BF255">
            <v>0</v>
          </cell>
          <cell r="BG255">
            <v>499881488.97174156</v>
          </cell>
          <cell r="BH255">
            <v>500559204.21810955</v>
          </cell>
          <cell r="BI255">
            <v>499536797.35011858</v>
          </cell>
          <cell r="BJ255">
            <v>499880394.11294258</v>
          </cell>
          <cell r="BK255">
            <v>500898710.44877756</v>
          </cell>
          <cell r="BL255">
            <v>500132484.92474353</v>
          </cell>
          <cell r="BM255">
            <v>501866346.03125054</v>
          </cell>
          <cell r="BN255">
            <v>499852898.95916754</v>
          </cell>
          <cell r="BO255">
            <v>0</v>
          </cell>
          <cell r="BP255">
            <v>0</v>
          </cell>
          <cell r="BQ255">
            <v>499881488.97174156</v>
          </cell>
          <cell r="BR255">
            <v>501752883.90742457</v>
          </cell>
          <cell r="BS255">
            <v>501752883.90742457</v>
          </cell>
          <cell r="BT255">
            <v>501752883.90742457</v>
          </cell>
          <cell r="BU255">
            <v>499881488.97174156</v>
          </cell>
          <cell r="BV255">
            <v>500559204.21810955</v>
          </cell>
          <cell r="BW255">
            <v>499536797.35011858</v>
          </cell>
          <cell r="BX255">
            <v>499880394.11294258</v>
          </cell>
          <cell r="BY255">
            <v>500898710.44877756</v>
          </cell>
          <cell r="BZ255">
            <v>500132484.92474353</v>
          </cell>
          <cell r="CA255">
            <v>501866346.03125054</v>
          </cell>
          <cell r="CB255">
            <v>499852898.95916754</v>
          </cell>
        </row>
        <row r="256">
          <cell r="K256" t="str">
            <v>ULSA</v>
          </cell>
          <cell r="L256">
            <v>1</v>
          </cell>
          <cell r="M256">
            <v>1</v>
          </cell>
          <cell r="N256">
            <v>2</v>
          </cell>
          <cell r="Q256">
            <v>1</v>
          </cell>
          <cell r="R256">
            <v>1</v>
          </cell>
          <cell r="S256">
            <v>40</v>
          </cell>
          <cell r="T256">
            <v>0</v>
          </cell>
          <cell r="W256">
            <v>1</v>
          </cell>
          <cell r="X256">
            <v>1</v>
          </cell>
          <cell r="Y256">
            <v>1</v>
          </cell>
          <cell r="Z256">
            <v>1</v>
          </cell>
          <cell r="AA256">
            <v>1</v>
          </cell>
          <cell r="AB256">
            <v>1</v>
          </cell>
          <cell r="AC256">
            <v>1</v>
          </cell>
          <cell r="AD256">
            <v>1</v>
          </cell>
          <cell r="AE256">
            <v>1</v>
          </cell>
          <cell r="AF256">
            <v>1234588257.6526301</v>
          </cell>
          <cell r="AG256">
            <v>1236883534.29109</v>
          </cell>
          <cell r="AH256">
            <v>1231502846.0166299</v>
          </cell>
          <cell r="AI256">
            <v>1234609508.1175799</v>
          </cell>
          <cell r="AJ256">
            <v>1225762464.48961</v>
          </cell>
          <cell r="AK256">
            <v>1241602316.08529</v>
          </cell>
          <cell r="AL256">
            <v>1234588257.6526301</v>
          </cell>
          <cell r="AM256">
            <v>1240117140.49037</v>
          </cell>
          <cell r="AN256">
            <v>1235894549.34323</v>
          </cell>
          <cell r="AO256">
            <v>25347123.839843601</v>
          </cell>
          <cell r="AQ256">
            <v>27496980.399517301</v>
          </cell>
          <cell r="AR256">
            <v>1310822659.2276399</v>
          </cell>
          <cell r="AS256">
            <v>1310822659.2276399</v>
          </cell>
          <cell r="AT256">
            <v>1310822659.2276399</v>
          </cell>
          <cell r="AU256">
            <v>0</v>
          </cell>
          <cell r="AV256">
            <v>1283165421.8199999</v>
          </cell>
          <cell r="AW256">
            <v>1283165421.8199999</v>
          </cell>
          <cell r="AY256">
            <v>1310662402.2195172</v>
          </cell>
          <cell r="AZ256">
            <v>0</v>
          </cell>
          <cell r="BA256">
            <v>1259935381.4924736</v>
          </cell>
          <cell r="BB256">
            <v>1280290292.5865402</v>
          </cell>
          <cell r="BC256">
            <v>1280290292.5865402</v>
          </cell>
          <cell r="BD256">
            <v>1280290292.5865402</v>
          </cell>
          <cell r="BE256">
            <v>0</v>
          </cell>
          <cell r="BF256">
            <v>0</v>
          </cell>
          <cell r="BG256">
            <v>1259935381.4924736</v>
          </cell>
          <cell r="BH256">
            <v>1262230658.1309335</v>
          </cell>
          <cell r="BI256">
            <v>1256849969.8564734</v>
          </cell>
          <cell r="BJ256">
            <v>1259956631.9574234</v>
          </cell>
          <cell r="BK256">
            <v>1251109588.3294535</v>
          </cell>
          <cell r="BL256">
            <v>1266949439.9251335</v>
          </cell>
          <cell r="BM256">
            <v>1265464264.3302135</v>
          </cell>
          <cell r="BN256">
            <v>1261241673.1830735</v>
          </cell>
          <cell r="BO256">
            <v>0</v>
          </cell>
          <cell r="BP256">
            <v>0</v>
          </cell>
          <cell r="BQ256">
            <v>1259935381.4924736</v>
          </cell>
          <cell r="BR256">
            <v>1280290292.5865402</v>
          </cell>
          <cell r="BS256">
            <v>1280290292.5865402</v>
          </cell>
          <cell r="BT256">
            <v>1280290292.5865402</v>
          </cell>
          <cell r="BU256">
            <v>1259935381.4924736</v>
          </cell>
          <cell r="BV256">
            <v>1262230658.1309335</v>
          </cell>
          <cell r="BW256">
            <v>1256849969.8564734</v>
          </cell>
          <cell r="BX256">
            <v>1259956631.9574234</v>
          </cell>
          <cell r="BY256">
            <v>1251109588.3294535</v>
          </cell>
          <cell r="BZ256">
            <v>1266949439.9251335</v>
          </cell>
          <cell r="CA256">
            <v>1265464264.3302135</v>
          </cell>
          <cell r="CB256">
            <v>1261241673.1830735</v>
          </cell>
        </row>
        <row r="257">
          <cell r="K257" t="str">
            <v>ULSP</v>
          </cell>
          <cell r="L257" t="e">
            <v>#N/A</v>
          </cell>
          <cell r="M257">
            <v>1</v>
          </cell>
          <cell r="N257">
            <v>2</v>
          </cell>
          <cell r="Q257">
            <v>1</v>
          </cell>
          <cell r="R257">
            <v>1</v>
          </cell>
          <cell r="S257">
            <v>40</v>
          </cell>
          <cell r="T257">
            <v>0</v>
          </cell>
          <cell r="W257">
            <v>1</v>
          </cell>
          <cell r="X257">
            <v>1</v>
          </cell>
          <cell r="Y257">
            <v>1</v>
          </cell>
          <cell r="Z257">
            <v>1</v>
          </cell>
          <cell r="AA257">
            <v>1</v>
          </cell>
          <cell r="AB257">
            <v>1</v>
          </cell>
          <cell r="AC257">
            <v>1</v>
          </cell>
          <cell r="AD257">
            <v>1</v>
          </cell>
          <cell r="AE257">
            <v>1</v>
          </cell>
          <cell r="AF257">
            <v>14104424.867658</v>
          </cell>
          <cell r="AG257">
            <v>14113787.5297279</v>
          </cell>
          <cell r="AH257">
            <v>14091920.947096299</v>
          </cell>
          <cell r="AI257">
            <v>14104445.099330099</v>
          </cell>
          <cell r="AJ257">
            <v>14429045.264120899</v>
          </cell>
          <cell r="AK257">
            <v>13838079.4357387</v>
          </cell>
          <cell r="AL257">
            <v>14104424.867658</v>
          </cell>
          <cell r="AM257">
            <v>14121522.5778198</v>
          </cell>
          <cell r="AN257">
            <v>14121575.6969244</v>
          </cell>
          <cell r="AR257">
            <v>12182908.170182601</v>
          </cell>
          <cell r="AS257">
            <v>12182908.170182601</v>
          </cell>
          <cell r="AT257">
            <v>12182908.170182601</v>
          </cell>
          <cell r="AU257">
            <v>0</v>
          </cell>
          <cell r="AV257">
            <v>11925937.210000001</v>
          </cell>
          <cell r="AW257">
            <v>11925937.210000001</v>
          </cell>
          <cell r="AY257">
            <v>11925937.210000001</v>
          </cell>
          <cell r="AZ257">
            <v>0</v>
          </cell>
          <cell r="BA257">
            <v>14104424.867658</v>
          </cell>
          <cell r="BB257">
            <v>14104424.867658</v>
          </cell>
          <cell r="BC257">
            <v>14104424.867658</v>
          </cell>
          <cell r="BD257">
            <v>14104424.867658</v>
          </cell>
          <cell r="BE257">
            <v>0</v>
          </cell>
          <cell r="BF257">
            <v>0</v>
          </cell>
          <cell r="BG257">
            <v>14104424.867658</v>
          </cell>
          <cell r="BH257">
            <v>14113787.5297279</v>
          </cell>
          <cell r="BI257">
            <v>14091920.947096299</v>
          </cell>
          <cell r="BJ257">
            <v>14104445.099330099</v>
          </cell>
          <cell r="BK257">
            <v>14429045.264120899</v>
          </cell>
          <cell r="BL257">
            <v>13838079.4357387</v>
          </cell>
          <cell r="BM257">
            <v>14121522.5778198</v>
          </cell>
          <cell r="BN257">
            <v>14121575.6969244</v>
          </cell>
          <cell r="BO257">
            <v>0</v>
          </cell>
          <cell r="BP257">
            <v>0</v>
          </cell>
          <cell r="BQ257">
            <v>14104424.867658</v>
          </cell>
          <cell r="BR257">
            <v>14104424.867658</v>
          </cell>
          <cell r="BS257">
            <v>14104424.867658</v>
          </cell>
          <cell r="BT257">
            <v>14104424.867658</v>
          </cell>
          <cell r="BU257">
            <v>14104424.867658</v>
          </cell>
          <cell r="BV257">
            <v>14113787.5297279</v>
          </cell>
          <cell r="BW257">
            <v>14091920.947096299</v>
          </cell>
          <cell r="BX257">
            <v>14104445.099330099</v>
          </cell>
          <cell r="BY257">
            <v>14429045.264120899</v>
          </cell>
          <cell r="BZ257">
            <v>13838079.4357387</v>
          </cell>
          <cell r="CA257">
            <v>14121522.5778198</v>
          </cell>
          <cell r="CB257">
            <v>14121575.6969244</v>
          </cell>
        </row>
        <row r="258">
          <cell r="K258" t="str">
            <v>ULSS</v>
          </cell>
          <cell r="L258" t="e">
            <v>#N/A</v>
          </cell>
          <cell r="M258">
            <v>1</v>
          </cell>
          <cell r="N258">
            <v>2</v>
          </cell>
          <cell r="Q258">
            <v>1</v>
          </cell>
          <cell r="R258">
            <v>1</v>
          </cell>
          <cell r="S258">
            <v>40</v>
          </cell>
          <cell r="T258">
            <v>0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246589419.45753399</v>
          </cell>
          <cell r="AG258">
            <v>246704554.426687</v>
          </cell>
          <cell r="AH258">
            <v>246436237.19326201</v>
          </cell>
          <cell r="AI258">
            <v>246591904.09482601</v>
          </cell>
          <cell r="AJ258">
            <v>265783948.43993101</v>
          </cell>
          <cell r="AK258">
            <v>232313195.926496</v>
          </cell>
          <cell r="AL258">
            <v>246589419.45753399</v>
          </cell>
          <cell r="AM258">
            <v>247187078.92104799</v>
          </cell>
          <cell r="AN258">
            <v>246826714.73148799</v>
          </cell>
          <cell r="AR258">
            <v>174116803.02026701</v>
          </cell>
          <cell r="AS258">
            <v>174116803.02026701</v>
          </cell>
          <cell r="AT258">
            <v>250773344.7240802</v>
          </cell>
          <cell r="AU258">
            <v>0</v>
          </cell>
          <cell r="AV258">
            <v>174116803.02000001</v>
          </cell>
          <cell r="AW258">
            <v>174116803.02000001</v>
          </cell>
          <cell r="AY258">
            <v>174116803.02000001</v>
          </cell>
          <cell r="AZ258">
            <v>0</v>
          </cell>
          <cell r="BA258">
            <v>246589419.45753399</v>
          </cell>
          <cell r="BB258">
            <v>248262989.56415248</v>
          </cell>
          <cell r="BC258">
            <v>246589419.45753399</v>
          </cell>
          <cell r="BD258">
            <v>248262989.56415248</v>
          </cell>
          <cell r="BE258">
            <v>0</v>
          </cell>
          <cell r="BF258">
            <v>0</v>
          </cell>
          <cell r="BG258">
            <v>246589419.45753399</v>
          </cell>
          <cell r="BH258">
            <v>246704554.426687</v>
          </cell>
          <cell r="BI258">
            <v>246436237.19326201</v>
          </cell>
          <cell r="BJ258">
            <v>246591904.09482601</v>
          </cell>
          <cell r="BK258">
            <v>265783948.43993101</v>
          </cell>
          <cell r="BL258">
            <v>232313195.926496</v>
          </cell>
          <cell r="BM258">
            <v>247187078.92104799</v>
          </cell>
          <cell r="BN258">
            <v>246826714.73148799</v>
          </cell>
          <cell r="BO258">
            <v>0</v>
          </cell>
          <cell r="BP258">
            <v>0</v>
          </cell>
          <cell r="BQ258">
            <v>246589419.45753399</v>
          </cell>
          <cell r="BR258">
            <v>248262989.56415248</v>
          </cell>
          <cell r="BS258">
            <v>246589419.45753399</v>
          </cell>
          <cell r="BT258">
            <v>248262989.56415248</v>
          </cell>
          <cell r="BU258">
            <v>246589419.45753399</v>
          </cell>
          <cell r="BV258">
            <v>246704554.426687</v>
          </cell>
          <cell r="BW258">
            <v>246436237.19326201</v>
          </cell>
          <cell r="BX258">
            <v>246591904.09482601</v>
          </cell>
          <cell r="BY258">
            <v>265783948.43993101</v>
          </cell>
          <cell r="BZ258">
            <v>232313195.926496</v>
          </cell>
          <cell r="CA258">
            <v>247187078.92104799</v>
          </cell>
          <cell r="CB258">
            <v>246826714.73148799</v>
          </cell>
          <cell r="CC258">
            <v>76656541.703813195</v>
          </cell>
          <cell r="CD258">
            <v>76392664.741499603</v>
          </cell>
          <cell r="CE258">
            <v>77011226.883298203</v>
          </cell>
          <cell r="CF258">
            <v>76656541.703813195</v>
          </cell>
          <cell r="CG258">
            <v>96666596.081084594</v>
          </cell>
          <cell r="CH258">
            <v>61715672.055900201</v>
          </cell>
          <cell r="CI258">
            <v>76656541.703813195</v>
          </cell>
          <cell r="CJ258">
            <v>76656541.703813195</v>
          </cell>
          <cell r="CK258">
            <v>76458878.173904896</v>
          </cell>
        </row>
        <row r="259">
          <cell r="K259" t="str">
            <v>UMSA</v>
          </cell>
          <cell r="L259">
            <v>1</v>
          </cell>
          <cell r="M259">
            <v>1</v>
          </cell>
          <cell r="N259">
            <v>2</v>
          </cell>
          <cell r="Q259">
            <v>1</v>
          </cell>
          <cell r="R259">
            <v>1</v>
          </cell>
          <cell r="S259">
            <v>40</v>
          </cell>
          <cell r="T259">
            <v>0</v>
          </cell>
          <cell r="W259">
            <v>1</v>
          </cell>
          <cell r="X259">
            <v>1</v>
          </cell>
          <cell r="Y259">
            <v>1</v>
          </cell>
          <cell r="Z259">
            <v>1</v>
          </cell>
          <cell r="AA259">
            <v>1</v>
          </cell>
          <cell r="AB259">
            <v>1</v>
          </cell>
          <cell r="AC259">
            <v>1</v>
          </cell>
          <cell r="AD259">
            <v>1</v>
          </cell>
          <cell r="AE259">
            <v>1</v>
          </cell>
          <cell r="AF259">
            <v>1</v>
          </cell>
          <cell r="AG259">
            <v>1</v>
          </cell>
          <cell r="AH259">
            <v>1</v>
          </cell>
          <cell r="AI259">
            <v>1</v>
          </cell>
          <cell r="AJ259">
            <v>1</v>
          </cell>
          <cell r="AK259">
            <v>1</v>
          </cell>
          <cell r="AL259">
            <v>1</v>
          </cell>
          <cell r="AM259">
            <v>1</v>
          </cell>
          <cell r="AN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1</v>
          </cell>
          <cell r="AW259">
            <v>1</v>
          </cell>
          <cell r="AY259">
            <v>1</v>
          </cell>
          <cell r="AZ259">
            <v>0</v>
          </cell>
          <cell r="BA259">
            <v>1</v>
          </cell>
          <cell r="BB259">
            <v>1</v>
          </cell>
          <cell r="BC259">
            <v>1</v>
          </cell>
          <cell r="BD259">
            <v>1</v>
          </cell>
          <cell r="BE259">
            <v>0</v>
          </cell>
          <cell r="BF259">
            <v>0</v>
          </cell>
          <cell r="BG259">
            <v>1</v>
          </cell>
          <cell r="BH259">
            <v>1</v>
          </cell>
          <cell r="BI259">
            <v>1</v>
          </cell>
          <cell r="BJ259">
            <v>1</v>
          </cell>
          <cell r="BK259">
            <v>1</v>
          </cell>
          <cell r="BL259">
            <v>1</v>
          </cell>
          <cell r="BM259">
            <v>1</v>
          </cell>
          <cell r="BN259">
            <v>1</v>
          </cell>
          <cell r="BO259">
            <v>0</v>
          </cell>
          <cell r="BP259">
            <v>0</v>
          </cell>
          <cell r="BQ259">
            <v>1</v>
          </cell>
          <cell r="BR259">
            <v>1</v>
          </cell>
          <cell r="BS259">
            <v>1</v>
          </cell>
          <cell r="BT259">
            <v>1</v>
          </cell>
          <cell r="BU259">
            <v>1</v>
          </cell>
          <cell r="BV259">
            <v>1</v>
          </cell>
          <cell r="BW259">
            <v>1</v>
          </cell>
          <cell r="BX259">
            <v>1</v>
          </cell>
          <cell r="BY259">
            <v>1</v>
          </cell>
          <cell r="BZ259">
            <v>1</v>
          </cell>
          <cell r="CA259">
            <v>1</v>
          </cell>
          <cell r="CB259">
            <v>1</v>
          </cell>
        </row>
        <row r="260">
          <cell r="K260" t="str">
            <v>UOGP</v>
          </cell>
          <cell r="L260">
            <v>1</v>
          </cell>
          <cell r="M260">
            <v>1</v>
          </cell>
          <cell r="N260">
            <v>2</v>
          </cell>
          <cell r="P260">
            <v>1</v>
          </cell>
          <cell r="Q260">
            <v>1</v>
          </cell>
          <cell r="R260">
            <v>1</v>
          </cell>
          <cell r="S260">
            <v>40</v>
          </cell>
          <cell r="T260">
            <v>0</v>
          </cell>
          <cell r="W260">
            <v>1</v>
          </cell>
          <cell r="X260">
            <v>1</v>
          </cell>
          <cell r="Y260">
            <v>1</v>
          </cell>
          <cell r="Z260">
            <v>1</v>
          </cell>
          <cell r="AA260">
            <v>1</v>
          </cell>
          <cell r="AB260">
            <v>1</v>
          </cell>
          <cell r="AC260">
            <v>1</v>
          </cell>
          <cell r="AD260">
            <v>1</v>
          </cell>
          <cell r="AE260">
            <v>1</v>
          </cell>
          <cell r="AF260">
            <v>103585819.38124</v>
          </cell>
          <cell r="AG260">
            <v>103572431.593146</v>
          </cell>
          <cell r="AH260">
            <v>103603753.081811</v>
          </cell>
          <cell r="AI260">
            <v>103585819.38124</v>
          </cell>
          <cell r="AJ260">
            <v>104002086.47210599</v>
          </cell>
          <cell r="AK260">
            <v>103280693.97105099</v>
          </cell>
          <cell r="AL260">
            <v>103585819.38124</v>
          </cell>
          <cell r="AM260">
            <v>103742637.745381</v>
          </cell>
          <cell r="AN260">
            <v>103571258.210979</v>
          </cell>
          <cell r="AO260">
            <v>-3505735.6940714801</v>
          </cell>
          <cell r="AR260">
            <v>100246536.61590999</v>
          </cell>
          <cell r="AS260">
            <v>100246536.61590999</v>
          </cell>
          <cell r="AT260">
            <v>100246536.61590999</v>
          </cell>
          <cell r="AU260">
            <v>0</v>
          </cell>
          <cell r="AV260">
            <v>100246199.43000001</v>
          </cell>
          <cell r="AW260">
            <v>100246199.43000001</v>
          </cell>
          <cell r="AY260">
            <v>100246199.43000001</v>
          </cell>
          <cell r="AZ260">
            <v>0</v>
          </cell>
          <cell r="BA260">
            <v>100080083.68716851</v>
          </cell>
          <cell r="BB260">
            <v>100146664.85866511</v>
          </cell>
          <cell r="BC260">
            <v>100146664.85866511</v>
          </cell>
          <cell r="BD260">
            <v>100146664.85866511</v>
          </cell>
          <cell r="BE260">
            <v>0</v>
          </cell>
          <cell r="BF260">
            <v>0</v>
          </cell>
          <cell r="BG260">
            <v>100080083.68716851</v>
          </cell>
          <cell r="BH260">
            <v>100066695.89907451</v>
          </cell>
          <cell r="BI260">
            <v>100098017.38773951</v>
          </cell>
          <cell r="BJ260">
            <v>100080083.68716851</v>
          </cell>
          <cell r="BK260">
            <v>100496350.77803451</v>
          </cell>
          <cell r="BL260">
            <v>99774958.276979506</v>
          </cell>
          <cell r="BM260">
            <v>100236902.05130951</v>
          </cell>
          <cell r="BN260">
            <v>100065522.51690751</v>
          </cell>
          <cell r="BO260">
            <v>0</v>
          </cell>
          <cell r="BP260">
            <v>0</v>
          </cell>
          <cell r="BQ260">
            <v>100080083.68716851</v>
          </cell>
          <cell r="BR260">
            <v>100146664.85866511</v>
          </cell>
          <cell r="BS260">
            <v>100146664.85866511</v>
          </cell>
          <cell r="BT260">
            <v>100146664.85866511</v>
          </cell>
          <cell r="BU260">
            <v>100080083.68716851</v>
          </cell>
          <cell r="BV260">
            <v>100066695.89907451</v>
          </cell>
          <cell r="BW260">
            <v>100098017.38773951</v>
          </cell>
          <cell r="BX260">
            <v>100080083.68716851</v>
          </cell>
          <cell r="BY260">
            <v>100496350.77803451</v>
          </cell>
          <cell r="BZ260">
            <v>99774958.276979506</v>
          </cell>
          <cell r="CA260">
            <v>100236902.05130951</v>
          </cell>
          <cell r="CB260">
            <v>100065522.51690751</v>
          </cell>
        </row>
        <row r="261">
          <cell r="K261" t="str">
            <v>UOPF</v>
          </cell>
          <cell r="L261">
            <v>1</v>
          </cell>
          <cell r="M261">
            <v>1</v>
          </cell>
          <cell r="N261">
            <v>2</v>
          </cell>
          <cell r="Q261">
            <v>1</v>
          </cell>
          <cell r="R261">
            <v>1</v>
          </cell>
          <cell r="S261">
            <v>40</v>
          </cell>
          <cell r="T261">
            <v>0</v>
          </cell>
          <cell r="W261">
            <v>1</v>
          </cell>
          <cell r="X261">
            <v>1</v>
          </cell>
          <cell r="Y261">
            <v>1</v>
          </cell>
          <cell r="Z261">
            <v>1</v>
          </cell>
          <cell r="AA261">
            <v>1</v>
          </cell>
          <cell r="AB261">
            <v>1</v>
          </cell>
          <cell r="AC261">
            <v>1</v>
          </cell>
          <cell r="AD261">
            <v>1</v>
          </cell>
          <cell r="AE261">
            <v>1</v>
          </cell>
          <cell r="AF261">
            <v>276281299.32087702</v>
          </cell>
          <cell r="AG261">
            <v>276279288.43751103</v>
          </cell>
          <cell r="AH261">
            <v>276283563.77240902</v>
          </cell>
          <cell r="AI261">
            <v>276281295.87563503</v>
          </cell>
          <cell r="AJ261">
            <v>276252415.86228299</v>
          </cell>
          <cell r="AK261">
            <v>276293982.51333898</v>
          </cell>
          <cell r="AL261">
            <v>276281299.32087702</v>
          </cell>
          <cell r="AM261">
            <v>276877206.14575398</v>
          </cell>
          <cell r="AN261">
            <v>276248955.73336899</v>
          </cell>
          <cell r="AO261">
            <v>-1580951.84</v>
          </cell>
          <cell r="AQ261">
            <v>-1580951.84</v>
          </cell>
          <cell r="AR261">
            <v>277025429.05794603</v>
          </cell>
          <cell r="AS261">
            <v>277025429.05794603</v>
          </cell>
          <cell r="AT261">
            <v>277025429.05794603</v>
          </cell>
          <cell r="AU261">
            <v>0</v>
          </cell>
          <cell r="AV261">
            <v>277069336.12</v>
          </cell>
          <cell r="AW261">
            <v>277069336.12</v>
          </cell>
          <cell r="AY261">
            <v>275488384.28000003</v>
          </cell>
          <cell r="AZ261">
            <v>0</v>
          </cell>
          <cell r="BA261">
            <v>274700347.48087704</v>
          </cell>
          <cell r="BB261">
            <v>275630380.11170465</v>
          </cell>
          <cell r="BC261">
            <v>275630380.11170465</v>
          </cell>
          <cell r="BD261">
            <v>275630380.11170465</v>
          </cell>
          <cell r="BE261">
            <v>0</v>
          </cell>
          <cell r="BF261">
            <v>0</v>
          </cell>
          <cell r="BG261">
            <v>274700347.48087704</v>
          </cell>
          <cell r="BH261">
            <v>274698336.59751105</v>
          </cell>
          <cell r="BI261">
            <v>274702611.93240905</v>
          </cell>
          <cell r="BJ261">
            <v>274700344.03563505</v>
          </cell>
          <cell r="BK261">
            <v>274671464.02228302</v>
          </cell>
          <cell r="BL261">
            <v>274713030.67333901</v>
          </cell>
          <cell r="BM261">
            <v>275296254.30575401</v>
          </cell>
          <cell r="BN261">
            <v>274668003.89336902</v>
          </cell>
          <cell r="BO261">
            <v>0</v>
          </cell>
          <cell r="BP261">
            <v>0</v>
          </cell>
          <cell r="BQ261">
            <v>274700347.48087704</v>
          </cell>
          <cell r="BR261">
            <v>275630380.11170465</v>
          </cell>
          <cell r="BS261">
            <v>275630380.11170465</v>
          </cell>
          <cell r="BT261">
            <v>275630380.11170465</v>
          </cell>
          <cell r="BU261">
            <v>274700347.48087704</v>
          </cell>
          <cell r="BV261">
            <v>274698336.59751105</v>
          </cell>
          <cell r="BW261">
            <v>274702611.93240905</v>
          </cell>
          <cell r="BX261">
            <v>274700344.03563505</v>
          </cell>
          <cell r="BY261">
            <v>274671464.02228302</v>
          </cell>
          <cell r="BZ261">
            <v>274713030.67333901</v>
          </cell>
          <cell r="CA261">
            <v>275296254.30575401</v>
          </cell>
          <cell r="CB261">
            <v>274668003.89336902</v>
          </cell>
        </row>
        <row r="262">
          <cell r="K262" t="str">
            <v>UQGP</v>
          </cell>
          <cell r="L262">
            <v>1</v>
          </cell>
          <cell r="M262">
            <v>1</v>
          </cell>
          <cell r="N262">
            <v>2</v>
          </cell>
          <cell r="P262">
            <v>1</v>
          </cell>
          <cell r="Q262">
            <v>1</v>
          </cell>
          <cell r="R262">
            <v>1</v>
          </cell>
          <cell r="S262">
            <v>40</v>
          </cell>
          <cell r="T262">
            <v>0</v>
          </cell>
          <cell r="W262">
            <v>1</v>
          </cell>
          <cell r="X262">
            <v>1</v>
          </cell>
          <cell r="Y262">
            <v>1</v>
          </cell>
          <cell r="Z262">
            <v>1</v>
          </cell>
          <cell r="AA262">
            <v>1</v>
          </cell>
          <cell r="AB262">
            <v>1</v>
          </cell>
          <cell r="AC262">
            <v>1</v>
          </cell>
          <cell r="AD262">
            <v>1</v>
          </cell>
          <cell r="AE262">
            <v>1</v>
          </cell>
          <cell r="AF262">
            <v>231515512.71499601</v>
          </cell>
          <cell r="AG262">
            <v>231354061.12467799</v>
          </cell>
          <cell r="AH262">
            <v>231731949.001028</v>
          </cell>
          <cell r="AI262">
            <v>231503089.14590099</v>
          </cell>
          <cell r="AJ262">
            <v>233847453.58794901</v>
          </cell>
          <cell r="AK262">
            <v>229502437.37006599</v>
          </cell>
          <cell r="AL262">
            <v>231515512.71499601</v>
          </cell>
          <cell r="AM262">
            <v>233025301.22643</v>
          </cell>
          <cell r="AN262">
            <v>231485052.70533299</v>
          </cell>
          <cell r="AO262">
            <v>22718144.049136501</v>
          </cell>
          <cell r="AR262">
            <v>208364904.61411399</v>
          </cell>
          <cell r="AS262">
            <v>208364904.61411399</v>
          </cell>
          <cell r="AT262">
            <v>208364904.61411399</v>
          </cell>
          <cell r="AU262">
            <v>0</v>
          </cell>
          <cell r="AV262">
            <v>208407725.11000001</v>
          </cell>
          <cell r="AW262">
            <v>208407725.11000001</v>
          </cell>
          <cell r="AY262">
            <v>208407725.11000001</v>
          </cell>
          <cell r="AZ262">
            <v>0</v>
          </cell>
          <cell r="BA262">
            <v>254233656.7641325</v>
          </cell>
          <cell r="BB262">
            <v>254233656.7641325</v>
          </cell>
          <cell r="BC262">
            <v>254233656.7641325</v>
          </cell>
          <cell r="BD262">
            <v>254233656.7641325</v>
          </cell>
          <cell r="BE262">
            <v>0</v>
          </cell>
          <cell r="BF262">
            <v>0</v>
          </cell>
          <cell r="BG262">
            <v>254233656.7641325</v>
          </cell>
          <cell r="BH262">
            <v>254072205.17381448</v>
          </cell>
          <cell r="BI262">
            <v>254450093.05016449</v>
          </cell>
          <cell r="BJ262">
            <v>254221233.19503748</v>
          </cell>
          <cell r="BK262">
            <v>256565597.6370855</v>
          </cell>
          <cell r="BL262">
            <v>252220581.41920248</v>
          </cell>
          <cell r="BM262">
            <v>255743445.27556649</v>
          </cell>
          <cell r="BN262">
            <v>254203196.75446948</v>
          </cell>
          <cell r="BO262">
            <v>0</v>
          </cell>
          <cell r="BP262">
            <v>0</v>
          </cell>
          <cell r="BQ262">
            <v>254233656.7641325</v>
          </cell>
          <cell r="BR262">
            <v>254233656.7641325</v>
          </cell>
          <cell r="BS262">
            <v>254233656.7641325</v>
          </cell>
          <cell r="BT262">
            <v>254233656.7641325</v>
          </cell>
          <cell r="BU262">
            <v>254233656.7641325</v>
          </cell>
          <cell r="BV262">
            <v>254072205.17381448</v>
          </cell>
          <cell r="BW262">
            <v>254450093.05016449</v>
          </cell>
          <cell r="BX262">
            <v>254221233.19503748</v>
          </cell>
          <cell r="BY262">
            <v>256565597.6370855</v>
          </cell>
          <cell r="BZ262">
            <v>252220581.41920248</v>
          </cell>
          <cell r="CA262">
            <v>255743445.27556649</v>
          </cell>
          <cell r="CB262">
            <v>254203196.75446948</v>
          </cell>
        </row>
        <row r="263">
          <cell r="K263" t="str">
            <v>UQGS</v>
          </cell>
          <cell r="L263">
            <v>1</v>
          </cell>
          <cell r="M263">
            <v>1</v>
          </cell>
          <cell r="N263">
            <v>2</v>
          </cell>
          <cell r="P263">
            <v>1</v>
          </cell>
          <cell r="Q263">
            <v>1</v>
          </cell>
          <cell r="R263">
            <v>1</v>
          </cell>
          <cell r="S263">
            <v>40</v>
          </cell>
          <cell r="T263">
            <v>0</v>
          </cell>
          <cell r="W263">
            <v>1</v>
          </cell>
          <cell r="X263">
            <v>1</v>
          </cell>
          <cell r="Y263">
            <v>1</v>
          </cell>
          <cell r="Z263">
            <v>1</v>
          </cell>
          <cell r="AA263">
            <v>1</v>
          </cell>
          <cell r="AB263">
            <v>1</v>
          </cell>
          <cell r="AC263">
            <v>1</v>
          </cell>
          <cell r="AD263">
            <v>1</v>
          </cell>
          <cell r="AE263">
            <v>1</v>
          </cell>
          <cell r="AF263">
            <v>1765917.0363120399</v>
          </cell>
          <cell r="AG263">
            <v>1775970.7537573201</v>
          </cell>
          <cell r="AH263">
            <v>1752433.9138555401</v>
          </cell>
          <cell r="AI263">
            <v>1766257.2105008799</v>
          </cell>
          <cell r="AJ263">
            <v>1776512.7589324799</v>
          </cell>
          <cell r="AK263">
            <v>1760478.3382475099</v>
          </cell>
          <cell r="AL263">
            <v>1765917.0363120399</v>
          </cell>
          <cell r="AM263">
            <v>1781192.71329405</v>
          </cell>
          <cell r="AN263">
            <v>1770550.69893086</v>
          </cell>
          <cell r="AR263">
            <v>1790862.9417686299</v>
          </cell>
          <cell r="AS263">
            <v>1790862.9417686299</v>
          </cell>
          <cell r="AT263">
            <v>1790862.9417686299</v>
          </cell>
          <cell r="AU263">
            <v>0</v>
          </cell>
          <cell r="AV263">
            <v>1790862.94</v>
          </cell>
          <cell r="AW263">
            <v>1790862.94</v>
          </cell>
          <cell r="AY263">
            <v>1790862.94</v>
          </cell>
          <cell r="AZ263">
            <v>0</v>
          </cell>
          <cell r="BA263">
            <v>1765917.0363120399</v>
          </cell>
          <cell r="BB263">
            <v>1775895.398494676</v>
          </cell>
          <cell r="BC263">
            <v>1775895.398494676</v>
          </cell>
          <cell r="BD263">
            <v>1775895.398494676</v>
          </cell>
          <cell r="BE263">
            <v>0</v>
          </cell>
          <cell r="BF263">
            <v>0</v>
          </cell>
          <cell r="BG263">
            <v>1765917.0363120399</v>
          </cell>
          <cell r="BH263">
            <v>1775970.7537573201</v>
          </cell>
          <cell r="BI263">
            <v>1752433.9138555401</v>
          </cell>
          <cell r="BJ263">
            <v>1766257.2105008799</v>
          </cell>
          <cell r="BK263">
            <v>1776512.7589324799</v>
          </cell>
          <cell r="BL263">
            <v>1760478.3382475099</v>
          </cell>
          <cell r="BM263">
            <v>1781192.71329405</v>
          </cell>
          <cell r="BN263">
            <v>1770550.69893086</v>
          </cell>
          <cell r="BO263">
            <v>0</v>
          </cell>
          <cell r="BP263">
            <v>0</v>
          </cell>
          <cell r="BQ263">
            <v>1765917.0363120399</v>
          </cell>
          <cell r="BR263">
            <v>1775895.398494676</v>
          </cell>
          <cell r="BS263">
            <v>1775895.398494676</v>
          </cell>
          <cell r="BT263">
            <v>1775895.398494676</v>
          </cell>
          <cell r="BU263">
            <v>1765917.0363120399</v>
          </cell>
          <cell r="BV263">
            <v>1775970.7537573201</v>
          </cell>
          <cell r="BW263">
            <v>1752433.9138555401</v>
          </cell>
          <cell r="BX263">
            <v>1766257.2105008799</v>
          </cell>
          <cell r="BY263">
            <v>1776512.7589324799</v>
          </cell>
          <cell r="BZ263">
            <v>1760478.3382475099</v>
          </cell>
          <cell r="CA263">
            <v>1781192.71329405</v>
          </cell>
          <cell r="CB263">
            <v>1770550.69893086</v>
          </cell>
        </row>
        <row r="264">
          <cell r="K264" t="str">
            <v>UQPF</v>
          </cell>
          <cell r="L264">
            <v>1</v>
          </cell>
          <cell r="M264">
            <v>1</v>
          </cell>
          <cell r="N264">
            <v>2</v>
          </cell>
          <cell r="Q264">
            <v>1</v>
          </cell>
          <cell r="R264">
            <v>1</v>
          </cell>
          <cell r="S264">
            <v>40</v>
          </cell>
          <cell r="T264">
            <v>0</v>
          </cell>
          <cell r="W264">
            <v>1</v>
          </cell>
          <cell r="X264">
            <v>1</v>
          </cell>
          <cell r="Y264">
            <v>1</v>
          </cell>
          <cell r="Z264">
            <v>1</v>
          </cell>
          <cell r="AA264">
            <v>1</v>
          </cell>
          <cell r="AB264">
            <v>1</v>
          </cell>
          <cell r="AC264">
            <v>1</v>
          </cell>
          <cell r="AD264">
            <v>1</v>
          </cell>
          <cell r="AE264">
            <v>1</v>
          </cell>
          <cell r="AF264">
            <v>26507869.455066301</v>
          </cell>
          <cell r="AG264">
            <v>26487913.0277013</v>
          </cell>
          <cell r="AH264">
            <v>26534594.662427001</v>
          </cell>
          <cell r="AI264">
            <v>26507503.9104007</v>
          </cell>
          <cell r="AJ264">
            <v>26545703.199627198</v>
          </cell>
          <cell r="AK264">
            <v>26476403.1613908</v>
          </cell>
          <cell r="AL264">
            <v>26507869.455066301</v>
          </cell>
          <cell r="AM264">
            <v>26766853.083783399</v>
          </cell>
          <cell r="AN264">
            <v>26498974.927954499</v>
          </cell>
          <cell r="AO264">
            <v>-402635.01996034</v>
          </cell>
          <cell r="AR264">
            <v>26309889.636680901</v>
          </cell>
          <cell r="AS264">
            <v>26309889.636680901</v>
          </cell>
          <cell r="AT264">
            <v>26309889.636680901</v>
          </cell>
          <cell r="AU264">
            <v>0</v>
          </cell>
          <cell r="AV264">
            <v>26406169.25</v>
          </cell>
          <cell r="AW264">
            <v>26406169.25</v>
          </cell>
          <cell r="AY264">
            <v>26406169.25</v>
          </cell>
          <cell r="AZ264">
            <v>0</v>
          </cell>
          <cell r="BA264">
            <v>26105234.435105961</v>
          </cell>
          <cell r="BB264">
            <v>26187096.515735935</v>
          </cell>
          <cell r="BC264">
            <v>26187096.515735935</v>
          </cell>
          <cell r="BD264">
            <v>26187096.515735935</v>
          </cell>
          <cell r="BE264">
            <v>0</v>
          </cell>
          <cell r="BF264">
            <v>0</v>
          </cell>
          <cell r="BG264">
            <v>26105234.435105961</v>
          </cell>
          <cell r="BH264">
            <v>26085278.00774096</v>
          </cell>
          <cell r="BI264">
            <v>26131959.642466661</v>
          </cell>
          <cell r="BJ264">
            <v>26104868.89044036</v>
          </cell>
          <cell r="BK264">
            <v>26143068.179666858</v>
          </cell>
          <cell r="BL264">
            <v>26073768.14143046</v>
          </cell>
          <cell r="BM264">
            <v>26364218.063823059</v>
          </cell>
          <cell r="BN264">
            <v>26096339.907994159</v>
          </cell>
          <cell r="BO264">
            <v>0</v>
          </cell>
          <cell r="BP264">
            <v>0</v>
          </cell>
          <cell r="BQ264">
            <v>26105234.435105961</v>
          </cell>
          <cell r="BR264">
            <v>26187096.515735935</v>
          </cell>
          <cell r="BS264">
            <v>26187096.515735935</v>
          </cell>
          <cell r="BT264">
            <v>26187096.515735935</v>
          </cell>
          <cell r="BU264">
            <v>26105234.435105961</v>
          </cell>
          <cell r="BV264">
            <v>26085278.00774096</v>
          </cell>
          <cell r="BW264">
            <v>26131959.642466661</v>
          </cell>
          <cell r="BX264">
            <v>26104868.89044036</v>
          </cell>
          <cell r="BY264">
            <v>26143068.179666858</v>
          </cell>
          <cell r="BZ264">
            <v>26073768.14143046</v>
          </cell>
          <cell r="CA264">
            <v>26364218.063823059</v>
          </cell>
          <cell r="CB264">
            <v>26096339.907994159</v>
          </cell>
        </row>
        <row r="265">
          <cell r="K265" t="str">
            <v>UQSA</v>
          </cell>
          <cell r="L265">
            <v>1</v>
          </cell>
          <cell r="M265">
            <v>1</v>
          </cell>
          <cell r="N265">
            <v>2</v>
          </cell>
          <cell r="Q265">
            <v>1</v>
          </cell>
          <cell r="R265">
            <v>1</v>
          </cell>
          <cell r="S265">
            <v>40</v>
          </cell>
          <cell r="T265">
            <v>0</v>
          </cell>
          <cell r="W265">
            <v>1</v>
          </cell>
          <cell r="X265">
            <v>1</v>
          </cell>
          <cell r="Y265">
            <v>1</v>
          </cell>
          <cell r="Z265">
            <v>1</v>
          </cell>
          <cell r="AA265">
            <v>1</v>
          </cell>
          <cell r="AB265">
            <v>1</v>
          </cell>
          <cell r="AC265">
            <v>1</v>
          </cell>
          <cell r="AD265">
            <v>1</v>
          </cell>
          <cell r="AE265">
            <v>1</v>
          </cell>
          <cell r="AF265">
            <v>220347.54858879</v>
          </cell>
          <cell r="AG265">
            <v>221205.35992812499</v>
          </cell>
          <cell r="AH265">
            <v>219205.83625319699</v>
          </cell>
          <cell r="AI265">
            <v>220421.98110874201</v>
          </cell>
          <cell r="AJ265">
            <v>218328.716653557</v>
          </cell>
          <cell r="AK265">
            <v>222247.861954541</v>
          </cell>
          <cell r="AL265">
            <v>220347.54858879</v>
          </cell>
          <cell r="AM265">
            <v>222246.52737076001</v>
          </cell>
          <cell r="AN265">
            <v>220743.150894566</v>
          </cell>
          <cell r="AR265">
            <v>245798.09122249699</v>
          </cell>
          <cell r="AS265">
            <v>245798.09122249699</v>
          </cell>
          <cell r="AT265">
            <v>245798.09122249699</v>
          </cell>
          <cell r="AU265">
            <v>0</v>
          </cell>
          <cell r="AV265">
            <v>245798.09</v>
          </cell>
          <cell r="AW265">
            <v>245798.09</v>
          </cell>
          <cell r="AY265">
            <v>245798.09</v>
          </cell>
          <cell r="AZ265">
            <v>0</v>
          </cell>
          <cell r="BA265">
            <v>220347.54858879</v>
          </cell>
          <cell r="BB265">
            <v>230527.7656422728</v>
          </cell>
          <cell r="BC265">
            <v>230527.7656422728</v>
          </cell>
          <cell r="BD265">
            <v>230527.7656422728</v>
          </cell>
          <cell r="BE265">
            <v>0</v>
          </cell>
          <cell r="BF265">
            <v>0</v>
          </cell>
          <cell r="BG265">
            <v>220347.54858879</v>
          </cell>
          <cell r="BH265">
            <v>221205.35992812499</v>
          </cell>
          <cell r="BI265">
            <v>219205.83625319699</v>
          </cell>
          <cell r="BJ265">
            <v>220421.98110874201</v>
          </cell>
          <cell r="BK265">
            <v>218328.716653557</v>
          </cell>
          <cell r="BL265">
            <v>222247.861954541</v>
          </cell>
          <cell r="BM265">
            <v>222246.52737076001</v>
          </cell>
          <cell r="BN265">
            <v>220743.150894566</v>
          </cell>
          <cell r="BO265">
            <v>0</v>
          </cell>
          <cell r="BP265">
            <v>0</v>
          </cell>
          <cell r="BQ265">
            <v>220347.54858879</v>
          </cell>
          <cell r="BR265">
            <v>230527.7656422728</v>
          </cell>
          <cell r="BS265">
            <v>230527.7656422728</v>
          </cell>
          <cell r="BT265">
            <v>230527.7656422728</v>
          </cell>
          <cell r="BU265">
            <v>220347.54858879</v>
          </cell>
          <cell r="BV265">
            <v>221205.35992812499</v>
          </cell>
          <cell r="BW265">
            <v>219205.83625319699</v>
          </cell>
          <cell r="BX265">
            <v>220421.98110874201</v>
          </cell>
          <cell r="BY265">
            <v>218328.716653557</v>
          </cell>
          <cell r="BZ265">
            <v>222247.861954541</v>
          </cell>
          <cell r="CA265">
            <v>222246.52737076001</v>
          </cell>
          <cell r="CB265">
            <v>220743.150894566</v>
          </cell>
        </row>
        <row r="266">
          <cell r="K266" t="str">
            <v>URGP</v>
          </cell>
          <cell r="L266">
            <v>1</v>
          </cell>
          <cell r="M266">
            <v>1</v>
          </cell>
          <cell r="N266">
            <v>2</v>
          </cell>
          <cell r="P266">
            <v>1</v>
          </cell>
          <cell r="Q266">
            <v>1</v>
          </cell>
          <cell r="R266">
            <v>1</v>
          </cell>
          <cell r="S266">
            <v>40</v>
          </cell>
          <cell r="T266">
            <v>0</v>
          </cell>
          <cell r="W266">
            <v>1</v>
          </cell>
          <cell r="X266">
            <v>1</v>
          </cell>
          <cell r="Y266">
            <v>1</v>
          </cell>
          <cell r="Z266">
            <v>1</v>
          </cell>
          <cell r="AA266">
            <v>1</v>
          </cell>
          <cell r="AB266">
            <v>1</v>
          </cell>
          <cell r="AC266">
            <v>1</v>
          </cell>
          <cell r="AD266">
            <v>1</v>
          </cell>
          <cell r="AE266">
            <v>1</v>
          </cell>
          <cell r="AF266">
            <v>25839702.242529701</v>
          </cell>
          <cell r="AG266">
            <v>25816719.6610508</v>
          </cell>
          <cell r="AH266">
            <v>25870655.784223098</v>
          </cell>
          <cell r="AI266">
            <v>25839205.443959799</v>
          </cell>
          <cell r="AJ266">
            <v>27623091.771061201</v>
          </cell>
          <cell r="AK266">
            <v>24751199.899700399</v>
          </cell>
          <cell r="AL266">
            <v>25839702.242529701</v>
          </cell>
          <cell r="AM266">
            <v>26038628.468362</v>
          </cell>
          <cell r="AN266">
            <v>25833348.889360201</v>
          </cell>
          <cell r="AO266">
            <v>3462361.5359143601</v>
          </cell>
          <cell r="AQ266">
            <v>3526884.1478609298</v>
          </cell>
          <cell r="AR266">
            <v>22633321.758961</v>
          </cell>
          <cell r="AS266">
            <v>22633321.758961</v>
          </cell>
          <cell r="AT266">
            <v>22633321.758961</v>
          </cell>
          <cell r="AU266">
            <v>0</v>
          </cell>
          <cell r="AV266">
            <v>22155618.82</v>
          </cell>
          <cell r="AW266">
            <v>22155618.82</v>
          </cell>
          <cell r="AY266">
            <v>25682502.96786093</v>
          </cell>
          <cell r="AZ266">
            <v>0</v>
          </cell>
          <cell r="BA266">
            <v>29302063.778444063</v>
          </cell>
          <cell r="BB266">
            <v>29302063.778444063</v>
          </cell>
          <cell r="BC266">
            <v>29302063.778444063</v>
          </cell>
          <cell r="BD266">
            <v>29302063.778444063</v>
          </cell>
          <cell r="BE266">
            <v>0</v>
          </cell>
          <cell r="BF266">
            <v>0</v>
          </cell>
          <cell r="BG266">
            <v>29302063.778444063</v>
          </cell>
          <cell r="BH266">
            <v>29279081.196965162</v>
          </cell>
          <cell r="BI266">
            <v>29333017.32013746</v>
          </cell>
          <cell r="BJ266">
            <v>29301566.97987416</v>
          </cell>
          <cell r="BK266">
            <v>31085453.306975562</v>
          </cell>
          <cell r="BL266">
            <v>28213561.435614761</v>
          </cell>
          <cell r="BM266">
            <v>29500990.004276361</v>
          </cell>
          <cell r="BN266">
            <v>29295710.425274562</v>
          </cell>
          <cell r="BO266">
            <v>0</v>
          </cell>
          <cell r="BP266">
            <v>0</v>
          </cell>
          <cell r="BQ266">
            <v>29302063.778444063</v>
          </cell>
          <cell r="BR266">
            <v>29302063.778444063</v>
          </cell>
          <cell r="BS266">
            <v>29302063.778444063</v>
          </cell>
          <cell r="BT266">
            <v>29302063.778444063</v>
          </cell>
          <cell r="BU266">
            <v>29302063.778444063</v>
          </cell>
          <cell r="BV266">
            <v>29279081.196965162</v>
          </cell>
          <cell r="BW266">
            <v>29333017.32013746</v>
          </cell>
          <cell r="BX266">
            <v>29301566.97987416</v>
          </cell>
          <cell r="BY266">
            <v>31085453.306975562</v>
          </cell>
          <cell r="BZ266">
            <v>28213561.435614761</v>
          </cell>
          <cell r="CA266">
            <v>29500990.004276361</v>
          </cell>
          <cell r="CB266">
            <v>29295710.425274562</v>
          </cell>
        </row>
        <row r="267">
          <cell r="K267" t="str">
            <v>URGS</v>
          </cell>
          <cell r="L267">
            <v>1</v>
          </cell>
          <cell r="M267">
            <v>1</v>
          </cell>
          <cell r="N267">
            <v>2</v>
          </cell>
          <cell r="P267">
            <v>1</v>
          </cell>
          <cell r="Q267">
            <v>1</v>
          </cell>
          <cell r="R267">
            <v>1</v>
          </cell>
          <cell r="S267">
            <v>40</v>
          </cell>
          <cell r="T267">
            <v>0</v>
          </cell>
          <cell r="W267">
            <v>1</v>
          </cell>
          <cell r="X267">
            <v>1</v>
          </cell>
          <cell r="Y267">
            <v>1</v>
          </cell>
          <cell r="Z267">
            <v>1</v>
          </cell>
          <cell r="AA267">
            <v>1</v>
          </cell>
          <cell r="AB267">
            <v>1</v>
          </cell>
          <cell r="AC267">
            <v>1</v>
          </cell>
          <cell r="AD267">
            <v>1</v>
          </cell>
          <cell r="AE267">
            <v>1</v>
          </cell>
          <cell r="AF267">
            <v>10027480.3165744</v>
          </cell>
          <cell r="AG267">
            <v>10080428.7740013</v>
          </cell>
          <cell r="AH267">
            <v>9956129.9424498305</v>
          </cell>
          <cell r="AI267">
            <v>10027598.439237701</v>
          </cell>
          <cell r="AJ267">
            <v>10486235.5133074</v>
          </cell>
          <cell r="AK267">
            <v>9759385.7316757701</v>
          </cell>
          <cell r="AL267">
            <v>10027480.3165744</v>
          </cell>
          <cell r="AM267">
            <v>10081304.763379799</v>
          </cell>
          <cell r="AN267">
            <v>10055713.3283637</v>
          </cell>
          <cell r="AO267">
            <v>1559664.37555079</v>
          </cell>
          <cell r="AQ267">
            <v>1604535.6173904401</v>
          </cell>
          <cell r="AR267">
            <v>9832479.7621631604</v>
          </cell>
          <cell r="AS267">
            <v>9832479.7621631604</v>
          </cell>
          <cell r="AT267">
            <v>9832479.7621631604</v>
          </cell>
          <cell r="AU267">
            <v>0</v>
          </cell>
          <cell r="AV267">
            <v>9624375.2400000002</v>
          </cell>
          <cell r="AW267">
            <v>9624375.2400000002</v>
          </cell>
          <cell r="AY267">
            <v>11228910.857390441</v>
          </cell>
          <cell r="AZ267">
            <v>0</v>
          </cell>
          <cell r="BA267">
            <v>11587144.69212519</v>
          </cell>
          <cell r="BB267">
            <v>11587144.69212519</v>
          </cell>
          <cell r="BC267">
            <v>11587144.69212519</v>
          </cell>
          <cell r="BD267">
            <v>11587144.69212519</v>
          </cell>
          <cell r="BE267">
            <v>0</v>
          </cell>
          <cell r="BF267">
            <v>0</v>
          </cell>
          <cell r="BG267">
            <v>11587144.69212519</v>
          </cell>
          <cell r="BH267">
            <v>11640093.14955209</v>
          </cell>
          <cell r="BI267">
            <v>11515794.31800062</v>
          </cell>
          <cell r="BJ267">
            <v>11587262.814788491</v>
          </cell>
          <cell r="BK267">
            <v>12045899.88885819</v>
          </cell>
          <cell r="BL267">
            <v>11319050.10722656</v>
          </cell>
          <cell r="BM267">
            <v>11640969.138930589</v>
          </cell>
          <cell r="BN267">
            <v>11615377.70391449</v>
          </cell>
          <cell r="BO267">
            <v>0</v>
          </cell>
          <cell r="BP267">
            <v>0</v>
          </cell>
          <cell r="BQ267">
            <v>11587144.69212519</v>
          </cell>
          <cell r="BR267">
            <v>11587144.69212519</v>
          </cell>
          <cell r="BS267">
            <v>11587144.69212519</v>
          </cell>
          <cell r="BT267">
            <v>11587144.69212519</v>
          </cell>
          <cell r="BU267">
            <v>11587144.69212519</v>
          </cell>
          <cell r="BV267">
            <v>11640093.14955209</v>
          </cell>
          <cell r="BW267">
            <v>11515794.31800062</v>
          </cell>
          <cell r="BX267">
            <v>11587262.814788491</v>
          </cell>
          <cell r="BY267">
            <v>12045899.88885819</v>
          </cell>
          <cell r="BZ267">
            <v>11319050.10722656</v>
          </cell>
          <cell r="CA267">
            <v>11640969.138930589</v>
          </cell>
          <cell r="CB267">
            <v>11615377.70391449</v>
          </cell>
        </row>
        <row r="268">
          <cell r="K268" t="str">
            <v>URPF</v>
          </cell>
          <cell r="L268">
            <v>1</v>
          </cell>
          <cell r="M268">
            <v>1</v>
          </cell>
          <cell r="N268">
            <v>2</v>
          </cell>
          <cell r="Q268">
            <v>1</v>
          </cell>
          <cell r="R268">
            <v>1</v>
          </cell>
          <cell r="S268">
            <v>40</v>
          </cell>
          <cell r="T268">
            <v>0</v>
          </cell>
          <cell r="W268">
            <v>1</v>
          </cell>
          <cell r="X268">
            <v>1</v>
          </cell>
          <cell r="Y268">
            <v>1</v>
          </cell>
          <cell r="Z268">
            <v>1</v>
          </cell>
          <cell r="AA268">
            <v>1</v>
          </cell>
          <cell r="AB268">
            <v>1</v>
          </cell>
          <cell r="AC268">
            <v>1</v>
          </cell>
          <cell r="AD268">
            <v>1</v>
          </cell>
          <cell r="AE268">
            <v>1</v>
          </cell>
          <cell r="AF268">
            <v>63957102.344755203</v>
          </cell>
          <cell r="AG268">
            <v>63910616.987178698</v>
          </cell>
          <cell r="AH268">
            <v>64022944.786386304</v>
          </cell>
          <cell r="AI268">
            <v>63956587.367211297</v>
          </cell>
          <cell r="AJ268">
            <v>63539029.066058703</v>
          </cell>
          <cell r="AK268">
            <v>64292370.115526304</v>
          </cell>
          <cell r="AL268">
            <v>63957102.344755203</v>
          </cell>
          <cell r="AM268">
            <v>64401915.448391803</v>
          </cell>
          <cell r="AN268">
            <v>63948887.425885499</v>
          </cell>
          <cell r="AO268">
            <v>-1618300.51141809</v>
          </cell>
          <cell r="AQ268">
            <v>-1460767.7567093801</v>
          </cell>
          <cell r="AR268">
            <v>68230600.907182306</v>
          </cell>
          <cell r="AS268">
            <v>68230600.907182306</v>
          </cell>
          <cell r="AT268">
            <v>68230600.907182306</v>
          </cell>
          <cell r="AU268">
            <v>0</v>
          </cell>
          <cell r="AV268">
            <v>66791346.159999996</v>
          </cell>
          <cell r="AW268">
            <v>66791346.159999996</v>
          </cell>
          <cell r="AY268">
            <v>65330578.403290614</v>
          </cell>
          <cell r="AZ268">
            <v>0</v>
          </cell>
          <cell r="BA268">
            <v>62338801.833337113</v>
          </cell>
          <cell r="BB268">
            <v>64695521.462875187</v>
          </cell>
          <cell r="BC268">
            <v>64695521.462875187</v>
          </cell>
          <cell r="BD268">
            <v>64695521.462875187</v>
          </cell>
          <cell r="BE268">
            <v>0</v>
          </cell>
          <cell r="BF268">
            <v>0</v>
          </cell>
          <cell r="BG268">
            <v>62338801.833337113</v>
          </cell>
          <cell r="BH268">
            <v>62292316.475760609</v>
          </cell>
          <cell r="BI268">
            <v>62404644.274968214</v>
          </cell>
          <cell r="BJ268">
            <v>62338286.855793208</v>
          </cell>
          <cell r="BK268">
            <v>61920728.554640613</v>
          </cell>
          <cell r="BL268">
            <v>62674069.604108214</v>
          </cell>
          <cell r="BM268">
            <v>62783614.936973713</v>
          </cell>
          <cell r="BN268">
            <v>62330586.914467409</v>
          </cell>
          <cell r="BO268">
            <v>0</v>
          </cell>
          <cell r="BP268">
            <v>0</v>
          </cell>
          <cell r="BQ268">
            <v>62338801.833337113</v>
          </cell>
          <cell r="BR268">
            <v>64695521.462875187</v>
          </cell>
          <cell r="BS268">
            <v>64695521.462875187</v>
          </cell>
          <cell r="BT268">
            <v>64695521.462875187</v>
          </cell>
          <cell r="BU268">
            <v>62338801.833337113</v>
          </cell>
          <cell r="BV268">
            <v>62292316.475760609</v>
          </cell>
          <cell r="BW268">
            <v>62404644.274968214</v>
          </cell>
          <cell r="BX268">
            <v>62338286.855793208</v>
          </cell>
          <cell r="BY268">
            <v>61920728.554640613</v>
          </cell>
          <cell r="BZ268">
            <v>62674069.604108214</v>
          </cell>
          <cell r="CA268">
            <v>62783614.936973713</v>
          </cell>
          <cell r="CB268">
            <v>62330586.914467409</v>
          </cell>
        </row>
        <row r="269">
          <cell r="K269" t="str">
            <v>URSA</v>
          </cell>
          <cell r="L269">
            <v>1</v>
          </cell>
          <cell r="M269">
            <v>1</v>
          </cell>
          <cell r="N269">
            <v>2</v>
          </cell>
          <cell r="Q269">
            <v>1</v>
          </cell>
          <cell r="R269">
            <v>1</v>
          </cell>
          <cell r="S269">
            <v>40</v>
          </cell>
          <cell r="T269">
            <v>0</v>
          </cell>
          <cell r="W269">
            <v>1</v>
          </cell>
          <cell r="X269">
            <v>1</v>
          </cell>
          <cell r="Y269">
            <v>1</v>
          </cell>
          <cell r="Z269">
            <v>1</v>
          </cell>
          <cell r="AA269">
            <v>1</v>
          </cell>
          <cell r="AB269">
            <v>1</v>
          </cell>
          <cell r="AC269">
            <v>1</v>
          </cell>
          <cell r="AD269">
            <v>1</v>
          </cell>
          <cell r="AE269">
            <v>1</v>
          </cell>
          <cell r="AF269">
            <v>46782190.360372402</v>
          </cell>
          <cell r="AG269">
            <v>47169458.203096502</v>
          </cell>
          <cell r="AH269">
            <v>46259834.484259099</v>
          </cell>
          <cell r="AI269">
            <v>46782921.699717797</v>
          </cell>
          <cell r="AJ269">
            <v>44892942.500090502</v>
          </cell>
          <cell r="AK269">
            <v>48240428.752762802</v>
          </cell>
          <cell r="AL269">
            <v>46782190.360372402</v>
          </cell>
          <cell r="AM269">
            <v>47095953.961532302</v>
          </cell>
          <cell r="AN269">
            <v>46967519.051599801</v>
          </cell>
          <cell r="AO269">
            <v>-1355535.35397473</v>
          </cell>
          <cell r="AQ269">
            <v>-1230684.79329062</v>
          </cell>
          <cell r="AR269">
            <v>57483887.982644901</v>
          </cell>
          <cell r="AS269">
            <v>57483887.982644901</v>
          </cell>
          <cell r="AT269">
            <v>57483887.982644901</v>
          </cell>
          <cell r="AU269">
            <v>0</v>
          </cell>
          <cell r="AV269">
            <v>56271158.549999997</v>
          </cell>
          <cell r="AW269">
            <v>56271158.549999997</v>
          </cell>
          <cell r="AY269">
            <v>55040473.756709374</v>
          </cell>
          <cell r="AZ269">
            <v>0</v>
          </cell>
          <cell r="BA269">
            <v>45426655.006397672</v>
          </cell>
          <cell r="BB269">
            <v>50249548.19689656</v>
          </cell>
          <cell r="BC269">
            <v>50249548.19689656</v>
          </cell>
          <cell r="BD269">
            <v>50249548.19689656</v>
          </cell>
          <cell r="BE269">
            <v>0</v>
          </cell>
          <cell r="BF269">
            <v>0</v>
          </cell>
          <cell r="BG269">
            <v>45426655.006397672</v>
          </cell>
          <cell r="BH269">
            <v>45813922.849121772</v>
          </cell>
          <cell r="BI269">
            <v>44904299.130284369</v>
          </cell>
          <cell r="BJ269">
            <v>45427386.345743068</v>
          </cell>
          <cell r="BK269">
            <v>43537407.146115772</v>
          </cell>
          <cell r="BL269">
            <v>46884893.398788072</v>
          </cell>
          <cell r="BM269">
            <v>45740418.607557572</v>
          </cell>
          <cell r="BN269">
            <v>45611983.697625071</v>
          </cell>
          <cell r="BO269">
            <v>0</v>
          </cell>
          <cell r="BP269">
            <v>0</v>
          </cell>
          <cell r="BQ269">
            <v>45426655.006397672</v>
          </cell>
          <cell r="BR269">
            <v>50249548.19689656</v>
          </cell>
          <cell r="BS269">
            <v>50249548.19689656</v>
          </cell>
          <cell r="BT269">
            <v>50249548.19689656</v>
          </cell>
          <cell r="BU269">
            <v>45426655.006397672</v>
          </cell>
          <cell r="BV269">
            <v>45813922.849121772</v>
          </cell>
          <cell r="BW269">
            <v>44904299.130284369</v>
          </cell>
          <cell r="BX269">
            <v>45427386.345743068</v>
          </cell>
          <cell r="BY269">
            <v>43537407.146115772</v>
          </cell>
          <cell r="BZ269">
            <v>46884893.398788072</v>
          </cell>
          <cell r="CA269">
            <v>45740418.607557572</v>
          </cell>
          <cell r="CB269">
            <v>45611983.697625071</v>
          </cell>
        </row>
        <row r="270">
          <cell r="K270" t="str">
            <v>UVPF</v>
          </cell>
          <cell r="L270">
            <v>1</v>
          </cell>
          <cell r="M270">
            <v>1</v>
          </cell>
          <cell r="N270">
            <v>2</v>
          </cell>
          <cell r="Q270">
            <v>1</v>
          </cell>
          <cell r="R270">
            <v>1</v>
          </cell>
          <cell r="S270">
            <v>40</v>
          </cell>
          <cell r="T270">
            <v>0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61842952.066766404</v>
          </cell>
          <cell r="AG270">
            <v>61852130.414232403</v>
          </cell>
          <cell r="AH270">
            <v>61830630.745150097</v>
          </cell>
          <cell r="AI270">
            <v>61842925.283858098</v>
          </cell>
          <cell r="AJ270">
            <v>61767367.158056103</v>
          </cell>
          <cell r="AK270">
            <v>61914050.826838098</v>
          </cell>
          <cell r="AL270">
            <v>61842952.066766404</v>
          </cell>
          <cell r="AM270">
            <v>62003450.853359297</v>
          </cell>
          <cell r="AN270">
            <v>61846136.724371903</v>
          </cell>
          <cell r="AO270">
            <v>-662361.22594972001</v>
          </cell>
          <cell r="AR270">
            <v>63763465.940585203</v>
          </cell>
          <cell r="AS270">
            <v>63763465.940585203</v>
          </cell>
          <cell r="AT270">
            <v>63763465.940585203</v>
          </cell>
          <cell r="AU270">
            <v>0</v>
          </cell>
          <cell r="AV270">
            <v>63935036.240000002</v>
          </cell>
          <cell r="AW270">
            <v>63935036.240000002</v>
          </cell>
          <cell r="AY270">
            <v>63935036.240000002</v>
          </cell>
          <cell r="AZ270">
            <v>0</v>
          </cell>
          <cell r="BA270">
            <v>61180590.840816684</v>
          </cell>
          <cell r="BB270">
            <v>62213740.880724095</v>
          </cell>
          <cell r="BC270">
            <v>62213740.880724095</v>
          </cell>
          <cell r="BD270">
            <v>62213740.880724095</v>
          </cell>
          <cell r="BE270">
            <v>0</v>
          </cell>
          <cell r="BF270">
            <v>0</v>
          </cell>
          <cell r="BG270">
            <v>61180590.840816684</v>
          </cell>
          <cell r="BH270">
            <v>61189769.188282683</v>
          </cell>
          <cell r="BI270">
            <v>61168269.519200377</v>
          </cell>
          <cell r="BJ270">
            <v>61180564.057908379</v>
          </cell>
          <cell r="BK270">
            <v>61105005.932106383</v>
          </cell>
          <cell r="BL270">
            <v>61251689.600888379</v>
          </cell>
          <cell r="BM270">
            <v>61341089.627409577</v>
          </cell>
          <cell r="BN270">
            <v>61183775.498422183</v>
          </cell>
          <cell r="BO270">
            <v>0</v>
          </cell>
          <cell r="BP270">
            <v>0</v>
          </cell>
          <cell r="BQ270">
            <v>61180590.840816684</v>
          </cell>
          <cell r="BR270">
            <v>62213740.880724095</v>
          </cell>
          <cell r="BS270">
            <v>62213740.880724095</v>
          </cell>
          <cell r="BT270">
            <v>62213740.880724095</v>
          </cell>
          <cell r="BU270">
            <v>61180590.840816684</v>
          </cell>
          <cell r="BV270">
            <v>61189769.188282683</v>
          </cell>
          <cell r="BW270">
            <v>61168269.519200377</v>
          </cell>
          <cell r="BX270">
            <v>61180564.057908379</v>
          </cell>
          <cell r="BY270">
            <v>61105005.932106383</v>
          </cell>
          <cell r="BZ270">
            <v>61251689.600888379</v>
          </cell>
          <cell r="CA270">
            <v>61341089.627409577</v>
          </cell>
          <cell r="CB270">
            <v>61183775.498422183</v>
          </cell>
        </row>
        <row r="271">
          <cell r="K271" t="str">
            <v>UVSA</v>
          </cell>
          <cell r="L271">
            <v>1</v>
          </cell>
          <cell r="M271">
            <v>1</v>
          </cell>
          <cell r="N271">
            <v>2</v>
          </cell>
          <cell r="Q271">
            <v>1</v>
          </cell>
          <cell r="R271">
            <v>1</v>
          </cell>
          <cell r="S271">
            <v>40</v>
          </cell>
          <cell r="T271">
            <v>0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94950443.861491799</v>
          </cell>
          <cell r="AG271">
            <v>94989489.597814396</v>
          </cell>
          <cell r="AH271">
            <v>94898274.546719804</v>
          </cell>
          <cell r="AI271">
            <v>94950191.242039204</v>
          </cell>
          <cell r="AJ271">
            <v>94819779.3536883</v>
          </cell>
          <cell r="AK271">
            <v>95074086.717536703</v>
          </cell>
          <cell r="AL271">
            <v>94950443.861491799</v>
          </cell>
          <cell r="AM271">
            <v>95191414.147268996</v>
          </cell>
          <cell r="AN271">
            <v>94979686.5572837</v>
          </cell>
          <cell r="AO271">
            <v>-628821.77014571999</v>
          </cell>
          <cell r="AR271">
            <v>98226439.869401693</v>
          </cell>
          <cell r="AS271">
            <v>98226439.869401693</v>
          </cell>
          <cell r="AT271">
            <v>98226439.869401693</v>
          </cell>
          <cell r="AU271">
            <v>0</v>
          </cell>
          <cell r="AV271">
            <v>98505734.810000002</v>
          </cell>
          <cell r="AW271">
            <v>98505734.810000002</v>
          </cell>
          <cell r="AY271">
            <v>98505734.810000002</v>
          </cell>
          <cell r="AZ271">
            <v>0</v>
          </cell>
          <cell r="BA271">
            <v>94321622.091346085</v>
          </cell>
          <cell r="BB271">
            <v>95883549.202568322</v>
          </cell>
          <cell r="BC271">
            <v>95883549.202568322</v>
          </cell>
          <cell r="BD271">
            <v>95883549.202568322</v>
          </cell>
          <cell r="BE271">
            <v>0</v>
          </cell>
          <cell r="BF271">
            <v>0</v>
          </cell>
          <cell r="BG271">
            <v>94321622.091346085</v>
          </cell>
          <cell r="BH271">
            <v>94360667.827668682</v>
          </cell>
          <cell r="BI271">
            <v>94269452.77657409</v>
          </cell>
          <cell r="BJ271">
            <v>94321369.471893489</v>
          </cell>
          <cell r="BK271">
            <v>94190957.583542585</v>
          </cell>
          <cell r="BL271">
            <v>94445264.947390988</v>
          </cell>
          <cell r="BM271">
            <v>94562592.377123281</v>
          </cell>
          <cell r="BN271">
            <v>94350864.787137985</v>
          </cell>
          <cell r="BO271">
            <v>0</v>
          </cell>
          <cell r="BP271">
            <v>0</v>
          </cell>
          <cell r="BQ271">
            <v>94321622.091346085</v>
          </cell>
          <cell r="BR271">
            <v>95883549.202568322</v>
          </cell>
          <cell r="BS271">
            <v>95883549.202568322</v>
          </cell>
          <cell r="BT271">
            <v>95883549.202568322</v>
          </cell>
          <cell r="BU271">
            <v>94321622.091346085</v>
          </cell>
          <cell r="BV271">
            <v>94360667.827668682</v>
          </cell>
          <cell r="BW271">
            <v>94269452.77657409</v>
          </cell>
          <cell r="BX271">
            <v>94321369.471893489</v>
          </cell>
          <cell r="BY271">
            <v>94190957.583542585</v>
          </cell>
          <cell r="BZ271">
            <v>94445264.947390988</v>
          </cell>
          <cell r="CA271">
            <v>94562592.377123281</v>
          </cell>
          <cell r="CB271">
            <v>94350864.787137985</v>
          </cell>
        </row>
        <row r="272">
          <cell r="K272" t="str">
            <v>UZPF</v>
          </cell>
          <cell r="L272">
            <v>1</v>
          </cell>
          <cell r="M272">
            <v>1</v>
          </cell>
          <cell r="N272">
            <v>2</v>
          </cell>
          <cell r="Q272">
            <v>1</v>
          </cell>
          <cell r="R272">
            <v>1</v>
          </cell>
          <cell r="S272">
            <v>40</v>
          </cell>
          <cell r="T272">
            <v>0</v>
          </cell>
          <cell r="W272">
            <v>1</v>
          </cell>
          <cell r="X272">
            <v>1</v>
          </cell>
          <cell r="Y272">
            <v>1</v>
          </cell>
          <cell r="Z272">
            <v>1</v>
          </cell>
          <cell r="AA272">
            <v>1</v>
          </cell>
          <cell r="AB272">
            <v>1</v>
          </cell>
          <cell r="AC272">
            <v>1</v>
          </cell>
          <cell r="AD272">
            <v>1</v>
          </cell>
          <cell r="AE272">
            <v>1</v>
          </cell>
          <cell r="AF272">
            <v>130263586.97132801</v>
          </cell>
          <cell r="AG272">
            <v>130233978.02583399</v>
          </cell>
          <cell r="AH272">
            <v>130303094.48080701</v>
          </cell>
          <cell r="AI272">
            <v>130264455.218348</v>
          </cell>
          <cell r="AJ272">
            <v>130362612.928771</v>
          </cell>
          <cell r="AK272">
            <v>130173983.10285001</v>
          </cell>
          <cell r="AL272">
            <v>130263586.97132801</v>
          </cell>
          <cell r="AM272">
            <v>130727135.18934301</v>
          </cell>
          <cell r="AN272">
            <v>130239357.1092</v>
          </cell>
          <cell r="AR272">
            <v>129157669.28647199</v>
          </cell>
          <cell r="AS272">
            <v>129157669.28647199</v>
          </cell>
          <cell r="AT272">
            <v>129157669.28647199</v>
          </cell>
          <cell r="AU272">
            <v>0</v>
          </cell>
          <cell r="AV272">
            <v>129157669.29000001</v>
          </cell>
          <cell r="AW272">
            <v>129157669.29000001</v>
          </cell>
          <cell r="AY272">
            <v>129157669.29000001</v>
          </cell>
          <cell r="AZ272">
            <v>0</v>
          </cell>
          <cell r="BA272">
            <v>130263586.97132801</v>
          </cell>
          <cell r="BB272">
            <v>130263586.97132801</v>
          </cell>
          <cell r="BC272">
            <v>130263586.97132801</v>
          </cell>
          <cell r="BD272">
            <v>130263586.97132801</v>
          </cell>
          <cell r="BE272">
            <v>0</v>
          </cell>
          <cell r="BF272">
            <v>0</v>
          </cell>
          <cell r="BG272">
            <v>130263586.97132801</v>
          </cell>
          <cell r="BH272">
            <v>130233978.02583399</v>
          </cell>
          <cell r="BI272">
            <v>130303094.48080701</v>
          </cell>
          <cell r="BJ272">
            <v>130264455.218348</v>
          </cell>
          <cell r="BK272">
            <v>130362612.928771</v>
          </cell>
          <cell r="BL272">
            <v>130173983.10285001</v>
          </cell>
          <cell r="BM272">
            <v>130727135.18934301</v>
          </cell>
          <cell r="BN272">
            <v>130239357.1092</v>
          </cell>
          <cell r="BO272">
            <v>0</v>
          </cell>
          <cell r="BP272">
            <v>0</v>
          </cell>
          <cell r="BQ272">
            <v>130263586.97132801</v>
          </cell>
          <cell r="BR272">
            <v>130263586.97132801</v>
          </cell>
          <cell r="BS272">
            <v>130263586.97132801</v>
          </cell>
          <cell r="BT272">
            <v>130263586.97132801</v>
          </cell>
          <cell r="BU272">
            <v>130263586.97132801</v>
          </cell>
          <cell r="BV272">
            <v>130233978.02583399</v>
          </cell>
          <cell r="BW272">
            <v>130303094.48080701</v>
          </cell>
          <cell r="BX272">
            <v>130264455.218348</v>
          </cell>
          <cell r="BY272">
            <v>130362612.928771</v>
          </cell>
          <cell r="BZ272">
            <v>130173983.10285001</v>
          </cell>
          <cell r="CA272">
            <v>130727135.18934301</v>
          </cell>
          <cell r="CB272">
            <v>130239357.1092</v>
          </cell>
        </row>
        <row r="273">
          <cell r="K273" t="str">
            <v>UZRP</v>
          </cell>
          <cell r="L273" t="e">
            <v>#N/A</v>
          </cell>
          <cell r="M273">
            <v>1</v>
          </cell>
          <cell r="N273">
            <v>2</v>
          </cell>
          <cell r="Q273">
            <v>1</v>
          </cell>
          <cell r="R273">
            <v>1</v>
          </cell>
          <cell r="S273">
            <v>40</v>
          </cell>
          <cell r="T273">
            <v>0</v>
          </cell>
          <cell r="W273">
            <v>1</v>
          </cell>
          <cell r="X273">
            <v>1</v>
          </cell>
          <cell r="Y273">
            <v>1</v>
          </cell>
          <cell r="Z273">
            <v>1</v>
          </cell>
          <cell r="AA273">
            <v>1</v>
          </cell>
          <cell r="AB273">
            <v>1</v>
          </cell>
          <cell r="AC273">
            <v>1</v>
          </cell>
          <cell r="AD273">
            <v>1</v>
          </cell>
          <cell r="AE273">
            <v>1</v>
          </cell>
          <cell r="AF273">
            <v>1678674.59007405</v>
          </cell>
          <cell r="AG273">
            <v>1959706.8683241999</v>
          </cell>
          <cell r="AH273">
            <v>1302776.4090336701</v>
          </cell>
          <cell r="AI273">
            <v>1686492.9339658299</v>
          </cell>
          <cell r="AJ273">
            <v>1805700.4369246799</v>
          </cell>
          <cell r="AK273">
            <v>1563396.5639819501</v>
          </cell>
          <cell r="AL273">
            <v>1678674.59007405</v>
          </cell>
          <cell r="AM273">
            <v>2089228.5462274801</v>
          </cell>
          <cell r="AN273">
            <v>1880949.0736078599</v>
          </cell>
          <cell r="AS273">
            <v>0</v>
          </cell>
          <cell r="AT273">
            <v>0</v>
          </cell>
          <cell r="AU273">
            <v>0</v>
          </cell>
          <cell r="AV273">
            <v>5641131.5</v>
          </cell>
          <cell r="AW273">
            <v>5641131.5</v>
          </cell>
          <cell r="AY273">
            <v>5641131.5</v>
          </cell>
          <cell r="AZ273">
            <v>0</v>
          </cell>
          <cell r="BA273">
            <v>1678674.59007405</v>
          </cell>
          <cell r="BB273">
            <v>1678674.59007405</v>
          </cell>
          <cell r="BC273">
            <v>1678674.59007405</v>
          </cell>
          <cell r="BD273">
            <v>1678674.59007405</v>
          </cell>
          <cell r="BE273">
            <v>0</v>
          </cell>
          <cell r="BF273">
            <v>0</v>
          </cell>
          <cell r="BG273">
            <v>1678674.59007405</v>
          </cell>
          <cell r="BH273">
            <v>1959706.8683241999</v>
          </cell>
          <cell r="BI273">
            <v>1302776.4090336701</v>
          </cell>
          <cell r="BJ273">
            <v>1686492.9339658299</v>
          </cell>
          <cell r="BK273">
            <v>1805700.4369246799</v>
          </cell>
          <cell r="BL273">
            <v>1563396.5639819501</v>
          </cell>
          <cell r="BM273">
            <v>2089228.5462274801</v>
          </cell>
          <cell r="BN273">
            <v>1880949.0736078599</v>
          </cell>
          <cell r="BO273">
            <v>0</v>
          </cell>
          <cell r="BP273">
            <v>0</v>
          </cell>
          <cell r="BQ273">
            <v>1678674.59007405</v>
          </cell>
          <cell r="BR273">
            <v>1678674.59007405</v>
          </cell>
          <cell r="BS273">
            <v>1678674.59007405</v>
          </cell>
          <cell r="BT273">
            <v>1678674.59007405</v>
          </cell>
          <cell r="BU273">
            <v>1678674.59007405</v>
          </cell>
          <cell r="BV273">
            <v>1959706.8683241999</v>
          </cell>
          <cell r="BW273">
            <v>1302776.4090336701</v>
          </cell>
          <cell r="BX273">
            <v>1686492.9339658299</v>
          </cell>
          <cell r="BY273">
            <v>1805700.4369246799</v>
          </cell>
          <cell r="BZ273">
            <v>1563396.5639819501</v>
          </cell>
          <cell r="CA273">
            <v>2089228.5462274801</v>
          </cell>
          <cell r="CB273">
            <v>1880949.0736078599</v>
          </cell>
        </row>
        <row r="274">
          <cell r="K274" t="str">
            <v>WPFN</v>
          </cell>
          <cell r="L274" t="e">
            <v>#N/A</v>
          </cell>
          <cell r="M274">
            <v>1</v>
          </cell>
          <cell r="N274">
            <v>3</v>
          </cell>
          <cell r="R274">
            <v>1</v>
          </cell>
          <cell r="S274">
            <v>70</v>
          </cell>
          <cell r="T274">
            <v>0</v>
          </cell>
          <cell r="W274">
            <v>1</v>
          </cell>
          <cell r="X274">
            <v>1</v>
          </cell>
          <cell r="Y274">
            <v>1</v>
          </cell>
          <cell r="Z274">
            <v>1</v>
          </cell>
          <cell r="AA274">
            <v>1</v>
          </cell>
          <cell r="AB274">
            <v>1</v>
          </cell>
          <cell r="AC274">
            <v>1</v>
          </cell>
          <cell r="AD274">
            <v>1</v>
          </cell>
          <cell r="AE274">
            <v>1</v>
          </cell>
          <cell r="AF274">
            <v>1799784.44767528</v>
          </cell>
          <cell r="AG274">
            <v>1791975.1674969201</v>
          </cell>
          <cell r="AH274">
            <v>1811951.1556224499</v>
          </cell>
          <cell r="AI274">
            <v>1802005.8876332799</v>
          </cell>
          <cell r="AJ274">
            <v>1799784.44767528</v>
          </cell>
          <cell r="AK274">
            <v>1799784.44767528</v>
          </cell>
          <cell r="AL274">
            <v>1799784.44767528</v>
          </cell>
          <cell r="AM274">
            <v>1808717.9262760801</v>
          </cell>
          <cell r="AN274">
            <v>1799411.2198000101</v>
          </cell>
          <cell r="AO274">
            <v>4178.4285156505703</v>
          </cell>
          <cell r="AQ274">
            <v>19.055529891166302</v>
          </cell>
          <cell r="AS274">
            <v>0</v>
          </cell>
          <cell r="AT274">
            <v>0</v>
          </cell>
          <cell r="AU274">
            <v>0</v>
          </cell>
          <cell r="AV274">
            <v>1485449.5</v>
          </cell>
          <cell r="AW274">
            <v>1485449.5</v>
          </cell>
          <cell r="AY274">
            <v>1485468.5555298913</v>
          </cell>
          <cell r="AZ274">
            <v>1485449.5</v>
          </cell>
          <cell r="BA274">
            <v>1803962.8761909306</v>
          </cell>
          <cell r="BB274">
            <v>1803962.8761909306</v>
          </cell>
          <cell r="BC274">
            <v>1803962.8761909306</v>
          </cell>
          <cell r="BD274">
            <v>1803962.8761909306</v>
          </cell>
          <cell r="BE274">
            <v>0</v>
          </cell>
          <cell r="BF274">
            <v>0</v>
          </cell>
          <cell r="BG274">
            <v>1803962.8761909306</v>
          </cell>
          <cell r="BH274">
            <v>1796153.5960125707</v>
          </cell>
          <cell r="BI274">
            <v>1816129.5841381005</v>
          </cell>
          <cell r="BJ274">
            <v>1806184.3161489305</v>
          </cell>
          <cell r="BK274">
            <v>1803962.8761909306</v>
          </cell>
          <cell r="BL274">
            <v>1803962.8761909306</v>
          </cell>
          <cell r="BM274">
            <v>1812896.3547917306</v>
          </cell>
          <cell r="BN274">
            <v>1803589.6483156607</v>
          </cell>
          <cell r="BO274">
            <v>0</v>
          </cell>
          <cell r="BP274">
            <v>1485449.5</v>
          </cell>
          <cell r="BQ274">
            <v>1803962.8761909306</v>
          </cell>
          <cell r="BR274">
            <v>1803962.8761909306</v>
          </cell>
          <cell r="BS274">
            <v>1803962.8761909306</v>
          </cell>
          <cell r="BT274">
            <v>1803962.8761909306</v>
          </cell>
          <cell r="BU274">
            <v>1803962.8761909306</v>
          </cell>
          <cell r="BV274">
            <v>1796153.5960125707</v>
          </cell>
          <cell r="BW274">
            <v>1816129.5841381005</v>
          </cell>
          <cell r="BX274">
            <v>1806184.3161489305</v>
          </cell>
          <cell r="BY274">
            <v>1803962.8761909306</v>
          </cell>
          <cell r="BZ274">
            <v>1803962.8761909306</v>
          </cell>
          <cell r="CA274">
            <v>1812896.3547917306</v>
          </cell>
          <cell r="CB274">
            <v>1803589.6483156607</v>
          </cell>
        </row>
        <row r="275">
          <cell r="K275" t="str">
            <v>WPFS</v>
          </cell>
          <cell r="L275">
            <v>1</v>
          </cell>
          <cell r="M275">
            <v>1</v>
          </cell>
          <cell r="N275">
            <v>3</v>
          </cell>
          <cell r="R275">
            <v>1</v>
          </cell>
          <cell r="S275">
            <v>70</v>
          </cell>
          <cell r="T275">
            <v>0</v>
          </cell>
          <cell r="W275">
            <v>1</v>
          </cell>
          <cell r="X275">
            <v>1</v>
          </cell>
          <cell r="Y275">
            <v>1</v>
          </cell>
          <cell r="Z275">
            <v>1</v>
          </cell>
          <cell r="AA275">
            <v>1</v>
          </cell>
          <cell r="AB275">
            <v>1</v>
          </cell>
          <cell r="AC275">
            <v>1</v>
          </cell>
          <cell r="AD275">
            <v>1</v>
          </cell>
          <cell r="AE275">
            <v>1</v>
          </cell>
          <cell r="AF275">
            <v>31454474.5512884</v>
          </cell>
          <cell r="AG275">
            <v>31454435.142901801</v>
          </cell>
          <cell r="AH275">
            <v>31454527.075754099</v>
          </cell>
          <cell r="AI275">
            <v>32201871.7088066</v>
          </cell>
          <cell r="AJ275">
            <v>31454474.5512884</v>
          </cell>
          <cell r="AK275">
            <v>31454474.5512884</v>
          </cell>
          <cell r="AL275">
            <v>31454474.5512884</v>
          </cell>
          <cell r="AM275">
            <v>31480784.557037599</v>
          </cell>
          <cell r="AN275">
            <v>31454216.284299102</v>
          </cell>
          <cell r="AO275">
            <v>86048.4461795065</v>
          </cell>
          <cell r="AQ275">
            <v>392.41995695759999</v>
          </cell>
          <cell r="AS275">
            <v>0</v>
          </cell>
          <cell r="AT275">
            <v>0</v>
          </cell>
          <cell r="AU275">
            <v>0</v>
          </cell>
          <cell r="AV275">
            <v>30590596.649999999</v>
          </cell>
          <cell r="AW275">
            <v>30590596.649999999</v>
          </cell>
          <cell r="AY275">
            <v>30590989.069956955</v>
          </cell>
          <cell r="AZ275">
            <v>30590596.649999999</v>
          </cell>
          <cell r="BA275">
            <v>31540522.997467905</v>
          </cell>
          <cell r="BB275">
            <v>31540522.997467905</v>
          </cell>
          <cell r="BC275">
            <v>31540522.997467905</v>
          </cell>
          <cell r="BD275">
            <v>31540522.997467905</v>
          </cell>
          <cell r="BE275">
            <v>0</v>
          </cell>
          <cell r="BF275">
            <v>0</v>
          </cell>
          <cell r="BG275">
            <v>31540522.997467905</v>
          </cell>
          <cell r="BH275">
            <v>31540483.589081306</v>
          </cell>
          <cell r="BI275">
            <v>31540575.521933604</v>
          </cell>
          <cell r="BJ275">
            <v>32287920.154986106</v>
          </cell>
          <cell r="BK275">
            <v>31540522.997467905</v>
          </cell>
          <cell r="BL275">
            <v>31540522.997467905</v>
          </cell>
          <cell r="BM275">
            <v>31566833.003217105</v>
          </cell>
          <cell r="BN275">
            <v>31540264.730478607</v>
          </cell>
          <cell r="BO275">
            <v>0</v>
          </cell>
          <cell r="BP275">
            <v>30590596.649999999</v>
          </cell>
          <cell r="BQ275">
            <v>31540522.997467905</v>
          </cell>
          <cell r="BR275">
            <v>31540522.997467905</v>
          </cell>
          <cell r="BS275">
            <v>31540522.997467905</v>
          </cell>
          <cell r="BT275">
            <v>31540522.997467905</v>
          </cell>
          <cell r="BU275">
            <v>31540522.997467905</v>
          </cell>
          <cell r="BV275">
            <v>31540483.589081306</v>
          </cell>
          <cell r="BW275">
            <v>31540575.521933604</v>
          </cell>
          <cell r="BX275">
            <v>32287920.154986106</v>
          </cell>
          <cell r="BY275">
            <v>31540522.997467905</v>
          </cell>
          <cell r="BZ275">
            <v>31540522.997467905</v>
          </cell>
          <cell r="CA275">
            <v>31566833.003217105</v>
          </cell>
          <cell r="CB275">
            <v>31540264.730478607</v>
          </cell>
        </row>
        <row r="276">
          <cell r="K276" t="str">
            <v>WPFV</v>
          </cell>
          <cell r="L276" t="e">
            <v>#N/A</v>
          </cell>
          <cell r="M276">
            <v>1</v>
          </cell>
          <cell r="N276">
            <v>3</v>
          </cell>
          <cell r="R276">
            <v>1</v>
          </cell>
          <cell r="S276">
            <v>70</v>
          </cell>
          <cell r="T276">
            <v>0</v>
          </cell>
          <cell r="W276">
            <v>1</v>
          </cell>
          <cell r="X276">
            <v>1</v>
          </cell>
          <cell r="Y276">
            <v>1</v>
          </cell>
          <cell r="Z276">
            <v>1</v>
          </cell>
          <cell r="AA276">
            <v>1</v>
          </cell>
          <cell r="AB276">
            <v>1</v>
          </cell>
          <cell r="AC276">
            <v>1</v>
          </cell>
          <cell r="AD276">
            <v>1</v>
          </cell>
          <cell r="AE276">
            <v>1</v>
          </cell>
          <cell r="AF276">
            <v>292653.772086079</v>
          </cell>
          <cell r="AG276">
            <v>340822.61987625202</v>
          </cell>
          <cell r="AH276">
            <v>227334.40092945201</v>
          </cell>
          <cell r="AI276">
            <v>292653.77208607103</v>
          </cell>
          <cell r="AJ276">
            <v>292653.772086079</v>
          </cell>
          <cell r="AK276">
            <v>292653.772086079</v>
          </cell>
          <cell r="AL276">
            <v>292653.772086079</v>
          </cell>
          <cell r="AM276">
            <v>293229.75956333801</v>
          </cell>
          <cell r="AN276">
            <v>847691.36969766603</v>
          </cell>
          <cell r="AO276">
            <v>666.72439352870799</v>
          </cell>
          <cell r="AQ276">
            <v>3.0405657443867802</v>
          </cell>
          <cell r="AS276">
            <v>0</v>
          </cell>
          <cell r="AT276">
            <v>0</v>
          </cell>
          <cell r="AU276">
            <v>0</v>
          </cell>
          <cell r="AV276">
            <v>237023.42</v>
          </cell>
          <cell r="AW276">
            <v>237023.42</v>
          </cell>
          <cell r="AY276">
            <v>237026.4605657444</v>
          </cell>
          <cell r="AZ276">
            <v>237023.42</v>
          </cell>
          <cell r="BA276">
            <v>293320.49647960771</v>
          </cell>
          <cell r="BB276">
            <v>293320.49647960771</v>
          </cell>
          <cell r="BC276">
            <v>293320.49647960771</v>
          </cell>
          <cell r="BD276">
            <v>293320.49647960771</v>
          </cell>
          <cell r="BE276">
            <v>0</v>
          </cell>
          <cell r="BF276">
            <v>0</v>
          </cell>
          <cell r="BG276">
            <v>293320.49647960771</v>
          </cell>
          <cell r="BH276">
            <v>341489.34426978073</v>
          </cell>
          <cell r="BI276">
            <v>228001.12532298072</v>
          </cell>
          <cell r="BJ276">
            <v>293320.49647959974</v>
          </cell>
          <cell r="BK276">
            <v>293320.49647960771</v>
          </cell>
          <cell r="BL276">
            <v>293320.49647960771</v>
          </cell>
          <cell r="BM276">
            <v>293896.48395686672</v>
          </cell>
          <cell r="BN276">
            <v>848358.09409119468</v>
          </cell>
          <cell r="BO276">
            <v>0</v>
          </cell>
          <cell r="BP276">
            <v>237023.42</v>
          </cell>
          <cell r="BQ276">
            <v>293320.49647960771</v>
          </cell>
          <cell r="BR276">
            <v>293320.49647960771</v>
          </cell>
          <cell r="BS276">
            <v>293320.49647960771</v>
          </cell>
          <cell r="BT276">
            <v>293320.49647960771</v>
          </cell>
          <cell r="BU276">
            <v>293320.49647960771</v>
          </cell>
          <cell r="BV276">
            <v>341489.34426978073</v>
          </cell>
          <cell r="BW276">
            <v>228001.12532298072</v>
          </cell>
          <cell r="BX276">
            <v>293320.49647959974</v>
          </cell>
          <cell r="BY276">
            <v>293320.49647960771</v>
          </cell>
          <cell r="BZ276">
            <v>293320.49647960771</v>
          </cell>
          <cell r="CA276">
            <v>293896.48395686672</v>
          </cell>
          <cell r="CB276">
            <v>848358.09409119468</v>
          </cell>
        </row>
        <row r="277">
          <cell r="K277" t="str">
            <v>WPNW</v>
          </cell>
          <cell r="L277" t="e">
            <v>#N/A</v>
          </cell>
          <cell r="M277">
            <v>1</v>
          </cell>
          <cell r="N277">
            <v>3</v>
          </cell>
          <cell r="R277">
            <v>1</v>
          </cell>
          <cell r="S277">
            <v>70</v>
          </cell>
          <cell r="T277">
            <v>0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116332402.11995199</v>
          </cell>
          <cell r="AG277">
            <v>115348106.238571</v>
          </cell>
          <cell r="AH277">
            <v>117858561.83844601</v>
          </cell>
          <cell r="AI277">
            <v>116361807.543889</v>
          </cell>
          <cell r="AJ277">
            <v>116332402.11995199</v>
          </cell>
          <cell r="AK277">
            <v>116332402.11995199</v>
          </cell>
          <cell r="AL277">
            <v>116332402.11995199</v>
          </cell>
          <cell r="AM277">
            <v>117108132.302921</v>
          </cell>
          <cell r="AN277">
            <v>116280457.454071</v>
          </cell>
          <cell r="AO277">
            <v>310441.46984798199</v>
          </cell>
          <cell r="AQ277">
            <v>1415.7539577351799</v>
          </cell>
          <cell r="AS277">
            <v>0</v>
          </cell>
          <cell r="AT277">
            <v>0</v>
          </cell>
          <cell r="AU277">
            <v>0</v>
          </cell>
          <cell r="AV277">
            <v>110363291.95</v>
          </cell>
          <cell r="AW277">
            <v>110363291.95</v>
          </cell>
          <cell r="AY277">
            <v>110364707.70395774</v>
          </cell>
          <cell r="AZ277">
            <v>110363291.95</v>
          </cell>
          <cell r="BA277">
            <v>116642843.58979997</v>
          </cell>
          <cell r="BB277">
            <v>116642843.58979997</v>
          </cell>
          <cell r="BC277">
            <v>116642843.58979997</v>
          </cell>
          <cell r="BD277">
            <v>116642843.58979997</v>
          </cell>
          <cell r="BE277">
            <v>0</v>
          </cell>
          <cell r="BF277">
            <v>0</v>
          </cell>
          <cell r="BG277">
            <v>116642843.58979997</v>
          </cell>
          <cell r="BH277">
            <v>115658547.70841898</v>
          </cell>
          <cell r="BI277">
            <v>118169003.30829398</v>
          </cell>
          <cell r="BJ277">
            <v>116672249.01373698</v>
          </cell>
          <cell r="BK277">
            <v>116642843.58979997</v>
          </cell>
          <cell r="BL277">
            <v>116642843.58979997</v>
          </cell>
          <cell r="BM277">
            <v>117418573.77276897</v>
          </cell>
          <cell r="BN277">
            <v>116590898.92391898</v>
          </cell>
          <cell r="BO277">
            <v>0</v>
          </cell>
          <cell r="BP277">
            <v>110363291.95</v>
          </cell>
          <cell r="BQ277">
            <v>116642843.58979997</v>
          </cell>
          <cell r="BR277">
            <v>116642843.58979997</v>
          </cell>
          <cell r="BS277">
            <v>116642843.58979997</v>
          </cell>
          <cell r="BT277">
            <v>116642843.58979997</v>
          </cell>
          <cell r="BU277">
            <v>116642843.58979997</v>
          </cell>
          <cell r="BV277">
            <v>115658547.70841898</v>
          </cell>
          <cell r="BW277">
            <v>118169003.30829398</v>
          </cell>
          <cell r="BX277">
            <v>116672249.01373698</v>
          </cell>
          <cell r="BY277">
            <v>116642843.58979997</v>
          </cell>
          <cell r="BZ277">
            <v>116642843.58979997</v>
          </cell>
          <cell r="CA277">
            <v>117418573.77276897</v>
          </cell>
          <cell r="CB277">
            <v>116590898.92391898</v>
          </cell>
        </row>
        <row r="278">
          <cell r="K278" t="str">
            <v>WPSA</v>
          </cell>
          <cell r="L278">
            <v>1</v>
          </cell>
          <cell r="M278">
            <v>1</v>
          </cell>
          <cell r="N278">
            <v>3</v>
          </cell>
          <cell r="R278">
            <v>1</v>
          </cell>
          <cell r="S278">
            <v>70</v>
          </cell>
          <cell r="T278">
            <v>0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2413527027.0053101</v>
          </cell>
          <cell r="AG278">
            <v>2413527220.94169</v>
          </cell>
          <cell r="AH278">
            <v>2413526768.5096502</v>
          </cell>
          <cell r="AI278">
            <v>2417729531.55514</v>
          </cell>
          <cell r="AJ278">
            <v>2413527027.0053101</v>
          </cell>
          <cell r="AK278">
            <v>2413527027.0053101</v>
          </cell>
          <cell r="AL278">
            <v>2413527027.0053101</v>
          </cell>
          <cell r="AM278">
            <v>2414563071.03514</v>
          </cell>
          <cell r="AN278">
            <v>2413527936.0228</v>
          </cell>
          <cell r="AO278">
            <v>59666861.859769098</v>
          </cell>
          <cell r="AQ278">
            <v>30859.960378703901</v>
          </cell>
          <cell r="AS278">
            <v>0</v>
          </cell>
          <cell r="AT278">
            <v>0</v>
          </cell>
          <cell r="AU278">
            <v>0</v>
          </cell>
          <cell r="AV278">
            <v>2405648805.1700001</v>
          </cell>
          <cell r="AW278">
            <v>2405648805.1700001</v>
          </cell>
          <cell r="AY278">
            <v>2405679665.1303787</v>
          </cell>
          <cell r="AZ278">
            <v>2405648805.1700001</v>
          </cell>
          <cell r="BA278">
            <v>2473193888.8650789</v>
          </cell>
          <cell r="BB278">
            <v>2473193888.8650789</v>
          </cell>
          <cell r="BC278">
            <v>2473193888.8650789</v>
          </cell>
          <cell r="BD278">
            <v>2473193888.8650789</v>
          </cell>
          <cell r="BE278">
            <v>0</v>
          </cell>
          <cell r="BF278">
            <v>0</v>
          </cell>
          <cell r="BG278">
            <v>2473193888.8650789</v>
          </cell>
          <cell r="BH278">
            <v>2473194082.8014588</v>
          </cell>
          <cell r="BI278">
            <v>2473193630.3694191</v>
          </cell>
          <cell r="BJ278">
            <v>2477396393.4149089</v>
          </cell>
          <cell r="BK278">
            <v>2473193888.8650789</v>
          </cell>
          <cell r="BL278">
            <v>2473193888.8650789</v>
          </cell>
          <cell r="BM278">
            <v>2474229932.8949089</v>
          </cell>
          <cell r="BN278">
            <v>2473194797.8825688</v>
          </cell>
          <cell r="BO278">
            <v>0</v>
          </cell>
          <cell r="BP278">
            <v>2405648805.1700001</v>
          </cell>
          <cell r="BQ278">
            <v>2473193888.8650789</v>
          </cell>
          <cell r="BR278">
            <v>2473193888.8650789</v>
          </cell>
          <cell r="BS278">
            <v>2473193888.8650789</v>
          </cell>
          <cell r="BT278">
            <v>2473193888.8650789</v>
          </cell>
          <cell r="BU278">
            <v>2473193888.8650789</v>
          </cell>
          <cell r="BV278">
            <v>2473194082.8014588</v>
          </cell>
          <cell r="BW278">
            <v>2473193630.3694191</v>
          </cell>
          <cell r="BX278">
            <v>2477396393.4149089</v>
          </cell>
          <cell r="BY278">
            <v>2473193888.8650789</v>
          </cell>
          <cell r="BZ278">
            <v>2473193888.8650789</v>
          </cell>
          <cell r="CA278">
            <v>2474229932.8949089</v>
          </cell>
          <cell r="CB278">
            <v>2473194797.8825688</v>
          </cell>
        </row>
        <row r="279">
          <cell r="K279" t="str">
            <v>WPVZ</v>
          </cell>
          <cell r="L279" t="e">
            <v>#N/A</v>
          </cell>
          <cell r="M279">
            <v>1</v>
          </cell>
          <cell r="N279">
            <v>3</v>
          </cell>
          <cell r="R279">
            <v>1</v>
          </cell>
          <cell r="S279">
            <v>70</v>
          </cell>
          <cell r="T279">
            <v>0</v>
          </cell>
          <cell r="W279">
            <v>1</v>
          </cell>
          <cell r="X279">
            <v>1</v>
          </cell>
          <cell r="Y279">
            <v>1</v>
          </cell>
          <cell r="Z279">
            <v>1</v>
          </cell>
          <cell r="AA279">
            <v>1</v>
          </cell>
          <cell r="AB279">
            <v>1</v>
          </cell>
          <cell r="AC279">
            <v>1</v>
          </cell>
          <cell r="AD279">
            <v>1</v>
          </cell>
          <cell r="AE279">
            <v>1</v>
          </cell>
          <cell r="AF279">
            <v>80162079.584018394</v>
          </cell>
          <cell r="AG279">
            <v>81322807.824123606</v>
          </cell>
          <cell r="AH279">
            <v>78797662.433888897</v>
          </cell>
          <cell r="AI279">
            <v>80162079.584016904</v>
          </cell>
          <cell r="AJ279">
            <v>80162079.584018394</v>
          </cell>
          <cell r="AK279">
            <v>80162079.584018394</v>
          </cell>
          <cell r="AL279">
            <v>80162079.584018394</v>
          </cell>
          <cell r="AM279">
            <v>80269111.108037397</v>
          </cell>
          <cell r="AN279">
            <v>111905060.98336799</v>
          </cell>
          <cell r="AO279">
            <v>240816.450956988</v>
          </cell>
          <cell r="AQ279">
            <v>1098.2322809418699</v>
          </cell>
          <cell r="AS279">
            <v>0</v>
          </cell>
          <cell r="AT279">
            <v>0</v>
          </cell>
          <cell r="AU279">
            <v>0</v>
          </cell>
          <cell r="AV279">
            <v>85611295.090000004</v>
          </cell>
          <cell r="AW279">
            <v>85611295.090000004</v>
          </cell>
          <cell r="AY279">
            <v>85612393.322280943</v>
          </cell>
          <cell r="AZ279">
            <v>85611295.090000004</v>
          </cell>
          <cell r="BA279">
            <v>84048775.373492613</v>
          </cell>
          <cell r="BB279">
            <v>80402896.03497538</v>
          </cell>
          <cell r="BC279">
            <v>80402896.03497538</v>
          </cell>
          <cell r="BD279">
            <v>80402896.03497538</v>
          </cell>
          <cell r="BE279">
            <v>0</v>
          </cell>
          <cell r="BF279">
            <v>0</v>
          </cell>
          <cell r="BG279">
            <v>80402896.03497538</v>
          </cell>
          <cell r="BH279">
            <v>81563624.275080591</v>
          </cell>
          <cell r="BI279">
            <v>79038478.884845883</v>
          </cell>
          <cell r="BJ279">
            <v>80402896.03497389</v>
          </cell>
          <cell r="BK279">
            <v>80402896.03497538</v>
          </cell>
          <cell r="BL279">
            <v>80402896.03497538</v>
          </cell>
          <cell r="BM279">
            <v>80509927.558994383</v>
          </cell>
          <cell r="BN279">
            <v>112145877.43432498</v>
          </cell>
          <cell r="BO279">
            <v>0</v>
          </cell>
          <cell r="BP279">
            <v>85611295.090000004</v>
          </cell>
          <cell r="BQ279">
            <v>84048775.373492613</v>
          </cell>
          <cell r="BR279">
            <v>80402896.03497538</v>
          </cell>
          <cell r="BS279">
            <v>80402896.03497538</v>
          </cell>
          <cell r="BT279">
            <v>80402896.03497538</v>
          </cell>
          <cell r="BU279">
            <v>80402896.03497538</v>
          </cell>
          <cell r="BV279">
            <v>81563624.275080591</v>
          </cell>
          <cell r="BW279">
            <v>79038478.884845883</v>
          </cell>
          <cell r="BX279">
            <v>80402896.03497389</v>
          </cell>
          <cell r="BY279">
            <v>80402896.03497538</v>
          </cell>
          <cell r="BZ279">
            <v>80402896.03497538</v>
          </cell>
          <cell r="CA279">
            <v>80509927.558994383</v>
          </cell>
          <cell r="CB279">
            <v>112145877.43432498</v>
          </cell>
        </row>
        <row r="280">
          <cell r="K280" t="str">
            <v>ZAAC</v>
          </cell>
          <cell r="L280" t="e">
            <v>#N/A</v>
          </cell>
          <cell r="M280">
            <v>1</v>
          </cell>
          <cell r="N280">
            <v>3</v>
          </cell>
          <cell r="R280">
            <v>1</v>
          </cell>
          <cell r="S280">
            <v>70</v>
          </cell>
          <cell r="T280">
            <v>0</v>
          </cell>
          <cell r="W280">
            <v>1</v>
          </cell>
          <cell r="X280">
            <v>1</v>
          </cell>
          <cell r="Y280">
            <v>1</v>
          </cell>
          <cell r="Z280">
            <v>1</v>
          </cell>
          <cell r="AA280">
            <v>1</v>
          </cell>
          <cell r="AB280">
            <v>1</v>
          </cell>
          <cell r="AC280">
            <v>1</v>
          </cell>
          <cell r="AD280">
            <v>1</v>
          </cell>
          <cell r="AE280">
            <v>1</v>
          </cell>
          <cell r="AF280">
            <v>62562285.732404701</v>
          </cell>
          <cell r="AG280">
            <v>61926976.414088301</v>
          </cell>
          <cell r="AH280">
            <v>63553021.276794799</v>
          </cell>
          <cell r="AI280">
            <v>62562285.733432002</v>
          </cell>
          <cell r="AJ280">
            <v>62562285.732404701</v>
          </cell>
          <cell r="AK280">
            <v>62562285.732404701</v>
          </cell>
          <cell r="AL280">
            <v>62562285.732404701</v>
          </cell>
          <cell r="AM280">
            <v>63523714.587787397</v>
          </cell>
          <cell r="AN280">
            <v>62529539.780786797</v>
          </cell>
          <cell r="AO280">
            <v>-167980.227504115</v>
          </cell>
          <cell r="AQ280">
            <v>-107078.438506106</v>
          </cell>
          <cell r="AS280">
            <v>0</v>
          </cell>
          <cell r="AT280">
            <v>0</v>
          </cell>
          <cell r="AU280">
            <v>0</v>
          </cell>
          <cell r="AV280">
            <v>42118044.030000001</v>
          </cell>
          <cell r="AW280">
            <v>42118044.030000001</v>
          </cell>
          <cell r="AX280">
            <v>-1107714.0479184601</v>
          </cell>
          <cell r="AY280">
            <v>42010965.591493897</v>
          </cell>
          <cell r="AZ280">
            <v>41010329.98208154</v>
          </cell>
          <cell r="BA280">
            <v>62394305.50490059</v>
          </cell>
          <cell r="BB280">
            <v>62394305.50490059</v>
          </cell>
          <cell r="BC280">
            <v>62394305.50490059</v>
          </cell>
          <cell r="BD280">
            <v>62394305.50490059</v>
          </cell>
          <cell r="BE280">
            <v>0</v>
          </cell>
          <cell r="BF280">
            <v>0</v>
          </cell>
          <cell r="BG280">
            <v>62394305.50490059</v>
          </cell>
          <cell r="BH280">
            <v>61758996.18658419</v>
          </cell>
          <cell r="BI280">
            <v>63385041.049290687</v>
          </cell>
          <cell r="BJ280">
            <v>62394305.505927891</v>
          </cell>
          <cell r="BK280">
            <v>62394305.50490059</v>
          </cell>
          <cell r="BL280">
            <v>62394305.50490059</v>
          </cell>
          <cell r="BM280">
            <v>63355734.360283285</v>
          </cell>
          <cell r="BN280">
            <v>62361559.553282686</v>
          </cell>
          <cell r="BO280">
            <v>0</v>
          </cell>
          <cell r="BP280">
            <v>41010329.98208154</v>
          </cell>
          <cell r="BQ280">
            <v>62394305.50490059</v>
          </cell>
          <cell r="BR280">
            <v>62394305.50490059</v>
          </cell>
          <cell r="BS280">
            <v>62394305.50490059</v>
          </cell>
          <cell r="BT280">
            <v>62394305.50490059</v>
          </cell>
          <cell r="BU280">
            <v>62394305.50490059</v>
          </cell>
          <cell r="BV280">
            <v>61758996.18658419</v>
          </cell>
          <cell r="BW280">
            <v>63385041.049290687</v>
          </cell>
          <cell r="BX280">
            <v>62394305.505927891</v>
          </cell>
          <cell r="BY280">
            <v>62394305.50490059</v>
          </cell>
          <cell r="BZ280">
            <v>62394305.50490059</v>
          </cell>
          <cell r="CA280">
            <v>63355734.360283285</v>
          </cell>
          <cell r="CB280">
            <v>62361559.553282686</v>
          </cell>
        </row>
        <row r="281">
          <cell r="K281" t="str">
            <v>ZBCV</v>
          </cell>
          <cell r="L281" t="e">
            <v>#N/A</v>
          </cell>
          <cell r="M281">
            <v>1</v>
          </cell>
          <cell r="N281">
            <v>3</v>
          </cell>
          <cell r="R281">
            <v>1</v>
          </cell>
          <cell r="S281">
            <v>70</v>
          </cell>
          <cell r="T281">
            <v>0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6.2617497284032703E-4</v>
          </cell>
          <cell r="AG281">
            <v>6.2617497284032703E-4</v>
          </cell>
          <cell r="AH281">
            <v>6.2617497284032703E-4</v>
          </cell>
          <cell r="AI281">
            <v>6.2617497284032703E-4</v>
          </cell>
          <cell r="AJ281">
            <v>6.2617497284032703E-4</v>
          </cell>
          <cell r="AK281">
            <v>6.2617497284032703E-4</v>
          </cell>
          <cell r="AL281">
            <v>6.2617497284032703E-4</v>
          </cell>
          <cell r="AM281">
            <v>6.8879240797921001E-4</v>
          </cell>
          <cell r="AN281">
            <v>6.2617497284032703E-4</v>
          </cell>
          <cell r="AO281">
            <v>-3.9883197658577303E-3</v>
          </cell>
          <cell r="AQ281">
            <v>-2.5423411977497298E-3</v>
          </cell>
          <cell r="AS281">
            <v>0</v>
          </cell>
          <cell r="AT281">
            <v>0</v>
          </cell>
          <cell r="AU281">
            <v>0</v>
          </cell>
          <cell r="AV281">
            <v>1</v>
          </cell>
          <cell r="AW281">
            <v>1</v>
          </cell>
          <cell r="AY281">
            <v>0.99745765880225024</v>
          </cell>
          <cell r="AZ281">
            <v>1</v>
          </cell>
          <cell r="BA281">
            <v>0.69899135656209477</v>
          </cell>
          <cell r="BB281">
            <v>-3.3621447930174031E-3</v>
          </cell>
          <cell r="BC281">
            <v>-3.3621447930174031E-3</v>
          </cell>
          <cell r="BD281">
            <v>-3.3621447930174031E-3</v>
          </cell>
          <cell r="BE281">
            <v>0</v>
          </cell>
          <cell r="BF281">
            <v>0</v>
          </cell>
          <cell r="BG281">
            <v>-3.3621447930174031E-3</v>
          </cell>
          <cell r="BH281">
            <v>-3.3621447930174031E-3</v>
          </cell>
          <cell r="BI281">
            <v>-3.3621447930174031E-3</v>
          </cell>
          <cell r="BJ281">
            <v>-3.3621447930174031E-3</v>
          </cell>
          <cell r="BK281">
            <v>-3.3621447930174031E-3</v>
          </cell>
          <cell r="BL281">
            <v>-3.3621447930174031E-3</v>
          </cell>
          <cell r="BM281">
            <v>-3.2995273578785202E-3</v>
          </cell>
          <cell r="BN281">
            <v>-3.3621447930174031E-3</v>
          </cell>
          <cell r="BO281">
            <v>0</v>
          </cell>
          <cell r="BP281">
            <v>1</v>
          </cell>
          <cell r="BQ281">
            <v>0.69899135656209477</v>
          </cell>
          <cell r="BR281">
            <v>-3.3621447930174031E-3</v>
          </cell>
          <cell r="BS281">
            <v>-3.3621447930174031E-3</v>
          </cell>
          <cell r="BT281">
            <v>-3.3621447930174031E-3</v>
          </cell>
          <cell r="BU281">
            <v>-3.3621447930174031E-3</v>
          </cell>
          <cell r="BV281">
            <v>-3.3621447930174031E-3</v>
          </cell>
          <cell r="BW281">
            <v>-3.3621447930174031E-3</v>
          </cell>
          <cell r="BX281">
            <v>-3.3621447930174031E-3</v>
          </cell>
          <cell r="BY281">
            <v>-3.3621447930174031E-3</v>
          </cell>
          <cell r="BZ281">
            <v>-3.3621447930174031E-3</v>
          </cell>
          <cell r="CA281">
            <v>-3.2995273578785202E-3</v>
          </cell>
          <cell r="CB281">
            <v>-3.3621447930174031E-3</v>
          </cell>
        </row>
        <row r="282">
          <cell r="K282" t="str">
            <v>ZGWK</v>
          </cell>
          <cell r="L282" t="e">
            <v>#N/A</v>
          </cell>
          <cell r="M282">
            <v>1</v>
          </cell>
          <cell r="N282">
            <v>3</v>
          </cell>
          <cell r="R282">
            <v>1</v>
          </cell>
          <cell r="S282">
            <v>70</v>
          </cell>
          <cell r="T282">
            <v>0</v>
          </cell>
          <cell r="W282">
            <v>1</v>
          </cell>
          <cell r="X282">
            <v>1</v>
          </cell>
          <cell r="Y282">
            <v>1</v>
          </cell>
          <cell r="Z282">
            <v>1</v>
          </cell>
          <cell r="AA282">
            <v>1</v>
          </cell>
          <cell r="AB282">
            <v>1</v>
          </cell>
          <cell r="AC282">
            <v>1</v>
          </cell>
          <cell r="AD282">
            <v>1</v>
          </cell>
          <cell r="AE282">
            <v>1</v>
          </cell>
          <cell r="AF282">
            <v>129434296.388993</v>
          </cell>
          <cell r="AG282">
            <v>124507682.30059899</v>
          </cell>
          <cell r="AH282">
            <v>137299594.40546</v>
          </cell>
          <cell r="AI282">
            <v>129434296.410309</v>
          </cell>
          <cell r="AJ282">
            <v>129434296.388993</v>
          </cell>
          <cell r="AK282">
            <v>129434296.388993</v>
          </cell>
          <cell r="AL282">
            <v>129434296.388993</v>
          </cell>
          <cell r="AM282">
            <v>132504770.179334</v>
          </cell>
          <cell r="AN282">
            <v>129330444.48878001</v>
          </cell>
          <cell r="AO282">
            <v>-314027.32838764199</v>
          </cell>
          <cell r="AQ282">
            <v>-200175.67824266199</v>
          </cell>
          <cell r="AS282">
            <v>0</v>
          </cell>
          <cell r="AT282">
            <v>0</v>
          </cell>
          <cell r="AU282">
            <v>0</v>
          </cell>
          <cell r="AV282">
            <v>78736748.010000005</v>
          </cell>
          <cell r="AW282">
            <v>78736748.010000005</v>
          </cell>
          <cell r="AX282">
            <v>-1969592.2596102301</v>
          </cell>
          <cell r="AY282">
            <v>78536572.331757337</v>
          </cell>
          <cell r="AZ282">
            <v>76767155.75038977</v>
          </cell>
          <cell r="BA282">
            <v>129120269.06060535</v>
          </cell>
          <cell r="BB282">
            <v>129120269.06060535</v>
          </cell>
          <cell r="BC282">
            <v>129120269.06060535</v>
          </cell>
          <cell r="BD282">
            <v>129120269.06060535</v>
          </cell>
          <cell r="BE282">
            <v>0</v>
          </cell>
          <cell r="BF282">
            <v>0</v>
          </cell>
          <cell r="BG282">
            <v>129120269.06060535</v>
          </cell>
          <cell r="BH282">
            <v>124193654.97221135</v>
          </cell>
          <cell r="BI282">
            <v>136985567.07707235</v>
          </cell>
          <cell r="BJ282">
            <v>129120269.08192135</v>
          </cell>
          <cell r="BK282">
            <v>129120269.06060535</v>
          </cell>
          <cell r="BL282">
            <v>129120269.06060535</v>
          </cell>
          <cell r="BM282">
            <v>132190742.85094635</v>
          </cell>
          <cell r="BN282">
            <v>129016417.16039236</v>
          </cell>
          <cell r="BO282">
            <v>0</v>
          </cell>
          <cell r="BP282">
            <v>76767155.75038977</v>
          </cell>
          <cell r="BQ282">
            <v>129120269.06060535</v>
          </cell>
          <cell r="BR282">
            <v>129120269.06060535</v>
          </cell>
          <cell r="BS282">
            <v>129120269.06060535</v>
          </cell>
          <cell r="BT282">
            <v>129120269.06060535</v>
          </cell>
          <cell r="BU282">
            <v>129120269.06060535</v>
          </cell>
          <cell r="BV282">
            <v>124193654.97221135</v>
          </cell>
          <cell r="BW282">
            <v>136985567.07707235</v>
          </cell>
          <cell r="BX282">
            <v>129120269.08192135</v>
          </cell>
          <cell r="BY282">
            <v>129120269.06060535</v>
          </cell>
          <cell r="BZ282">
            <v>129120269.06060535</v>
          </cell>
          <cell r="CA282">
            <v>132190742.85094635</v>
          </cell>
          <cell r="CB282">
            <v>129016417.16039236</v>
          </cell>
        </row>
        <row r="283">
          <cell r="K283" t="str">
            <v>ZLCX</v>
          </cell>
          <cell r="L283" t="e">
            <v>#N/A</v>
          </cell>
          <cell r="M283">
            <v>1</v>
          </cell>
          <cell r="N283">
            <v>3</v>
          </cell>
          <cell r="R283">
            <v>1</v>
          </cell>
          <cell r="S283">
            <v>70</v>
          </cell>
          <cell r="T283">
            <v>0</v>
          </cell>
          <cell r="W283">
            <v>1</v>
          </cell>
          <cell r="X283">
            <v>1</v>
          </cell>
          <cell r="Y283">
            <v>1</v>
          </cell>
          <cell r="Z283">
            <v>1</v>
          </cell>
          <cell r="AA283">
            <v>1</v>
          </cell>
          <cell r="AB283">
            <v>1</v>
          </cell>
          <cell r="AC283">
            <v>1</v>
          </cell>
          <cell r="AD283">
            <v>1</v>
          </cell>
          <cell r="AE283">
            <v>1</v>
          </cell>
          <cell r="AF283">
            <v>32454375.834903099</v>
          </cell>
          <cell r="AG283">
            <v>30540514.1110496</v>
          </cell>
          <cell r="AH283">
            <v>35634696.567087397</v>
          </cell>
          <cell r="AI283">
            <v>32454375.8353207</v>
          </cell>
          <cell r="AJ283">
            <v>32454375.834903099</v>
          </cell>
          <cell r="AK283">
            <v>32454375.834903099</v>
          </cell>
          <cell r="AL283">
            <v>32454375.834903099</v>
          </cell>
          <cell r="AM283">
            <v>32668030.7667013</v>
          </cell>
          <cell r="AN283">
            <v>32417270.316845998</v>
          </cell>
          <cell r="AO283">
            <v>-95882.834069448407</v>
          </cell>
          <cell r="AQ283">
            <v>-61120.1943481419</v>
          </cell>
          <cell r="AS283">
            <v>0</v>
          </cell>
          <cell r="AT283">
            <v>0</v>
          </cell>
          <cell r="AU283">
            <v>0</v>
          </cell>
          <cell r="AV283">
            <v>24040909.379999999</v>
          </cell>
          <cell r="AW283">
            <v>24040909.379999999</v>
          </cell>
          <cell r="AX283">
            <v>-521326.63188808801</v>
          </cell>
          <cell r="AY283">
            <v>23979789.185651857</v>
          </cell>
          <cell r="AZ283">
            <v>23519582.748111911</v>
          </cell>
          <cell r="BA283">
            <v>32358493.000833649</v>
          </cell>
          <cell r="BB283">
            <v>32358493.000833649</v>
          </cell>
          <cell r="BC283">
            <v>32358493.000833649</v>
          </cell>
          <cell r="BD283">
            <v>32358493.000833649</v>
          </cell>
          <cell r="BE283">
            <v>0</v>
          </cell>
          <cell r="BF283">
            <v>0</v>
          </cell>
          <cell r="BG283">
            <v>32358493.000833649</v>
          </cell>
          <cell r="BH283">
            <v>30444631.27698015</v>
          </cell>
          <cell r="BI283">
            <v>35538813.733017951</v>
          </cell>
          <cell r="BJ283">
            <v>32358493.001251251</v>
          </cell>
          <cell r="BK283">
            <v>32358493.000833649</v>
          </cell>
          <cell r="BL283">
            <v>32358493.000833649</v>
          </cell>
          <cell r="BM283">
            <v>32572147.93263185</v>
          </cell>
          <cell r="BN283">
            <v>32321387.482776549</v>
          </cell>
          <cell r="BO283">
            <v>0</v>
          </cell>
          <cell r="BP283">
            <v>23519582.748111911</v>
          </cell>
          <cell r="BQ283">
            <v>32358493.000833649</v>
          </cell>
          <cell r="BR283">
            <v>32358493.000833649</v>
          </cell>
          <cell r="BS283">
            <v>32358493.000833649</v>
          </cell>
          <cell r="BT283">
            <v>32358493.000833649</v>
          </cell>
          <cell r="BU283">
            <v>32358493.000833649</v>
          </cell>
          <cell r="BV283">
            <v>30444631.27698015</v>
          </cell>
          <cell r="BW283">
            <v>35538813.733017951</v>
          </cell>
          <cell r="BX283">
            <v>32358493.001251251</v>
          </cell>
          <cell r="BY283">
            <v>32358493.000833649</v>
          </cell>
          <cell r="BZ283">
            <v>32358493.000833649</v>
          </cell>
          <cell r="CA283">
            <v>32572147.93263185</v>
          </cell>
          <cell r="CB283">
            <v>32321387.482776549</v>
          </cell>
        </row>
        <row r="284">
          <cell r="K284" t="str">
            <v>ZMCB</v>
          </cell>
          <cell r="L284" t="e">
            <v>#N/A</v>
          </cell>
          <cell r="M284">
            <v>1</v>
          </cell>
          <cell r="N284">
            <v>3</v>
          </cell>
          <cell r="R284">
            <v>1</v>
          </cell>
          <cell r="S284">
            <v>70</v>
          </cell>
          <cell r="T284">
            <v>0</v>
          </cell>
          <cell r="W284">
            <v>1</v>
          </cell>
          <cell r="X284">
            <v>1</v>
          </cell>
          <cell r="Y284">
            <v>1</v>
          </cell>
          <cell r="Z284">
            <v>1</v>
          </cell>
          <cell r="AA284">
            <v>1</v>
          </cell>
          <cell r="AB284">
            <v>1</v>
          </cell>
          <cell r="AC284">
            <v>1</v>
          </cell>
          <cell r="AD284">
            <v>1</v>
          </cell>
          <cell r="AE284">
            <v>1</v>
          </cell>
          <cell r="AF284">
            <v>186471695.970626</v>
          </cell>
          <cell r="AG284">
            <v>179634065.118662</v>
          </cell>
          <cell r="AH284">
            <v>197374840.325138</v>
          </cell>
          <cell r="AI284">
            <v>186471695.981567</v>
          </cell>
          <cell r="AJ284">
            <v>186471695.970626</v>
          </cell>
          <cell r="AK284">
            <v>186471695.970626</v>
          </cell>
          <cell r="AL284">
            <v>186471695.970626</v>
          </cell>
          <cell r="AM284">
            <v>189854480.48221999</v>
          </cell>
          <cell r="AN284">
            <v>186336433.57929099</v>
          </cell>
          <cell r="AO284">
            <v>-436195.555505611</v>
          </cell>
          <cell r="AQ284">
            <v>-278051.40914992598</v>
          </cell>
          <cell r="AS284">
            <v>0</v>
          </cell>
          <cell r="AT284">
            <v>0</v>
          </cell>
          <cell r="AU284">
            <v>0</v>
          </cell>
          <cell r="AV284">
            <v>109368250.56999999</v>
          </cell>
          <cell r="AW284">
            <v>109368250.56999999</v>
          </cell>
          <cell r="AX284">
            <v>-2676643.4722411199</v>
          </cell>
          <cell r="AY284">
            <v>109090199.16085006</v>
          </cell>
          <cell r="AZ284">
            <v>106691607.09775887</v>
          </cell>
          <cell r="BA284">
            <v>186035500.41512039</v>
          </cell>
          <cell r="BB284">
            <v>186035500.41512039</v>
          </cell>
          <cell r="BC284">
            <v>186035500.41512039</v>
          </cell>
          <cell r="BD284">
            <v>186035500.41512039</v>
          </cell>
          <cell r="BE284">
            <v>0</v>
          </cell>
          <cell r="BF284">
            <v>0</v>
          </cell>
          <cell r="BG284">
            <v>186035500.41512039</v>
          </cell>
          <cell r="BH284">
            <v>179197869.5631564</v>
          </cell>
          <cell r="BI284">
            <v>196938644.7696324</v>
          </cell>
          <cell r="BJ284">
            <v>186035500.42606139</v>
          </cell>
          <cell r="BK284">
            <v>186035500.41512039</v>
          </cell>
          <cell r="BL284">
            <v>186035500.41512039</v>
          </cell>
          <cell r="BM284">
            <v>189418284.92671439</v>
          </cell>
          <cell r="BN284">
            <v>185900238.02378538</v>
          </cell>
          <cell r="BO284">
            <v>0</v>
          </cell>
          <cell r="BP284">
            <v>106691607.09775887</v>
          </cell>
          <cell r="BQ284">
            <v>186035500.41512039</v>
          </cell>
          <cell r="BR284">
            <v>186035500.41512039</v>
          </cell>
          <cell r="BS284">
            <v>186035500.41512039</v>
          </cell>
          <cell r="BT284">
            <v>186035500.41512039</v>
          </cell>
          <cell r="BU284">
            <v>186035500.41512039</v>
          </cell>
          <cell r="BV284">
            <v>179197869.5631564</v>
          </cell>
          <cell r="BW284">
            <v>196938644.7696324</v>
          </cell>
          <cell r="BX284">
            <v>186035500.42606139</v>
          </cell>
          <cell r="BY284">
            <v>186035500.41512039</v>
          </cell>
          <cell r="BZ284">
            <v>186035500.41512039</v>
          </cell>
          <cell r="CA284">
            <v>189418284.92671439</v>
          </cell>
          <cell r="CB284">
            <v>185900238.02378538</v>
          </cell>
        </row>
        <row r="285">
          <cell r="K285" t="str">
            <v>ZMGR</v>
          </cell>
          <cell r="L285" t="e">
            <v>#N/A</v>
          </cell>
          <cell r="M285">
            <v>1</v>
          </cell>
          <cell r="N285">
            <v>3</v>
          </cell>
          <cell r="R285">
            <v>1</v>
          </cell>
          <cell r="S285">
            <v>70</v>
          </cell>
          <cell r="T285">
            <v>0</v>
          </cell>
          <cell r="W285">
            <v>1</v>
          </cell>
          <cell r="X285">
            <v>1</v>
          </cell>
          <cell r="Y285">
            <v>1</v>
          </cell>
          <cell r="Z285">
            <v>1</v>
          </cell>
          <cell r="AA285">
            <v>1</v>
          </cell>
          <cell r="AB285">
            <v>1</v>
          </cell>
          <cell r="AC285">
            <v>1</v>
          </cell>
          <cell r="AD285">
            <v>1</v>
          </cell>
          <cell r="AE285">
            <v>1</v>
          </cell>
          <cell r="AF285">
            <v>16291073.468724299</v>
          </cell>
          <cell r="AG285">
            <v>16232045.3381403</v>
          </cell>
          <cell r="AH285">
            <v>16370199.908433801</v>
          </cell>
          <cell r="AI285">
            <v>16291073.468892001</v>
          </cell>
          <cell r="AJ285">
            <v>16291073.468724299</v>
          </cell>
          <cell r="AK285">
            <v>16291073.468724299</v>
          </cell>
          <cell r="AL285">
            <v>16291073.468724299</v>
          </cell>
          <cell r="AM285">
            <v>16606875.487383701</v>
          </cell>
          <cell r="AN285">
            <v>16261899.1379332</v>
          </cell>
          <cell r="AO285">
            <v>-48513.320432571898</v>
          </cell>
          <cell r="AQ285">
            <v>-30924.655096915601</v>
          </cell>
          <cell r="AS285">
            <v>0</v>
          </cell>
          <cell r="AT285">
            <v>0</v>
          </cell>
          <cell r="AU285">
            <v>0</v>
          </cell>
          <cell r="AV285">
            <v>12163849.26</v>
          </cell>
          <cell r="AW285">
            <v>12163849.26</v>
          </cell>
          <cell r="AX285">
            <v>-274542.28679793997</v>
          </cell>
          <cell r="AY285">
            <v>12132924.604903083</v>
          </cell>
          <cell r="AZ285">
            <v>11889306.973202059</v>
          </cell>
          <cell r="BA285">
            <v>16242560.148291728</v>
          </cell>
          <cell r="BB285">
            <v>16242560.148291728</v>
          </cell>
          <cell r="BC285">
            <v>16242560.148291728</v>
          </cell>
          <cell r="BD285">
            <v>16242560.148291728</v>
          </cell>
          <cell r="BE285">
            <v>0</v>
          </cell>
          <cell r="BF285">
            <v>0</v>
          </cell>
          <cell r="BG285">
            <v>16242560.148291728</v>
          </cell>
          <cell r="BH285">
            <v>16183532.017707728</v>
          </cell>
          <cell r="BI285">
            <v>16321686.588001229</v>
          </cell>
          <cell r="BJ285">
            <v>16242560.148459429</v>
          </cell>
          <cell r="BK285">
            <v>16242560.148291728</v>
          </cell>
          <cell r="BL285">
            <v>16242560.148291728</v>
          </cell>
          <cell r="BM285">
            <v>16558362.166951129</v>
          </cell>
          <cell r="BN285">
            <v>16213385.817500629</v>
          </cell>
          <cell r="BO285">
            <v>0</v>
          </cell>
          <cell r="BP285">
            <v>11889306.973202059</v>
          </cell>
          <cell r="BQ285">
            <v>16242560.148291728</v>
          </cell>
          <cell r="BR285">
            <v>16242560.148291728</v>
          </cell>
          <cell r="BS285">
            <v>16242560.148291728</v>
          </cell>
          <cell r="BT285">
            <v>16242560.148291728</v>
          </cell>
          <cell r="BU285">
            <v>16242560.148291728</v>
          </cell>
          <cell r="BV285">
            <v>16183532.017707728</v>
          </cell>
          <cell r="BW285">
            <v>16321686.588001229</v>
          </cell>
          <cell r="BX285">
            <v>16242560.148459429</v>
          </cell>
          <cell r="BY285">
            <v>16242560.148291728</v>
          </cell>
          <cell r="BZ285">
            <v>16242560.148291728</v>
          </cell>
          <cell r="CA285">
            <v>16558362.166951129</v>
          </cell>
          <cell r="CB285">
            <v>16213385.817500629</v>
          </cell>
        </row>
        <row r="286">
          <cell r="K286" t="str">
            <v>ZOVZ</v>
          </cell>
          <cell r="L286" t="e">
            <v>#N/A</v>
          </cell>
          <cell r="M286">
            <v>1</v>
          </cell>
          <cell r="N286">
            <v>3</v>
          </cell>
          <cell r="R286">
            <v>1</v>
          </cell>
          <cell r="S286">
            <v>70</v>
          </cell>
          <cell r="T286">
            <v>0</v>
          </cell>
          <cell r="W286">
            <v>1</v>
          </cell>
          <cell r="X286">
            <v>1</v>
          </cell>
          <cell r="Y286">
            <v>1</v>
          </cell>
          <cell r="Z286">
            <v>1</v>
          </cell>
          <cell r="AA286">
            <v>1</v>
          </cell>
          <cell r="AB286">
            <v>1</v>
          </cell>
          <cell r="AC286">
            <v>1</v>
          </cell>
          <cell r="AD286">
            <v>1</v>
          </cell>
          <cell r="AE286">
            <v>1</v>
          </cell>
          <cell r="AF286">
            <v>114929778.42172401</v>
          </cell>
          <cell r="AG286">
            <v>111086449.73245899</v>
          </cell>
          <cell r="AH286">
            <v>120978756.38165</v>
          </cell>
          <cell r="AI286">
            <v>114929778.484698</v>
          </cell>
          <cell r="AJ286">
            <v>114929778.42172401</v>
          </cell>
          <cell r="AK286">
            <v>114929778.42172401</v>
          </cell>
          <cell r="AL286">
            <v>114929778.42172401</v>
          </cell>
          <cell r="AM286">
            <v>116750509.916192</v>
          </cell>
          <cell r="AN286">
            <v>114846903.86302</v>
          </cell>
          <cell r="AO286">
            <v>-291974.05997553602</v>
          </cell>
          <cell r="AQ286">
            <v>-186117.89548685201</v>
          </cell>
          <cell r="AS286">
            <v>0</v>
          </cell>
          <cell r="AT286">
            <v>0</v>
          </cell>
          <cell r="AU286">
            <v>0</v>
          </cell>
          <cell r="AV286">
            <v>73207284.549999997</v>
          </cell>
          <cell r="AW286">
            <v>73207284.549999997</v>
          </cell>
          <cell r="AX286">
            <v>-1595531.9977047199</v>
          </cell>
          <cell r="AY286">
            <v>73021166.65451315</v>
          </cell>
          <cell r="AZ286">
            <v>71611752.552295282</v>
          </cell>
          <cell r="BA286">
            <v>114637804.36174847</v>
          </cell>
          <cell r="BB286">
            <v>114637804.36174847</v>
          </cell>
          <cell r="BC286">
            <v>114637804.36174847</v>
          </cell>
          <cell r="BD286">
            <v>114637804.36174847</v>
          </cell>
          <cell r="BE286">
            <v>0</v>
          </cell>
          <cell r="BF286">
            <v>0</v>
          </cell>
          <cell r="BG286">
            <v>114637804.36174847</v>
          </cell>
          <cell r="BH286">
            <v>110794475.67248346</v>
          </cell>
          <cell r="BI286">
            <v>120686782.32167447</v>
          </cell>
          <cell r="BJ286">
            <v>114637804.42472246</v>
          </cell>
          <cell r="BK286">
            <v>114637804.36174847</v>
          </cell>
          <cell r="BL286">
            <v>114637804.36174847</v>
          </cell>
          <cell r="BM286">
            <v>116458535.85621646</v>
          </cell>
          <cell r="BN286">
            <v>114554929.80304447</v>
          </cell>
          <cell r="BO286">
            <v>0</v>
          </cell>
          <cell r="BP286">
            <v>71611752.552295282</v>
          </cell>
          <cell r="BQ286">
            <v>114637804.36174847</v>
          </cell>
          <cell r="BR286">
            <v>114637804.36174847</v>
          </cell>
          <cell r="BS286">
            <v>114637804.36174847</v>
          </cell>
          <cell r="BT286">
            <v>114637804.36174847</v>
          </cell>
          <cell r="BU286">
            <v>114637804.36174847</v>
          </cell>
          <cell r="BV286">
            <v>110794475.67248346</v>
          </cell>
          <cell r="BW286">
            <v>120686782.32167447</v>
          </cell>
          <cell r="BX286">
            <v>114637804.42472246</v>
          </cell>
          <cell r="BY286">
            <v>114637804.36174847</v>
          </cell>
          <cell r="BZ286">
            <v>114637804.36174847</v>
          </cell>
          <cell r="CA286">
            <v>116458535.85621646</v>
          </cell>
          <cell r="CB286">
            <v>114554929.80304447</v>
          </cell>
        </row>
        <row r="287">
          <cell r="K287" t="str">
            <v>ZPFA</v>
          </cell>
          <cell r="L287" t="e">
            <v>#N/A</v>
          </cell>
          <cell r="M287">
            <v>1</v>
          </cell>
          <cell r="N287">
            <v>3</v>
          </cell>
          <cell r="R287">
            <v>1</v>
          </cell>
          <cell r="S287">
            <v>70</v>
          </cell>
          <cell r="T287">
            <v>0</v>
          </cell>
          <cell r="W287">
            <v>1</v>
          </cell>
          <cell r="X287">
            <v>1</v>
          </cell>
          <cell r="Y287">
            <v>1</v>
          </cell>
          <cell r="Z287">
            <v>1</v>
          </cell>
          <cell r="AA287">
            <v>1</v>
          </cell>
          <cell r="AB287">
            <v>1</v>
          </cell>
          <cell r="AC287">
            <v>1</v>
          </cell>
          <cell r="AD287">
            <v>1</v>
          </cell>
          <cell r="AE287">
            <v>1</v>
          </cell>
          <cell r="AF287">
            <v>3057376590.4759498</v>
          </cell>
          <cell r="AG287">
            <v>2936453468.1943002</v>
          </cell>
          <cell r="AH287">
            <v>3251272793.7859402</v>
          </cell>
          <cell r="AI287">
            <v>3057376758.7499099</v>
          </cell>
          <cell r="AJ287">
            <v>3057376590.4759498</v>
          </cell>
          <cell r="AK287">
            <v>3057376590.4759498</v>
          </cell>
          <cell r="AL287">
            <v>3057376590.4759498</v>
          </cell>
          <cell r="AM287">
            <v>3081315930.2206402</v>
          </cell>
          <cell r="AN287">
            <v>3054954606.5215001</v>
          </cell>
          <cell r="AO287">
            <v>24882536.603799801</v>
          </cell>
          <cell r="AQ287">
            <v>-13906301.6291325</v>
          </cell>
          <cell r="AS287">
            <v>0</v>
          </cell>
          <cell r="AT287">
            <v>0</v>
          </cell>
          <cell r="AU287">
            <v>0</v>
          </cell>
          <cell r="AV287">
            <v>2359306994.0700002</v>
          </cell>
          <cell r="AW287">
            <v>2359306994.0700002</v>
          </cell>
          <cell r="AX287">
            <v>-193274742.18381599</v>
          </cell>
          <cell r="AY287">
            <v>2345400692.4408679</v>
          </cell>
          <cell r="AZ287">
            <v>2166032251.8861842</v>
          </cell>
          <cell r="BA287">
            <v>3082259127.0797496</v>
          </cell>
          <cell r="BB287">
            <v>3082259127.0797496</v>
          </cell>
          <cell r="BC287">
            <v>3082259127.0797496</v>
          </cell>
          <cell r="BD287">
            <v>3082259127.0797496</v>
          </cell>
          <cell r="BE287">
            <v>0</v>
          </cell>
          <cell r="BF287">
            <v>0</v>
          </cell>
          <cell r="BG287">
            <v>3082259127.0797496</v>
          </cell>
          <cell r="BH287">
            <v>2961336004.7981</v>
          </cell>
          <cell r="BI287">
            <v>3276155330.38974</v>
          </cell>
          <cell r="BJ287">
            <v>3082259295.3537097</v>
          </cell>
          <cell r="BK287">
            <v>3082259127.0797496</v>
          </cell>
          <cell r="BL287">
            <v>3082259127.0797496</v>
          </cell>
          <cell r="BM287">
            <v>3106198466.82444</v>
          </cell>
          <cell r="BN287">
            <v>3079837143.1252999</v>
          </cell>
          <cell r="BO287">
            <v>0</v>
          </cell>
          <cell r="BP287">
            <v>2166032251.8861842</v>
          </cell>
          <cell r="BQ287">
            <v>3082259127.0797496</v>
          </cell>
          <cell r="BR287">
            <v>3082259127.0797496</v>
          </cell>
          <cell r="BS287">
            <v>3082259127.0797496</v>
          </cell>
          <cell r="BT287">
            <v>3082259127.0797496</v>
          </cell>
          <cell r="BU287">
            <v>3082259127.0797496</v>
          </cell>
          <cell r="BV287">
            <v>2961336004.7981</v>
          </cell>
          <cell r="BW287">
            <v>3276155330.38974</v>
          </cell>
          <cell r="BX287">
            <v>3082259295.3537097</v>
          </cell>
          <cell r="BY287">
            <v>3082259127.0797496</v>
          </cell>
          <cell r="BZ287">
            <v>3082259127.0797496</v>
          </cell>
          <cell r="CA287">
            <v>3106198466.82444</v>
          </cell>
          <cell r="CB287">
            <v>3079837143.1252999</v>
          </cell>
        </row>
        <row r="288">
          <cell r="K288" t="str">
            <v>ZPKS</v>
          </cell>
          <cell r="L288" t="e">
            <v>#N/A</v>
          </cell>
          <cell r="M288">
            <v>1</v>
          </cell>
          <cell r="N288">
            <v>3</v>
          </cell>
          <cell r="R288">
            <v>1</v>
          </cell>
          <cell r="S288">
            <v>70</v>
          </cell>
          <cell r="T288">
            <v>0</v>
          </cell>
          <cell r="W288">
            <v>1</v>
          </cell>
          <cell r="X288">
            <v>1</v>
          </cell>
          <cell r="Y288">
            <v>1</v>
          </cell>
          <cell r="Z288">
            <v>1</v>
          </cell>
          <cell r="AA288">
            <v>1</v>
          </cell>
          <cell r="AB288">
            <v>1</v>
          </cell>
          <cell r="AC288">
            <v>1</v>
          </cell>
          <cell r="AD288">
            <v>1</v>
          </cell>
          <cell r="AE288">
            <v>1</v>
          </cell>
          <cell r="AF288">
            <v>6.2617497284032703E-4</v>
          </cell>
          <cell r="AG288">
            <v>6.2617497284032703E-4</v>
          </cell>
          <cell r="AH288">
            <v>6.2617497284032703E-4</v>
          </cell>
          <cell r="AI288">
            <v>6.2617497284032703E-4</v>
          </cell>
          <cell r="AJ288">
            <v>6.2617497284032703E-4</v>
          </cell>
          <cell r="AK288">
            <v>6.2617497284032703E-4</v>
          </cell>
          <cell r="AL288">
            <v>6.2617497284032703E-4</v>
          </cell>
          <cell r="AM288">
            <v>6.8879240797921001E-4</v>
          </cell>
          <cell r="AN288">
            <v>6.2617497284032703E-4</v>
          </cell>
          <cell r="AO288">
            <v>-3.9883197658577303E-3</v>
          </cell>
          <cell r="AQ288">
            <v>-2.5423411977497298E-3</v>
          </cell>
          <cell r="AS288">
            <v>0</v>
          </cell>
          <cell r="AT288">
            <v>0</v>
          </cell>
          <cell r="AU288">
            <v>0</v>
          </cell>
          <cell r="AV288">
            <v>1</v>
          </cell>
          <cell r="AW288">
            <v>1</v>
          </cell>
          <cell r="AY288">
            <v>0.99745765880225024</v>
          </cell>
          <cell r="AZ288">
            <v>1</v>
          </cell>
          <cell r="BA288">
            <v>0.69899135656209477</v>
          </cell>
          <cell r="BB288">
            <v>-3.3621447930174031E-3</v>
          </cell>
          <cell r="BC288">
            <v>-3.3621447930174031E-3</v>
          </cell>
          <cell r="BD288">
            <v>-3.3621447930174031E-3</v>
          </cell>
          <cell r="BE288">
            <v>0</v>
          </cell>
          <cell r="BF288">
            <v>0</v>
          </cell>
          <cell r="BG288">
            <v>-3.3621447930174031E-3</v>
          </cell>
          <cell r="BH288">
            <v>-3.3621447930174031E-3</v>
          </cell>
          <cell r="BI288">
            <v>-3.3621447930174031E-3</v>
          </cell>
          <cell r="BJ288">
            <v>-3.3621447930174031E-3</v>
          </cell>
          <cell r="BK288">
            <v>-3.3621447930174031E-3</v>
          </cell>
          <cell r="BL288">
            <v>-3.3621447930174031E-3</v>
          </cell>
          <cell r="BM288">
            <v>-3.2995273578785202E-3</v>
          </cell>
          <cell r="BN288">
            <v>-3.3621447930174031E-3</v>
          </cell>
          <cell r="BO288">
            <v>0</v>
          </cell>
          <cell r="BP288">
            <v>1</v>
          </cell>
          <cell r="BQ288">
            <v>0.69899135656209477</v>
          </cell>
          <cell r="BR288">
            <v>-3.3621447930174031E-3</v>
          </cell>
          <cell r="BS288">
            <v>-3.3621447930174031E-3</v>
          </cell>
          <cell r="BT288">
            <v>-3.3621447930174031E-3</v>
          </cell>
          <cell r="BU288">
            <v>-3.3621447930174031E-3</v>
          </cell>
          <cell r="BV288">
            <v>-3.3621447930174031E-3</v>
          </cell>
          <cell r="BW288">
            <v>-3.3621447930174031E-3</v>
          </cell>
          <cell r="BX288">
            <v>-3.3621447930174031E-3</v>
          </cell>
          <cell r="BY288">
            <v>-3.3621447930174031E-3</v>
          </cell>
          <cell r="BZ288">
            <v>-3.3621447930174031E-3</v>
          </cell>
          <cell r="CA288">
            <v>-3.2995273578785202E-3</v>
          </cell>
          <cell r="CB288">
            <v>-3.3621447930174031E-3</v>
          </cell>
        </row>
        <row r="289">
          <cell r="K289" t="str">
            <v>ZPPK</v>
          </cell>
          <cell r="L289" t="e">
            <v>#N/A</v>
          </cell>
          <cell r="M289">
            <v>1</v>
          </cell>
          <cell r="N289">
            <v>3</v>
          </cell>
          <cell r="R289">
            <v>1</v>
          </cell>
          <cell r="S289">
            <v>70</v>
          </cell>
          <cell r="T289">
            <v>0</v>
          </cell>
          <cell r="W289">
            <v>1</v>
          </cell>
          <cell r="X289">
            <v>1</v>
          </cell>
          <cell r="Y289">
            <v>1</v>
          </cell>
          <cell r="Z289">
            <v>1</v>
          </cell>
          <cell r="AA289">
            <v>1</v>
          </cell>
          <cell r="AB289">
            <v>1</v>
          </cell>
          <cell r="AC289">
            <v>1</v>
          </cell>
          <cell r="AD289">
            <v>1</v>
          </cell>
          <cell r="AE289">
            <v>1</v>
          </cell>
          <cell r="AF289">
            <v>26031496.4982921</v>
          </cell>
          <cell r="AG289">
            <v>25226398.887686901</v>
          </cell>
          <cell r="AH289">
            <v>27287066.883843001</v>
          </cell>
          <cell r="AI289">
            <v>26089941.099925101</v>
          </cell>
          <cell r="AJ289">
            <v>26031496.4982921</v>
          </cell>
          <cell r="AK289">
            <v>26031496.4982921</v>
          </cell>
          <cell r="AL289">
            <v>26031496.4982921</v>
          </cell>
          <cell r="AM289">
            <v>27018696.618719898</v>
          </cell>
          <cell r="AN289">
            <v>26122627.614693701</v>
          </cell>
          <cell r="AO289">
            <v>-61562.819495871801</v>
          </cell>
          <cell r="AQ289">
            <v>-39243.014964304202</v>
          </cell>
          <cell r="AS289">
            <v>0</v>
          </cell>
          <cell r="AT289">
            <v>0</v>
          </cell>
          <cell r="AU289">
            <v>0</v>
          </cell>
          <cell r="AV289">
            <v>15435778.25</v>
          </cell>
          <cell r="AW289">
            <v>15435778.25</v>
          </cell>
          <cell r="AX289">
            <v>-448219.82093689899</v>
          </cell>
          <cell r="AY289">
            <v>15396535.235035695</v>
          </cell>
          <cell r="AZ289">
            <v>14987558.4290631</v>
          </cell>
          <cell r="BA289">
            <v>25969933.678796228</v>
          </cell>
          <cell r="BB289">
            <v>25969933.678796228</v>
          </cell>
          <cell r="BC289">
            <v>25969933.678796228</v>
          </cell>
          <cell r="BD289">
            <v>25969933.678796228</v>
          </cell>
          <cell r="BE289">
            <v>0</v>
          </cell>
          <cell r="BF289">
            <v>0</v>
          </cell>
          <cell r="BG289">
            <v>25969933.678796228</v>
          </cell>
          <cell r="BH289">
            <v>25164836.068191029</v>
          </cell>
          <cell r="BI289">
            <v>27225504.064347129</v>
          </cell>
          <cell r="BJ289">
            <v>26028378.280429229</v>
          </cell>
          <cell r="BK289">
            <v>25969933.678796228</v>
          </cell>
          <cell r="BL289">
            <v>25969933.678796228</v>
          </cell>
          <cell r="BM289">
            <v>26957133.799224027</v>
          </cell>
          <cell r="BN289">
            <v>26061064.79519783</v>
          </cell>
          <cell r="BO289">
            <v>0</v>
          </cell>
          <cell r="BP289">
            <v>14987558.4290631</v>
          </cell>
          <cell r="BQ289">
            <v>25969933.678796228</v>
          </cell>
          <cell r="BR289">
            <v>25969933.678796228</v>
          </cell>
          <cell r="BS289">
            <v>25969933.678796228</v>
          </cell>
          <cell r="BT289">
            <v>25969933.678796228</v>
          </cell>
          <cell r="BU289">
            <v>25969933.678796228</v>
          </cell>
          <cell r="BV289">
            <v>25164836.068191029</v>
          </cell>
          <cell r="BW289">
            <v>27225504.064347129</v>
          </cell>
          <cell r="BX289">
            <v>26028378.280429229</v>
          </cell>
          <cell r="BY289">
            <v>25969933.678796228</v>
          </cell>
          <cell r="BZ289">
            <v>25969933.678796228</v>
          </cell>
          <cell r="CA289">
            <v>26957133.799224027</v>
          </cell>
          <cell r="CB289">
            <v>26061064.79519783</v>
          </cell>
        </row>
        <row r="290">
          <cell r="K290" t="str">
            <v>ZRAE</v>
          </cell>
          <cell r="L290" t="e">
            <v>#N/A</v>
          </cell>
          <cell r="M290">
            <v>1</v>
          </cell>
          <cell r="N290">
            <v>3</v>
          </cell>
          <cell r="R290">
            <v>1</v>
          </cell>
          <cell r="S290">
            <v>70</v>
          </cell>
          <cell r="T290">
            <v>0</v>
          </cell>
          <cell r="W290">
            <v>1</v>
          </cell>
          <cell r="X290">
            <v>1</v>
          </cell>
          <cell r="Y290">
            <v>1</v>
          </cell>
          <cell r="Z290">
            <v>1</v>
          </cell>
          <cell r="AA290">
            <v>1</v>
          </cell>
          <cell r="AB290">
            <v>1</v>
          </cell>
          <cell r="AC290">
            <v>1</v>
          </cell>
          <cell r="AD290">
            <v>1</v>
          </cell>
          <cell r="AE290">
            <v>1</v>
          </cell>
          <cell r="AF290">
            <v>72312551.719103098</v>
          </cell>
          <cell r="AG290">
            <v>71958578.745422199</v>
          </cell>
          <cell r="AH290">
            <v>72795569.127707899</v>
          </cell>
          <cell r="AI290">
            <v>72312551.720102102</v>
          </cell>
          <cell r="AJ290">
            <v>72312551.719103098</v>
          </cell>
          <cell r="AK290">
            <v>72312551.719103098</v>
          </cell>
          <cell r="AL290">
            <v>72312551.719103098</v>
          </cell>
          <cell r="AM290">
            <v>72872510.050573602</v>
          </cell>
          <cell r="AN290">
            <v>72178786.371512502</v>
          </cell>
          <cell r="AO290">
            <v>-215358.869567388</v>
          </cell>
          <cell r="AQ290">
            <v>-137279.796642442</v>
          </cell>
          <cell r="AS290">
            <v>0</v>
          </cell>
          <cell r="AT290">
            <v>0</v>
          </cell>
          <cell r="AU290">
            <v>0</v>
          </cell>
          <cell r="AV290">
            <v>53997392.939999998</v>
          </cell>
          <cell r="AW290">
            <v>53997392.939999998</v>
          </cell>
          <cell r="AX290">
            <v>-1271680.6138704999</v>
          </cell>
          <cell r="AY290">
            <v>53860113.143357553</v>
          </cell>
          <cell r="AZ290">
            <v>52725712.326129496</v>
          </cell>
          <cell r="BA290">
            <v>72097192.849535704</v>
          </cell>
          <cell r="BB290">
            <v>72097192.849535704</v>
          </cell>
          <cell r="BC290">
            <v>72097192.849535704</v>
          </cell>
          <cell r="BD290">
            <v>72097192.849535704</v>
          </cell>
          <cell r="BE290">
            <v>0</v>
          </cell>
          <cell r="BF290">
            <v>0</v>
          </cell>
          <cell r="BG290">
            <v>72097192.849535704</v>
          </cell>
          <cell r="BH290">
            <v>71743219.875854805</v>
          </cell>
          <cell r="BI290">
            <v>72580210.258140504</v>
          </cell>
          <cell r="BJ290">
            <v>72097192.850534707</v>
          </cell>
          <cell r="BK290">
            <v>72097192.849535704</v>
          </cell>
          <cell r="BL290">
            <v>72097192.849535704</v>
          </cell>
          <cell r="BM290">
            <v>72657151.181006208</v>
          </cell>
          <cell r="BN290">
            <v>71963427.501945108</v>
          </cell>
          <cell r="BO290">
            <v>0</v>
          </cell>
          <cell r="BP290">
            <v>52725712.326129496</v>
          </cell>
          <cell r="BQ290">
            <v>72097192.849535704</v>
          </cell>
          <cell r="BR290">
            <v>72097192.849535704</v>
          </cell>
          <cell r="BS290">
            <v>72097192.849535704</v>
          </cell>
          <cell r="BT290">
            <v>72097192.849535704</v>
          </cell>
          <cell r="BU290">
            <v>72097192.849535704</v>
          </cell>
          <cell r="BV290">
            <v>71743219.875854805</v>
          </cell>
          <cell r="BW290">
            <v>72580210.258140504</v>
          </cell>
          <cell r="BX290">
            <v>72097192.850534707</v>
          </cell>
          <cell r="BY290">
            <v>72097192.849535704</v>
          </cell>
          <cell r="BZ290">
            <v>72097192.849535704</v>
          </cell>
          <cell r="CA290">
            <v>72657151.181006208</v>
          </cell>
          <cell r="CB290">
            <v>71963427.501945108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9"/>
  <sheetViews>
    <sheetView tabSelected="1" workbookViewId="0">
      <selection activeCell="D4" sqref="D4"/>
    </sheetView>
  </sheetViews>
  <sheetFormatPr defaultRowHeight="15" x14ac:dyDescent="0.25"/>
  <cols>
    <col min="2" max="2" width="13.28515625" bestFit="1" customWidth="1"/>
    <col min="3" max="3" width="11" bestFit="1" customWidth="1"/>
    <col min="4" max="8" width="11" customWidth="1"/>
    <col min="9" max="9" width="10.7109375" bestFit="1" customWidth="1"/>
    <col min="10" max="10" width="9.7109375" bestFit="1" customWidth="1"/>
    <col min="11" max="11" width="15.85546875" bestFit="1" customWidth="1"/>
    <col min="12" max="12" width="11.85546875" bestFit="1" customWidth="1"/>
    <col min="13" max="13" width="16.28515625" bestFit="1" customWidth="1"/>
    <col min="14" max="14" width="16.5703125" bestFit="1" customWidth="1"/>
    <col min="15" max="15" width="10.140625" bestFit="1" customWidth="1"/>
    <col min="16" max="16" width="17.85546875" bestFit="1" customWidth="1"/>
    <col min="17" max="17" width="15" bestFit="1" customWidth="1"/>
    <col min="18" max="18" width="17" bestFit="1" customWidth="1"/>
    <col min="19" max="19" width="13.7109375" bestFit="1" customWidth="1"/>
    <col min="20" max="20" width="10.28515625" bestFit="1" customWidth="1"/>
    <col min="21" max="21" width="9.5703125" bestFit="1" customWidth="1"/>
    <col min="22" max="22" width="14.7109375" bestFit="1" customWidth="1"/>
    <col min="23" max="23" width="19.140625" bestFit="1" customWidth="1"/>
    <col min="24" max="24" width="19.42578125" bestFit="1" customWidth="1"/>
    <col min="25" max="25" width="12.85546875" bestFit="1" customWidth="1"/>
    <col min="26" max="26" width="20.5703125" bestFit="1" customWidth="1"/>
    <col min="27" max="27" width="17.85546875" bestFit="1" customWidth="1"/>
    <col min="28" max="28" width="19.85546875" bestFit="1" customWidth="1"/>
    <col min="29" max="29" width="16.42578125" bestFit="1" customWidth="1"/>
    <col min="30" max="30" width="13.140625" bestFit="1" customWidth="1"/>
    <col min="31" max="31" width="26" bestFit="1" customWidth="1"/>
  </cols>
  <sheetData>
    <row r="1" spans="1:31" x14ac:dyDescent="0.25">
      <c r="A1" t="s">
        <v>244</v>
      </c>
      <c r="B1" t="s">
        <v>243</v>
      </c>
      <c r="C1" t="s">
        <v>242</v>
      </c>
      <c r="D1" t="s">
        <v>272</v>
      </c>
      <c r="E1" t="s">
        <v>268</v>
      </c>
      <c r="F1" t="s">
        <v>269</v>
      </c>
      <c r="G1" t="s">
        <v>270</v>
      </c>
      <c r="H1" t="s">
        <v>271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261</v>
      </c>
      <c r="Z1" t="s">
        <v>262</v>
      </c>
      <c r="AA1" t="s">
        <v>263</v>
      </c>
      <c r="AB1" t="s">
        <v>264</v>
      </c>
      <c r="AC1" t="s">
        <v>265</v>
      </c>
      <c r="AD1" t="s">
        <v>266</v>
      </c>
      <c r="AE1" t="s">
        <v>267</v>
      </c>
    </row>
    <row r="2" spans="1:31" x14ac:dyDescent="0.25">
      <c r="A2">
        <v>20210630</v>
      </c>
      <c r="B2" t="s">
        <v>0</v>
      </c>
      <c r="C2" s="1">
        <f>VLOOKUP(B2,'[1]MP 2021Q2'!$A$2:$B$243,2,0)</f>
        <v>5.5E-2</v>
      </c>
      <c r="D2" s="3">
        <f>VLOOKUP(B2,'[2]Operationeel Risico'!$S$53:$AB$294,6,0)</f>
        <v>542251.53754809697</v>
      </c>
      <c r="E2" s="3">
        <f>VLOOKUP(B2,'[2]Operationeel Risico'!$S$53:$AB$294,7,0)</f>
        <v>10170028.720000001</v>
      </c>
      <c r="F2" s="3">
        <f>VLOOKUP(B2,'[2]Operationeel Risico'!$S$53:$AB$294,8,0)</f>
        <v>24.7</v>
      </c>
      <c r="G2" s="3">
        <f>VLOOKUP(B2,'[2]Operationeel Risico'!$S$53:$AB$294,9,0)</f>
        <v>23661.16</v>
      </c>
      <c r="H2" s="3">
        <f>VLOOKUP(B2,'[2]Operationeel Risico'!$S$53:$AB$294,10,0)</f>
        <v>0</v>
      </c>
      <c r="I2" s="2">
        <f>VLOOKUP(B2,[3]Lifesheet!$K$49:$AR$290,34,0)</f>
        <v>0</v>
      </c>
      <c r="J2" s="2">
        <f>VLOOKUP(B2,[3]Lifesheet!$K$49:$R$290,8,0)</f>
        <v>1</v>
      </c>
      <c r="K2" s="2">
        <f>VLOOKUP(B2,[3]Lifesheet!$K$49:$AU$290,37,0)</f>
        <v>0</v>
      </c>
      <c r="L2" s="2">
        <f>VLOOKUP($B2,[3]Lifesheet!$K$49:$CK$290,71,0)</f>
        <v>0</v>
      </c>
      <c r="M2" s="2">
        <f>VLOOKUP($B2,[3]Lifesheet!$K$49:$CK$290,72,0)</f>
        <v>0</v>
      </c>
      <c r="N2" s="2">
        <f>VLOOKUP($B2,[3]Lifesheet!$K$49:$CK$290,73,0)</f>
        <v>0</v>
      </c>
      <c r="O2" s="2">
        <f>VLOOKUP($B2,[3]Lifesheet!$K$49:$CK$290,74,0)</f>
        <v>0</v>
      </c>
      <c r="P2" s="2">
        <f>VLOOKUP($B2,[3]Lifesheet!$K$49:$CK$290,75,0)</f>
        <v>0</v>
      </c>
      <c r="Q2" s="2">
        <f>VLOOKUP($B2,[3]Lifesheet!$K$49:$CK$290,76,0)</f>
        <v>0</v>
      </c>
      <c r="R2" s="2">
        <f>VLOOKUP($B2,[3]Lifesheet!$K$49:$CK$290,77,0)</f>
        <v>0</v>
      </c>
      <c r="S2" s="2">
        <f>VLOOKUP($B2,[3]Lifesheet!$K$49:$CK$290,78,0)</f>
        <v>0</v>
      </c>
      <c r="T2" s="2">
        <f>VLOOKUP($B2,[3]Lifesheet!$K$49:$CK$290,79,0)</f>
        <v>0</v>
      </c>
      <c r="U2" s="2">
        <f>VLOOKUP(B2,[3]Lifesheet!$K$49:$AO$290,31,0)</f>
        <v>0</v>
      </c>
      <c r="V2" s="2">
        <f>VLOOKUP($B2,[3]Lifesheet!$K$49:$AN$290,22,0)</f>
        <v>542251.53754809697</v>
      </c>
      <c r="W2" s="2">
        <f>VLOOKUP($B2,[3]Lifesheet!$K$49:$AN$290,23,0)</f>
        <v>596639.56646607304</v>
      </c>
      <c r="X2" s="2">
        <f>VLOOKUP($B2,[3]Lifesheet!$K$49:$AN$290,24,0)</f>
        <v>468773.39858352399</v>
      </c>
      <c r="Y2" s="2">
        <f>VLOOKUP($B2,[3]Lifesheet!$K$49:$AN$290,25,0)</f>
        <v>542251.53754809697</v>
      </c>
      <c r="Z2" s="2">
        <f>VLOOKUP($B2,[3]Lifesheet!$K$49:$AN$290,26,0)</f>
        <v>542251.53754809697</v>
      </c>
      <c r="AA2" s="2">
        <f>VLOOKUP($B2,[3]Lifesheet!$K$49:$AN$290,27,0)</f>
        <v>542251.53754809697</v>
      </c>
      <c r="AB2" s="2">
        <f>VLOOKUP($B2,[3]Lifesheet!$K$49:$AN$290,28,0)</f>
        <v>542251.53754809697</v>
      </c>
      <c r="AC2" s="2">
        <f>VLOOKUP($B2,[3]Lifesheet!$K$49:$AN$290,29,0)</f>
        <v>689837.75053342001</v>
      </c>
      <c r="AD2" s="2">
        <f>VLOOKUP($B2,[3]Lifesheet!$K$49:$AN$290,30,0)</f>
        <v>10054864.089364599</v>
      </c>
      <c r="AE2" s="2">
        <f>VLOOKUP(B2,[3]Lifesheet!$K$49:$AX$290,40,0)</f>
        <v>0</v>
      </c>
    </row>
    <row r="3" spans="1:31" x14ac:dyDescent="0.25">
      <c r="A3">
        <v>20210630</v>
      </c>
      <c r="B3" t="s">
        <v>1</v>
      </c>
      <c r="C3" s="1">
        <f>VLOOKUP(B3,'[1]MP 2021Q2'!$A$2:$B$243,2,0)</f>
        <v>5.5E-2</v>
      </c>
      <c r="D3" s="3">
        <f>VLOOKUP(B3,'[2]Operationeel Risico'!$S$53:$AB$294,6,0)</f>
        <v>-3.2648940772447401E-3</v>
      </c>
      <c r="E3" s="3">
        <f>VLOOKUP(B3,'[2]Operationeel Risico'!$S$53:$AB$294,7,0)</f>
        <v>0</v>
      </c>
      <c r="F3" s="3">
        <f>VLOOKUP(B3,'[2]Operationeel Risico'!$S$53:$AB$294,8,0)</f>
        <v>0</v>
      </c>
      <c r="G3" s="3">
        <f>VLOOKUP(B3,'[2]Operationeel Risico'!$S$53:$AB$294,9,0)</f>
        <v>0</v>
      </c>
      <c r="H3" s="3">
        <f>VLOOKUP(B3,'[2]Operationeel Risico'!$S$53:$AB$294,10,0)</f>
        <v>0</v>
      </c>
      <c r="I3" s="2">
        <f>VLOOKUP(B3,[3]Lifesheet!$K$49:$AR$290,34,0)</f>
        <v>0</v>
      </c>
      <c r="J3" s="2">
        <f>VLOOKUP(B3,[3]Lifesheet!$K$49:$R$290,8,0)</f>
        <v>1</v>
      </c>
      <c r="K3" s="2">
        <f>VLOOKUP(B3,[3]Lifesheet!$K$49:$AU$290,37,0)</f>
        <v>0</v>
      </c>
      <c r="L3" s="2">
        <f>VLOOKUP($B3,[3]Lifesheet!$K$49:$CK$290,71,0)</f>
        <v>0</v>
      </c>
      <c r="M3" s="2">
        <f>VLOOKUP($B3,[3]Lifesheet!$K$49:$CK$290,72,0)</f>
        <v>0</v>
      </c>
      <c r="N3" s="2">
        <f>VLOOKUP($B3,[3]Lifesheet!$K$49:$CK$290,73,0)</f>
        <v>0</v>
      </c>
      <c r="O3" s="2">
        <f>VLOOKUP($B3,[3]Lifesheet!$K$49:$CK$290,74,0)</f>
        <v>0</v>
      </c>
      <c r="P3" s="2">
        <f>VLOOKUP($B3,[3]Lifesheet!$K$49:$CK$290,75,0)</f>
        <v>0</v>
      </c>
      <c r="Q3" s="2">
        <f>VLOOKUP($B3,[3]Lifesheet!$K$49:$CK$290,76,0)</f>
        <v>0</v>
      </c>
      <c r="R3" s="2">
        <f>VLOOKUP($B3,[3]Lifesheet!$K$49:$CK$290,77,0)</f>
        <v>0</v>
      </c>
      <c r="S3" s="2">
        <f>VLOOKUP($B3,[3]Lifesheet!$K$49:$CK$290,78,0)</f>
        <v>0</v>
      </c>
      <c r="T3" s="2">
        <f>VLOOKUP($B3,[3]Lifesheet!$K$49:$CK$290,79,0)</f>
        <v>0</v>
      </c>
      <c r="U3" s="2">
        <f>VLOOKUP(B3,[3]Lifesheet!$K$49:$AO$290,31,0)</f>
        <v>-3.9883197658577303E-3</v>
      </c>
      <c r="V3" s="2">
        <f>VLOOKUP($B3,[3]Lifesheet!$K$49:$AN$290,22,0)</f>
        <v>7.2342568861298595E-4</v>
      </c>
      <c r="W3" s="2">
        <f>VLOOKUP($B3,[3]Lifesheet!$K$49:$AN$290,23,0)</f>
        <v>7.2342568861298595E-4</v>
      </c>
      <c r="X3" s="2">
        <f>VLOOKUP($B3,[3]Lifesheet!$K$49:$AN$290,24,0)</f>
        <v>7.2342568861298595E-4</v>
      </c>
      <c r="Y3" s="2">
        <f>VLOOKUP($B3,[3]Lifesheet!$K$49:$AN$290,25,0)</f>
        <v>7.2342568861298595E-4</v>
      </c>
      <c r="Z3" s="2">
        <f>VLOOKUP($B3,[3]Lifesheet!$K$49:$AN$290,26,0)</f>
        <v>7.2342568861298595E-4</v>
      </c>
      <c r="AA3" s="2">
        <f>VLOOKUP($B3,[3]Lifesheet!$K$49:$AN$290,27,0)</f>
        <v>7.2342568861298595E-4</v>
      </c>
      <c r="AB3" s="2">
        <f>VLOOKUP($B3,[3]Lifesheet!$K$49:$AN$290,28,0)</f>
        <v>7.2342568861298595E-4</v>
      </c>
      <c r="AC3" s="2">
        <f>VLOOKUP($B3,[3]Lifesheet!$K$49:$AN$290,29,0)</f>
        <v>7.9576818567742198E-4</v>
      </c>
      <c r="AD3" s="2">
        <f>VLOOKUP($B3,[3]Lifesheet!$K$49:$AN$290,30,0)</f>
        <v>7.2342568861298595E-4</v>
      </c>
      <c r="AE3" s="2">
        <f>VLOOKUP(B3,[3]Lifesheet!$K$49:$AX$290,40,0)</f>
        <v>0</v>
      </c>
    </row>
    <row r="4" spans="1:31" x14ac:dyDescent="0.25">
      <c r="A4">
        <v>20210630</v>
      </c>
      <c r="B4" t="s">
        <v>2</v>
      </c>
      <c r="C4" s="1">
        <f>VLOOKUP(B4,'[1]MP 2021Q2'!$A$2:$B$243,2,0)</f>
        <v>5.5E-2</v>
      </c>
      <c r="D4" s="3">
        <f>VLOOKUP(B4,'[2]Operationeel Risico'!$S$53:$AB$294,6,0)</f>
        <v>-3.2648940772447401E-3</v>
      </c>
      <c r="E4" s="3">
        <f>VLOOKUP(B4,'[2]Operationeel Risico'!$S$53:$AB$294,7,0)</f>
        <v>0</v>
      </c>
      <c r="F4" s="3">
        <f>VLOOKUP(B4,'[2]Operationeel Risico'!$S$53:$AB$294,8,0)</f>
        <v>0</v>
      </c>
      <c r="G4" s="3">
        <f>VLOOKUP(B4,'[2]Operationeel Risico'!$S$53:$AB$294,9,0)</f>
        <v>0</v>
      </c>
      <c r="H4" s="3">
        <f>VLOOKUP(B4,'[2]Operationeel Risico'!$S$53:$AB$294,10,0)</f>
        <v>0</v>
      </c>
      <c r="I4" s="2">
        <f>VLOOKUP(B4,[3]Lifesheet!$K$49:$AR$290,34,0)</f>
        <v>0</v>
      </c>
      <c r="J4" s="2">
        <f>VLOOKUP(B4,[3]Lifesheet!$K$49:$R$290,8,0)</f>
        <v>1</v>
      </c>
      <c r="K4" s="2">
        <f>VLOOKUP(B4,[3]Lifesheet!$K$49:$AU$290,37,0)</f>
        <v>0</v>
      </c>
      <c r="L4" s="2">
        <f>VLOOKUP($B4,[3]Lifesheet!$K$49:$CK$290,71,0)</f>
        <v>0</v>
      </c>
      <c r="M4" s="2">
        <f>VLOOKUP($B4,[3]Lifesheet!$K$49:$CK$290,72,0)</f>
        <v>0</v>
      </c>
      <c r="N4" s="2">
        <f>VLOOKUP($B4,[3]Lifesheet!$K$49:$CK$290,73,0)</f>
        <v>0</v>
      </c>
      <c r="O4" s="2">
        <f>VLOOKUP($B4,[3]Lifesheet!$K$49:$CK$290,74,0)</f>
        <v>0</v>
      </c>
      <c r="P4" s="2">
        <f>VLOOKUP($B4,[3]Lifesheet!$K$49:$CK$290,75,0)</f>
        <v>0</v>
      </c>
      <c r="Q4" s="2">
        <f>VLOOKUP($B4,[3]Lifesheet!$K$49:$CK$290,76,0)</f>
        <v>0</v>
      </c>
      <c r="R4" s="2">
        <f>VLOOKUP($B4,[3]Lifesheet!$K$49:$CK$290,77,0)</f>
        <v>0</v>
      </c>
      <c r="S4" s="2">
        <f>VLOOKUP($B4,[3]Lifesheet!$K$49:$CK$290,78,0)</f>
        <v>0</v>
      </c>
      <c r="T4" s="2">
        <f>VLOOKUP($B4,[3]Lifesheet!$K$49:$CK$290,79,0)</f>
        <v>0</v>
      </c>
      <c r="U4" s="2">
        <f>VLOOKUP(B4,[3]Lifesheet!$K$49:$AO$290,31,0)</f>
        <v>-3.9883197658577303E-3</v>
      </c>
      <c r="V4" s="2">
        <f>VLOOKUP($B4,[3]Lifesheet!$K$49:$AN$290,22,0)</f>
        <v>7.2342568861298595E-4</v>
      </c>
      <c r="W4" s="2">
        <f>VLOOKUP($B4,[3]Lifesheet!$K$49:$AN$290,23,0)</f>
        <v>7.2342568861298595E-4</v>
      </c>
      <c r="X4" s="2">
        <f>VLOOKUP($B4,[3]Lifesheet!$K$49:$AN$290,24,0)</f>
        <v>7.2342568861298595E-4</v>
      </c>
      <c r="Y4" s="2">
        <f>VLOOKUP($B4,[3]Lifesheet!$K$49:$AN$290,25,0)</f>
        <v>7.2342568861298595E-4</v>
      </c>
      <c r="Z4" s="2">
        <f>VLOOKUP($B4,[3]Lifesheet!$K$49:$AN$290,26,0)</f>
        <v>7.2342568861298595E-4</v>
      </c>
      <c r="AA4" s="2">
        <f>VLOOKUP($B4,[3]Lifesheet!$K$49:$AN$290,27,0)</f>
        <v>7.2342568861298595E-4</v>
      </c>
      <c r="AB4" s="2">
        <f>VLOOKUP($B4,[3]Lifesheet!$K$49:$AN$290,28,0)</f>
        <v>7.2342568861298595E-4</v>
      </c>
      <c r="AC4" s="2">
        <f>VLOOKUP($B4,[3]Lifesheet!$K$49:$AN$290,29,0)</f>
        <v>7.9576818567742198E-4</v>
      </c>
      <c r="AD4" s="2">
        <f>VLOOKUP($B4,[3]Lifesheet!$K$49:$AN$290,30,0)</f>
        <v>7.2342568861298595E-4</v>
      </c>
      <c r="AE4" s="2">
        <f>VLOOKUP(B4,[3]Lifesheet!$K$49:$AX$290,40,0)</f>
        <v>0</v>
      </c>
    </row>
    <row r="5" spans="1:31" x14ac:dyDescent="0.25">
      <c r="A5">
        <v>20210630</v>
      </c>
      <c r="B5" t="s">
        <v>3</v>
      </c>
      <c r="C5" s="1">
        <f>VLOOKUP(B5,'[1]MP 2021Q2'!$A$2:$B$243,2,0)</f>
        <v>5.5E-2</v>
      </c>
      <c r="D5" s="3">
        <f>VLOOKUP(B5,'[2]Operationeel Risico'!$S$53:$AB$294,6,0)</f>
        <v>-3.2648940772447401E-3</v>
      </c>
      <c r="E5" s="3">
        <f>VLOOKUP(B5,'[2]Operationeel Risico'!$S$53:$AB$294,7,0)</f>
        <v>0</v>
      </c>
      <c r="F5" s="3">
        <f>VLOOKUP(B5,'[2]Operationeel Risico'!$S$53:$AB$294,8,0)</f>
        <v>0</v>
      </c>
      <c r="G5" s="3">
        <f>VLOOKUP(B5,'[2]Operationeel Risico'!$S$53:$AB$294,9,0)</f>
        <v>0</v>
      </c>
      <c r="H5" s="3">
        <f>VLOOKUP(B5,'[2]Operationeel Risico'!$S$53:$AB$294,10,0)</f>
        <v>0</v>
      </c>
      <c r="I5" s="2">
        <f>VLOOKUP(B5,[3]Lifesheet!$K$49:$AR$290,34,0)</f>
        <v>0</v>
      </c>
      <c r="J5" s="2">
        <f>VLOOKUP(B5,[3]Lifesheet!$K$49:$R$290,8,0)</f>
        <v>1</v>
      </c>
      <c r="K5" s="2">
        <f>VLOOKUP(B5,[3]Lifesheet!$K$49:$AU$290,37,0)</f>
        <v>0</v>
      </c>
      <c r="L5" s="2">
        <f>VLOOKUP($B5,[3]Lifesheet!$K$49:$CK$290,71,0)</f>
        <v>0</v>
      </c>
      <c r="M5" s="2">
        <f>VLOOKUP($B5,[3]Lifesheet!$K$49:$CK$290,72,0)</f>
        <v>0</v>
      </c>
      <c r="N5" s="2">
        <f>VLOOKUP($B5,[3]Lifesheet!$K$49:$CK$290,73,0)</f>
        <v>0</v>
      </c>
      <c r="O5" s="2">
        <f>VLOOKUP($B5,[3]Lifesheet!$K$49:$CK$290,74,0)</f>
        <v>0</v>
      </c>
      <c r="P5" s="2">
        <f>VLOOKUP($B5,[3]Lifesheet!$K$49:$CK$290,75,0)</f>
        <v>0</v>
      </c>
      <c r="Q5" s="2">
        <f>VLOOKUP($B5,[3]Lifesheet!$K$49:$CK$290,76,0)</f>
        <v>0</v>
      </c>
      <c r="R5" s="2">
        <f>VLOOKUP($B5,[3]Lifesheet!$K$49:$CK$290,77,0)</f>
        <v>0</v>
      </c>
      <c r="S5" s="2">
        <f>VLOOKUP($B5,[3]Lifesheet!$K$49:$CK$290,78,0)</f>
        <v>0</v>
      </c>
      <c r="T5" s="2">
        <f>VLOOKUP($B5,[3]Lifesheet!$K$49:$CK$290,79,0)</f>
        <v>0</v>
      </c>
      <c r="U5" s="2">
        <f>VLOOKUP(B5,[3]Lifesheet!$K$49:$AO$290,31,0)</f>
        <v>-3.9883197658577303E-3</v>
      </c>
      <c r="V5" s="2">
        <f>VLOOKUP($B5,[3]Lifesheet!$K$49:$AN$290,22,0)</f>
        <v>7.2342568861298595E-4</v>
      </c>
      <c r="W5" s="2">
        <f>VLOOKUP($B5,[3]Lifesheet!$K$49:$AN$290,23,0)</f>
        <v>7.2342568861298595E-4</v>
      </c>
      <c r="X5" s="2">
        <f>VLOOKUP($B5,[3]Lifesheet!$K$49:$AN$290,24,0)</f>
        <v>7.2342568861298595E-4</v>
      </c>
      <c r="Y5" s="2">
        <f>VLOOKUP($B5,[3]Lifesheet!$K$49:$AN$290,25,0)</f>
        <v>7.2342568861298595E-4</v>
      </c>
      <c r="Z5" s="2">
        <f>VLOOKUP($B5,[3]Lifesheet!$K$49:$AN$290,26,0)</f>
        <v>7.2342568861298595E-4</v>
      </c>
      <c r="AA5" s="2">
        <f>VLOOKUP($B5,[3]Lifesheet!$K$49:$AN$290,27,0)</f>
        <v>7.2342568861298595E-4</v>
      </c>
      <c r="AB5" s="2">
        <f>VLOOKUP($B5,[3]Lifesheet!$K$49:$AN$290,28,0)</f>
        <v>7.2342568861298595E-4</v>
      </c>
      <c r="AC5" s="2">
        <f>VLOOKUP($B5,[3]Lifesheet!$K$49:$AN$290,29,0)</f>
        <v>7.9576818567742198E-4</v>
      </c>
      <c r="AD5" s="2">
        <f>VLOOKUP($B5,[3]Lifesheet!$K$49:$AN$290,30,0)</f>
        <v>7.2342568861298595E-4</v>
      </c>
      <c r="AE5" s="2">
        <f>VLOOKUP(B5,[3]Lifesheet!$K$49:$AX$290,40,0)</f>
        <v>0</v>
      </c>
    </row>
    <row r="6" spans="1:31" x14ac:dyDescent="0.25">
      <c r="A6">
        <v>20210630</v>
      </c>
      <c r="B6" t="s">
        <v>4</v>
      </c>
      <c r="C6" s="1">
        <f>VLOOKUP(B6,'[1]MP 2021Q2'!$A$2:$B$243,2,0)</f>
        <v>5.5E-2</v>
      </c>
      <c r="D6" s="3">
        <f>VLOOKUP(B6,'[2]Operationeel Risico'!$S$53:$AB$294,6,0)</f>
        <v>120169013.616304</v>
      </c>
      <c r="E6" s="3">
        <f>VLOOKUP(B6,'[2]Operationeel Risico'!$S$53:$AB$294,7,0)</f>
        <v>2824.44</v>
      </c>
      <c r="F6" s="3">
        <f>VLOOKUP(B6,'[2]Operationeel Risico'!$S$53:$AB$294,8,0)</f>
        <v>217.34</v>
      </c>
      <c r="G6" s="3">
        <f>VLOOKUP(B6,'[2]Operationeel Risico'!$S$53:$AB$294,9,0)</f>
        <v>0.08</v>
      </c>
      <c r="H6" s="3">
        <f>VLOOKUP(B6,'[2]Operationeel Risico'!$S$53:$AB$294,10,0)</f>
        <v>1221.8599999999999</v>
      </c>
      <c r="I6" s="2">
        <f>VLOOKUP(B6,[3]Lifesheet!$K$49:$AR$290,34,0)</f>
        <v>0</v>
      </c>
      <c r="J6" s="2">
        <f>VLOOKUP(B6,[3]Lifesheet!$K$49:$R$290,8,0)</f>
        <v>1</v>
      </c>
      <c r="K6" s="2">
        <f>VLOOKUP(B6,[3]Lifesheet!$K$49:$AU$290,37,0)</f>
        <v>0</v>
      </c>
      <c r="L6" s="2">
        <f>VLOOKUP($B6,[3]Lifesheet!$K$49:$CK$290,71,0)</f>
        <v>0</v>
      </c>
      <c r="M6" s="2">
        <f>VLOOKUP($B6,[3]Lifesheet!$K$49:$CK$290,72,0)</f>
        <v>0</v>
      </c>
      <c r="N6" s="2">
        <f>VLOOKUP($B6,[3]Lifesheet!$K$49:$CK$290,73,0)</f>
        <v>0</v>
      </c>
      <c r="O6" s="2">
        <f>VLOOKUP($B6,[3]Lifesheet!$K$49:$CK$290,74,0)</f>
        <v>0</v>
      </c>
      <c r="P6" s="2">
        <f>VLOOKUP($B6,[3]Lifesheet!$K$49:$CK$290,75,0)</f>
        <v>0</v>
      </c>
      <c r="Q6" s="2">
        <f>VLOOKUP($B6,[3]Lifesheet!$K$49:$CK$290,76,0)</f>
        <v>0</v>
      </c>
      <c r="R6" s="2">
        <f>VLOOKUP($B6,[3]Lifesheet!$K$49:$CK$290,77,0)</f>
        <v>0</v>
      </c>
      <c r="S6" s="2">
        <f>VLOOKUP($B6,[3]Lifesheet!$K$49:$CK$290,78,0)</f>
        <v>0</v>
      </c>
      <c r="T6" s="2">
        <f>VLOOKUP($B6,[3]Lifesheet!$K$49:$CK$290,79,0)</f>
        <v>0</v>
      </c>
      <c r="U6" s="2">
        <f>VLOOKUP(B6,[3]Lifesheet!$K$49:$AO$290,31,0)</f>
        <v>-289796.93500603503</v>
      </c>
      <c r="V6" s="2">
        <f>VLOOKUP($B6,[3]Lifesheet!$K$49:$AN$290,22,0)</f>
        <v>120458810.55131</v>
      </c>
      <c r="W6" s="2">
        <f>VLOOKUP($B6,[3]Lifesheet!$K$49:$AN$290,23,0)</f>
        <v>116562254.54872</v>
      </c>
      <c r="X6" s="2">
        <f>VLOOKUP($B6,[3]Lifesheet!$K$49:$AN$290,24,0)</f>
        <v>126583481.00354201</v>
      </c>
      <c r="Y6" s="2">
        <f>VLOOKUP($B6,[3]Lifesheet!$K$49:$AN$290,25,0)</f>
        <v>120458810.55131</v>
      </c>
      <c r="Z6" s="2">
        <f>VLOOKUP($B6,[3]Lifesheet!$K$49:$AN$290,26,0)</f>
        <v>120458810.55131</v>
      </c>
      <c r="AA6" s="2">
        <f>VLOOKUP($B6,[3]Lifesheet!$K$49:$AN$290,27,0)</f>
        <v>120458810.55131</v>
      </c>
      <c r="AB6" s="2">
        <f>VLOOKUP($B6,[3]Lifesheet!$K$49:$AN$290,28,0)</f>
        <v>120458810.55131</v>
      </c>
      <c r="AC6" s="2">
        <f>VLOOKUP($B6,[3]Lifesheet!$K$49:$AN$290,29,0)</f>
        <v>122986888.438566</v>
      </c>
      <c r="AD6" s="2">
        <f>VLOOKUP($B6,[3]Lifesheet!$K$49:$AN$290,30,0)</f>
        <v>120372348.891206</v>
      </c>
      <c r="AE6" s="2">
        <f>VLOOKUP(B6,[3]Lifesheet!$K$49:$AX$290,40,0)</f>
        <v>-1240681.1676133301</v>
      </c>
    </row>
    <row r="7" spans="1:31" x14ac:dyDescent="0.25">
      <c r="A7">
        <v>20210630</v>
      </c>
      <c r="B7" t="s">
        <v>5</v>
      </c>
      <c r="C7" s="1">
        <f>VLOOKUP(B7,'[1]MP 2021Q2'!$A$2:$B$243,2,0)</f>
        <v>5.5E-2</v>
      </c>
      <c r="D7" s="3">
        <f>VLOOKUP(B7,'[2]Operationeel Risico'!$S$53:$AB$294,6,0)</f>
        <v>-3.2648940772447401E-3</v>
      </c>
      <c r="E7" s="3">
        <f>VLOOKUP(B7,'[2]Operationeel Risico'!$S$53:$AB$294,7,0)</f>
        <v>0</v>
      </c>
      <c r="F7" s="3">
        <f>VLOOKUP(B7,'[2]Operationeel Risico'!$S$53:$AB$294,8,0)</f>
        <v>0</v>
      </c>
      <c r="G7" s="3">
        <f>VLOOKUP(B7,'[2]Operationeel Risico'!$S$53:$AB$294,9,0)</f>
        <v>0</v>
      </c>
      <c r="H7" s="3">
        <f>VLOOKUP(B7,'[2]Operationeel Risico'!$S$53:$AB$294,10,0)</f>
        <v>0</v>
      </c>
      <c r="I7" s="2">
        <f>VLOOKUP(B7,[3]Lifesheet!$K$49:$AR$290,34,0)</f>
        <v>0</v>
      </c>
      <c r="J7" s="2">
        <f>VLOOKUP(B7,[3]Lifesheet!$K$49:$R$290,8,0)</f>
        <v>1</v>
      </c>
      <c r="K7" s="2">
        <f>VLOOKUP(B7,[3]Lifesheet!$K$49:$AU$290,37,0)</f>
        <v>0</v>
      </c>
      <c r="L7" s="2">
        <f>VLOOKUP($B7,[3]Lifesheet!$K$49:$CK$290,71,0)</f>
        <v>0</v>
      </c>
      <c r="M7" s="2">
        <f>VLOOKUP($B7,[3]Lifesheet!$K$49:$CK$290,72,0)</f>
        <v>0</v>
      </c>
      <c r="N7" s="2">
        <f>VLOOKUP($B7,[3]Lifesheet!$K$49:$CK$290,73,0)</f>
        <v>0</v>
      </c>
      <c r="O7" s="2">
        <f>VLOOKUP($B7,[3]Lifesheet!$K$49:$CK$290,74,0)</f>
        <v>0</v>
      </c>
      <c r="P7" s="2">
        <f>VLOOKUP($B7,[3]Lifesheet!$K$49:$CK$290,75,0)</f>
        <v>0</v>
      </c>
      <c r="Q7" s="2">
        <f>VLOOKUP($B7,[3]Lifesheet!$K$49:$CK$290,76,0)</f>
        <v>0</v>
      </c>
      <c r="R7" s="2">
        <f>VLOOKUP($B7,[3]Lifesheet!$K$49:$CK$290,77,0)</f>
        <v>0</v>
      </c>
      <c r="S7" s="2">
        <f>VLOOKUP($B7,[3]Lifesheet!$K$49:$CK$290,78,0)</f>
        <v>0</v>
      </c>
      <c r="T7" s="2">
        <f>VLOOKUP($B7,[3]Lifesheet!$K$49:$CK$290,79,0)</f>
        <v>0</v>
      </c>
      <c r="U7" s="2">
        <f>VLOOKUP(B7,[3]Lifesheet!$K$49:$AO$290,31,0)</f>
        <v>-3.9883197658577303E-3</v>
      </c>
      <c r="V7" s="2">
        <f>VLOOKUP($B7,[3]Lifesheet!$K$49:$AN$290,22,0)</f>
        <v>7.2342568861298595E-4</v>
      </c>
      <c r="W7" s="2">
        <f>VLOOKUP($B7,[3]Lifesheet!$K$49:$AN$290,23,0)</f>
        <v>7.2342568861298595E-4</v>
      </c>
      <c r="X7" s="2">
        <f>VLOOKUP($B7,[3]Lifesheet!$K$49:$AN$290,24,0)</f>
        <v>7.2342568861298595E-4</v>
      </c>
      <c r="Y7" s="2">
        <f>VLOOKUP($B7,[3]Lifesheet!$K$49:$AN$290,25,0)</f>
        <v>7.2342568861298595E-4</v>
      </c>
      <c r="Z7" s="2">
        <f>VLOOKUP($B7,[3]Lifesheet!$K$49:$AN$290,26,0)</f>
        <v>7.2342568861298595E-4</v>
      </c>
      <c r="AA7" s="2">
        <f>VLOOKUP($B7,[3]Lifesheet!$K$49:$AN$290,27,0)</f>
        <v>7.2342568861298595E-4</v>
      </c>
      <c r="AB7" s="2">
        <f>VLOOKUP($B7,[3]Lifesheet!$K$49:$AN$290,28,0)</f>
        <v>7.2342568861298595E-4</v>
      </c>
      <c r="AC7" s="2">
        <f>VLOOKUP($B7,[3]Lifesheet!$K$49:$AN$290,29,0)</f>
        <v>7.9576818567742198E-4</v>
      </c>
      <c r="AD7" s="2">
        <f>VLOOKUP($B7,[3]Lifesheet!$K$49:$AN$290,30,0)</f>
        <v>7.2342568861298595E-4</v>
      </c>
      <c r="AE7" s="2">
        <f>VLOOKUP(B7,[3]Lifesheet!$K$49:$AX$290,40,0)</f>
        <v>0</v>
      </c>
    </row>
    <row r="8" spans="1:31" x14ac:dyDescent="0.25">
      <c r="A8">
        <v>20210630</v>
      </c>
      <c r="B8" t="s">
        <v>6</v>
      </c>
      <c r="C8" s="1">
        <f>VLOOKUP(B8,'[1]MP 2021Q2'!$A$2:$B$243,2,0)</f>
        <v>5.5E-2</v>
      </c>
      <c r="D8" s="3">
        <f>VLOOKUP(B8,'[2]Operationeel Risico'!$S$53:$AB$294,6,0)</f>
        <v>-3.2648940772447401E-3</v>
      </c>
      <c r="E8" s="3">
        <f>VLOOKUP(B8,'[2]Operationeel Risico'!$S$53:$AB$294,7,0)</f>
        <v>0</v>
      </c>
      <c r="F8" s="3">
        <f>VLOOKUP(B8,'[2]Operationeel Risico'!$S$53:$AB$294,8,0)</f>
        <v>0</v>
      </c>
      <c r="G8" s="3">
        <f>VLOOKUP(B8,'[2]Operationeel Risico'!$S$53:$AB$294,9,0)</f>
        <v>0</v>
      </c>
      <c r="H8" s="3">
        <f>VLOOKUP(B8,'[2]Operationeel Risico'!$S$53:$AB$294,10,0)</f>
        <v>0</v>
      </c>
      <c r="I8" s="2">
        <f>VLOOKUP(B8,[3]Lifesheet!$K$49:$AR$290,34,0)</f>
        <v>0</v>
      </c>
      <c r="J8" s="2">
        <f>VLOOKUP(B8,[3]Lifesheet!$K$49:$R$290,8,0)</f>
        <v>1</v>
      </c>
      <c r="K8" s="2">
        <f>VLOOKUP(B8,[3]Lifesheet!$K$49:$AU$290,37,0)</f>
        <v>0</v>
      </c>
      <c r="L8" s="2">
        <f>VLOOKUP($B8,[3]Lifesheet!$K$49:$CK$290,71,0)</f>
        <v>0</v>
      </c>
      <c r="M8" s="2">
        <f>VLOOKUP($B8,[3]Lifesheet!$K$49:$CK$290,72,0)</f>
        <v>0</v>
      </c>
      <c r="N8" s="2">
        <f>VLOOKUP($B8,[3]Lifesheet!$K$49:$CK$290,73,0)</f>
        <v>0</v>
      </c>
      <c r="O8" s="2">
        <f>VLOOKUP($B8,[3]Lifesheet!$K$49:$CK$290,74,0)</f>
        <v>0</v>
      </c>
      <c r="P8" s="2">
        <f>VLOOKUP($B8,[3]Lifesheet!$K$49:$CK$290,75,0)</f>
        <v>0</v>
      </c>
      <c r="Q8" s="2">
        <f>VLOOKUP($B8,[3]Lifesheet!$K$49:$CK$290,76,0)</f>
        <v>0</v>
      </c>
      <c r="R8" s="2">
        <f>VLOOKUP($B8,[3]Lifesheet!$K$49:$CK$290,77,0)</f>
        <v>0</v>
      </c>
      <c r="S8" s="2">
        <f>VLOOKUP($B8,[3]Lifesheet!$K$49:$CK$290,78,0)</f>
        <v>0</v>
      </c>
      <c r="T8" s="2">
        <f>VLOOKUP($B8,[3]Lifesheet!$K$49:$CK$290,79,0)</f>
        <v>0</v>
      </c>
      <c r="U8" s="2">
        <f>VLOOKUP(B8,[3]Lifesheet!$K$49:$AO$290,31,0)</f>
        <v>-3.9883197658577303E-3</v>
      </c>
      <c r="V8" s="2">
        <f>VLOOKUP($B8,[3]Lifesheet!$K$49:$AN$290,22,0)</f>
        <v>7.2342568861298595E-4</v>
      </c>
      <c r="W8" s="2">
        <f>VLOOKUP($B8,[3]Lifesheet!$K$49:$AN$290,23,0)</f>
        <v>7.2342568861298595E-4</v>
      </c>
      <c r="X8" s="2">
        <f>VLOOKUP($B8,[3]Lifesheet!$K$49:$AN$290,24,0)</f>
        <v>7.2342568861298595E-4</v>
      </c>
      <c r="Y8" s="2">
        <f>VLOOKUP($B8,[3]Lifesheet!$K$49:$AN$290,25,0)</f>
        <v>7.2342568861298595E-4</v>
      </c>
      <c r="Z8" s="2">
        <f>VLOOKUP($B8,[3]Lifesheet!$K$49:$AN$290,26,0)</f>
        <v>7.2342568861298595E-4</v>
      </c>
      <c r="AA8" s="2">
        <f>VLOOKUP($B8,[3]Lifesheet!$K$49:$AN$290,27,0)</f>
        <v>7.2342568861298595E-4</v>
      </c>
      <c r="AB8" s="2">
        <f>VLOOKUP($B8,[3]Lifesheet!$K$49:$AN$290,28,0)</f>
        <v>7.2342568861298595E-4</v>
      </c>
      <c r="AC8" s="2">
        <f>VLOOKUP($B8,[3]Lifesheet!$K$49:$AN$290,29,0)</f>
        <v>7.9576818567742198E-4</v>
      </c>
      <c r="AD8" s="2">
        <f>VLOOKUP($B8,[3]Lifesheet!$K$49:$AN$290,30,0)</f>
        <v>7.2342568861298595E-4</v>
      </c>
      <c r="AE8" s="2">
        <f>VLOOKUP(B8,[3]Lifesheet!$K$49:$AX$290,40,0)</f>
        <v>0</v>
      </c>
    </row>
    <row r="9" spans="1:31" x14ac:dyDescent="0.25">
      <c r="A9">
        <v>20210630</v>
      </c>
      <c r="B9" t="s">
        <v>7</v>
      </c>
      <c r="C9" s="1">
        <f>VLOOKUP(B9,'[1]MP 2021Q2'!$A$2:$B$243,2,0)</f>
        <v>5.5E-2</v>
      </c>
      <c r="D9" s="3">
        <f>VLOOKUP(B9,'[2]Operationeel Risico'!$S$53:$AB$294,6,0)</f>
        <v>-3.2648940772447401E-3</v>
      </c>
      <c r="E9" s="3">
        <f>VLOOKUP(B9,'[2]Operationeel Risico'!$S$53:$AB$294,7,0)</f>
        <v>0</v>
      </c>
      <c r="F9" s="3">
        <f>VLOOKUP(B9,'[2]Operationeel Risico'!$S$53:$AB$294,8,0)</f>
        <v>0</v>
      </c>
      <c r="G9" s="3">
        <f>VLOOKUP(B9,'[2]Operationeel Risico'!$S$53:$AB$294,9,0)</f>
        <v>0</v>
      </c>
      <c r="H9" s="3">
        <f>VLOOKUP(B9,'[2]Operationeel Risico'!$S$53:$AB$294,10,0)</f>
        <v>0</v>
      </c>
      <c r="I9" s="2">
        <f>VLOOKUP(B9,[3]Lifesheet!$K$49:$AR$290,34,0)</f>
        <v>0</v>
      </c>
      <c r="J9" s="2">
        <f>VLOOKUP(B9,[3]Lifesheet!$K$49:$R$290,8,0)</f>
        <v>1</v>
      </c>
      <c r="K9" s="2">
        <f>VLOOKUP(B9,[3]Lifesheet!$K$49:$AU$290,37,0)</f>
        <v>0</v>
      </c>
      <c r="L9" s="2">
        <f>VLOOKUP($B9,[3]Lifesheet!$K$49:$CK$290,71,0)</f>
        <v>0</v>
      </c>
      <c r="M9" s="2">
        <f>VLOOKUP($B9,[3]Lifesheet!$K$49:$CK$290,72,0)</f>
        <v>0</v>
      </c>
      <c r="N9" s="2">
        <f>VLOOKUP($B9,[3]Lifesheet!$K$49:$CK$290,73,0)</f>
        <v>0</v>
      </c>
      <c r="O9" s="2">
        <f>VLOOKUP($B9,[3]Lifesheet!$K$49:$CK$290,74,0)</f>
        <v>0</v>
      </c>
      <c r="P9" s="2">
        <f>VLOOKUP($B9,[3]Lifesheet!$K$49:$CK$290,75,0)</f>
        <v>0</v>
      </c>
      <c r="Q9" s="2">
        <f>VLOOKUP($B9,[3]Lifesheet!$K$49:$CK$290,76,0)</f>
        <v>0</v>
      </c>
      <c r="R9" s="2">
        <f>VLOOKUP($B9,[3]Lifesheet!$K$49:$CK$290,77,0)</f>
        <v>0</v>
      </c>
      <c r="S9" s="2">
        <f>VLOOKUP($B9,[3]Lifesheet!$K$49:$CK$290,78,0)</f>
        <v>0</v>
      </c>
      <c r="T9" s="2">
        <f>VLOOKUP($B9,[3]Lifesheet!$K$49:$CK$290,79,0)</f>
        <v>0</v>
      </c>
      <c r="U9" s="2">
        <f>VLOOKUP(B9,[3]Lifesheet!$K$49:$AO$290,31,0)</f>
        <v>-3.9883197658577303E-3</v>
      </c>
      <c r="V9" s="2">
        <f>VLOOKUP($B9,[3]Lifesheet!$K$49:$AN$290,22,0)</f>
        <v>7.2342568861298595E-4</v>
      </c>
      <c r="W9" s="2">
        <f>VLOOKUP($B9,[3]Lifesheet!$K$49:$AN$290,23,0)</f>
        <v>7.2342568861298595E-4</v>
      </c>
      <c r="X9" s="2">
        <f>VLOOKUP($B9,[3]Lifesheet!$K$49:$AN$290,24,0)</f>
        <v>7.2342568861298595E-4</v>
      </c>
      <c r="Y9" s="2">
        <f>VLOOKUP($B9,[3]Lifesheet!$K$49:$AN$290,25,0)</f>
        <v>7.2342568861298595E-4</v>
      </c>
      <c r="Z9" s="2">
        <f>VLOOKUP($B9,[3]Lifesheet!$K$49:$AN$290,26,0)</f>
        <v>7.2342568861298595E-4</v>
      </c>
      <c r="AA9" s="2">
        <f>VLOOKUP($B9,[3]Lifesheet!$K$49:$AN$290,27,0)</f>
        <v>7.2342568861298595E-4</v>
      </c>
      <c r="AB9" s="2">
        <f>VLOOKUP($B9,[3]Lifesheet!$K$49:$AN$290,28,0)</f>
        <v>7.2342568861298595E-4</v>
      </c>
      <c r="AC9" s="2">
        <f>VLOOKUP($B9,[3]Lifesheet!$K$49:$AN$290,29,0)</f>
        <v>7.9576818567742198E-4</v>
      </c>
      <c r="AD9" s="2">
        <f>VLOOKUP($B9,[3]Lifesheet!$K$49:$AN$290,30,0)</f>
        <v>7.2342568861298595E-4</v>
      </c>
      <c r="AE9" s="2">
        <f>VLOOKUP(B9,[3]Lifesheet!$K$49:$AX$290,40,0)</f>
        <v>0</v>
      </c>
    </row>
    <row r="10" spans="1:31" x14ac:dyDescent="0.25">
      <c r="A10">
        <v>20210630</v>
      </c>
      <c r="B10" t="s">
        <v>8</v>
      </c>
      <c r="C10" s="1">
        <f>VLOOKUP(B10,'[1]MP 2021Q2'!$A$2:$B$243,2,0)</f>
        <v>5.5E-2</v>
      </c>
      <c r="D10" s="3">
        <f>VLOOKUP(B10,'[2]Operationeel Risico'!$S$53:$AB$294,6,0)</f>
        <v>-3.2648940772447401E-3</v>
      </c>
      <c r="E10" s="3">
        <f>VLOOKUP(B10,'[2]Operationeel Risico'!$S$53:$AB$294,7,0)</f>
        <v>0</v>
      </c>
      <c r="F10" s="3">
        <f>VLOOKUP(B10,'[2]Operationeel Risico'!$S$53:$AB$294,8,0)</f>
        <v>0</v>
      </c>
      <c r="G10" s="3">
        <f>VLOOKUP(B10,'[2]Operationeel Risico'!$S$53:$AB$294,9,0)</f>
        <v>0</v>
      </c>
      <c r="H10" s="3">
        <f>VLOOKUP(B10,'[2]Operationeel Risico'!$S$53:$AB$294,10,0)</f>
        <v>0</v>
      </c>
      <c r="I10" s="2">
        <f>VLOOKUP(B10,[3]Lifesheet!$K$49:$AR$290,34,0)</f>
        <v>0</v>
      </c>
      <c r="J10" s="2">
        <f>VLOOKUP(B10,[3]Lifesheet!$K$49:$R$290,8,0)</f>
        <v>1</v>
      </c>
      <c r="K10" s="2">
        <f>VLOOKUP(B10,[3]Lifesheet!$K$49:$AU$290,37,0)</f>
        <v>0</v>
      </c>
      <c r="L10" s="2">
        <f>VLOOKUP($B10,[3]Lifesheet!$K$49:$CK$290,71,0)</f>
        <v>0</v>
      </c>
      <c r="M10" s="2">
        <f>VLOOKUP($B10,[3]Lifesheet!$K$49:$CK$290,72,0)</f>
        <v>0</v>
      </c>
      <c r="N10" s="2">
        <f>VLOOKUP($B10,[3]Lifesheet!$K$49:$CK$290,73,0)</f>
        <v>0</v>
      </c>
      <c r="O10" s="2">
        <f>VLOOKUP($B10,[3]Lifesheet!$K$49:$CK$290,74,0)</f>
        <v>0</v>
      </c>
      <c r="P10" s="2">
        <f>VLOOKUP($B10,[3]Lifesheet!$K$49:$CK$290,75,0)</f>
        <v>0</v>
      </c>
      <c r="Q10" s="2">
        <f>VLOOKUP($B10,[3]Lifesheet!$K$49:$CK$290,76,0)</f>
        <v>0</v>
      </c>
      <c r="R10" s="2">
        <f>VLOOKUP($B10,[3]Lifesheet!$K$49:$CK$290,77,0)</f>
        <v>0</v>
      </c>
      <c r="S10" s="2">
        <f>VLOOKUP($B10,[3]Lifesheet!$K$49:$CK$290,78,0)</f>
        <v>0</v>
      </c>
      <c r="T10" s="2">
        <f>VLOOKUP($B10,[3]Lifesheet!$K$49:$CK$290,79,0)</f>
        <v>0</v>
      </c>
      <c r="U10" s="2">
        <f>VLOOKUP(B10,[3]Lifesheet!$K$49:$AO$290,31,0)</f>
        <v>-3.9883197658577303E-3</v>
      </c>
      <c r="V10" s="2">
        <f>VLOOKUP($B10,[3]Lifesheet!$K$49:$AN$290,22,0)</f>
        <v>7.2342568861298595E-4</v>
      </c>
      <c r="W10" s="2">
        <f>VLOOKUP($B10,[3]Lifesheet!$K$49:$AN$290,23,0)</f>
        <v>7.2342568861298595E-4</v>
      </c>
      <c r="X10" s="2">
        <f>VLOOKUP($B10,[3]Lifesheet!$K$49:$AN$290,24,0)</f>
        <v>7.2342568861298595E-4</v>
      </c>
      <c r="Y10" s="2">
        <f>VLOOKUP($B10,[3]Lifesheet!$K$49:$AN$290,25,0)</f>
        <v>7.2342568861298595E-4</v>
      </c>
      <c r="Z10" s="2">
        <f>VLOOKUP($B10,[3]Lifesheet!$K$49:$AN$290,26,0)</f>
        <v>7.2342568861298595E-4</v>
      </c>
      <c r="AA10" s="2">
        <f>VLOOKUP($B10,[3]Lifesheet!$K$49:$AN$290,27,0)</f>
        <v>7.2342568861298595E-4</v>
      </c>
      <c r="AB10" s="2">
        <f>VLOOKUP($B10,[3]Lifesheet!$K$49:$AN$290,28,0)</f>
        <v>7.2342568861298595E-4</v>
      </c>
      <c r="AC10" s="2">
        <f>VLOOKUP($B10,[3]Lifesheet!$K$49:$AN$290,29,0)</f>
        <v>7.9576818567742198E-4</v>
      </c>
      <c r="AD10" s="2">
        <f>VLOOKUP($B10,[3]Lifesheet!$K$49:$AN$290,30,0)</f>
        <v>7.2342568861298595E-4</v>
      </c>
      <c r="AE10" s="2">
        <f>VLOOKUP(B10,[3]Lifesheet!$K$49:$AX$290,40,0)</f>
        <v>0</v>
      </c>
    </row>
    <row r="11" spans="1:31" x14ac:dyDescent="0.25">
      <c r="A11">
        <v>20210630</v>
      </c>
      <c r="B11" t="s">
        <v>9</v>
      </c>
      <c r="C11" s="1">
        <f>VLOOKUP(B11,'[1]MP 2021Q2'!$A$2:$B$243,2,0)</f>
        <v>5.5E-2</v>
      </c>
      <c r="D11" s="3">
        <f>VLOOKUP(B11,'[2]Operationeel Risico'!$S$53:$AB$294,6,0)</f>
        <v>-3.2648940772447401E-3</v>
      </c>
      <c r="E11" s="3">
        <f>VLOOKUP(B11,'[2]Operationeel Risico'!$S$53:$AB$294,7,0)</f>
        <v>0</v>
      </c>
      <c r="F11" s="3">
        <f>VLOOKUP(B11,'[2]Operationeel Risico'!$S$53:$AB$294,8,0)</f>
        <v>0</v>
      </c>
      <c r="G11" s="3">
        <f>VLOOKUP(B11,'[2]Operationeel Risico'!$S$53:$AB$294,9,0)</f>
        <v>0</v>
      </c>
      <c r="H11" s="3">
        <f>VLOOKUP(B11,'[2]Operationeel Risico'!$S$53:$AB$294,10,0)</f>
        <v>0</v>
      </c>
      <c r="I11" s="2">
        <f>VLOOKUP(B11,[3]Lifesheet!$K$49:$AR$290,34,0)</f>
        <v>0</v>
      </c>
      <c r="J11" s="2">
        <f>VLOOKUP(B11,[3]Lifesheet!$K$49:$R$290,8,0)</f>
        <v>1</v>
      </c>
      <c r="K11" s="2">
        <f>VLOOKUP(B11,[3]Lifesheet!$K$49:$AU$290,37,0)</f>
        <v>0</v>
      </c>
      <c r="L11" s="2">
        <f>VLOOKUP($B11,[3]Lifesheet!$K$49:$CK$290,71,0)</f>
        <v>0</v>
      </c>
      <c r="M11" s="2">
        <f>VLOOKUP($B11,[3]Lifesheet!$K$49:$CK$290,72,0)</f>
        <v>0</v>
      </c>
      <c r="N11" s="2">
        <f>VLOOKUP($B11,[3]Lifesheet!$K$49:$CK$290,73,0)</f>
        <v>0</v>
      </c>
      <c r="O11" s="2">
        <f>VLOOKUP($B11,[3]Lifesheet!$K$49:$CK$290,74,0)</f>
        <v>0</v>
      </c>
      <c r="P11" s="2">
        <f>VLOOKUP($B11,[3]Lifesheet!$K$49:$CK$290,75,0)</f>
        <v>0</v>
      </c>
      <c r="Q11" s="2">
        <f>VLOOKUP($B11,[3]Lifesheet!$K$49:$CK$290,76,0)</f>
        <v>0</v>
      </c>
      <c r="R11" s="2">
        <f>VLOOKUP($B11,[3]Lifesheet!$K$49:$CK$290,77,0)</f>
        <v>0</v>
      </c>
      <c r="S11" s="2">
        <f>VLOOKUP($B11,[3]Lifesheet!$K$49:$CK$290,78,0)</f>
        <v>0</v>
      </c>
      <c r="T11" s="2">
        <f>VLOOKUP($B11,[3]Lifesheet!$K$49:$CK$290,79,0)</f>
        <v>0</v>
      </c>
      <c r="U11" s="2">
        <f>VLOOKUP(B11,[3]Lifesheet!$K$49:$AO$290,31,0)</f>
        <v>-3.9883197658577303E-3</v>
      </c>
      <c r="V11" s="2">
        <f>VLOOKUP($B11,[3]Lifesheet!$K$49:$AN$290,22,0)</f>
        <v>7.2342568861298595E-4</v>
      </c>
      <c r="W11" s="2">
        <f>VLOOKUP($B11,[3]Lifesheet!$K$49:$AN$290,23,0)</f>
        <v>7.2342568861298595E-4</v>
      </c>
      <c r="X11" s="2">
        <f>VLOOKUP($B11,[3]Lifesheet!$K$49:$AN$290,24,0)</f>
        <v>7.2342568861298595E-4</v>
      </c>
      <c r="Y11" s="2">
        <f>VLOOKUP($B11,[3]Lifesheet!$K$49:$AN$290,25,0)</f>
        <v>7.2342568861298595E-4</v>
      </c>
      <c r="Z11" s="2">
        <f>VLOOKUP($B11,[3]Lifesheet!$K$49:$AN$290,26,0)</f>
        <v>7.2342568861298595E-4</v>
      </c>
      <c r="AA11" s="2">
        <f>VLOOKUP($B11,[3]Lifesheet!$K$49:$AN$290,27,0)</f>
        <v>7.2342568861298595E-4</v>
      </c>
      <c r="AB11" s="2">
        <f>VLOOKUP($B11,[3]Lifesheet!$K$49:$AN$290,28,0)</f>
        <v>7.2342568861298595E-4</v>
      </c>
      <c r="AC11" s="2">
        <f>VLOOKUP($B11,[3]Lifesheet!$K$49:$AN$290,29,0)</f>
        <v>7.9576818567742198E-4</v>
      </c>
      <c r="AD11" s="2">
        <f>VLOOKUP($B11,[3]Lifesheet!$K$49:$AN$290,30,0)</f>
        <v>7.2342568861298595E-4</v>
      </c>
      <c r="AE11" s="2">
        <f>VLOOKUP(B11,[3]Lifesheet!$K$49:$AX$290,40,0)</f>
        <v>0</v>
      </c>
    </row>
    <row r="12" spans="1:31" x14ac:dyDescent="0.25">
      <c r="A12">
        <v>20210630</v>
      </c>
      <c r="B12" t="s">
        <v>10</v>
      </c>
      <c r="C12" s="1">
        <f>VLOOKUP(B12,'[1]MP 2021Q2'!$A$2:$B$243,2,0)</f>
        <v>5.5E-2</v>
      </c>
      <c r="D12" s="3">
        <f>VLOOKUP(B12,'[2]Operationeel Risico'!$S$53:$AB$294,6,0)</f>
        <v>-3.2648940772447401E-3</v>
      </c>
      <c r="E12" s="3">
        <f>VLOOKUP(B12,'[2]Operationeel Risico'!$S$53:$AB$294,7,0)</f>
        <v>0</v>
      </c>
      <c r="F12" s="3">
        <f>VLOOKUP(B12,'[2]Operationeel Risico'!$S$53:$AB$294,8,0)</f>
        <v>0</v>
      </c>
      <c r="G12" s="3">
        <f>VLOOKUP(B12,'[2]Operationeel Risico'!$S$53:$AB$294,9,0)</f>
        <v>0</v>
      </c>
      <c r="H12" s="3">
        <f>VLOOKUP(B12,'[2]Operationeel Risico'!$S$53:$AB$294,10,0)</f>
        <v>0</v>
      </c>
      <c r="I12" s="2">
        <f>VLOOKUP(B12,[3]Lifesheet!$K$49:$AR$290,34,0)</f>
        <v>0</v>
      </c>
      <c r="J12" s="2">
        <f>VLOOKUP(B12,[3]Lifesheet!$K$49:$R$290,8,0)</f>
        <v>1</v>
      </c>
      <c r="K12" s="2">
        <f>VLOOKUP(B12,[3]Lifesheet!$K$49:$AU$290,37,0)</f>
        <v>0</v>
      </c>
      <c r="L12" s="2">
        <f>VLOOKUP($B12,[3]Lifesheet!$K$49:$CK$290,71,0)</f>
        <v>0</v>
      </c>
      <c r="M12" s="2">
        <f>VLOOKUP($B12,[3]Lifesheet!$K$49:$CK$290,72,0)</f>
        <v>0</v>
      </c>
      <c r="N12" s="2">
        <f>VLOOKUP($B12,[3]Lifesheet!$K$49:$CK$290,73,0)</f>
        <v>0</v>
      </c>
      <c r="O12" s="2">
        <f>VLOOKUP($B12,[3]Lifesheet!$K$49:$CK$290,74,0)</f>
        <v>0</v>
      </c>
      <c r="P12" s="2">
        <f>VLOOKUP($B12,[3]Lifesheet!$K$49:$CK$290,75,0)</f>
        <v>0</v>
      </c>
      <c r="Q12" s="2">
        <f>VLOOKUP($B12,[3]Lifesheet!$K$49:$CK$290,76,0)</f>
        <v>0</v>
      </c>
      <c r="R12" s="2">
        <f>VLOOKUP($B12,[3]Lifesheet!$K$49:$CK$290,77,0)</f>
        <v>0</v>
      </c>
      <c r="S12" s="2">
        <f>VLOOKUP($B12,[3]Lifesheet!$K$49:$CK$290,78,0)</f>
        <v>0</v>
      </c>
      <c r="T12" s="2">
        <f>VLOOKUP($B12,[3]Lifesheet!$K$49:$CK$290,79,0)</f>
        <v>0</v>
      </c>
      <c r="U12" s="2">
        <f>VLOOKUP(B12,[3]Lifesheet!$K$49:$AO$290,31,0)</f>
        <v>-3.9883197658577303E-3</v>
      </c>
      <c r="V12" s="2">
        <f>VLOOKUP($B12,[3]Lifesheet!$K$49:$AN$290,22,0)</f>
        <v>7.2342568861298595E-4</v>
      </c>
      <c r="W12" s="2">
        <f>VLOOKUP($B12,[3]Lifesheet!$K$49:$AN$290,23,0)</f>
        <v>7.2342568861298595E-4</v>
      </c>
      <c r="X12" s="2">
        <f>VLOOKUP($B12,[3]Lifesheet!$K$49:$AN$290,24,0)</f>
        <v>7.2342568861298595E-4</v>
      </c>
      <c r="Y12" s="2">
        <f>VLOOKUP($B12,[3]Lifesheet!$K$49:$AN$290,25,0)</f>
        <v>7.2342568861298595E-4</v>
      </c>
      <c r="Z12" s="2">
        <f>VLOOKUP($B12,[3]Lifesheet!$K$49:$AN$290,26,0)</f>
        <v>7.2342568861298595E-4</v>
      </c>
      <c r="AA12" s="2">
        <f>VLOOKUP($B12,[3]Lifesheet!$K$49:$AN$290,27,0)</f>
        <v>7.2342568861298595E-4</v>
      </c>
      <c r="AB12" s="2">
        <f>VLOOKUP($B12,[3]Lifesheet!$K$49:$AN$290,28,0)</f>
        <v>7.2342568861298595E-4</v>
      </c>
      <c r="AC12" s="2">
        <f>VLOOKUP($B12,[3]Lifesheet!$K$49:$AN$290,29,0)</f>
        <v>7.9576818567742198E-4</v>
      </c>
      <c r="AD12" s="2">
        <f>VLOOKUP($B12,[3]Lifesheet!$K$49:$AN$290,30,0)</f>
        <v>7.2342568861298595E-4</v>
      </c>
      <c r="AE12" s="2">
        <f>VLOOKUP(B12,[3]Lifesheet!$K$49:$AX$290,40,0)</f>
        <v>0</v>
      </c>
    </row>
    <row r="13" spans="1:31" x14ac:dyDescent="0.25">
      <c r="A13">
        <v>20210630</v>
      </c>
      <c r="B13" t="s">
        <v>11</v>
      </c>
      <c r="C13" s="1">
        <f>VLOOKUP(B13,'[1]MP 2021Q2'!$A$2:$B$243,2,0)</f>
        <v>5.5E-2</v>
      </c>
      <c r="D13" s="3">
        <f>VLOOKUP(B13,'[2]Operationeel Risico'!$S$53:$AB$294,6,0)</f>
        <v>-3.2648940772447401E-3</v>
      </c>
      <c r="E13" s="3">
        <f>VLOOKUP(B13,'[2]Operationeel Risico'!$S$53:$AB$294,7,0)</f>
        <v>0</v>
      </c>
      <c r="F13" s="3">
        <f>VLOOKUP(B13,'[2]Operationeel Risico'!$S$53:$AB$294,8,0)</f>
        <v>0</v>
      </c>
      <c r="G13" s="3">
        <f>VLOOKUP(B13,'[2]Operationeel Risico'!$S$53:$AB$294,9,0)</f>
        <v>0</v>
      </c>
      <c r="H13" s="3">
        <f>VLOOKUP(B13,'[2]Operationeel Risico'!$S$53:$AB$294,10,0)</f>
        <v>0</v>
      </c>
      <c r="I13" s="2">
        <f>VLOOKUP(B13,[3]Lifesheet!$K$49:$AR$290,34,0)</f>
        <v>0</v>
      </c>
      <c r="J13" s="2">
        <f>VLOOKUP(B13,[3]Lifesheet!$K$49:$R$290,8,0)</f>
        <v>1</v>
      </c>
      <c r="K13" s="2">
        <f>VLOOKUP(B13,[3]Lifesheet!$K$49:$AU$290,37,0)</f>
        <v>0</v>
      </c>
      <c r="L13" s="2">
        <f>VLOOKUP($B13,[3]Lifesheet!$K$49:$CK$290,71,0)</f>
        <v>0</v>
      </c>
      <c r="M13" s="2">
        <f>VLOOKUP($B13,[3]Lifesheet!$K$49:$CK$290,72,0)</f>
        <v>0</v>
      </c>
      <c r="N13" s="2">
        <f>VLOOKUP($B13,[3]Lifesheet!$K$49:$CK$290,73,0)</f>
        <v>0</v>
      </c>
      <c r="O13" s="2">
        <f>VLOOKUP($B13,[3]Lifesheet!$K$49:$CK$290,74,0)</f>
        <v>0</v>
      </c>
      <c r="P13" s="2">
        <f>VLOOKUP($B13,[3]Lifesheet!$K$49:$CK$290,75,0)</f>
        <v>0</v>
      </c>
      <c r="Q13" s="2">
        <f>VLOOKUP($B13,[3]Lifesheet!$K$49:$CK$290,76,0)</f>
        <v>0</v>
      </c>
      <c r="R13" s="2">
        <f>VLOOKUP($B13,[3]Lifesheet!$K$49:$CK$290,77,0)</f>
        <v>0</v>
      </c>
      <c r="S13" s="2">
        <f>VLOOKUP($B13,[3]Lifesheet!$K$49:$CK$290,78,0)</f>
        <v>0</v>
      </c>
      <c r="T13" s="2">
        <f>VLOOKUP($B13,[3]Lifesheet!$K$49:$CK$290,79,0)</f>
        <v>0</v>
      </c>
      <c r="U13" s="2">
        <f>VLOOKUP(B13,[3]Lifesheet!$K$49:$AO$290,31,0)</f>
        <v>-3.9883197658577303E-3</v>
      </c>
      <c r="V13" s="2">
        <f>VLOOKUP($B13,[3]Lifesheet!$K$49:$AN$290,22,0)</f>
        <v>7.2342568861298595E-4</v>
      </c>
      <c r="W13" s="2">
        <f>VLOOKUP($B13,[3]Lifesheet!$K$49:$AN$290,23,0)</f>
        <v>7.2342568861298595E-4</v>
      </c>
      <c r="X13" s="2">
        <f>VLOOKUP($B13,[3]Lifesheet!$K$49:$AN$290,24,0)</f>
        <v>7.2342568861298595E-4</v>
      </c>
      <c r="Y13" s="2">
        <f>VLOOKUP($B13,[3]Lifesheet!$K$49:$AN$290,25,0)</f>
        <v>7.2342568861298595E-4</v>
      </c>
      <c r="Z13" s="2">
        <f>VLOOKUP($B13,[3]Lifesheet!$K$49:$AN$290,26,0)</f>
        <v>7.2342568861298595E-4</v>
      </c>
      <c r="AA13" s="2">
        <f>VLOOKUP($B13,[3]Lifesheet!$K$49:$AN$290,27,0)</f>
        <v>7.2342568861298595E-4</v>
      </c>
      <c r="AB13" s="2">
        <f>VLOOKUP($B13,[3]Lifesheet!$K$49:$AN$290,28,0)</f>
        <v>7.2342568861298595E-4</v>
      </c>
      <c r="AC13" s="2">
        <f>VLOOKUP($B13,[3]Lifesheet!$K$49:$AN$290,29,0)</f>
        <v>7.9576818567742198E-4</v>
      </c>
      <c r="AD13" s="2">
        <f>VLOOKUP($B13,[3]Lifesheet!$K$49:$AN$290,30,0)</f>
        <v>7.2342568861298595E-4</v>
      </c>
      <c r="AE13" s="2">
        <f>VLOOKUP(B13,[3]Lifesheet!$K$49:$AX$290,40,0)</f>
        <v>0</v>
      </c>
    </row>
    <row r="14" spans="1:31" x14ac:dyDescent="0.25">
      <c r="A14">
        <v>20210630</v>
      </c>
      <c r="B14" t="s">
        <v>12</v>
      </c>
      <c r="C14" s="1">
        <f>VLOOKUP(B14,'[1]MP 2021Q2'!$A$2:$B$243,2,0)</f>
        <v>5.5E-2</v>
      </c>
      <c r="D14" s="3">
        <f>VLOOKUP(B14,'[2]Operationeel Risico'!$S$53:$AB$294,6,0)</f>
        <v>-3.2648940772447401E-3</v>
      </c>
      <c r="E14" s="3">
        <f>VLOOKUP(B14,'[2]Operationeel Risico'!$S$53:$AB$294,7,0)</f>
        <v>0</v>
      </c>
      <c r="F14" s="3">
        <f>VLOOKUP(B14,'[2]Operationeel Risico'!$S$53:$AB$294,8,0)</f>
        <v>0</v>
      </c>
      <c r="G14" s="3">
        <f>VLOOKUP(B14,'[2]Operationeel Risico'!$S$53:$AB$294,9,0)</f>
        <v>0</v>
      </c>
      <c r="H14" s="3">
        <f>VLOOKUP(B14,'[2]Operationeel Risico'!$S$53:$AB$294,10,0)</f>
        <v>0</v>
      </c>
      <c r="I14" s="2">
        <f>VLOOKUP(B14,[3]Lifesheet!$K$49:$AR$290,34,0)</f>
        <v>0</v>
      </c>
      <c r="J14" s="2">
        <f>VLOOKUP(B14,[3]Lifesheet!$K$49:$R$290,8,0)</f>
        <v>1</v>
      </c>
      <c r="K14" s="2">
        <f>VLOOKUP(B14,[3]Lifesheet!$K$49:$AU$290,37,0)</f>
        <v>0</v>
      </c>
      <c r="L14" s="2">
        <f>VLOOKUP($B14,[3]Lifesheet!$K$49:$CK$290,71,0)</f>
        <v>0</v>
      </c>
      <c r="M14" s="2">
        <f>VLOOKUP($B14,[3]Lifesheet!$K$49:$CK$290,72,0)</f>
        <v>0</v>
      </c>
      <c r="N14" s="2">
        <f>VLOOKUP($B14,[3]Lifesheet!$K$49:$CK$290,73,0)</f>
        <v>0</v>
      </c>
      <c r="O14" s="2">
        <f>VLOOKUP($B14,[3]Lifesheet!$K$49:$CK$290,74,0)</f>
        <v>0</v>
      </c>
      <c r="P14" s="2">
        <f>VLOOKUP($B14,[3]Lifesheet!$K$49:$CK$290,75,0)</f>
        <v>0</v>
      </c>
      <c r="Q14" s="2">
        <f>VLOOKUP($B14,[3]Lifesheet!$K$49:$CK$290,76,0)</f>
        <v>0</v>
      </c>
      <c r="R14" s="2">
        <f>VLOOKUP($B14,[3]Lifesheet!$K$49:$CK$290,77,0)</f>
        <v>0</v>
      </c>
      <c r="S14" s="2">
        <f>VLOOKUP($B14,[3]Lifesheet!$K$49:$CK$290,78,0)</f>
        <v>0</v>
      </c>
      <c r="T14" s="2">
        <f>VLOOKUP($B14,[3]Lifesheet!$K$49:$CK$290,79,0)</f>
        <v>0</v>
      </c>
      <c r="U14" s="2">
        <f>VLOOKUP(B14,[3]Lifesheet!$K$49:$AO$290,31,0)</f>
        <v>-3.9883197658577303E-3</v>
      </c>
      <c r="V14" s="2">
        <f>VLOOKUP($B14,[3]Lifesheet!$K$49:$AN$290,22,0)</f>
        <v>7.2342568861298595E-4</v>
      </c>
      <c r="W14" s="2">
        <f>VLOOKUP($B14,[3]Lifesheet!$K$49:$AN$290,23,0)</f>
        <v>7.2342568861298595E-4</v>
      </c>
      <c r="X14" s="2">
        <f>VLOOKUP($B14,[3]Lifesheet!$K$49:$AN$290,24,0)</f>
        <v>7.2342568861298595E-4</v>
      </c>
      <c r="Y14" s="2">
        <f>VLOOKUP($B14,[3]Lifesheet!$K$49:$AN$290,25,0)</f>
        <v>7.2342568861298595E-4</v>
      </c>
      <c r="Z14" s="2">
        <f>VLOOKUP($B14,[3]Lifesheet!$K$49:$AN$290,26,0)</f>
        <v>7.2342568861298595E-4</v>
      </c>
      <c r="AA14" s="2">
        <f>VLOOKUP($B14,[3]Lifesheet!$K$49:$AN$290,27,0)</f>
        <v>7.2342568861298595E-4</v>
      </c>
      <c r="AB14" s="2">
        <f>VLOOKUP($B14,[3]Lifesheet!$K$49:$AN$290,28,0)</f>
        <v>7.2342568861298595E-4</v>
      </c>
      <c r="AC14" s="2">
        <f>VLOOKUP($B14,[3]Lifesheet!$K$49:$AN$290,29,0)</f>
        <v>7.9576818567742198E-4</v>
      </c>
      <c r="AD14" s="2">
        <f>VLOOKUP($B14,[3]Lifesheet!$K$49:$AN$290,30,0)</f>
        <v>7.2342568861298595E-4</v>
      </c>
      <c r="AE14" s="2">
        <f>VLOOKUP(B14,[3]Lifesheet!$K$49:$AX$290,40,0)</f>
        <v>0</v>
      </c>
    </row>
    <row r="15" spans="1:31" x14ac:dyDescent="0.25">
      <c r="A15">
        <v>20210630</v>
      </c>
      <c r="B15" t="s">
        <v>13</v>
      </c>
      <c r="C15" s="1">
        <f>VLOOKUP(B15,'[1]MP 2021Q2'!$A$2:$B$243,2,0)</f>
        <v>5.5E-2</v>
      </c>
      <c r="D15" s="3">
        <f>VLOOKUP(B15,'[2]Operationeel Risico'!$S$53:$AB$294,6,0)</f>
        <v>236489299.11973801</v>
      </c>
      <c r="E15" s="3">
        <f>VLOOKUP(B15,'[2]Operationeel Risico'!$S$53:$AB$294,7,0)</f>
        <v>37689.160000000003</v>
      </c>
      <c r="F15" s="3">
        <f>VLOOKUP(B15,'[2]Operationeel Risico'!$S$53:$AB$294,8,0)</f>
        <v>1446.84</v>
      </c>
      <c r="G15" s="3">
        <f>VLOOKUP(B15,'[2]Operationeel Risico'!$S$53:$AB$294,9,0)</f>
        <v>0.08</v>
      </c>
      <c r="H15" s="3">
        <f>VLOOKUP(B15,'[2]Operationeel Risico'!$S$53:$AB$294,10,0)</f>
        <v>1592.28</v>
      </c>
      <c r="I15" s="2">
        <f>VLOOKUP(B15,[3]Lifesheet!$K$49:$AR$290,34,0)</f>
        <v>0</v>
      </c>
      <c r="J15" s="2">
        <f>VLOOKUP(B15,[3]Lifesheet!$K$49:$R$290,8,0)</f>
        <v>1</v>
      </c>
      <c r="K15" s="2">
        <f>VLOOKUP(B15,[3]Lifesheet!$K$49:$AU$290,37,0)</f>
        <v>0</v>
      </c>
      <c r="L15" s="2">
        <f>VLOOKUP($B15,[3]Lifesheet!$K$49:$CK$290,71,0)</f>
        <v>0</v>
      </c>
      <c r="M15" s="2">
        <f>VLOOKUP($B15,[3]Lifesheet!$K$49:$CK$290,72,0)</f>
        <v>0</v>
      </c>
      <c r="N15" s="2">
        <f>VLOOKUP($B15,[3]Lifesheet!$K$49:$CK$290,73,0)</f>
        <v>0</v>
      </c>
      <c r="O15" s="2">
        <f>VLOOKUP($B15,[3]Lifesheet!$K$49:$CK$290,74,0)</f>
        <v>0</v>
      </c>
      <c r="P15" s="2">
        <f>VLOOKUP($B15,[3]Lifesheet!$K$49:$CK$290,75,0)</f>
        <v>0</v>
      </c>
      <c r="Q15" s="2">
        <f>VLOOKUP($B15,[3]Lifesheet!$K$49:$CK$290,76,0)</f>
        <v>0</v>
      </c>
      <c r="R15" s="2">
        <f>VLOOKUP($B15,[3]Lifesheet!$K$49:$CK$290,77,0)</f>
        <v>0</v>
      </c>
      <c r="S15" s="2">
        <f>VLOOKUP($B15,[3]Lifesheet!$K$49:$CK$290,78,0)</f>
        <v>0</v>
      </c>
      <c r="T15" s="2">
        <f>VLOOKUP($B15,[3]Lifesheet!$K$49:$CK$290,79,0)</f>
        <v>0</v>
      </c>
      <c r="U15" s="2">
        <f>VLOOKUP(B15,[3]Lifesheet!$K$49:$AO$290,31,0)</f>
        <v>-554789.75037106604</v>
      </c>
      <c r="V15" s="2">
        <f>VLOOKUP($B15,[3]Lifesheet!$K$49:$AN$290,22,0)</f>
        <v>237044088.87010899</v>
      </c>
      <c r="W15" s="2">
        <f>VLOOKUP($B15,[3]Lifesheet!$K$49:$AN$290,23,0)</f>
        <v>226799018.43256599</v>
      </c>
      <c r="X15" s="2">
        <f>VLOOKUP($B15,[3]Lifesheet!$K$49:$AN$290,24,0)</f>
        <v>253582825.292115</v>
      </c>
      <c r="Y15" s="2">
        <f>VLOOKUP($B15,[3]Lifesheet!$K$49:$AN$290,25,0)</f>
        <v>237044088.87010899</v>
      </c>
      <c r="Z15" s="2">
        <f>VLOOKUP($B15,[3]Lifesheet!$K$49:$AN$290,26,0)</f>
        <v>237044088.87010899</v>
      </c>
      <c r="AA15" s="2">
        <f>VLOOKUP($B15,[3]Lifesheet!$K$49:$AN$290,27,0)</f>
        <v>237044088.87010899</v>
      </c>
      <c r="AB15" s="2">
        <f>VLOOKUP($B15,[3]Lifesheet!$K$49:$AN$290,28,0)</f>
        <v>237044088.87010899</v>
      </c>
      <c r="AC15" s="2">
        <f>VLOOKUP($B15,[3]Lifesheet!$K$49:$AN$290,29,0)</f>
        <v>239868906.36827701</v>
      </c>
      <c r="AD15" s="2">
        <f>VLOOKUP($B15,[3]Lifesheet!$K$49:$AN$290,30,0)</f>
        <v>236820850.35773399</v>
      </c>
      <c r="AE15" s="2">
        <f>VLOOKUP(B15,[3]Lifesheet!$K$49:$AX$290,40,0)</f>
        <v>-2375170.7217488801</v>
      </c>
    </row>
    <row r="16" spans="1:31" x14ac:dyDescent="0.25">
      <c r="A16">
        <v>20210630</v>
      </c>
      <c r="B16" t="s">
        <v>14</v>
      </c>
      <c r="C16" s="1">
        <f>VLOOKUP(B16,'[1]MP 2021Q2'!$A$2:$B$243,2,0)</f>
        <v>5.5E-2</v>
      </c>
      <c r="D16" s="3">
        <f>VLOOKUP(B16,'[2]Operationeel Risico'!$S$53:$AB$294,6,0)</f>
        <v>4812403.6479533203</v>
      </c>
      <c r="E16" s="3">
        <f>VLOOKUP(B16,'[2]Operationeel Risico'!$S$53:$AB$294,7,0)</f>
        <v>0</v>
      </c>
      <c r="F16" s="3">
        <f>VLOOKUP(B16,'[2]Operationeel Risico'!$S$53:$AB$294,8,0)</f>
        <v>0</v>
      </c>
      <c r="G16" s="3">
        <f>VLOOKUP(B16,'[2]Operationeel Risico'!$S$53:$AB$294,9,0)</f>
        <v>0</v>
      </c>
      <c r="H16" s="3">
        <f>VLOOKUP(B16,'[2]Operationeel Risico'!$S$53:$AB$294,10,0)</f>
        <v>0</v>
      </c>
      <c r="I16" s="2">
        <f>VLOOKUP(B16,[3]Lifesheet!$K$49:$AR$290,34,0)</f>
        <v>0</v>
      </c>
      <c r="J16" s="2">
        <f>VLOOKUP(B16,[3]Lifesheet!$K$49:$R$290,8,0)</f>
        <v>1</v>
      </c>
      <c r="K16" s="2">
        <f>VLOOKUP(B16,[3]Lifesheet!$K$49:$AU$290,37,0)</f>
        <v>0</v>
      </c>
      <c r="L16" s="2">
        <f>VLOOKUP($B16,[3]Lifesheet!$K$49:$CK$290,71,0)</f>
        <v>0</v>
      </c>
      <c r="M16" s="2">
        <f>VLOOKUP($B16,[3]Lifesheet!$K$49:$CK$290,72,0)</f>
        <v>0</v>
      </c>
      <c r="N16" s="2">
        <f>VLOOKUP($B16,[3]Lifesheet!$K$49:$CK$290,73,0)</f>
        <v>0</v>
      </c>
      <c r="O16" s="2">
        <f>VLOOKUP($B16,[3]Lifesheet!$K$49:$CK$290,74,0)</f>
        <v>0</v>
      </c>
      <c r="P16" s="2">
        <f>VLOOKUP($B16,[3]Lifesheet!$K$49:$CK$290,75,0)</f>
        <v>0</v>
      </c>
      <c r="Q16" s="2">
        <f>VLOOKUP($B16,[3]Lifesheet!$K$49:$CK$290,76,0)</f>
        <v>0</v>
      </c>
      <c r="R16" s="2">
        <f>VLOOKUP($B16,[3]Lifesheet!$K$49:$CK$290,77,0)</f>
        <v>0</v>
      </c>
      <c r="S16" s="2">
        <f>VLOOKUP($B16,[3]Lifesheet!$K$49:$CK$290,78,0)</f>
        <v>0</v>
      </c>
      <c r="T16" s="2">
        <f>VLOOKUP($B16,[3]Lifesheet!$K$49:$CK$290,79,0)</f>
        <v>0</v>
      </c>
      <c r="U16" s="2">
        <f>VLOOKUP(B16,[3]Lifesheet!$K$49:$AO$290,31,0)</f>
        <v>0</v>
      </c>
      <c r="V16" s="2">
        <f>VLOOKUP($B16,[3]Lifesheet!$K$49:$AN$290,22,0)</f>
        <v>4812403.6479533203</v>
      </c>
      <c r="W16" s="2">
        <f>VLOOKUP($B16,[3]Lifesheet!$K$49:$AN$290,23,0)</f>
        <v>4812403.6479533203</v>
      </c>
      <c r="X16" s="2">
        <f>VLOOKUP($B16,[3]Lifesheet!$K$49:$AN$290,24,0)</f>
        <v>4812403.6479533203</v>
      </c>
      <c r="Y16" s="2">
        <f>VLOOKUP($B16,[3]Lifesheet!$K$49:$AN$290,25,0)</f>
        <v>4812403.6479533203</v>
      </c>
      <c r="Z16" s="2">
        <f>VLOOKUP($B16,[3]Lifesheet!$K$49:$AN$290,26,0)</f>
        <v>4812403.6479533203</v>
      </c>
      <c r="AA16" s="2">
        <f>VLOOKUP($B16,[3]Lifesheet!$K$49:$AN$290,27,0)</f>
        <v>4812403.6479533203</v>
      </c>
      <c r="AB16" s="2">
        <f>VLOOKUP($B16,[3]Lifesheet!$K$49:$AN$290,28,0)</f>
        <v>4812403.6479533203</v>
      </c>
      <c r="AC16" s="2">
        <f>VLOOKUP($B16,[3]Lifesheet!$K$49:$AN$290,29,0)</f>
        <v>5295525.99779939</v>
      </c>
      <c r="AD16" s="2">
        <f>VLOOKUP($B16,[3]Lifesheet!$K$49:$AN$290,30,0)</f>
        <v>4812403.6479533203</v>
      </c>
      <c r="AE16" s="2">
        <f>VLOOKUP(B16,[3]Lifesheet!$K$49:$AX$290,40,0)</f>
        <v>-1164240740.4101</v>
      </c>
    </row>
    <row r="17" spans="1:31" x14ac:dyDescent="0.25">
      <c r="A17">
        <v>20210630</v>
      </c>
      <c r="B17" t="s">
        <v>15</v>
      </c>
      <c r="C17" s="1">
        <f>VLOOKUP(B17,'[1]MP 2021Q2'!$A$2:$B$243,2,0)</f>
        <v>5.5E-2</v>
      </c>
      <c r="D17" s="3">
        <f>VLOOKUP(B17,'[2]Operationeel Risico'!$S$53:$AB$294,6,0)</f>
        <v>149174475.97834301</v>
      </c>
      <c r="E17" s="3">
        <f>VLOOKUP(B17,'[2]Operationeel Risico'!$S$53:$AB$294,7,0)</f>
        <v>0</v>
      </c>
      <c r="F17" s="3">
        <f>VLOOKUP(B17,'[2]Operationeel Risico'!$S$53:$AB$294,8,0)</f>
        <v>1058.79</v>
      </c>
      <c r="G17" s="3">
        <f>VLOOKUP(B17,'[2]Operationeel Risico'!$S$53:$AB$294,9,0)</f>
        <v>0</v>
      </c>
      <c r="H17" s="3">
        <f>VLOOKUP(B17,'[2]Operationeel Risico'!$S$53:$AB$294,10,0)</f>
        <v>414.49</v>
      </c>
      <c r="I17" s="2">
        <f>VLOOKUP(B17,[3]Lifesheet!$K$49:$AR$290,34,0)</f>
        <v>0</v>
      </c>
      <c r="J17" s="2">
        <f>VLOOKUP(B17,[3]Lifesheet!$K$49:$R$290,8,0)</f>
        <v>3</v>
      </c>
      <c r="K17" s="2">
        <f>VLOOKUP(B17,[3]Lifesheet!$K$49:$AU$290,37,0)</f>
        <v>0</v>
      </c>
      <c r="L17" s="2">
        <f>VLOOKUP($B17,[3]Lifesheet!$K$49:$CK$290,71,0)</f>
        <v>0</v>
      </c>
      <c r="M17" s="2">
        <f>VLOOKUP($B17,[3]Lifesheet!$K$49:$CK$290,72,0)</f>
        <v>0</v>
      </c>
      <c r="N17" s="2">
        <f>VLOOKUP($B17,[3]Lifesheet!$K$49:$CK$290,73,0)</f>
        <v>0</v>
      </c>
      <c r="O17" s="2">
        <f>VLOOKUP($B17,[3]Lifesheet!$K$49:$CK$290,74,0)</f>
        <v>0</v>
      </c>
      <c r="P17" s="2">
        <f>VLOOKUP($B17,[3]Lifesheet!$K$49:$CK$290,75,0)</f>
        <v>0</v>
      </c>
      <c r="Q17" s="2">
        <f>VLOOKUP($B17,[3]Lifesheet!$K$49:$CK$290,76,0)</f>
        <v>0</v>
      </c>
      <c r="R17" s="2">
        <f>VLOOKUP($B17,[3]Lifesheet!$K$49:$CK$290,77,0)</f>
        <v>0</v>
      </c>
      <c r="S17" s="2">
        <f>VLOOKUP($B17,[3]Lifesheet!$K$49:$CK$290,78,0)</f>
        <v>0</v>
      </c>
      <c r="T17" s="2">
        <f>VLOOKUP($B17,[3]Lifesheet!$K$49:$CK$290,79,0)</f>
        <v>0</v>
      </c>
      <c r="U17" s="2">
        <f>VLOOKUP(B17,[3]Lifesheet!$K$49:$AO$290,31,0)</f>
        <v>0</v>
      </c>
      <c r="V17" s="2">
        <f>VLOOKUP($B17,[3]Lifesheet!$K$49:$AN$290,22,0)</f>
        <v>149174475.97834301</v>
      </c>
      <c r="W17" s="2">
        <f>VLOOKUP($B17,[3]Lifesheet!$K$49:$AN$290,23,0)</f>
        <v>144319959.73485199</v>
      </c>
      <c r="X17" s="2">
        <f>VLOOKUP($B17,[3]Lifesheet!$K$49:$AN$290,24,0)</f>
        <v>157157289.03802001</v>
      </c>
      <c r="Y17" s="2">
        <f>VLOOKUP($B17,[3]Lifesheet!$K$49:$AN$290,25,0)</f>
        <v>149174475.97339699</v>
      </c>
      <c r="Z17" s="2">
        <f>VLOOKUP($B17,[3]Lifesheet!$K$49:$AN$290,26,0)</f>
        <v>149174475.97834301</v>
      </c>
      <c r="AA17" s="2">
        <f>VLOOKUP($B17,[3]Lifesheet!$K$49:$AN$290,27,0)</f>
        <v>149174475.97834301</v>
      </c>
      <c r="AB17" s="2">
        <f>VLOOKUP($B17,[3]Lifesheet!$K$49:$AN$290,28,0)</f>
        <v>149174475.97834301</v>
      </c>
      <c r="AC17" s="2">
        <f>VLOOKUP($B17,[3]Lifesheet!$K$49:$AN$290,29,0)</f>
        <v>150375950.80694899</v>
      </c>
      <c r="AD17" s="2">
        <f>VLOOKUP($B17,[3]Lifesheet!$K$49:$AN$290,30,0)</f>
        <v>149083181.647306</v>
      </c>
      <c r="AE17" s="2">
        <f>VLOOKUP(B17,[3]Lifesheet!$K$49:$AX$290,40,0)</f>
        <v>0</v>
      </c>
    </row>
    <row r="18" spans="1:31" x14ac:dyDescent="0.25">
      <c r="A18">
        <v>20210630</v>
      </c>
      <c r="B18" t="s">
        <v>16</v>
      </c>
      <c r="C18" s="1">
        <f>VLOOKUP(B18,'[1]MP 2021Q2'!$A$2:$B$243,2,0)</f>
        <v>5.5E-2</v>
      </c>
      <c r="D18" s="3">
        <f>VLOOKUP(B18,'[2]Operationeel Risico'!$S$53:$AB$294,6,0)</f>
        <v>135253923.67503601</v>
      </c>
      <c r="E18" s="3">
        <f>VLOOKUP(B18,'[2]Operationeel Risico'!$S$53:$AB$294,7,0)</f>
        <v>0</v>
      </c>
      <c r="F18" s="3">
        <f>VLOOKUP(B18,'[2]Operationeel Risico'!$S$53:$AB$294,8,0)</f>
        <v>2603.8200000000002</v>
      </c>
      <c r="G18" s="3">
        <f>VLOOKUP(B18,'[2]Operationeel Risico'!$S$53:$AB$294,9,0)</f>
        <v>0</v>
      </c>
      <c r="H18" s="3">
        <f>VLOOKUP(B18,'[2]Operationeel Risico'!$S$53:$AB$294,10,0)</f>
        <v>0</v>
      </c>
      <c r="I18" s="2">
        <f>VLOOKUP(B18,[3]Lifesheet!$K$49:$AR$290,34,0)</f>
        <v>0</v>
      </c>
      <c r="J18" s="2">
        <f>VLOOKUP(B18,[3]Lifesheet!$K$49:$R$290,8,0)</f>
        <v>3</v>
      </c>
      <c r="K18" s="2">
        <f>VLOOKUP(B18,[3]Lifesheet!$K$49:$AU$290,37,0)</f>
        <v>0</v>
      </c>
      <c r="L18" s="2">
        <f>VLOOKUP($B18,[3]Lifesheet!$K$49:$CK$290,71,0)</f>
        <v>0</v>
      </c>
      <c r="M18" s="2">
        <f>VLOOKUP($B18,[3]Lifesheet!$K$49:$CK$290,72,0)</f>
        <v>0</v>
      </c>
      <c r="N18" s="2">
        <f>VLOOKUP($B18,[3]Lifesheet!$K$49:$CK$290,73,0)</f>
        <v>0</v>
      </c>
      <c r="O18" s="2">
        <f>VLOOKUP($B18,[3]Lifesheet!$K$49:$CK$290,74,0)</f>
        <v>0</v>
      </c>
      <c r="P18" s="2">
        <f>VLOOKUP($B18,[3]Lifesheet!$K$49:$CK$290,75,0)</f>
        <v>0</v>
      </c>
      <c r="Q18" s="2">
        <f>VLOOKUP($B18,[3]Lifesheet!$K$49:$CK$290,76,0)</f>
        <v>0</v>
      </c>
      <c r="R18" s="2">
        <f>VLOOKUP($B18,[3]Lifesheet!$K$49:$CK$290,77,0)</f>
        <v>0</v>
      </c>
      <c r="S18" s="2">
        <f>VLOOKUP($B18,[3]Lifesheet!$K$49:$CK$290,78,0)</f>
        <v>0</v>
      </c>
      <c r="T18" s="2">
        <f>VLOOKUP($B18,[3]Lifesheet!$K$49:$CK$290,79,0)</f>
        <v>0</v>
      </c>
      <c r="U18" s="2">
        <f>VLOOKUP(B18,[3]Lifesheet!$K$49:$AO$290,31,0)</f>
        <v>-503217.87908187899</v>
      </c>
      <c r="V18" s="2">
        <f>VLOOKUP($B18,[3]Lifesheet!$K$49:$AN$290,22,0)</f>
        <v>135757141.55411801</v>
      </c>
      <c r="W18" s="2">
        <f>VLOOKUP($B18,[3]Lifesheet!$K$49:$AN$290,23,0)</f>
        <v>135757141.55411801</v>
      </c>
      <c r="X18" s="2">
        <f>VLOOKUP($B18,[3]Lifesheet!$K$49:$AN$290,24,0)</f>
        <v>135757141.55411801</v>
      </c>
      <c r="Y18" s="2">
        <f>VLOOKUP($B18,[3]Lifesheet!$K$49:$AN$290,25,0)</f>
        <v>135757141.55411801</v>
      </c>
      <c r="Z18" s="2">
        <f>VLOOKUP($B18,[3]Lifesheet!$K$49:$AN$290,26,0)</f>
        <v>135757141.55411801</v>
      </c>
      <c r="AA18" s="2">
        <f>VLOOKUP($B18,[3]Lifesheet!$K$49:$AN$290,27,0)</f>
        <v>135757141.55411801</v>
      </c>
      <c r="AB18" s="2">
        <f>VLOOKUP($B18,[3]Lifesheet!$K$49:$AN$290,28,0)</f>
        <v>135757141.55411801</v>
      </c>
      <c r="AC18" s="2">
        <f>VLOOKUP($B18,[3]Lifesheet!$K$49:$AN$290,29,0)</f>
        <v>137154316.524654</v>
      </c>
      <c r="AD18" s="2">
        <f>VLOOKUP($B18,[3]Lifesheet!$K$49:$AN$290,30,0)</f>
        <v>135757141.55411801</v>
      </c>
      <c r="AE18" s="2">
        <f>VLOOKUP(B18,[3]Lifesheet!$K$49:$AX$290,40,0)</f>
        <v>0</v>
      </c>
    </row>
    <row r="19" spans="1:31" x14ac:dyDescent="0.25">
      <c r="A19">
        <v>20210630</v>
      </c>
      <c r="B19" t="s">
        <v>17</v>
      </c>
      <c r="C19" s="1">
        <f>VLOOKUP(B19,'[1]MP 2021Q2'!$A$2:$B$243,2,0)</f>
        <v>0.13</v>
      </c>
      <c r="D19" s="3">
        <f>VLOOKUP(B19,'[2]Operationeel Risico'!$S$53:$AB$294,6,0)</f>
        <v>43954512.772812903</v>
      </c>
      <c r="E19" s="3">
        <f>VLOOKUP(B19,'[2]Operationeel Risico'!$S$53:$AB$294,7,0)</f>
        <v>0</v>
      </c>
      <c r="F19" s="3">
        <f>VLOOKUP(B19,'[2]Operationeel Risico'!$S$53:$AB$294,8,0)</f>
        <v>0</v>
      </c>
      <c r="G19" s="3">
        <f>VLOOKUP(B19,'[2]Operationeel Risico'!$S$53:$AB$294,9,0)</f>
        <v>0</v>
      </c>
      <c r="H19" s="3">
        <f>VLOOKUP(B19,'[2]Operationeel Risico'!$S$53:$AB$294,10,0)</f>
        <v>0</v>
      </c>
      <c r="I19" s="2">
        <f>VLOOKUP(B19,[3]Lifesheet!$K$49:$AR$290,34,0)</f>
        <v>0</v>
      </c>
      <c r="J19" s="2">
        <f>VLOOKUP(B19,[3]Lifesheet!$K$49:$R$290,8,0)</f>
        <v>3</v>
      </c>
      <c r="K19" s="2">
        <f>VLOOKUP(B19,[3]Lifesheet!$K$49:$AU$290,37,0)</f>
        <v>0</v>
      </c>
      <c r="L19" s="2">
        <f>VLOOKUP($B19,[3]Lifesheet!$K$49:$CK$290,71,0)</f>
        <v>0</v>
      </c>
      <c r="M19" s="2">
        <f>VLOOKUP($B19,[3]Lifesheet!$K$49:$CK$290,72,0)</f>
        <v>0</v>
      </c>
      <c r="N19" s="2">
        <f>VLOOKUP($B19,[3]Lifesheet!$K$49:$CK$290,73,0)</f>
        <v>0</v>
      </c>
      <c r="O19" s="2">
        <f>VLOOKUP($B19,[3]Lifesheet!$K$49:$CK$290,74,0)</f>
        <v>0</v>
      </c>
      <c r="P19" s="2">
        <f>VLOOKUP($B19,[3]Lifesheet!$K$49:$CK$290,75,0)</f>
        <v>0</v>
      </c>
      <c r="Q19" s="2">
        <f>VLOOKUP($B19,[3]Lifesheet!$K$49:$CK$290,76,0)</f>
        <v>0</v>
      </c>
      <c r="R19" s="2">
        <f>VLOOKUP($B19,[3]Lifesheet!$K$49:$CK$290,77,0)</f>
        <v>0</v>
      </c>
      <c r="S19" s="2">
        <f>VLOOKUP($B19,[3]Lifesheet!$K$49:$CK$290,78,0)</f>
        <v>0</v>
      </c>
      <c r="T19" s="2">
        <f>VLOOKUP($B19,[3]Lifesheet!$K$49:$CK$290,79,0)</f>
        <v>0</v>
      </c>
      <c r="U19" s="2">
        <f>VLOOKUP(B19,[3]Lifesheet!$K$49:$AO$290,31,0)</f>
        <v>43954511.772812903</v>
      </c>
      <c r="V19" s="2">
        <f>VLOOKUP($B19,[3]Lifesheet!$K$49:$AN$290,22,0)</f>
        <v>1.00000000000001</v>
      </c>
      <c r="W19" s="2">
        <f>VLOOKUP($B19,[3]Lifesheet!$K$49:$AN$290,23,0)</f>
        <v>1.00000000000001</v>
      </c>
      <c r="X19" s="2">
        <f>VLOOKUP($B19,[3]Lifesheet!$K$49:$AN$290,24,0)</f>
        <v>1.00000000000001</v>
      </c>
      <c r="Y19" s="2">
        <f>VLOOKUP($B19,[3]Lifesheet!$K$49:$AN$290,25,0)</f>
        <v>1.00000000000001</v>
      </c>
      <c r="Z19" s="2">
        <f>VLOOKUP($B19,[3]Lifesheet!$K$49:$AN$290,26,0)</f>
        <v>1.00000000000001</v>
      </c>
      <c r="AA19" s="2">
        <f>VLOOKUP($B19,[3]Lifesheet!$K$49:$AN$290,27,0)</f>
        <v>1.00000000000001</v>
      </c>
      <c r="AB19" s="2">
        <f>VLOOKUP($B19,[3]Lifesheet!$K$49:$AN$290,28,0)</f>
        <v>1.00000000000001</v>
      </c>
      <c r="AC19" s="2">
        <f>VLOOKUP($B19,[3]Lifesheet!$K$49:$AN$290,29,0)</f>
        <v>1.00000000000001</v>
      </c>
      <c r="AD19" s="2">
        <f>VLOOKUP($B19,[3]Lifesheet!$K$49:$AN$290,30,0)</f>
        <v>1.00000000000001</v>
      </c>
      <c r="AE19" s="2">
        <f>VLOOKUP(B19,[3]Lifesheet!$K$49:$AX$290,40,0)</f>
        <v>0</v>
      </c>
    </row>
    <row r="20" spans="1:31" x14ac:dyDescent="0.25">
      <c r="A20">
        <v>20210630</v>
      </c>
      <c r="B20" t="s">
        <v>18</v>
      </c>
      <c r="C20" s="1">
        <f>VLOOKUP(B20,'[1]MP 2021Q2'!$A$2:$B$243,2,0)</f>
        <v>5.5E-2</v>
      </c>
      <c r="D20" s="3">
        <f>VLOOKUP(B20,'[2]Operationeel Risico'!$S$53:$AB$294,6,0)</f>
        <v>9057927043.2253895</v>
      </c>
      <c r="E20" s="3">
        <f>VLOOKUP(B20,'[2]Operationeel Risico'!$S$53:$AB$294,7,0)</f>
        <v>28379924.52</v>
      </c>
      <c r="F20" s="3">
        <f>VLOOKUP(B20,'[2]Operationeel Risico'!$S$53:$AB$294,8,0)</f>
        <v>48250.48</v>
      </c>
      <c r="G20" s="3">
        <f>VLOOKUP(B20,'[2]Operationeel Risico'!$S$53:$AB$294,9,0)</f>
        <v>636.20000000000005</v>
      </c>
      <c r="H20" s="3">
        <f>VLOOKUP(B20,'[2]Operationeel Risico'!$S$53:$AB$294,10,0)</f>
        <v>103047.01</v>
      </c>
      <c r="I20" s="2">
        <f>VLOOKUP(B20,[3]Lifesheet!$K$49:$AR$290,34,0)</f>
        <v>0</v>
      </c>
      <c r="J20" s="2">
        <f>VLOOKUP(B20,[3]Lifesheet!$K$49:$R$290,8,0)</f>
        <v>1</v>
      </c>
      <c r="K20" s="2">
        <f>VLOOKUP(B20,[3]Lifesheet!$K$49:$AU$290,37,0)</f>
        <v>0</v>
      </c>
      <c r="L20" s="2">
        <f>VLOOKUP($B20,[3]Lifesheet!$K$49:$CK$290,71,0)</f>
        <v>0</v>
      </c>
      <c r="M20" s="2">
        <f>VLOOKUP($B20,[3]Lifesheet!$K$49:$CK$290,72,0)</f>
        <v>0</v>
      </c>
      <c r="N20" s="2">
        <f>VLOOKUP($B20,[3]Lifesheet!$K$49:$CK$290,73,0)</f>
        <v>0</v>
      </c>
      <c r="O20" s="2">
        <f>VLOOKUP($B20,[3]Lifesheet!$K$49:$CK$290,74,0)</f>
        <v>0</v>
      </c>
      <c r="P20" s="2">
        <f>VLOOKUP($B20,[3]Lifesheet!$K$49:$CK$290,75,0)</f>
        <v>0</v>
      </c>
      <c r="Q20" s="2">
        <f>VLOOKUP($B20,[3]Lifesheet!$K$49:$CK$290,76,0)</f>
        <v>0</v>
      </c>
      <c r="R20" s="2">
        <f>VLOOKUP($B20,[3]Lifesheet!$K$49:$CK$290,77,0)</f>
        <v>0</v>
      </c>
      <c r="S20" s="2">
        <f>VLOOKUP($B20,[3]Lifesheet!$K$49:$CK$290,78,0)</f>
        <v>0</v>
      </c>
      <c r="T20" s="2">
        <f>VLOOKUP($B20,[3]Lifesheet!$K$49:$CK$290,79,0)</f>
        <v>0</v>
      </c>
      <c r="U20" s="2">
        <f>VLOOKUP(B20,[3]Lifesheet!$K$49:$AO$290,31,0)</f>
        <v>16874566.146414898</v>
      </c>
      <c r="V20" s="2">
        <f>VLOOKUP($B20,[3]Lifesheet!$K$49:$AN$290,22,0)</f>
        <v>9041052477.07897</v>
      </c>
      <c r="W20" s="2">
        <f>VLOOKUP($B20,[3]Lifesheet!$K$49:$AN$290,23,0)</f>
        <v>8717497197.1910305</v>
      </c>
      <c r="X20" s="2">
        <f>VLOOKUP($B20,[3]Lifesheet!$K$49:$AN$290,24,0)</f>
        <v>9557278280.9616394</v>
      </c>
      <c r="Y20" s="2">
        <f>VLOOKUP($B20,[3]Lifesheet!$K$49:$AN$290,25,0)</f>
        <v>9041116325.3241291</v>
      </c>
      <c r="Z20" s="2">
        <f>VLOOKUP($B20,[3]Lifesheet!$K$49:$AN$290,26,0)</f>
        <v>9041052477.07897</v>
      </c>
      <c r="AA20" s="2">
        <f>VLOOKUP($B20,[3]Lifesheet!$K$49:$AN$290,27,0)</f>
        <v>9041052477.07897</v>
      </c>
      <c r="AB20" s="2">
        <f>VLOOKUP($B20,[3]Lifesheet!$K$49:$AN$290,28,0)</f>
        <v>9041052477.07897</v>
      </c>
      <c r="AC20" s="2">
        <f>VLOOKUP($B20,[3]Lifesheet!$K$49:$AN$290,29,0)</f>
        <v>9235152337.6539307</v>
      </c>
      <c r="AD20" s="2">
        <f>VLOOKUP($B20,[3]Lifesheet!$K$49:$AN$290,30,0)</f>
        <v>9033402204.7269993</v>
      </c>
      <c r="AE20" s="2">
        <f>VLOOKUP(B20,[3]Lifesheet!$K$49:$AX$290,40,0)</f>
        <v>-515531272.04702699</v>
      </c>
    </row>
    <row r="21" spans="1:31" x14ac:dyDescent="0.25">
      <c r="A21">
        <v>20210630</v>
      </c>
      <c r="B21" t="s">
        <v>19</v>
      </c>
      <c r="C21" s="1">
        <f>VLOOKUP(B21,'[1]MP 2021Q2'!$A$2:$B$243,2,0)</f>
        <v>5.5E-2</v>
      </c>
      <c r="D21" s="3">
        <f>VLOOKUP(B21,'[2]Operationeel Risico'!$S$53:$AB$294,6,0)</f>
        <v>-3.2648940772447401E-3</v>
      </c>
      <c r="E21" s="3">
        <f>VLOOKUP(B21,'[2]Operationeel Risico'!$S$53:$AB$294,7,0)</f>
        <v>0</v>
      </c>
      <c r="F21" s="3">
        <f>VLOOKUP(B21,'[2]Operationeel Risico'!$S$53:$AB$294,8,0)</f>
        <v>0</v>
      </c>
      <c r="G21" s="3">
        <f>VLOOKUP(B21,'[2]Operationeel Risico'!$S$53:$AB$294,9,0)</f>
        <v>0</v>
      </c>
      <c r="H21" s="3">
        <f>VLOOKUP(B21,'[2]Operationeel Risico'!$S$53:$AB$294,10,0)</f>
        <v>0</v>
      </c>
      <c r="I21" s="2">
        <f>VLOOKUP(B21,[3]Lifesheet!$K$49:$AR$290,34,0)</f>
        <v>0</v>
      </c>
      <c r="J21" s="2">
        <f>VLOOKUP(B21,[3]Lifesheet!$K$49:$R$290,8,0)</f>
        <v>1</v>
      </c>
      <c r="K21" s="2">
        <f>VLOOKUP(B21,[3]Lifesheet!$K$49:$AU$290,37,0)</f>
        <v>0</v>
      </c>
      <c r="L21" s="2">
        <f>VLOOKUP($B21,[3]Lifesheet!$K$49:$CK$290,71,0)</f>
        <v>0</v>
      </c>
      <c r="M21" s="2">
        <f>VLOOKUP($B21,[3]Lifesheet!$K$49:$CK$290,72,0)</f>
        <v>0</v>
      </c>
      <c r="N21" s="2">
        <f>VLOOKUP($B21,[3]Lifesheet!$K$49:$CK$290,73,0)</f>
        <v>0</v>
      </c>
      <c r="O21" s="2">
        <f>VLOOKUP($B21,[3]Lifesheet!$K$49:$CK$290,74,0)</f>
        <v>0</v>
      </c>
      <c r="P21" s="2">
        <f>VLOOKUP($B21,[3]Lifesheet!$K$49:$CK$290,75,0)</f>
        <v>0</v>
      </c>
      <c r="Q21" s="2">
        <f>VLOOKUP($B21,[3]Lifesheet!$K$49:$CK$290,76,0)</f>
        <v>0</v>
      </c>
      <c r="R21" s="2">
        <f>VLOOKUP($B21,[3]Lifesheet!$K$49:$CK$290,77,0)</f>
        <v>0</v>
      </c>
      <c r="S21" s="2">
        <f>VLOOKUP($B21,[3]Lifesheet!$K$49:$CK$290,78,0)</f>
        <v>0</v>
      </c>
      <c r="T21" s="2">
        <f>VLOOKUP($B21,[3]Lifesheet!$K$49:$CK$290,79,0)</f>
        <v>0</v>
      </c>
      <c r="U21" s="2">
        <f>VLOOKUP(B21,[3]Lifesheet!$K$49:$AO$290,31,0)</f>
        <v>-3.9883197658577303E-3</v>
      </c>
      <c r="V21" s="2">
        <f>VLOOKUP($B21,[3]Lifesheet!$K$49:$AN$290,22,0)</f>
        <v>7.2342568861298595E-4</v>
      </c>
      <c r="W21" s="2">
        <f>VLOOKUP($B21,[3]Lifesheet!$K$49:$AN$290,23,0)</f>
        <v>7.2342568861298595E-4</v>
      </c>
      <c r="X21" s="2">
        <f>VLOOKUP($B21,[3]Lifesheet!$K$49:$AN$290,24,0)</f>
        <v>7.2342568861298595E-4</v>
      </c>
      <c r="Y21" s="2">
        <f>VLOOKUP($B21,[3]Lifesheet!$K$49:$AN$290,25,0)</f>
        <v>7.2342568861298595E-4</v>
      </c>
      <c r="Z21" s="2">
        <f>VLOOKUP($B21,[3]Lifesheet!$K$49:$AN$290,26,0)</f>
        <v>7.2342568861298595E-4</v>
      </c>
      <c r="AA21" s="2">
        <f>VLOOKUP($B21,[3]Lifesheet!$K$49:$AN$290,27,0)</f>
        <v>7.2342568861298595E-4</v>
      </c>
      <c r="AB21" s="2">
        <f>VLOOKUP($B21,[3]Lifesheet!$K$49:$AN$290,28,0)</f>
        <v>7.2342568861298595E-4</v>
      </c>
      <c r="AC21" s="2">
        <f>VLOOKUP($B21,[3]Lifesheet!$K$49:$AN$290,29,0)</f>
        <v>7.9576818567742198E-4</v>
      </c>
      <c r="AD21" s="2">
        <f>VLOOKUP($B21,[3]Lifesheet!$K$49:$AN$290,30,0)</f>
        <v>7.2342568861298595E-4</v>
      </c>
      <c r="AE21" s="2">
        <f>VLOOKUP(B21,[3]Lifesheet!$K$49:$AX$290,40,0)</f>
        <v>0</v>
      </c>
    </row>
    <row r="22" spans="1:31" x14ac:dyDescent="0.25">
      <c r="A22">
        <v>20210630</v>
      </c>
      <c r="B22" t="s">
        <v>20</v>
      </c>
      <c r="C22" s="1">
        <f>VLOOKUP(B22,'[1]MP 2021Q2'!$A$2:$B$243,2,0)</f>
        <v>5.5E-2</v>
      </c>
      <c r="D22" s="3">
        <f>VLOOKUP(B22,'[2]Operationeel Risico'!$S$53:$AB$294,6,0)</f>
        <v>-3.2648940772447401E-3</v>
      </c>
      <c r="E22" s="3">
        <f>VLOOKUP(B22,'[2]Operationeel Risico'!$S$53:$AB$294,7,0)</f>
        <v>0</v>
      </c>
      <c r="F22" s="3">
        <f>VLOOKUP(B22,'[2]Operationeel Risico'!$S$53:$AB$294,8,0)</f>
        <v>0</v>
      </c>
      <c r="G22" s="3">
        <f>VLOOKUP(B22,'[2]Operationeel Risico'!$S$53:$AB$294,9,0)</f>
        <v>0</v>
      </c>
      <c r="H22" s="3">
        <f>VLOOKUP(B22,'[2]Operationeel Risico'!$S$53:$AB$294,10,0)</f>
        <v>0</v>
      </c>
      <c r="I22" s="2">
        <f>VLOOKUP(B22,[3]Lifesheet!$K$49:$AR$290,34,0)</f>
        <v>0</v>
      </c>
      <c r="J22" s="2">
        <f>VLOOKUP(B22,[3]Lifesheet!$K$49:$R$290,8,0)</f>
        <v>1</v>
      </c>
      <c r="K22" s="2">
        <f>VLOOKUP(B22,[3]Lifesheet!$K$49:$AU$290,37,0)</f>
        <v>0</v>
      </c>
      <c r="L22" s="2">
        <f>VLOOKUP($B22,[3]Lifesheet!$K$49:$CK$290,71,0)</f>
        <v>0</v>
      </c>
      <c r="M22" s="2">
        <f>VLOOKUP($B22,[3]Lifesheet!$K$49:$CK$290,72,0)</f>
        <v>0</v>
      </c>
      <c r="N22" s="2">
        <f>VLOOKUP($B22,[3]Lifesheet!$K$49:$CK$290,73,0)</f>
        <v>0</v>
      </c>
      <c r="O22" s="2">
        <f>VLOOKUP($B22,[3]Lifesheet!$K$49:$CK$290,74,0)</f>
        <v>0</v>
      </c>
      <c r="P22" s="2">
        <f>VLOOKUP($B22,[3]Lifesheet!$K$49:$CK$290,75,0)</f>
        <v>0</v>
      </c>
      <c r="Q22" s="2">
        <f>VLOOKUP($B22,[3]Lifesheet!$K$49:$CK$290,76,0)</f>
        <v>0</v>
      </c>
      <c r="R22" s="2">
        <f>VLOOKUP($B22,[3]Lifesheet!$K$49:$CK$290,77,0)</f>
        <v>0</v>
      </c>
      <c r="S22" s="2">
        <f>VLOOKUP($B22,[3]Lifesheet!$K$49:$CK$290,78,0)</f>
        <v>0</v>
      </c>
      <c r="T22" s="2">
        <f>VLOOKUP($B22,[3]Lifesheet!$K$49:$CK$290,79,0)</f>
        <v>0</v>
      </c>
      <c r="U22" s="2">
        <f>VLOOKUP(B22,[3]Lifesheet!$K$49:$AO$290,31,0)</f>
        <v>-3.9883197658577303E-3</v>
      </c>
      <c r="V22" s="2">
        <f>VLOOKUP($B22,[3]Lifesheet!$K$49:$AN$290,22,0)</f>
        <v>7.2342568861298595E-4</v>
      </c>
      <c r="W22" s="2">
        <f>VLOOKUP($B22,[3]Lifesheet!$K$49:$AN$290,23,0)</f>
        <v>7.2342568861298595E-4</v>
      </c>
      <c r="X22" s="2">
        <f>VLOOKUP($B22,[3]Lifesheet!$K$49:$AN$290,24,0)</f>
        <v>7.2342568861298595E-4</v>
      </c>
      <c r="Y22" s="2">
        <f>VLOOKUP($B22,[3]Lifesheet!$K$49:$AN$290,25,0)</f>
        <v>7.2342568861298595E-4</v>
      </c>
      <c r="Z22" s="2">
        <f>VLOOKUP($B22,[3]Lifesheet!$K$49:$AN$290,26,0)</f>
        <v>7.2342568861298595E-4</v>
      </c>
      <c r="AA22" s="2">
        <f>VLOOKUP($B22,[3]Lifesheet!$K$49:$AN$290,27,0)</f>
        <v>7.2342568861298595E-4</v>
      </c>
      <c r="AB22" s="2">
        <f>VLOOKUP($B22,[3]Lifesheet!$K$49:$AN$290,28,0)</f>
        <v>7.2342568861298595E-4</v>
      </c>
      <c r="AC22" s="2">
        <f>VLOOKUP($B22,[3]Lifesheet!$K$49:$AN$290,29,0)</f>
        <v>7.9576818567742198E-4</v>
      </c>
      <c r="AD22" s="2">
        <f>VLOOKUP($B22,[3]Lifesheet!$K$49:$AN$290,30,0)</f>
        <v>7.2342568861298595E-4</v>
      </c>
      <c r="AE22" s="2">
        <f>VLOOKUP(B22,[3]Lifesheet!$K$49:$AX$290,40,0)</f>
        <v>0</v>
      </c>
    </row>
    <row r="23" spans="1:31" x14ac:dyDescent="0.25">
      <c r="A23">
        <v>20210630</v>
      </c>
      <c r="B23" t="s">
        <v>21</v>
      </c>
      <c r="C23" s="1">
        <f>VLOOKUP(B23,'[1]MP 2021Q2'!$A$2:$B$243,2,0)</f>
        <v>5.5E-2</v>
      </c>
      <c r="D23" s="3">
        <f>VLOOKUP(B23,'[2]Operationeel Risico'!$S$53:$AB$294,6,0)</f>
        <v>6102506.7075053696</v>
      </c>
      <c r="E23" s="3">
        <f>VLOOKUP(B23,'[2]Operationeel Risico'!$S$53:$AB$294,7,0)</f>
        <v>25984.94</v>
      </c>
      <c r="F23" s="3">
        <f>VLOOKUP(B23,'[2]Operationeel Risico'!$S$53:$AB$294,8,0)</f>
        <v>28.52</v>
      </c>
      <c r="G23" s="3">
        <f>VLOOKUP(B23,'[2]Operationeel Risico'!$S$53:$AB$294,9,0)</f>
        <v>0</v>
      </c>
      <c r="H23" s="3">
        <f>VLOOKUP(B23,'[2]Operationeel Risico'!$S$53:$AB$294,10,0)</f>
        <v>94.21</v>
      </c>
      <c r="I23" s="2">
        <f>VLOOKUP(B23,[3]Lifesheet!$K$49:$AR$290,34,0)</f>
        <v>0</v>
      </c>
      <c r="J23" s="2">
        <f>VLOOKUP(B23,[3]Lifesheet!$K$49:$R$290,8,0)</f>
        <v>1</v>
      </c>
      <c r="K23" s="2">
        <f>VLOOKUP(B23,[3]Lifesheet!$K$49:$AU$290,37,0)</f>
        <v>0</v>
      </c>
      <c r="L23" s="2">
        <f>VLOOKUP($B23,[3]Lifesheet!$K$49:$CK$290,71,0)</f>
        <v>0</v>
      </c>
      <c r="M23" s="2">
        <f>VLOOKUP($B23,[3]Lifesheet!$K$49:$CK$290,72,0)</f>
        <v>0</v>
      </c>
      <c r="N23" s="2">
        <f>VLOOKUP($B23,[3]Lifesheet!$K$49:$CK$290,73,0)</f>
        <v>0</v>
      </c>
      <c r="O23" s="2">
        <f>VLOOKUP($B23,[3]Lifesheet!$K$49:$CK$290,74,0)</f>
        <v>0</v>
      </c>
      <c r="P23" s="2">
        <f>VLOOKUP($B23,[3]Lifesheet!$K$49:$CK$290,75,0)</f>
        <v>0</v>
      </c>
      <c r="Q23" s="2">
        <f>VLOOKUP($B23,[3]Lifesheet!$K$49:$CK$290,76,0)</f>
        <v>0</v>
      </c>
      <c r="R23" s="2">
        <f>VLOOKUP($B23,[3]Lifesheet!$K$49:$CK$290,77,0)</f>
        <v>0</v>
      </c>
      <c r="S23" s="2">
        <f>VLOOKUP($B23,[3]Lifesheet!$K$49:$CK$290,78,0)</f>
        <v>0</v>
      </c>
      <c r="T23" s="2">
        <f>VLOOKUP($B23,[3]Lifesheet!$K$49:$CK$290,79,0)</f>
        <v>0</v>
      </c>
      <c r="U23" s="2">
        <f>VLOOKUP(B23,[3]Lifesheet!$K$49:$AO$290,31,0)</f>
        <v>-24324.160095448002</v>
      </c>
      <c r="V23" s="2">
        <f>VLOOKUP($B23,[3]Lifesheet!$K$49:$AN$290,22,0)</f>
        <v>6126830.86760082</v>
      </c>
      <c r="W23" s="2">
        <f>VLOOKUP($B23,[3]Lifesheet!$K$49:$AN$290,23,0)</f>
        <v>5929152.9639078602</v>
      </c>
      <c r="X23" s="2">
        <f>VLOOKUP($B23,[3]Lifesheet!$K$49:$AN$290,24,0)</f>
        <v>6438824.8495110301</v>
      </c>
      <c r="Y23" s="2">
        <f>VLOOKUP($B23,[3]Lifesheet!$K$49:$AN$290,25,0)</f>
        <v>6126830.86760082</v>
      </c>
      <c r="Z23" s="2">
        <f>VLOOKUP($B23,[3]Lifesheet!$K$49:$AN$290,26,0)</f>
        <v>6126830.86760082</v>
      </c>
      <c r="AA23" s="2">
        <f>VLOOKUP($B23,[3]Lifesheet!$K$49:$AN$290,27,0)</f>
        <v>6126830.86760082</v>
      </c>
      <c r="AB23" s="2">
        <f>VLOOKUP($B23,[3]Lifesheet!$K$49:$AN$290,28,0)</f>
        <v>6126830.86760082</v>
      </c>
      <c r="AC23" s="2">
        <f>VLOOKUP($B23,[3]Lifesheet!$K$49:$AN$290,29,0)</f>
        <v>6336062.82167756</v>
      </c>
      <c r="AD23" s="2">
        <f>VLOOKUP($B23,[3]Lifesheet!$K$49:$AN$290,30,0)</f>
        <v>6122562.9733887799</v>
      </c>
      <c r="AE23" s="2">
        <f>VLOOKUP(B23,[3]Lifesheet!$K$49:$AX$290,40,0)</f>
        <v>0</v>
      </c>
    </row>
    <row r="24" spans="1:31" x14ac:dyDescent="0.25">
      <c r="A24">
        <v>20210630</v>
      </c>
      <c r="B24" t="s">
        <v>22</v>
      </c>
      <c r="C24" s="1">
        <f>VLOOKUP(B24,'[1]MP 2021Q2'!$A$2:$B$243,2,0)</f>
        <v>5.5E-2</v>
      </c>
      <c r="D24" s="3">
        <f>VLOOKUP(B24,'[2]Operationeel Risico'!$S$53:$AB$294,6,0)</f>
        <v>769804333.10935903</v>
      </c>
      <c r="E24" s="3">
        <f>VLOOKUP(B24,'[2]Operationeel Risico'!$S$53:$AB$294,7,0)</f>
        <v>1704433.08</v>
      </c>
      <c r="F24" s="3">
        <f>VLOOKUP(B24,'[2]Operationeel Risico'!$S$53:$AB$294,8,0)</f>
        <v>1581.62</v>
      </c>
      <c r="G24" s="3">
        <f>VLOOKUP(B24,'[2]Operationeel Risico'!$S$53:$AB$294,9,0)</f>
        <v>97.24</v>
      </c>
      <c r="H24" s="3">
        <f>VLOOKUP(B24,'[2]Operationeel Risico'!$S$53:$AB$294,10,0)</f>
        <v>13351.62</v>
      </c>
      <c r="I24" s="2">
        <f>VLOOKUP(B24,[3]Lifesheet!$K$49:$AR$290,34,0)</f>
        <v>0</v>
      </c>
      <c r="J24" s="2">
        <f>VLOOKUP(B24,[3]Lifesheet!$K$49:$R$290,8,0)</f>
        <v>1</v>
      </c>
      <c r="K24" s="2">
        <f>VLOOKUP(B24,[3]Lifesheet!$K$49:$AU$290,37,0)</f>
        <v>0</v>
      </c>
      <c r="L24" s="2">
        <f>VLOOKUP($B24,[3]Lifesheet!$K$49:$CK$290,71,0)</f>
        <v>0</v>
      </c>
      <c r="M24" s="2">
        <f>VLOOKUP($B24,[3]Lifesheet!$K$49:$CK$290,72,0)</f>
        <v>0</v>
      </c>
      <c r="N24" s="2">
        <f>VLOOKUP($B24,[3]Lifesheet!$K$49:$CK$290,73,0)</f>
        <v>0</v>
      </c>
      <c r="O24" s="2">
        <f>VLOOKUP($B24,[3]Lifesheet!$K$49:$CK$290,74,0)</f>
        <v>0</v>
      </c>
      <c r="P24" s="2">
        <f>VLOOKUP($B24,[3]Lifesheet!$K$49:$CK$290,75,0)</f>
        <v>0</v>
      </c>
      <c r="Q24" s="2">
        <f>VLOOKUP($B24,[3]Lifesheet!$K$49:$CK$290,76,0)</f>
        <v>0</v>
      </c>
      <c r="R24" s="2">
        <f>VLOOKUP($B24,[3]Lifesheet!$K$49:$CK$290,77,0)</f>
        <v>0</v>
      </c>
      <c r="S24" s="2">
        <f>VLOOKUP($B24,[3]Lifesheet!$K$49:$CK$290,78,0)</f>
        <v>0</v>
      </c>
      <c r="T24" s="2">
        <f>VLOOKUP($B24,[3]Lifesheet!$K$49:$CK$290,79,0)</f>
        <v>0</v>
      </c>
      <c r="U24" s="2">
        <f>VLOOKUP(B24,[3]Lifesheet!$K$49:$AO$290,31,0)</f>
        <v>-1871260.9277087001</v>
      </c>
      <c r="V24" s="2">
        <f>VLOOKUP($B24,[3]Lifesheet!$K$49:$AN$290,22,0)</f>
        <v>771675594.03706801</v>
      </c>
      <c r="W24" s="2">
        <f>VLOOKUP($B24,[3]Lifesheet!$K$49:$AN$290,23,0)</f>
        <v>747478673.41465795</v>
      </c>
      <c r="X24" s="2">
        <f>VLOOKUP($B24,[3]Lifesheet!$K$49:$AN$290,24,0)</f>
        <v>809576359.51489794</v>
      </c>
      <c r="Y24" s="2">
        <f>VLOOKUP($B24,[3]Lifesheet!$K$49:$AN$290,25,0)</f>
        <v>771685453.076015</v>
      </c>
      <c r="Z24" s="2">
        <f>VLOOKUP($B24,[3]Lifesheet!$K$49:$AN$290,26,0)</f>
        <v>771675594.03706801</v>
      </c>
      <c r="AA24" s="2">
        <f>VLOOKUP($B24,[3]Lifesheet!$K$49:$AN$290,27,0)</f>
        <v>771675594.03706801</v>
      </c>
      <c r="AB24" s="2">
        <f>VLOOKUP($B24,[3]Lifesheet!$K$49:$AN$290,28,0)</f>
        <v>771675594.03706801</v>
      </c>
      <c r="AC24" s="2">
        <f>VLOOKUP($B24,[3]Lifesheet!$K$49:$AN$290,29,0)</f>
        <v>796515939.94553602</v>
      </c>
      <c r="AD24" s="2">
        <f>VLOOKUP($B24,[3]Lifesheet!$K$49:$AN$290,30,0)</f>
        <v>771055832.10366094</v>
      </c>
      <c r="AE24" s="2">
        <f>VLOOKUP(B24,[3]Lifesheet!$K$49:$AX$290,40,0)</f>
        <v>-8011258.6170944199</v>
      </c>
    </row>
    <row r="25" spans="1:31" x14ac:dyDescent="0.25">
      <c r="A25">
        <v>20210630</v>
      </c>
      <c r="B25" t="s">
        <v>23</v>
      </c>
      <c r="C25" s="1">
        <f>VLOOKUP(B25,'[1]MP 2021Q2'!$A$2:$B$243,2,0)</f>
        <v>5.5E-2</v>
      </c>
      <c r="D25" s="3">
        <f>VLOOKUP(B25,'[2]Operationeel Risico'!$S$53:$AB$294,6,0)</f>
        <v>-3.2648940772447401E-3</v>
      </c>
      <c r="E25" s="3">
        <f>VLOOKUP(B25,'[2]Operationeel Risico'!$S$53:$AB$294,7,0)</f>
        <v>0</v>
      </c>
      <c r="F25" s="3">
        <f>VLOOKUP(B25,'[2]Operationeel Risico'!$S$53:$AB$294,8,0)</f>
        <v>0</v>
      </c>
      <c r="G25" s="3">
        <f>VLOOKUP(B25,'[2]Operationeel Risico'!$S$53:$AB$294,9,0)</f>
        <v>0</v>
      </c>
      <c r="H25" s="3">
        <f>VLOOKUP(B25,'[2]Operationeel Risico'!$S$53:$AB$294,10,0)</f>
        <v>0</v>
      </c>
      <c r="I25" s="2">
        <f>VLOOKUP(B25,[3]Lifesheet!$K$49:$AR$290,34,0)</f>
        <v>0</v>
      </c>
      <c r="J25" s="2">
        <f>VLOOKUP(B25,[3]Lifesheet!$K$49:$R$290,8,0)</f>
        <v>1</v>
      </c>
      <c r="K25" s="2">
        <f>VLOOKUP(B25,[3]Lifesheet!$K$49:$AU$290,37,0)</f>
        <v>0</v>
      </c>
      <c r="L25" s="2">
        <f>VLOOKUP($B25,[3]Lifesheet!$K$49:$CK$290,71,0)</f>
        <v>0</v>
      </c>
      <c r="M25" s="2">
        <f>VLOOKUP($B25,[3]Lifesheet!$K$49:$CK$290,72,0)</f>
        <v>0</v>
      </c>
      <c r="N25" s="2">
        <f>VLOOKUP($B25,[3]Lifesheet!$K$49:$CK$290,73,0)</f>
        <v>0</v>
      </c>
      <c r="O25" s="2">
        <f>VLOOKUP($B25,[3]Lifesheet!$K$49:$CK$290,74,0)</f>
        <v>0</v>
      </c>
      <c r="P25" s="2">
        <f>VLOOKUP($B25,[3]Lifesheet!$K$49:$CK$290,75,0)</f>
        <v>0</v>
      </c>
      <c r="Q25" s="2">
        <f>VLOOKUP($B25,[3]Lifesheet!$K$49:$CK$290,76,0)</f>
        <v>0</v>
      </c>
      <c r="R25" s="2">
        <f>VLOOKUP($B25,[3]Lifesheet!$K$49:$CK$290,77,0)</f>
        <v>0</v>
      </c>
      <c r="S25" s="2">
        <f>VLOOKUP($B25,[3]Lifesheet!$K$49:$CK$290,78,0)</f>
        <v>0</v>
      </c>
      <c r="T25" s="2">
        <f>VLOOKUP($B25,[3]Lifesheet!$K$49:$CK$290,79,0)</f>
        <v>0</v>
      </c>
      <c r="U25" s="2">
        <f>VLOOKUP(B25,[3]Lifesheet!$K$49:$AO$290,31,0)</f>
        <v>-3.9883197658577303E-3</v>
      </c>
      <c r="V25" s="2">
        <f>VLOOKUP($B25,[3]Lifesheet!$K$49:$AN$290,22,0)</f>
        <v>7.2342568861298595E-4</v>
      </c>
      <c r="W25" s="2">
        <f>VLOOKUP($B25,[3]Lifesheet!$K$49:$AN$290,23,0)</f>
        <v>7.2342568861298595E-4</v>
      </c>
      <c r="X25" s="2">
        <f>VLOOKUP($B25,[3]Lifesheet!$K$49:$AN$290,24,0)</f>
        <v>7.2342568861298595E-4</v>
      </c>
      <c r="Y25" s="2">
        <f>VLOOKUP($B25,[3]Lifesheet!$K$49:$AN$290,25,0)</f>
        <v>7.2342568861298595E-4</v>
      </c>
      <c r="Z25" s="2">
        <f>VLOOKUP($B25,[3]Lifesheet!$K$49:$AN$290,26,0)</f>
        <v>7.2342568861298595E-4</v>
      </c>
      <c r="AA25" s="2">
        <f>VLOOKUP($B25,[3]Lifesheet!$K$49:$AN$290,27,0)</f>
        <v>7.2342568861298595E-4</v>
      </c>
      <c r="AB25" s="2">
        <f>VLOOKUP($B25,[3]Lifesheet!$K$49:$AN$290,28,0)</f>
        <v>7.2342568861298595E-4</v>
      </c>
      <c r="AC25" s="2">
        <f>VLOOKUP($B25,[3]Lifesheet!$K$49:$AN$290,29,0)</f>
        <v>7.9576818567742198E-4</v>
      </c>
      <c r="AD25" s="2">
        <f>VLOOKUP($B25,[3]Lifesheet!$K$49:$AN$290,30,0)</f>
        <v>7.2342568861298595E-4</v>
      </c>
      <c r="AE25" s="2">
        <f>VLOOKUP(B25,[3]Lifesheet!$K$49:$AX$290,40,0)</f>
        <v>0</v>
      </c>
    </row>
    <row r="26" spans="1:31" x14ac:dyDescent="0.25">
      <c r="A26">
        <v>20210630</v>
      </c>
      <c r="B26" t="s">
        <v>24</v>
      </c>
      <c r="C26" s="1">
        <f>VLOOKUP(B26,'[1]MP 2021Q2'!$A$2:$B$243,2,0)</f>
        <v>5.5E-2</v>
      </c>
      <c r="D26" s="3">
        <f>VLOOKUP(B26,'[2]Operationeel Risico'!$S$53:$AB$294,6,0)</f>
        <v>13920960.5297029</v>
      </c>
      <c r="E26" s="3">
        <f>VLOOKUP(B26,'[2]Operationeel Risico'!$S$53:$AB$294,7,0)</f>
        <v>641198.87</v>
      </c>
      <c r="F26" s="3">
        <f>VLOOKUP(B26,'[2]Operationeel Risico'!$S$53:$AB$294,8,0)</f>
        <v>16.2</v>
      </c>
      <c r="G26" s="3">
        <f>VLOOKUP(B26,'[2]Operationeel Risico'!$S$53:$AB$294,9,0)</f>
        <v>76.319999999999993</v>
      </c>
      <c r="H26" s="3">
        <f>VLOOKUP(B26,'[2]Operationeel Risico'!$S$53:$AB$294,10,0)</f>
        <v>117.17</v>
      </c>
      <c r="I26" s="2">
        <f>VLOOKUP(B26,[3]Lifesheet!$K$49:$AR$290,34,0)</f>
        <v>0</v>
      </c>
      <c r="J26" s="2">
        <f>VLOOKUP(B26,[3]Lifesheet!$K$49:$R$290,8,0)</f>
        <v>1</v>
      </c>
      <c r="K26" s="2">
        <f>VLOOKUP(B26,[3]Lifesheet!$K$49:$AU$290,37,0)</f>
        <v>0</v>
      </c>
      <c r="L26" s="2">
        <f>VLOOKUP($B26,[3]Lifesheet!$K$49:$CK$290,71,0)</f>
        <v>0</v>
      </c>
      <c r="M26" s="2">
        <f>VLOOKUP($B26,[3]Lifesheet!$K$49:$CK$290,72,0)</f>
        <v>0</v>
      </c>
      <c r="N26" s="2">
        <f>VLOOKUP($B26,[3]Lifesheet!$K$49:$CK$290,73,0)</f>
        <v>0</v>
      </c>
      <c r="O26" s="2">
        <f>VLOOKUP($B26,[3]Lifesheet!$K$49:$CK$290,74,0)</f>
        <v>0</v>
      </c>
      <c r="P26" s="2">
        <f>VLOOKUP($B26,[3]Lifesheet!$K$49:$CK$290,75,0)</f>
        <v>0</v>
      </c>
      <c r="Q26" s="2">
        <f>VLOOKUP($B26,[3]Lifesheet!$K$49:$CK$290,76,0)</f>
        <v>0</v>
      </c>
      <c r="R26" s="2">
        <f>VLOOKUP($B26,[3]Lifesheet!$K$49:$CK$290,77,0)</f>
        <v>0</v>
      </c>
      <c r="S26" s="2">
        <f>VLOOKUP($B26,[3]Lifesheet!$K$49:$CK$290,78,0)</f>
        <v>0</v>
      </c>
      <c r="T26" s="2">
        <f>VLOOKUP($B26,[3]Lifesheet!$K$49:$CK$290,79,0)</f>
        <v>0</v>
      </c>
      <c r="U26" s="2">
        <f>VLOOKUP(B26,[3]Lifesheet!$K$49:$AO$290,31,0)</f>
        <v>-37932.263982934703</v>
      </c>
      <c r="V26" s="2">
        <f>VLOOKUP($B26,[3]Lifesheet!$K$49:$AN$290,22,0)</f>
        <v>13958892.793685799</v>
      </c>
      <c r="W26" s="2">
        <f>VLOOKUP($B26,[3]Lifesheet!$K$49:$AN$290,23,0)</f>
        <v>13471102.915037701</v>
      </c>
      <c r="X26" s="2">
        <f>VLOOKUP($B26,[3]Lifesheet!$K$49:$AN$290,24,0)</f>
        <v>14719635.981411999</v>
      </c>
      <c r="Y26" s="2">
        <f>VLOOKUP($B26,[3]Lifesheet!$K$49:$AN$290,25,0)</f>
        <v>13974244.749702699</v>
      </c>
      <c r="Z26" s="2">
        <f>VLOOKUP($B26,[3]Lifesheet!$K$49:$AN$290,26,0)</f>
        <v>13958892.793685799</v>
      </c>
      <c r="AA26" s="2">
        <f>VLOOKUP($B26,[3]Lifesheet!$K$49:$AN$290,27,0)</f>
        <v>13958892.793685799</v>
      </c>
      <c r="AB26" s="2">
        <f>VLOOKUP($B26,[3]Lifesheet!$K$49:$AN$290,28,0)</f>
        <v>13958892.793685799</v>
      </c>
      <c r="AC26" s="2">
        <f>VLOOKUP($B26,[3]Lifesheet!$K$49:$AN$290,29,0)</f>
        <v>14389900.669342199</v>
      </c>
      <c r="AD26" s="2">
        <f>VLOOKUP($B26,[3]Lifesheet!$K$49:$AN$290,30,0)</f>
        <v>13960064.5064719</v>
      </c>
      <c r="AE26" s="2">
        <f>VLOOKUP(B26,[3]Lifesheet!$K$49:$AX$290,40,0)</f>
        <v>0</v>
      </c>
    </row>
    <row r="27" spans="1:31" x14ac:dyDescent="0.25">
      <c r="A27">
        <v>20210630</v>
      </c>
      <c r="B27" t="s">
        <v>25</v>
      </c>
      <c r="C27" s="1">
        <f>VLOOKUP(B27,'[1]MP 2021Q2'!$A$2:$B$243,2,0)</f>
        <v>5.5E-2</v>
      </c>
      <c r="D27" s="3">
        <f>VLOOKUP(B27,'[2]Operationeel Risico'!$S$53:$AB$294,6,0)</f>
        <v>980829764.27644098</v>
      </c>
      <c r="E27" s="3">
        <f>VLOOKUP(B27,'[2]Operationeel Risico'!$S$53:$AB$294,7,0)</f>
        <v>0</v>
      </c>
      <c r="F27" s="3">
        <f>VLOOKUP(B27,'[2]Operationeel Risico'!$S$53:$AB$294,8,0)</f>
        <v>3863.64</v>
      </c>
      <c r="G27" s="3">
        <f>VLOOKUP(B27,'[2]Operationeel Risico'!$S$53:$AB$294,9,0)</f>
        <v>0</v>
      </c>
      <c r="H27" s="3">
        <f>VLOOKUP(B27,'[2]Operationeel Risico'!$S$53:$AB$294,10,0)</f>
        <v>3887.17</v>
      </c>
      <c r="I27" s="2">
        <f>VLOOKUP(B27,[3]Lifesheet!$K$49:$AR$290,34,0)</f>
        <v>0</v>
      </c>
      <c r="J27" s="2">
        <f>VLOOKUP(B27,[3]Lifesheet!$K$49:$R$290,8,0)</f>
        <v>3</v>
      </c>
      <c r="K27" s="2">
        <f>VLOOKUP(B27,[3]Lifesheet!$K$49:$AU$290,37,0)</f>
        <v>0</v>
      </c>
      <c r="L27" s="2">
        <f>VLOOKUP($B27,[3]Lifesheet!$K$49:$CK$290,71,0)</f>
        <v>0</v>
      </c>
      <c r="M27" s="2">
        <f>VLOOKUP($B27,[3]Lifesheet!$K$49:$CK$290,72,0)</f>
        <v>0</v>
      </c>
      <c r="N27" s="2">
        <f>VLOOKUP($B27,[3]Lifesheet!$K$49:$CK$290,73,0)</f>
        <v>0</v>
      </c>
      <c r="O27" s="2">
        <f>VLOOKUP($B27,[3]Lifesheet!$K$49:$CK$290,74,0)</f>
        <v>0</v>
      </c>
      <c r="P27" s="2">
        <f>VLOOKUP($B27,[3]Lifesheet!$K$49:$CK$290,75,0)</f>
        <v>0</v>
      </c>
      <c r="Q27" s="2">
        <f>VLOOKUP($B27,[3]Lifesheet!$K$49:$CK$290,76,0)</f>
        <v>0</v>
      </c>
      <c r="R27" s="2">
        <f>VLOOKUP($B27,[3]Lifesheet!$K$49:$CK$290,77,0)</f>
        <v>0</v>
      </c>
      <c r="S27" s="2">
        <f>VLOOKUP($B27,[3]Lifesheet!$K$49:$CK$290,78,0)</f>
        <v>0</v>
      </c>
      <c r="T27" s="2">
        <f>VLOOKUP($B27,[3]Lifesheet!$K$49:$CK$290,79,0)</f>
        <v>0</v>
      </c>
      <c r="U27" s="2">
        <f>VLOOKUP(B27,[3]Lifesheet!$K$49:$AO$290,31,0)</f>
        <v>-3643150.9184019901</v>
      </c>
      <c r="V27" s="2">
        <f>VLOOKUP($B27,[3]Lifesheet!$K$49:$AN$290,22,0)</f>
        <v>984472915.19484305</v>
      </c>
      <c r="W27" s="2">
        <f>VLOOKUP($B27,[3]Lifesheet!$K$49:$AN$290,23,0)</f>
        <v>943646020.19519103</v>
      </c>
      <c r="X27" s="2">
        <f>VLOOKUP($B27,[3]Lifesheet!$K$49:$AN$290,24,0)</f>
        <v>1050360374.13151</v>
      </c>
      <c r="Y27" s="2">
        <f>VLOOKUP($B27,[3]Lifesheet!$K$49:$AN$290,25,0)</f>
        <v>984472915.19484305</v>
      </c>
      <c r="Z27" s="2">
        <f>VLOOKUP($B27,[3]Lifesheet!$K$49:$AN$290,26,0)</f>
        <v>984472915.19484305</v>
      </c>
      <c r="AA27" s="2">
        <f>VLOOKUP($B27,[3]Lifesheet!$K$49:$AN$290,27,0)</f>
        <v>984472915.19484305</v>
      </c>
      <c r="AB27" s="2">
        <f>VLOOKUP($B27,[3]Lifesheet!$K$49:$AN$290,28,0)</f>
        <v>984472915.19484305</v>
      </c>
      <c r="AC27" s="2">
        <f>VLOOKUP($B27,[3]Lifesheet!$K$49:$AN$290,29,0)</f>
        <v>993021538.73912299</v>
      </c>
      <c r="AD27" s="2">
        <f>VLOOKUP($B27,[3]Lifesheet!$K$49:$AN$290,30,0)</f>
        <v>983611312.03560102</v>
      </c>
      <c r="AE27" s="2">
        <f>VLOOKUP(B27,[3]Lifesheet!$K$49:$AX$290,40,0)</f>
        <v>0</v>
      </c>
    </row>
    <row r="28" spans="1:31" x14ac:dyDescent="0.25">
      <c r="A28">
        <v>20210630</v>
      </c>
      <c r="B28" t="s">
        <v>26</v>
      </c>
      <c r="C28" s="1">
        <f>VLOOKUP(B28,'[1]MP 2021Q2'!$A$2:$B$243,2,0)</f>
        <v>5.5E-2</v>
      </c>
      <c r="D28" s="3">
        <f>VLOOKUP(B28,'[2]Operationeel Risico'!$S$53:$AB$294,6,0)</f>
        <v>-3.2648940772447401E-3</v>
      </c>
      <c r="E28" s="3">
        <f>VLOOKUP(B28,'[2]Operationeel Risico'!$S$53:$AB$294,7,0)</f>
        <v>0</v>
      </c>
      <c r="F28" s="3">
        <f>VLOOKUP(B28,'[2]Operationeel Risico'!$S$53:$AB$294,8,0)</f>
        <v>0</v>
      </c>
      <c r="G28" s="3">
        <f>VLOOKUP(B28,'[2]Operationeel Risico'!$S$53:$AB$294,9,0)</f>
        <v>0</v>
      </c>
      <c r="H28" s="3">
        <f>VLOOKUP(B28,'[2]Operationeel Risico'!$S$53:$AB$294,10,0)</f>
        <v>0</v>
      </c>
      <c r="I28" s="2">
        <f>VLOOKUP(B28,[3]Lifesheet!$K$49:$AR$290,34,0)</f>
        <v>0</v>
      </c>
      <c r="J28" s="2">
        <f>VLOOKUP(B28,[3]Lifesheet!$K$49:$R$290,8,0)</f>
        <v>1</v>
      </c>
      <c r="K28" s="2">
        <f>VLOOKUP(B28,[3]Lifesheet!$K$49:$AU$290,37,0)</f>
        <v>0</v>
      </c>
      <c r="L28" s="2">
        <f>VLOOKUP($B28,[3]Lifesheet!$K$49:$CK$290,71,0)</f>
        <v>0</v>
      </c>
      <c r="M28" s="2">
        <f>VLOOKUP($B28,[3]Lifesheet!$K$49:$CK$290,72,0)</f>
        <v>0</v>
      </c>
      <c r="N28" s="2">
        <f>VLOOKUP($B28,[3]Lifesheet!$K$49:$CK$290,73,0)</f>
        <v>0</v>
      </c>
      <c r="O28" s="2">
        <f>VLOOKUP($B28,[3]Lifesheet!$K$49:$CK$290,74,0)</f>
        <v>0</v>
      </c>
      <c r="P28" s="2">
        <f>VLOOKUP($B28,[3]Lifesheet!$K$49:$CK$290,75,0)</f>
        <v>0</v>
      </c>
      <c r="Q28" s="2">
        <f>VLOOKUP($B28,[3]Lifesheet!$K$49:$CK$290,76,0)</f>
        <v>0</v>
      </c>
      <c r="R28" s="2">
        <f>VLOOKUP($B28,[3]Lifesheet!$K$49:$CK$290,77,0)</f>
        <v>0</v>
      </c>
      <c r="S28" s="2">
        <f>VLOOKUP($B28,[3]Lifesheet!$K$49:$CK$290,78,0)</f>
        <v>0</v>
      </c>
      <c r="T28" s="2">
        <f>VLOOKUP($B28,[3]Lifesheet!$K$49:$CK$290,79,0)</f>
        <v>0</v>
      </c>
      <c r="U28" s="2">
        <f>VLOOKUP(B28,[3]Lifesheet!$K$49:$AO$290,31,0)</f>
        <v>-3.9883197658577303E-3</v>
      </c>
      <c r="V28" s="2">
        <f>VLOOKUP($B28,[3]Lifesheet!$K$49:$AN$290,22,0)</f>
        <v>7.2342568861298595E-4</v>
      </c>
      <c r="W28" s="2">
        <f>VLOOKUP($B28,[3]Lifesheet!$K$49:$AN$290,23,0)</f>
        <v>7.2342568861298595E-4</v>
      </c>
      <c r="X28" s="2">
        <f>VLOOKUP($B28,[3]Lifesheet!$K$49:$AN$290,24,0)</f>
        <v>7.2342568861298595E-4</v>
      </c>
      <c r="Y28" s="2">
        <f>VLOOKUP($B28,[3]Lifesheet!$K$49:$AN$290,25,0)</f>
        <v>7.2342568861298595E-4</v>
      </c>
      <c r="Z28" s="2">
        <f>VLOOKUP($B28,[3]Lifesheet!$K$49:$AN$290,26,0)</f>
        <v>7.2342568861298595E-4</v>
      </c>
      <c r="AA28" s="2">
        <f>VLOOKUP($B28,[3]Lifesheet!$K$49:$AN$290,27,0)</f>
        <v>7.2342568861298595E-4</v>
      </c>
      <c r="AB28" s="2">
        <f>VLOOKUP($B28,[3]Lifesheet!$K$49:$AN$290,28,0)</f>
        <v>7.2342568861298595E-4</v>
      </c>
      <c r="AC28" s="2">
        <f>VLOOKUP($B28,[3]Lifesheet!$K$49:$AN$290,29,0)</f>
        <v>7.9576818567742198E-4</v>
      </c>
      <c r="AD28" s="2">
        <f>VLOOKUP($B28,[3]Lifesheet!$K$49:$AN$290,30,0)</f>
        <v>7.2342568861298595E-4</v>
      </c>
      <c r="AE28" s="2">
        <f>VLOOKUP(B28,[3]Lifesheet!$K$49:$AX$290,40,0)</f>
        <v>0</v>
      </c>
    </row>
    <row r="29" spans="1:31" x14ac:dyDescent="0.25">
      <c r="A29">
        <v>20210630</v>
      </c>
      <c r="B29" t="s">
        <v>27</v>
      </c>
      <c r="C29" s="1">
        <f>VLOOKUP(B29,'[1]MP 2021Q2'!$A$2:$B$243,2,0)</f>
        <v>5.5E-2</v>
      </c>
      <c r="D29" s="3">
        <f>VLOOKUP(B29,'[2]Operationeel Risico'!$S$53:$AB$294,6,0)</f>
        <v>-3.2648940772447401E-3</v>
      </c>
      <c r="E29" s="3">
        <f>VLOOKUP(B29,'[2]Operationeel Risico'!$S$53:$AB$294,7,0)</f>
        <v>0</v>
      </c>
      <c r="F29" s="3">
        <f>VLOOKUP(B29,'[2]Operationeel Risico'!$S$53:$AB$294,8,0)</f>
        <v>0</v>
      </c>
      <c r="G29" s="3">
        <f>VLOOKUP(B29,'[2]Operationeel Risico'!$S$53:$AB$294,9,0)</f>
        <v>0</v>
      </c>
      <c r="H29" s="3">
        <f>VLOOKUP(B29,'[2]Operationeel Risico'!$S$53:$AB$294,10,0)</f>
        <v>0</v>
      </c>
      <c r="I29" s="2">
        <f>VLOOKUP(B29,[3]Lifesheet!$K$49:$AR$290,34,0)</f>
        <v>0</v>
      </c>
      <c r="J29" s="2">
        <f>VLOOKUP(B29,[3]Lifesheet!$K$49:$R$290,8,0)</f>
        <v>1</v>
      </c>
      <c r="K29" s="2">
        <f>VLOOKUP(B29,[3]Lifesheet!$K$49:$AU$290,37,0)</f>
        <v>0</v>
      </c>
      <c r="L29" s="2">
        <f>VLOOKUP($B29,[3]Lifesheet!$K$49:$CK$290,71,0)</f>
        <v>0</v>
      </c>
      <c r="M29" s="2">
        <f>VLOOKUP($B29,[3]Lifesheet!$K$49:$CK$290,72,0)</f>
        <v>0</v>
      </c>
      <c r="N29" s="2">
        <f>VLOOKUP($B29,[3]Lifesheet!$K$49:$CK$290,73,0)</f>
        <v>0</v>
      </c>
      <c r="O29" s="2">
        <f>VLOOKUP($B29,[3]Lifesheet!$K$49:$CK$290,74,0)</f>
        <v>0</v>
      </c>
      <c r="P29" s="2">
        <f>VLOOKUP($B29,[3]Lifesheet!$K$49:$CK$290,75,0)</f>
        <v>0</v>
      </c>
      <c r="Q29" s="2">
        <f>VLOOKUP($B29,[3]Lifesheet!$K$49:$CK$290,76,0)</f>
        <v>0</v>
      </c>
      <c r="R29" s="2">
        <f>VLOOKUP($B29,[3]Lifesheet!$K$49:$CK$290,77,0)</f>
        <v>0</v>
      </c>
      <c r="S29" s="2">
        <f>VLOOKUP($B29,[3]Lifesheet!$K$49:$CK$290,78,0)</f>
        <v>0</v>
      </c>
      <c r="T29" s="2">
        <f>VLOOKUP($B29,[3]Lifesheet!$K$49:$CK$290,79,0)</f>
        <v>0</v>
      </c>
      <c r="U29" s="2">
        <f>VLOOKUP(B29,[3]Lifesheet!$K$49:$AO$290,31,0)</f>
        <v>-3.9883197658577303E-3</v>
      </c>
      <c r="V29" s="2">
        <f>VLOOKUP($B29,[3]Lifesheet!$K$49:$AN$290,22,0)</f>
        <v>7.2342568861298595E-4</v>
      </c>
      <c r="W29" s="2">
        <f>VLOOKUP($B29,[3]Lifesheet!$K$49:$AN$290,23,0)</f>
        <v>7.2342568861298595E-4</v>
      </c>
      <c r="X29" s="2">
        <f>VLOOKUP($B29,[3]Lifesheet!$K$49:$AN$290,24,0)</f>
        <v>7.2342568861298595E-4</v>
      </c>
      <c r="Y29" s="2">
        <f>VLOOKUP($B29,[3]Lifesheet!$K$49:$AN$290,25,0)</f>
        <v>7.2342568861298595E-4</v>
      </c>
      <c r="Z29" s="2">
        <f>VLOOKUP($B29,[3]Lifesheet!$K$49:$AN$290,26,0)</f>
        <v>7.2342568861298595E-4</v>
      </c>
      <c r="AA29" s="2">
        <f>VLOOKUP($B29,[3]Lifesheet!$K$49:$AN$290,27,0)</f>
        <v>7.2342568861298595E-4</v>
      </c>
      <c r="AB29" s="2">
        <f>VLOOKUP($B29,[3]Lifesheet!$K$49:$AN$290,28,0)</f>
        <v>7.2342568861298595E-4</v>
      </c>
      <c r="AC29" s="2">
        <f>VLOOKUP($B29,[3]Lifesheet!$K$49:$AN$290,29,0)</f>
        <v>7.9576818567742198E-4</v>
      </c>
      <c r="AD29" s="2">
        <f>VLOOKUP($B29,[3]Lifesheet!$K$49:$AN$290,30,0)</f>
        <v>7.2342568861298595E-4</v>
      </c>
      <c r="AE29" s="2">
        <f>VLOOKUP(B29,[3]Lifesheet!$K$49:$AX$290,40,0)</f>
        <v>0</v>
      </c>
    </row>
    <row r="30" spans="1:31" x14ac:dyDescent="0.25">
      <c r="A30">
        <v>20210630</v>
      </c>
      <c r="B30" t="s">
        <v>28</v>
      </c>
      <c r="C30" s="1">
        <f>VLOOKUP(B30,'[1]MP 2021Q2'!$A$2:$B$243,2,0)</f>
        <v>5.5E-2</v>
      </c>
      <c r="D30" s="3">
        <f>VLOOKUP(B30,'[2]Operationeel Risico'!$S$53:$AB$294,6,0)</f>
        <v>3202587.8693133001</v>
      </c>
      <c r="E30" s="3">
        <f>VLOOKUP(B30,'[2]Operationeel Risico'!$S$53:$AB$294,7,0)</f>
        <v>18682.61</v>
      </c>
      <c r="F30" s="3">
        <f>VLOOKUP(B30,'[2]Operationeel Risico'!$S$53:$AB$294,8,0)</f>
        <v>5.35</v>
      </c>
      <c r="G30" s="3">
        <f>VLOOKUP(B30,'[2]Operationeel Risico'!$S$53:$AB$294,9,0)</f>
        <v>0</v>
      </c>
      <c r="H30" s="3">
        <f>VLOOKUP(B30,'[2]Operationeel Risico'!$S$53:$AB$294,10,0)</f>
        <v>43.88</v>
      </c>
      <c r="I30" s="2">
        <f>VLOOKUP(B30,[3]Lifesheet!$K$49:$AR$290,34,0)</f>
        <v>0</v>
      </c>
      <c r="J30" s="2">
        <f>VLOOKUP(B30,[3]Lifesheet!$K$49:$R$290,8,0)</f>
        <v>1</v>
      </c>
      <c r="K30" s="2">
        <f>VLOOKUP(B30,[3]Lifesheet!$K$49:$AU$290,37,0)</f>
        <v>0</v>
      </c>
      <c r="L30" s="2">
        <f>VLOOKUP($B30,[3]Lifesheet!$K$49:$CK$290,71,0)</f>
        <v>0</v>
      </c>
      <c r="M30" s="2">
        <f>VLOOKUP($B30,[3]Lifesheet!$K$49:$CK$290,72,0)</f>
        <v>0</v>
      </c>
      <c r="N30" s="2">
        <f>VLOOKUP($B30,[3]Lifesheet!$K$49:$CK$290,73,0)</f>
        <v>0</v>
      </c>
      <c r="O30" s="2">
        <f>VLOOKUP($B30,[3]Lifesheet!$K$49:$CK$290,74,0)</f>
        <v>0</v>
      </c>
      <c r="P30" s="2">
        <f>VLOOKUP($B30,[3]Lifesheet!$K$49:$CK$290,75,0)</f>
        <v>0</v>
      </c>
      <c r="Q30" s="2">
        <f>VLOOKUP($B30,[3]Lifesheet!$K$49:$CK$290,76,0)</f>
        <v>0</v>
      </c>
      <c r="R30" s="2">
        <f>VLOOKUP($B30,[3]Lifesheet!$K$49:$CK$290,77,0)</f>
        <v>0</v>
      </c>
      <c r="S30" s="2">
        <f>VLOOKUP($B30,[3]Lifesheet!$K$49:$CK$290,78,0)</f>
        <v>0</v>
      </c>
      <c r="T30" s="2">
        <f>VLOOKUP($B30,[3]Lifesheet!$K$49:$CK$290,79,0)</f>
        <v>0</v>
      </c>
      <c r="U30" s="2">
        <f>VLOOKUP(B30,[3]Lifesheet!$K$49:$AO$290,31,0)</f>
        <v>-7530.45945924854</v>
      </c>
      <c r="V30" s="2">
        <f>VLOOKUP($B30,[3]Lifesheet!$K$49:$AN$290,22,0)</f>
        <v>3210118.32877255</v>
      </c>
      <c r="W30" s="2">
        <f>VLOOKUP($B30,[3]Lifesheet!$K$49:$AN$290,23,0)</f>
        <v>3069032.4290485899</v>
      </c>
      <c r="X30" s="2">
        <f>VLOOKUP($B30,[3]Lifesheet!$K$49:$AN$290,24,0)</f>
        <v>3432374.1422406798</v>
      </c>
      <c r="Y30" s="2">
        <f>VLOOKUP($B30,[3]Lifesheet!$K$49:$AN$290,25,0)</f>
        <v>3210118.32877255</v>
      </c>
      <c r="Z30" s="2">
        <f>VLOOKUP($B30,[3]Lifesheet!$K$49:$AN$290,26,0)</f>
        <v>3210118.32877255</v>
      </c>
      <c r="AA30" s="2">
        <f>VLOOKUP($B30,[3]Lifesheet!$K$49:$AN$290,27,0)</f>
        <v>3210118.32877255</v>
      </c>
      <c r="AB30" s="2">
        <f>VLOOKUP($B30,[3]Lifesheet!$K$49:$AN$290,28,0)</f>
        <v>3210118.32877255</v>
      </c>
      <c r="AC30" s="2">
        <f>VLOOKUP($B30,[3]Lifesheet!$K$49:$AN$290,29,0)</f>
        <v>3270306.76169792</v>
      </c>
      <c r="AD30" s="2">
        <f>VLOOKUP($B30,[3]Lifesheet!$K$49:$AN$290,30,0)</f>
        <v>3204016.44606718</v>
      </c>
      <c r="AE30" s="2">
        <f>VLOOKUP(B30,[3]Lifesheet!$K$49:$AX$290,40,0)</f>
        <v>0</v>
      </c>
    </row>
    <row r="31" spans="1:31" x14ac:dyDescent="0.25">
      <c r="A31">
        <v>20210630</v>
      </c>
      <c r="B31" t="s">
        <v>29</v>
      </c>
      <c r="C31" s="1">
        <f>VLOOKUP(B31,'[1]MP 2021Q2'!$A$2:$B$243,2,0)</f>
        <v>5.5E-2</v>
      </c>
      <c r="D31" s="3">
        <f>VLOOKUP(B31,'[2]Operationeel Risico'!$S$53:$AB$294,6,0)</f>
        <v>53500287.119093001</v>
      </c>
      <c r="E31" s="3">
        <f>VLOOKUP(B31,'[2]Operationeel Risico'!$S$53:$AB$294,7,0)</f>
        <v>0</v>
      </c>
      <c r="F31" s="3">
        <f>VLOOKUP(B31,'[2]Operationeel Risico'!$S$53:$AB$294,8,0)</f>
        <v>272.55</v>
      </c>
      <c r="G31" s="3">
        <f>VLOOKUP(B31,'[2]Operationeel Risico'!$S$53:$AB$294,9,0)</f>
        <v>0</v>
      </c>
      <c r="H31" s="3">
        <f>VLOOKUP(B31,'[2]Operationeel Risico'!$S$53:$AB$294,10,0)</f>
        <v>925.1</v>
      </c>
      <c r="I31" s="2">
        <f>VLOOKUP(B31,[3]Lifesheet!$K$49:$AR$290,34,0)</f>
        <v>0</v>
      </c>
      <c r="J31" s="2">
        <f>VLOOKUP(B31,[3]Lifesheet!$K$49:$R$290,8,0)</f>
        <v>1</v>
      </c>
      <c r="K31" s="2">
        <f>VLOOKUP(B31,[3]Lifesheet!$K$49:$AU$290,37,0)</f>
        <v>0</v>
      </c>
      <c r="L31" s="2">
        <f>VLOOKUP($B31,[3]Lifesheet!$K$49:$CK$290,71,0)</f>
        <v>0</v>
      </c>
      <c r="M31" s="2">
        <f>VLOOKUP($B31,[3]Lifesheet!$K$49:$CK$290,72,0)</f>
        <v>0</v>
      </c>
      <c r="N31" s="2">
        <f>VLOOKUP($B31,[3]Lifesheet!$K$49:$CK$290,73,0)</f>
        <v>0</v>
      </c>
      <c r="O31" s="2">
        <f>VLOOKUP($B31,[3]Lifesheet!$K$49:$CK$290,74,0)</f>
        <v>0</v>
      </c>
      <c r="P31" s="2">
        <f>VLOOKUP($B31,[3]Lifesheet!$K$49:$CK$290,75,0)</f>
        <v>0</v>
      </c>
      <c r="Q31" s="2">
        <f>VLOOKUP($B31,[3]Lifesheet!$K$49:$CK$290,76,0)</f>
        <v>0</v>
      </c>
      <c r="R31" s="2">
        <f>VLOOKUP($B31,[3]Lifesheet!$K$49:$CK$290,77,0)</f>
        <v>0</v>
      </c>
      <c r="S31" s="2">
        <f>VLOOKUP($B31,[3]Lifesheet!$K$49:$CK$290,78,0)</f>
        <v>0</v>
      </c>
      <c r="T31" s="2">
        <f>VLOOKUP($B31,[3]Lifesheet!$K$49:$CK$290,79,0)</f>
        <v>0</v>
      </c>
      <c r="U31" s="2">
        <f>VLOOKUP(B31,[3]Lifesheet!$K$49:$AO$290,31,0)</f>
        <v>-147258.17428156099</v>
      </c>
      <c r="V31" s="2">
        <f>VLOOKUP($B31,[3]Lifesheet!$K$49:$AN$290,22,0)</f>
        <v>53647545.293374598</v>
      </c>
      <c r="W31" s="2">
        <f>VLOOKUP($B31,[3]Lifesheet!$K$49:$AN$290,23,0)</f>
        <v>51794461.941697501</v>
      </c>
      <c r="X31" s="2">
        <f>VLOOKUP($B31,[3]Lifesheet!$K$49:$AN$290,24,0)</f>
        <v>56574109.635420904</v>
      </c>
      <c r="Y31" s="2">
        <f>VLOOKUP($B31,[3]Lifesheet!$K$49:$AN$290,25,0)</f>
        <v>53647545.293374598</v>
      </c>
      <c r="Z31" s="2">
        <f>VLOOKUP($B31,[3]Lifesheet!$K$49:$AN$290,26,0)</f>
        <v>53647545.293374598</v>
      </c>
      <c r="AA31" s="2">
        <f>VLOOKUP($B31,[3]Lifesheet!$K$49:$AN$290,27,0)</f>
        <v>53647545.293374598</v>
      </c>
      <c r="AB31" s="2">
        <f>VLOOKUP($B31,[3]Lifesheet!$K$49:$AN$290,28,0)</f>
        <v>53647545.293374598</v>
      </c>
      <c r="AC31" s="2">
        <f>VLOOKUP($B31,[3]Lifesheet!$K$49:$AN$290,29,0)</f>
        <v>55259297.276819497</v>
      </c>
      <c r="AD31" s="2">
        <f>VLOOKUP($B31,[3]Lifesheet!$K$49:$AN$290,30,0)</f>
        <v>53608143.823018096</v>
      </c>
      <c r="AE31" s="2">
        <f>VLOOKUP(B31,[3]Lifesheet!$K$49:$AX$290,40,0)</f>
        <v>0</v>
      </c>
    </row>
    <row r="32" spans="1:31" x14ac:dyDescent="0.25">
      <c r="A32">
        <v>20210630</v>
      </c>
      <c r="B32" t="s">
        <v>30</v>
      </c>
      <c r="C32" s="1">
        <f>VLOOKUP(B32,'[1]MP 2021Q2'!$A$2:$B$243,2,0)</f>
        <v>5.5E-2</v>
      </c>
      <c r="D32" s="3">
        <f>VLOOKUP(B32,'[2]Operationeel Risico'!$S$53:$AB$294,6,0)</f>
        <v>4356668.6090043802</v>
      </c>
      <c r="E32" s="3">
        <f>VLOOKUP(B32,'[2]Operationeel Risico'!$S$53:$AB$294,7,0)</f>
        <v>399044.31</v>
      </c>
      <c r="F32" s="3">
        <f>VLOOKUP(B32,'[2]Operationeel Risico'!$S$53:$AB$294,8,0)</f>
        <v>4.08</v>
      </c>
      <c r="G32" s="3">
        <f>VLOOKUP(B32,'[2]Operationeel Risico'!$S$53:$AB$294,9,0)</f>
        <v>52.68</v>
      </c>
      <c r="H32" s="3">
        <f>VLOOKUP(B32,'[2]Operationeel Risico'!$S$53:$AB$294,10,0)</f>
        <v>40.590000000000003</v>
      </c>
      <c r="I32" s="2">
        <f>VLOOKUP(B32,[3]Lifesheet!$K$49:$AR$290,34,0)</f>
        <v>0</v>
      </c>
      <c r="J32" s="2">
        <f>VLOOKUP(B32,[3]Lifesheet!$K$49:$R$290,8,0)</f>
        <v>1</v>
      </c>
      <c r="K32" s="2">
        <f>VLOOKUP(B32,[3]Lifesheet!$K$49:$AU$290,37,0)</f>
        <v>0</v>
      </c>
      <c r="L32" s="2">
        <f>VLOOKUP($B32,[3]Lifesheet!$K$49:$CK$290,71,0)</f>
        <v>0</v>
      </c>
      <c r="M32" s="2">
        <f>VLOOKUP($B32,[3]Lifesheet!$K$49:$CK$290,72,0)</f>
        <v>0</v>
      </c>
      <c r="N32" s="2">
        <f>VLOOKUP($B32,[3]Lifesheet!$K$49:$CK$290,73,0)</f>
        <v>0</v>
      </c>
      <c r="O32" s="2">
        <f>VLOOKUP($B32,[3]Lifesheet!$K$49:$CK$290,74,0)</f>
        <v>0</v>
      </c>
      <c r="P32" s="2">
        <f>VLOOKUP($B32,[3]Lifesheet!$K$49:$CK$290,75,0)</f>
        <v>0</v>
      </c>
      <c r="Q32" s="2">
        <f>VLOOKUP($B32,[3]Lifesheet!$K$49:$CK$290,76,0)</f>
        <v>0</v>
      </c>
      <c r="R32" s="2">
        <f>VLOOKUP($B32,[3]Lifesheet!$K$49:$CK$290,77,0)</f>
        <v>0</v>
      </c>
      <c r="S32" s="2">
        <f>VLOOKUP($B32,[3]Lifesheet!$K$49:$CK$290,78,0)</f>
        <v>0</v>
      </c>
      <c r="T32" s="2">
        <f>VLOOKUP($B32,[3]Lifesheet!$K$49:$CK$290,79,0)</f>
        <v>0</v>
      </c>
      <c r="U32" s="2">
        <f>VLOOKUP(B32,[3]Lifesheet!$K$49:$AO$290,31,0)</f>
        <v>-12465.743695253601</v>
      </c>
      <c r="V32" s="2">
        <f>VLOOKUP($B32,[3]Lifesheet!$K$49:$AN$290,22,0)</f>
        <v>4369134.35269963</v>
      </c>
      <c r="W32" s="2">
        <f>VLOOKUP($B32,[3]Lifesheet!$K$49:$AN$290,23,0)</f>
        <v>4210023.0555597097</v>
      </c>
      <c r="X32" s="2">
        <f>VLOOKUP($B32,[3]Lifesheet!$K$49:$AN$290,24,0)</f>
        <v>4617211.3733841199</v>
      </c>
      <c r="Y32" s="2">
        <f>VLOOKUP($B32,[3]Lifesheet!$K$49:$AN$290,25,0)</f>
        <v>4382951.8236058699</v>
      </c>
      <c r="Z32" s="2">
        <f>VLOOKUP($B32,[3]Lifesheet!$K$49:$AN$290,26,0)</f>
        <v>4369134.35269963</v>
      </c>
      <c r="AA32" s="2">
        <f>VLOOKUP($B32,[3]Lifesheet!$K$49:$AN$290,27,0)</f>
        <v>4369134.35269963</v>
      </c>
      <c r="AB32" s="2">
        <f>VLOOKUP($B32,[3]Lifesheet!$K$49:$AN$290,28,0)</f>
        <v>4369134.35269963</v>
      </c>
      <c r="AC32" s="2">
        <f>VLOOKUP($B32,[3]Lifesheet!$K$49:$AN$290,29,0)</f>
        <v>4597247.9696565298</v>
      </c>
      <c r="AD32" s="2">
        <f>VLOOKUP($B32,[3]Lifesheet!$K$49:$AN$290,30,0)</f>
        <v>4381501.16373742</v>
      </c>
      <c r="AE32" s="2">
        <f>VLOOKUP(B32,[3]Lifesheet!$K$49:$AX$290,40,0)</f>
        <v>0</v>
      </c>
    </row>
    <row r="33" spans="1:31" x14ac:dyDescent="0.25">
      <c r="A33">
        <v>20210630</v>
      </c>
      <c r="B33" t="s">
        <v>31</v>
      </c>
      <c r="C33" s="1">
        <f>VLOOKUP(B33,'[1]MP 2021Q2'!$A$2:$B$243,2,0)</f>
        <v>5.5E-2</v>
      </c>
      <c r="D33" s="3">
        <f>VLOOKUP(B33,'[2]Operationeel Risico'!$S$53:$AB$294,6,0)</f>
        <v>678901233.14774406</v>
      </c>
      <c r="E33" s="3">
        <f>VLOOKUP(B33,'[2]Operationeel Risico'!$S$53:$AB$294,7,0)</f>
        <v>396438.57</v>
      </c>
      <c r="F33" s="3">
        <f>VLOOKUP(B33,'[2]Operationeel Risico'!$S$53:$AB$294,8,0)</f>
        <v>3176.5</v>
      </c>
      <c r="G33" s="3">
        <f>VLOOKUP(B33,'[2]Operationeel Risico'!$S$53:$AB$294,9,0)</f>
        <v>2.02</v>
      </c>
      <c r="H33" s="3">
        <f>VLOOKUP(B33,'[2]Operationeel Risico'!$S$53:$AB$294,10,0)</f>
        <v>6322.93</v>
      </c>
      <c r="I33" s="2">
        <f>VLOOKUP(B33,[3]Lifesheet!$K$49:$AR$290,34,0)</f>
        <v>0</v>
      </c>
      <c r="J33" s="2">
        <f>VLOOKUP(B33,[3]Lifesheet!$K$49:$R$290,8,0)</f>
        <v>1</v>
      </c>
      <c r="K33" s="2">
        <f>VLOOKUP(B33,[3]Lifesheet!$K$49:$AU$290,37,0)</f>
        <v>0</v>
      </c>
      <c r="L33" s="2">
        <f>VLOOKUP($B33,[3]Lifesheet!$K$49:$CK$290,71,0)</f>
        <v>0</v>
      </c>
      <c r="M33" s="2">
        <f>VLOOKUP($B33,[3]Lifesheet!$K$49:$CK$290,72,0)</f>
        <v>0</v>
      </c>
      <c r="N33" s="2">
        <f>VLOOKUP($B33,[3]Lifesheet!$K$49:$CK$290,73,0)</f>
        <v>0</v>
      </c>
      <c r="O33" s="2">
        <f>VLOOKUP($B33,[3]Lifesheet!$K$49:$CK$290,74,0)</f>
        <v>0</v>
      </c>
      <c r="P33" s="2">
        <f>VLOOKUP($B33,[3]Lifesheet!$K$49:$CK$290,75,0)</f>
        <v>0</v>
      </c>
      <c r="Q33" s="2">
        <f>VLOOKUP($B33,[3]Lifesheet!$K$49:$CK$290,76,0)</f>
        <v>0</v>
      </c>
      <c r="R33" s="2">
        <f>VLOOKUP($B33,[3]Lifesheet!$K$49:$CK$290,77,0)</f>
        <v>0</v>
      </c>
      <c r="S33" s="2">
        <f>VLOOKUP($B33,[3]Lifesheet!$K$49:$CK$290,78,0)</f>
        <v>0</v>
      </c>
      <c r="T33" s="2">
        <f>VLOOKUP($B33,[3]Lifesheet!$K$49:$CK$290,79,0)</f>
        <v>0</v>
      </c>
      <c r="U33" s="2">
        <f>VLOOKUP(B33,[3]Lifesheet!$K$49:$AO$290,31,0)</f>
        <v>-1533247.40078792</v>
      </c>
      <c r="V33" s="2">
        <f>VLOOKUP($B33,[3]Lifesheet!$K$49:$AN$290,22,0)</f>
        <v>680434480.54853201</v>
      </c>
      <c r="W33" s="2">
        <f>VLOOKUP($B33,[3]Lifesheet!$K$49:$AN$290,23,0)</f>
        <v>653212843.29669702</v>
      </c>
      <c r="X33" s="2">
        <f>VLOOKUP($B33,[3]Lifesheet!$K$49:$AN$290,24,0)</f>
        <v>724222490.92241096</v>
      </c>
      <c r="Y33" s="2">
        <f>VLOOKUP($B33,[3]Lifesheet!$K$49:$AN$290,25,0)</f>
        <v>680435101.95822096</v>
      </c>
      <c r="Z33" s="2">
        <f>VLOOKUP($B33,[3]Lifesheet!$K$49:$AN$290,26,0)</f>
        <v>680434480.54853201</v>
      </c>
      <c r="AA33" s="2">
        <f>VLOOKUP($B33,[3]Lifesheet!$K$49:$AN$290,27,0)</f>
        <v>680434480.54853201</v>
      </c>
      <c r="AB33" s="2">
        <f>VLOOKUP($B33,[3]Lifesheet!$K$49:$AN$290,28,0)</f>
        <v>680434480.54853201</v>
      </c>
      <c r="AC33" s="2">
        <f>VLOOKUP($B33,[3]Lifesheet!$K$49:$AN$290,29,0)</f>
        <v>690805633.92165101</v>
      </c>
      <c r="AD33" s="2">
        <f>VLOOKUP($B33,[3]Lifesheet!$K$49:$AN$290,30,0)</f>
        <v>679785755.50539505</v>
      </c>
      <c r="AE33" s="2">
        <f>VLOOKUP(B33,[3]Lifesheet!$K$49:$AX$290,40,0)</f>
        <v>-6564152.1552940896</v>
      </c>
    </row>
    <row r="34" spans="1:31" x14ac:dyDescent="0.25">
      <c r="A34">
        <v>20210630</v>
      </c>
      <c r="B34" t="s">
        <v>32</v>
      </c>
      <c r="C34" s="1">
        <f>VLOOKUP(B34,'[1]MP 2021Q2'!$A$2:$B$243,2,0)</f>
        <v>5.5E-2</v>
      </c>
      <c r="D34" s="3">
        <f>VLOOKUP(B34,'[2]Operationeel Risico'!$S$53:$AB$294,6,0)</f>
        <v>116787219.771759</v>
      </c>
      <c r="E34" s="3">
        <f>VLOOKUP(B34,'[2]Operationeel Risico'!$S$53:$AB$294,7,0)</f>
        <v>111117.51</v>
      </c>
      <c r="F34" s="3">
        <f>VLOOKUP(B34,'[2]Operationeel Risico'!$S$53:$AB$294,8,0)</f>
        <v>7.38</v>
      </c>
      <c r="G34" s="3">
        <f>VLOOKUP(B34,'[2]Operationeel Risico'!$S$53:$AB$294,9,0)</f>
        <v>0.38</v>
      </c>
      <c r="H34" s="3">
        <f>VLOOKUP(B34,'[2]Operationeel Risico'!$S$53:$AB$294,10,0)</f>
        <v>1471.04</v>
      </c>
      <c r="I34" s="2">
        <f>VLOOKUP(B34,[3]Lifesheet!$K$49:$AR$290,34,0)</f>
        <v>0</v>
      </c>
      <c r="J34" s="2">
        <f>VLOOKUP(B34,[3]Lifesheet!$K$49:$R$290,8,0)</f>
        <v>1</v>
      </c>
      <c r="K34" s="2">
        <f>VLOOKUP(B34,[3]Lifesheet!$K$49:$AU$290,37,0)</f>
        <v>0</v>
      </c>
      <c r="L34" s="2">
        <f>VLOOKUP($B34,[3]Lifesheet!$K$49:$CK$290,71,0)</f>
        <v>0</v>
      </c>
      <c r="M34" s="2">
        <f>VLOOKUP($B34,[3]Lifesheet!$K$49:$CK$290,72,0)</f>
        <v>0</v>
      </c>
      <c r="N34" s="2">
        <f>VLOOKUP($B34,[3]Lifesheet!$K$49:$CK$290,73,0)</f>
        <v>0</v>
      </c>
      <c r="O34" s="2">
        <f>VLOOKUP($B34,[3]Lifesheet!$K$49:$CK$290,74,0)</f>
        <v>0</v>
      </c>
      <c r="P34" s="2">
        <f>VLOOKUP($B34,[3]Lifesheet!$K$49:$CK$290,75,0)</f>
        <v>0</v>
      </c>
      <c r="Q34" s="2">
        <f>VLOOKUP($B34,[3]Lifesheet!$K$49:$CK$290,76,0)</f>
        <v>0</v>
      </c>
      <c r="R34" s="2">
        <f>VLOOKUP($B34,[3]Lifesheet!$K$49:$CK$290,77,0)</f>
        <v>0</v>
      </c>
      <c r="S34" s="2">
        <f>VLOOKUP($B34,[3]Lifesheet!$K$49:$CK$290,78,0)</f>
        <v>0</v>
      </c>
      <c r="T34" s="2">
        <f>VLOOKUP($B34,[3]Lifesheet!$K$49:$CK$290,79,0)</f>
        <v>0</v>
      </c>
      <c r="U34" s="2">
        <f>VLOOKUP(B34,[3]Lifesheet!$K$49:$AO$290,31,0)</f>
        <v>0</v>
      </c>
      <c r="V34" s="2">
        <f>VLOOKUP($B34,[3]Lifesheet!$K$49:$AN$290,22,0)</f>
        <v>116787219.771759</v>
      </c>
      <c r="W34" s="2">
        <f>VLOOKUP($B34,[3]Lifesheet!$K$49:$AN$290,23,0)</f>
        <v>113297936.668459</v>
      </c>
      <c r="X34" s="2">
        <f>VLOOKUP($B34,[3]Lifesheet!$K$49:$AN$290,24,0)</f>
        <v>122225623.126569</v>
      </c>
      <c r="Y34" s="2">
        <f>VLOOKUP($B34,[3]Lifesheet!$K$49:$AN$290,25,0)</f>
        <v>116787766.457057</v>
      </c>
      <c r="Z34" s="2">
        <f>VLOOKUP($B34,[3]Lifesheet!$K$49:$AN$290,26,0)</f>
        <v>116787219.771759</v>
      </c>
      <c r="AA34" s="2">
        <f>VLOOKUP($B34,[3]Lifesheet!$K$49:$AN$290,27,0)</f>
        <v>116787219.771759</v>
      </c>
      <c r="AB34" s="2">
        <f>VLOOKUP($B34,[3]Lifesheet!$K$49:$AN$290,28,0)</f>
        <v>116787219.771759</v>
      </c>
      <c r="AC34" s="2">
        <f>VLOOKUP($B34,[3]Lifesheet!$K$49:$AN$290,29,0)</f>
        <v>120901170.48377</v>
      </c>
      <c r="AD34" s="2">
        <f>VLOOKUP($B34,[3]Lifesheet!$K$49:$AN$290,30,0)</f>
        <v>116779920.932726</v>
      </c>
      <c r="AE34" s="2">
        <f>VLOOKUP(B34,[3]Lifesheet!$K$49:$AX$290,40,0)</f>
        <v>0</v>
      </c>
    </row>
    <row r="35" spans="1:31" x14ac:dyDescent="0.25">
      <c r="A35">
        <v>20210630</v>
      </c>
      <c r="B35" t="s">
        <v>33</v>
      </c>
      <c r="C35" s="1">
        <f>VLOOKUP(B35,'[1]MP 2021Q2'!$A$2:$B$243,2,0)</f>
        <v>5.5E-2</v>
      </c>
      <c r="D35" s="3">
        <f>VLOOKUP(B35,'[2]Operationeel Risico'!$S$53:$AB$294,6,0)</f>
        <v>229779015.596486</v>
      </c>
      <c r="E35" s="3">
        <f>VLOOKUP(B35,'[2]Operationeel Risico'!$S$53:$AB$294,7,0)</f>
        <v>0</v>
      </c>
      <c r="F35" s="3">
        <f>VLOOKUP(B35,'[2]Operationeel Risico'!$S$53:$AB$294,8,0)</f>
        <v>723.58</v>
      </c>
      <c r="G35" s="3">
        <f>VLOOKUP(B35,'[2]Operationeel Risico'!$S$53:$AB$294,9,0)</f>
        <v>0</v>
      </c>
      <c r="H35" s="3">
        <f>VLOOKUP(B35,'[2]Operationeel Risico'!$S$53:$AB$294,10,0)</f>
        <v>1226.96</v>
      </c>
      <c r="I35" s="2">
        <f>VLOOKUP(B35,[3]Lifesheet!$K$49:$AR$290,34,0)</f>
        <v>0</v>
      </c>
      <c r="J35" s="2">
        <f>VLOOKUP(B35,[3]Lifesheet!$K$49:$R$290,8,0)</f>
        <v>1</v>
      </c>
      <c r="K35" s="2">
        <f>VLOOKUP(B35,[3]Lifesheet!$K$49:$AU$290,37,0)</f>
        <v>0</v>
      </c>
      <c r="L35" s="2">
        <f>VLOOKUP($B35,[3]Lifesheet!$K$49:$CK$290,71,0)</f>
        <v>0</v>
      </c>
      <c r="M35" s="2">
        <f>VLOOKUP($B35,[3]Lifesheet!$K$49:$CK$290,72,0)</f>
        <v>0</v>
      </c>
      <c r="N35" s="2">
        <f>VLOOKUP($B35,[3]Lifesheet!$K$49:$CK$290,73,0)</f>
        <v>0</v>
      </c>
      <c r="O35" s="2">
        <f>VLOOKUP($B35,[3]Lifesheet!$K$49:$CK$290,74,0)</f>
        <v>0</v>
      </c>
      <c r="P35" s="2">
        <f>VLOOKUP($B35,[3]Lifesheet!$K$49:$CK$290,75,0)</f>
        <v>0</v>
      </c>
      <c r="Q35" s="2">
        <f>VLOOKUP($B35,[3]Lifesheet!$K$49:$CK$290,76,0)</f>
        <v>0</v>
      </c>
      <c r="R35" s="2">
        <f>VLOOKUP($B35,[3]Lifesheet!$K$49:$CK$290,77,0)</f>
        <v>0</v>
      </c>
      <c r="S35" s="2">
        <f>VLOOKUP($B35,[3]Lifesheet!$K$49:$CK$290,78,0)</f>
        <v>0</v>
      </c>
      <c r="T35" s="2">
        <f>VLOOKUP($B35,[3]Lifesheet!$K$49:$CK$290,79,0)</f>
        <v>0</v>
      </c>
      <c r="U35" s="2">
        <f>VLOOKUP(B35,[3]Lifesheet!$K$49:$AO$290,31,0)</f>
        <v>264008.50923656399</v>
      </c>
      <c r="V35" s="2">
        <f>VLOOKUP($B35,[3]Lifesheet!$K$49:$AN$290,22,0)</f>
        <v>229515007.08724901</v>
      </c>
      <c r="W35" s="2">
        <f>VLOOKUP($B35,[3]Lifesheet!$K$49:$AN$290,23,0)</f>
        <v>220900487.956121</v>
      </c>
      <c r="X35" s="2">
        <f>VLOOKUP($B35,[3]Lifesheet!$K$49:$AN$290,24,0)</f>
        <v>243281759.33700401</v>
      </c>
      <c r="Y35" s="2">
        <f>VLOOKUP($B35,[3]Lifesheet!$K$49:$AN$290,25,0)</f>
        <v>229515007.08724901</v>
      </c>
      <c r="Z35" s="2">
        <f>VLOOKUP($B35,[3]Lifesheet!$K$49:$AN$290,26,0)</f>
        <v>229515007.08724901</v>
      </c>
      <c r="AA35" s="2">
        <f>VLOOKUP($B35,[3]Lifesheet!$K$49:$AN$290,27,0)</f>
        <v>229515007.08724901</v>
      </c>
      <c r="AB35" s="2">
        <f>VLOOKUP($B35,[3]Lifesheet!$K$49:$AN$290,28,0)</f>
        <v>229515007.08724901</v>
      </c>
      <c r="AC35" s="2">
        <f>VLOOKUP($B35,[3]Lifesheet!$K$49:$AN$290,29,0)</f>
        <v>232271618.09745699</v>
      </c>
      <c r="AD35" s="2">
        <f>VLOOKUP($B35,[3]Lifesheet!$K$49:$AN$290,30,0)</f>
        <v>229330779.00420699</v>
      </c>
      <c r="AE35" s="2">
        <f>VLOOKUP(B35,[3]Lifesheet!$K$49:$AX$290,40,0)</f>
        <v>0</v>
      </c>
    </row>
    <row r="36" spans="1:31" x14ac:dyDescent="0.25">
      <c r="A36">
        <v>20210630</v>
      </c>
      <c r="B36" t="s">
        <v>34</v>
      </c>
      <c r="C36" s="1">
        <f>VLOOKUP(B36,'[1]MP 2021Q2'!$A$2:$B$243,2,0)</f>
        <v>5.5E-2</v>
      </c>
      <c r="D36" s="3">
        <f>VLOOKUP(B36,'[2]Operationeel Risico'!$S$53:$AB$294,6,0)</f>
        <v>49532755.882640302</v>
      </c>
      <c r="E36" s="3">
        <f>VLOOKUP(B36,'[2]Operationeel Risico'!$S$53:$AB$294,7,0)</f>
        <v>14685132.26</v>
      </c>
      <c r="F36" s="3">
        <f>VLOOKUP(B36,'[2]Operationeel Risico'!$S$53:$AB$294,8,0)</f>
        <v>30.19</v>
      </c>
      <c r="G36" s="3">
        <f>VLOOKUP(B36,'[2]Operationeel Risico'!$S$53:$AB$294,9,0)</f>
        <v>312.73</v>
      </c>
      <c r="H36" s="3">
        <f>VLOOKUP(B36,'[2]Operationeel Risico'!$S$53:$AB$294,10,0)</f>
        <v>169.61</v>
      </c>
      <c r="I36" s="2">
        <f>VLOOKUP(B36,[3]Lifesheet!$K$49:$AR$290,34,0)</f>
        <v>0</v>
      </c>
      <c r="J36" s="2">
        <f>VLOOKUP(B36,[3]Lifesheet!$K$49:$R$290,8,0)</f>
        <v>1</v>
      </c>
      <c r="K36" s="2">
        <f>VLOOKUP(B36,[3]Lifesheet!$K$49:$AU$290,37,0)</f>
        <v>0</v>
      </c>
      <c r="L36" s="2">
        <f>VLOOKUP($B36,[3]Lifesheet!$K$49:$CK$290,71,0)</f>
        <v>0</v>
      </c>
      <c r="M36" s="2">
        <f>VLOOKUP($B36,[3]Lifesheet!$K$49:$CK$290,72,0)</f>
        <v>0</v>
      </c>
      <c r="N36" s="2">
        <f>VLOOKUP($B36,[3]Lifesheet!$K$49:$CK$290,73,0)</f>
        <v>0</v>
      </c>
      <c r="O36" s="2">
        <f>VLOOKUP($B36,[3]Lifesheet!$K$49:$CK$290,74,0)</f>
        <v>0</v>
      </c>
      <c r="P36" s="2">
        <f>VLOOKUP($B36,[3]Lifesheet!$K$49:$CK$290,75,0)</f>
        <v>0</v>
      </c>
      <c r="Q36" s="2">
        <f>VLOOKUP($B36,[3]Lifesheet!$K$49:$CK$290,76,0)</f>
        <v>0</v>
      </c>
      <c r="R36" s="2">
        <f>VLOOKUP($B36,[3]Lifesheet!$K$49:$CK$290,77,0)</f>
        <v>0</v>
      </c>
      <c r="S36" s="2">
        <f>VLOOKUP($B36,[3]Lifesheet!$K$49:$CK$290,78,0)</f>
        <v>0</v>
      </c>
      <c r="T36" s="2">
        <f>VLOOKUP($B36,[3]Lifesheet!$K$49:$CK$290,79,0)</f>
        <v>0</v>
      </c>
      <c r="U36" s="2">
        <f>VLOOKUP(B36,[3]Lifesheet!$K$49:$AO$290,31,0)</f>
        <v>-272209.16169919702</v>
      </c>
      <c r="V36" s="2">
        <f>VLOOKUP($B36,[3]Lifesheet!$K$49:$AN$290,22,0)</f>
        <v>49804965.0443395</v>
      </c>
      <c r="W36" s="2">
        <f>VLOOKUP($B36,[3]Lifesheet!$K$49:$AN$290,23,0)</f>
        <v>47945478.784440398</v>
      </c>
      <c r="X36" s="2">
        <f>VLOOKUP($B36,[3]Lifesheet!$K$49:$AN$290,24,0)</f>
        <v>52710075.529153302</v>
      </c>
      <c r="Y36" s="2">
        <f>VLOOKUP($B36,[3]Lifesheet!$K$49:$AN$290,25,0)</f>
        <v>50035357.390263401</v>
      </c>
      <c r="Z36" s="2">
        <f>VLOOKUP($B36,[3]Lifesheet!$K$49:$AN$290,26,0)</f>
        <v>49804965.0443395</v>
      </c>
      <c r="AA36" s="2">
        <f>VLOOKUP($B36,[3]Lifesheet!$K$49:$AN$290,27,0)</f>
        <v>49804965.0443395</v>
      </c>
      <c r="AB36" s="2">
        <f>VLOOKUP($B36,[3]Lifesheet!$K$49:$AN$290,28,0)</f>
        <v>49804965.0443395</v>
      </c>
      <c r="AC36" s="2">
        <f>VLOOKUP($B36,[3]Lifesheet!$K$49:$AN$290,29,0)</f>
        <v>50926342.680218004</v>
      </c>
      <c r="AD36" s="2">
        <f>VLOOKUP($B36,[3]Lifesheet!$K$49:$AN$290,30,0)</f>
        <v>50185310.041441403</v>
      </c>
      <c r="AE36" s="2">
        <f>VLOOKUP(B36,[3]Lifesheet!$K$49:$AX$290,40,0)</f>
        <v>0</v>
      </c>
    </row>
    <row r="37" spans="1:31" x14ac:dyDescent="0.25">
      <c r="A37">
        <v>20210630</v>
      </c>
      <c r="B37" t="s">
        <v>35</v>
      </c>
      <c r="C37" s="1">
        <f>VLOOKUP(B37,'[1]MP 2021Q2'!$A$2:$B$243,2,0)</f>
        <v>5.5E-2</v>
      </c>
      <c r="D37" s="3">
        <f>VLOOKUP(B37,'[2]Operationeel Risico'!$S$53:$AB$294,6,0)</f>
        <v>1334026.9116214199</v>
      </c>
      <c r="E37" s="3">
        <f>VLOOKUP(B37,'[2]Operationeel Risico'!$S$53:$AB$294,7,0)</f>
        <v>0</v>
      </c>
      <c r="F37" s="3">
        <f>VLOOKUP(B37,'[2]Operationeel Risico'!$S$53:$AB$294,8,0)</f>
        <v>4.01</v>
      </c>
      <c r="G37" s="3">
        <f>VLOOKUP(B37,'[2]Operationeel Risico'!$S$53:$AB$294,9,0)</f>
        <v>0</v>
      </c>
      <c r="H37" s="3">
        <f>VLOOKUP(B37,'[2]Operationeel Risico'!$S$53:$AB$294,10,0)</f>
        <v>17.899999999999999</v>
      </c>
      <c r="I37" s="2">
        <f>VLOOKUP(B37,[3]Lifesheet!$K$49:$AR$290,34,0)</f>
        <v>0</v>
      </c>
      <c r="J37" s="2">
        <f>VLOOKUP(B37,[3]Lifesheet!$K$49:$R$290,8,0)</f>
        <v>1</v>
      </c>
      <c r="K37" s="2">
        <f>VLOOKUP(B37,[3]Lifesheet!$K$49:$AU$290,37,0)</f>
        <v>0</v>
      </c>
      <c r="L37" s="2">
        <f>VLOOKUP($B37,[3]Lifesheet!$K$49:$CK$290,71,0)</f>
        <v>0</v>
      </c>
      <c r="M37" s="2">
        <f>VLOOKUP($B37,[3]Lifesheet!$K$49:$CK$290,72,0)</f>
        <v>0</v>
      </c>
      <c r="N37" s="2">
        <f>VLOOKUP($B37,[3]Lifesheet!$K$49:$CK$290,73,0)</f>
        <v>0</v>
      </c>
      <c r="O37" s="2">
        <f>VLOOKUP($B37,[3]Lifesheet!$K$49:$CK$290,74,0)</f>
        <v>0</v>
      </c>
      <c r="P37" s="2">
        <f>VLOOKUP($B37,[3]Lifesheet!$K$49:$CK$290,75,0)</f>
        <v>0</v>
      </c>
      <c r="Q37" s="2">
        <f>VLOOKUP($B37,[3]Lifesheet!$K$49:$CK$290,76,0)</f>
        <v>0</v>
      </c>
      <c r="R37" s="2">
        <f>VLOOKUP($B37,[3]Lifesheet!$K$49:$CK$290,77,0)</f>
        <v>0</v>
      </c>
      <c r="S37" s="2">
        <f>VLOOKUP($B37,[3]Lifesheet!$K$49:$CK$290,78,0)</f>
        <v>0</v>
      </c>
      <c r="T37" s="2">
        <f>VLOOKUP($B37,[3]Lifesheet!$K$49:$CK$290,79,0)</f>
        <v>0</v>
      </c>
      <c r="U37" s="2">
        <f>VLOOKUP(B37,[3]Lifesheet!$K$49:$AO$290,31,0)</f>
        <v>-5792.7507308402</v>
      </c>
      <c r="V37" s="2">
        <f>VLOOKUP($B37,[3]Lifesheet!$K$49:$AN$290,22,0)</f>
        <v>1339819.66235226</v>
      </c>
      <c r="W37" s="2">
        <f>VLOOKUP($B37,[3]Lifesheet!$K$49:$AN$290,23,0)</f>
        <v>1298347.25964754</v>
      </c>
      <c r="X37" s="2">
        <f>VLOOKUP($B37,[3]Lifesheet!$K$49:$AN$290,24,0)</f>
        <v>1404801.33560206</v>
      </c>
      <c r="Y37" s="2">
        <f>VLOOKUP($B37,[3]Lifesheet!$K$49:$AN$290,25,0)</f>
        <v>1339819.65863205</v>
      </c>
      <c r="Z37" s="2">
        <f>VLOOKUP($B37,[3]Lifesheet!$K$49:$AN$290,26,0)</f>
        <v>1339819.66235226</v>
      </c>
      <c r="AA37" s="2">
        <f>VLOOKUP($B37,[3]Lifesheet!$K$49:$AN$290,27,0)</f>
        <v>1339819.66235226</v>
      </c>
      <c r="AB37" s="2">
        <f>VLOOKUP($B37,[3]Lifesheet!$K$49:$AN$290,28,0)</f>
        <v>1339819.66235226</v>
      </c>
      <c r="AC37" s="2">
        <f>VLOOKUP($B37,[3]Lifesheet!$K$49:$AN$290,29,0)</f>
        <v>1377938.1556691499</v>
      </c>
      <c r="AD37" s="2">
        <f>VLOOKUP($B37,[3]Lifesheet!$K$49:$AN$290,30,0)</f>
        <v>1339477.38163637</v>
      </c>
      <c r="AE37" s="2">
        <f>VLOOKUP(B37,[3]Lifesheet!$K$49:$AX$290,40,0)</f>
        <v>0</v>
      </c>
    </row>
    <row r="38" spans="1:31" x14ac:dyDescent="0.25">
      <c r="A38">
        <v>20210630</v>
      </c>
      <c r="B38" t="s">
        <v>36</v>
      </c>
      <c r="C38" s="1">
        <f>VLOOKUP(B38,'[1]MP 2021Q2'!$A$2:$B$243,2,0)</f>
        <v>5.5E-2</v>
      </c>
      <c r="D38" s="3">
        <f>VLOOKUP(B38,'[2]Operationeel Risico'!$S$53:$AB$294,6,0)</f>
        <v>3838895.4957116302</v>
      </c>
      <c r="E38" s="3">
        <f>VLOOKUP(B38,'[2]Operationeel Risico'!$S$53:$AB$294,7,0)</f>
        <v>185198.34</v>
      </c>
      <c r="F38" s="3">
        <f>VLOOKUP(B38,'[2]Operationeel Risico'!$S$53:$AB$294,8,0)</f>
        <v>5.93</v>
      </c>
      <c r="G38" s="3">
        <f>VLOOKUP(B38,'[2]Operationeel Risico'!$S$53:$AB$294,9,0)</f>
        <v>22.63</v>
      </c>
      <c r="H38" s="3">
        <f>VLOOKUP(B38,'[2]Operationeel Risico'!$S$53:$AB$294,10,0)</f>
        <v>103.2</v>
      </c>
      <c r="I38" s="2">
        <f>VLOOKUP(B38,[3]Lifesheet!$K$49:$AR$290,34,0)</f>
        <v>0</v>
      </c>
      <c r="J38" s="2">
        <f>VLOOKUP(B38,[3]Lifesheet!$K$49:$R$290,8,0)</f>
        <v>1</v>
      </c>
      <c r="K38" s="2">
        <f>VLOOKUP(B38,[3]Lifesheet!$K$49:$AU$290,37,0)</f>
        <v>0</v>
      </c>
      <c r="L38" s="2">
        <f>VLOOKUP($B38,[3]Lifesheet!$K$49:$CK$290,71,0)</f>
        <v>0</v>
      </c>
      <c r="M38" s="2">
        <f>VLOOKUP($B38,[3]Lifesheet!$K$49:$CK$290,72,0)</f>
        <v>0</v>
      </c>
      <c r="N38" s="2">
        <f>VLOOKUP($B38,[3]Lifesheet!$K$49:$CK$290,73,0)</f>
        <v>0</v>
      </c>
      <c r="O38" s="2">
        <f>VLOOKUP($B38,[3]Lifesheet!$K$49:$CK$290,74,0)</f>
        <v>0</v>
      </c>
      <c r="P38" s="2">
        <f>VLOOKUP($B38,[3]Lifesheet!$K$49:$CK$290,75,0)</f>
        <v>0</v>
      </c>
      <c r="Q38" s="2">
        <f>VLOOKUP($B38,[3]Lifesheet!$K$49:$CK$290,76,0)</f>
        <v>0</v>
      </c>
      <c r="R38" s="2">
        <f>VLOOKUP($B38,[3]Lifesheet!$K$49:$CK$290,77,0)</f>
        <v>0</v>
      </c>
      <c r="S38" s="2">
        <f>VLOOKUP($B38,[3]Lifesheet!$K$49:$CK$290,78,0)</f>
        <v>0</v>
      </c>
      <c r="T38" s="2">
        <f>VLOOKUP($B38,[3]Lifesheet!$K$49:$CK$290,79,0)</f>
        <v>0</v>
      </c>
      <c r="U38" s="2">
        <f>VLOOKUP(B38,[3]Lifesheet!$K$49:$AO$290,31,0)</f>
        <v>-13969.6496209462</v>
      </c>
      <c r="V38" s="2">
        <f>VLOOKUP($B38,[3]Lifesheet!$K$49:$AN$290,22,0)</f>
        <v>3852865.14533258</v>
      </c>
      <c r="W38" s="2">
        <f>VLOOKUP($B38,[3]Lifesheet!$K$49:$AN$290,23,0)</f>
        <v>3710472.1480820701</v>
      </c>
      <c r="X38" s="2">
        <f>VLOOKUP($B38,[3]Lifesheet!$K$49:$AN$290,24,0)</f>
        <v>4075306.7285486399</v>
      </c>
      <c r="Y38" s="2">
        <f>VLOOKUP($B38,[3]Lifesheet!$K$49:$AN$290,25,0)</f>
        <v>3852865.1363277799</v>
      </c>
      <c r="Z38" s="2">
        <f>VLOOKUP($B38,[3]Lifesheet!$K$49:$AN$290,26,0)</f>
        <v>3852865.14533258</v>
      </c>
      <c r="AA38" s="2">
        <f>VLOOKUP($B38,[3]Lifesheet!$K$49:$AN$290,27,0)</f>
        <v>3852865.14533258</v>
      </c>
      <c r="AB38" s="2">
        <f>VLOOKUP($B38,[3]Lifesheet!$K$49:$AN$290,28,0)</f>
        <v>3852865.14533258</v>
      </c>
      <c r="AC38" s="2">
        <f>VLOOKUP($B38,[3]Lifesheet!$K$49:$AN$290,29,0)</f>
        <v>4088014.0853823102</v>
      </c>
      <c r="AD38" s="2">
        <f>VLOOKUP($B38,[3]Lifesheet!$K$49:$AN$290,30,0)</f>
        <v>3850146.1407889398</v>
      </c>
      <c r="AE38" s="2">
        <f>VLOOKUP(B38,[3]Lifesheet!$K$49:$AX$290,40,0)</f>
        <v>0</v>
      </c>
    </row>
    <row r="39" spans="1:31" x14ac:dyDescent="0.25">
      <c r="A39">
        <v>20210630</v>
      </c>
      <c r="B39" t="s">
        <v>37</v>
      </c>
      <c r="C39" s="1">
        <f>VLOOKUP(B39,'[1]MP 2021Q2'!$A$2:$B$243,2,0)</f>
        <v>5.5E-2</v>
      </c>
      <c r="D39" s="3">
        <f>VLOOKUP(B39,'[2]Operationeel Risico'!$S$53:$AB$294,6,0)</f>
        <v>85455552.885543093</v>
      </c>
      <c r="E39" s="3">
        <f>VLOOKUP(B39,'[2]Operationeel Risico'!$S$53:$AB$294,7,0)</f>
        <v>50903.360000000001</v>
      </c>
      <c r="F39" s="3">
        <f>VLOOKUP(B39,'[2]Operationeel Risico'!$S$53:$AB$294,8,0)</f>
        <v>158.72999999999999</v>
      </c>
      <c r="G39" s="3">
        <f>VLOOKUP(B39,'[2]Operationeel Risico'!$S$53:$AB$294,9,0)</f>
        <v>28.3</v>
      </c>
      <c r="H39" s="3">
        <f>VLOOKUP(B39,'[2]Operationeel Risico'!$S$53:$AB$294,10,0)</f>
        <v>987.15</v>
      </c>
      <c r="I39" s="2">
        <f>VLOOKUP(B39,[3]Lifesheet!$K$49:$AR$290,34,0)</f>
        <v>0</v>
      </c>
      <c r="J39" s="2">
        <f>VLOOKUP(B39,[3]Lifesheet!$K$49:$R$290,8,0)</f>
        <v>1</v>
      </c>
      <c r="K39" s="2">
        <f>VLOOKUP(B39,[3]Lifesheet!$K$49:$AU$290,37,0)</f>
        <v>0</v>
      </c>
      <c r="L39" s="2">
        <f>VLOOKUP($B39,[3]Lifesheet!$K$49:$CK$290,71,0)</f>
        <v>0</v>
      </c>
      <c r="M39" s="2">
        <f>VLOOKUP($B39,[3]Lifesheet!$K$49:$CK$290,72,0)</f>
        <v>0</v>
      </c>
      <c r="N39" s="2">
        <f>VLOOKUP($B39,[3]Lifesheet!$K$49:$CK$290,73,0)</f>
        <v>0</v>
      </c>
      <c r="O39" s="2">
        <f>VLOOKUP($B39,[3]Lifesheet!$K$49:$CK$290,74,0)</f>
        <v>0</v>
      </c>
      <c r="P39" s="2">
        <f>VLOOKUP($B39,[3]Lifesheet!$K$49:$CK$290,75,0)</f>
        <v>0</v>
      </c>
      <c r="Q39" s="2">
        <f>VLOOKUP($B39,[3]Lifesheet!$K$49:$CK$290,76,0)</f>
        <v>0</v>
      </c>
      <c r="R39" s="2">
        <f>VLOOKUP($B39,[3]Lifesheet!$K$49:$CK$290,77,0)</f>
        <v>0</v>
      </c>
      <c r="S39" s="2">
        <f>VLOOKUP($B39,[3]Lifesheet!$K$49:$CK$290,78,0)</f>
        <v>0</v>
      </c>
      <c r="T39" s="2">
        <f>VLOOKUP($B39,[3]Lifesheet!$K$49:$CK$290,79,0)</f>
        <v>0</v>
      </c>
      <c r="U39" s="2">
        <f>VLOOKUP(B39,[3]Lifesheet!$K$49:$AO$290,31,0)</f>
        <v>-202365.77380081601</v>
      </c>
      <c r="V39" s="2">
        <f>VLOOKUP($B39,[3]Lifesheet!$K$49:$AN$290,22,0)</f>
        <v>85657918.659343898</v>
      </c>
      <c r="W39" s="2">
        <f>VLOOKUP($B39,[3]Lifesheet!$K$49:$AN$290,23,0)</f>
        <v>82960750.188679695</v>
      </c>
      <c r="X39" s="2">
        <f>VLOOKUP($B39,[3]Lifesheet!$K$49:$AN$290,24,0)</f>
        <v>89892698.791514099</v>
      </c>
      <c r="Y39" s="2">
        <f>VLOOKUP($B39,[3]Lifesheet!$K$49:$AN$290,25,0)</f>
        <v>85664520.457270607</v>
      </c>
      <c r="Z39" s="2">
        <f>VLOOKUP($B39,[3]Lifesheet!$K$49:$AN$290,26,0)</f>
        <v>85657918.659343898</v>
      </c>
      <c r="AA39" s="2">
        <f>VLOOKUP($B39,[3]Lifesheet!$K$49:$AN$290,27,0)</f>
        <v>85657918.659343898</v>
      </c>
      <c r="AB39" s="2">
        <f>VLOOKUP($B39,[3]Lifesheet!$K$49:$AN$290,28,0)</f>
        <v>85657918.659343898</v>
      </c>
      <c r="AC39" s="2">
        <f>VLOOKUP($B39,[3]Lifesheet!$K$49:$AN$290,29,0)</f>
        <v>87737147.477668405</v>
      </c>
      <c r="AD39" s="2">
        <f>VLOOKUP($B39,[3]Lifesheet!$K$49:$AN$290,30,0)</f>
        <v>85606173.472565293</v>
      </c>
      <c r="AE39" s="2">
        <f>VLOOKUP(B39,[3]Lifesheet!$K$49:$AX$290,40,0)</f>
        <v>-888352.10680426599</v>
      </c>
    </row>
    <row r="40" spans="1:31" x14ac:dyDescent="0.25">
      <c r="A40">
        <v>20210630</v>
      </c>
      <c r="B40" t="s">
        <v>38</v>
      </c>
      <c r="C40" s="1">
        <f>VLOOKUP(B40,'[1]MP 2021Q2'!$A$2:$B$243,2,0)</f>
        <v>5.5E-2</v>
      </c>
      <c r="D40" s="3">
        <f>VLOOKUP(B40,'[2]Operationeel Risico'!$S$53:$AB$294,6,0)</f>
        <v>46517696.381671697</v>
      </c>
      <c r="E40" s="3">
        <f>VLOOKUP(B40,'[2]Operationeel Risico'!$S$53:$AB$294,7,0)</f>
        <v>1764495.28</v>
      </c>
      <c r="F40" s="3">
        <f>VLOOKUP(B40,'[2]Operationeel Risico'!$S$53:$AB$294,8,0)</f>
        <v>48.66</v>
      </c>
      <c r="G40" s="3">
        <f>VLOOKUP(B40,'[2]Operationeel Risico'!$S$53:$AB$294,9,0)</f>
        <v>302.99</v>
      </c>
      <c r="H40" s="3">
        <f>VLOOKUP(B40,'[2]Operationeel Risico'!$S$53:$AB$294,10,0)</f>
        <v>529.47</v>
      </c>
      <c r="I40" s="2">
        <f>VLOOKUP(B40,[3]Lifesheet!$K$49:$AR$290,34,0)</f>
        <v>0</v>
      </c>
      <c r="J40" s="2">
        <f>VLOOKUP(B40,[3]Lifesheet!$K$49:$R$290,8,0)</f>
        <v>1</v>
      </c>
      <c r="K40" s="2">
        <f>VLOOKUP(B40,[3]Lifesheet!$K$49:$AU$290,37,0)</f>
        <v>0</v>
      </c>
      <c r="L40" s="2">
        <f>VLOOKUP($B40,[3]Lifesheet!$K$49:$CK$290,71,0)</f>
        <v>0</v>
      </c>
      <c r="M40" s="2">
        <f>VLOOKUP($B40,[3]Lifesheet!$K$49:$CK$290,72,0)</f>
        <v>0</v>
      </c>
      <c r="N40" s="2">
        <f>VLOOKUP($B40,[3]Lifesheet!$K$49:$CK$290,73,0)</f>
        <v>0</v>
      </c>
      <c r="O40" s="2">
        <f>VLOOKUP($B40,[3]Lifesheet!$K$49:$CK$290,74,0)</f>
        <v>0</v>
      </c>
      <c r="P40" s="2">
        <f>VLOOKUP($B40,[3]Lifesheet!$K$49:$CK$290,75,0)</f>
        <v>0</v>
      </c>
      <c r="Q40" s="2">
        <f>VLOOKUP($B40,[3]Lifesheet!$K$49:$CK$290,76,0)</f>
        <v>0</v>
      </c>
      <c r="R40" s="2">
        <f>VLOOKUP($B40,[3]Lifesheet!$K$49:$CK$290,77,0)</f>
        <v>0</v>
      </c>
      <c r="S40" s="2">
        <f>VLOOKUP($B40,[3]Lifesheet!$K$49:$CK$290,78,0)</f>
        <v>0</v>
      </c>
      <c r="T40" s="2">
        <f>VLOOKUP($B40,[3]Lifesheet!$K$49:$CK$290,79,0)</f>
        <v>0</v>
      </c>
      <c r="U40" s="2">
        <f>VLOOKUP(B40,[3]Lifesheet!$K$49:$AO$290,31,0)</f>
        <v>-171553.53930654799</v>
      </c>
      <c r="V40" s="2">
        <f>VLOOKUP($B40,[3]Lifesheet!$K$49:$AN$290,22,0)</f>
        <v>46689249.920978203</v>
      </c>
      <c r="W40" s="2">
        <f>VLOOKUP($B40,[3]Lifesheet!$K$49:$AN$290,23,0)</f>
        <v>45160698.385731801</v>
      </c>
      <c r="X40" s="2">
        <f>VLOOKUP($B40,[3]Lifesheet!$K$49:$AN$290,24,0)</f>
        <v>49077887.932570197</v>
      </c>
      <c r="Y40" s="2">
        <f>VLOOKUP($B40,[3]Lifesheet!$K$49:$AN$290,25,0)</f>
        <v>46726963.512391701</v>
      </c>
      <c r="Z40" s="2">
        <f>VLOOKUP($B40,[3]Lifesheet!$K$49:$AN$290,26,0)</f>
        <v>46689249.920978203</v>
      </c>
      <c r="AA40" s="2">
        <f>VLOOKUP($B40,[3]Lifesheet!$K$49:$AN$290,27,0)</f>
        <v>46689249.920978203</v>
      </c>
      <c r="AB40" s="2">
        <f>VLOOKUP($B40,[3]Lifesheet!$K$49:$AN$290,28,0)</f>
        <v>46689249.920978203</v>
      </c>
      <c r="AC40" s="2">
        <f>VLOOKUP($B40,[3]Lifesheet!$K$49:$AN$290,29,0)</f>
        <v>48563326.631104201</v>
      </c>
      <c r="AD40" s="2">
        <f>VLOOKUP($B40,[3]Lifesheet!$K$49:$AN$290,30,0)</f>
        <v>46794338.183980703</v>
      </c>
      <c r="AE40" s="2">
        <f>VLOOKUP(B40,[3]Lifesheet!$K$49:$AX$290,40,0)</f>
        <v>0</v>
      </c>
    </row>
    <row r="41" spans="1:31" x14ac:dyDescent="0.25">
      <c r="A41">
        <v>20210630</v>
      </c>
      <c r="B41" t="s">
        <v>39</v>
      </c>
      <c r="C41" s="1">
        <f>VLOOKUP(B41,'[1]MP 2021Q2'!$A$2:$B$243,2,0)</f>
        <v>5.5E-2</v>
      </c>
      <c r="D41" s="3">
        <f>VLOOKUP(B41,'[2]Operationeel Risico'!$S$53:$AB$294,6,0)</f>
        <v>1205026.83960905</v>
      </c>
      <c r="E41" s="3">
        <f>VLOOKUP(B41,'[2]Operationeel Risico'!$S$53:$AB$294,7,0)</f>
        <v>68764.98</v>
      </c>
      <c r="F41" s="3">
        <f>VLOOKUP(B41,'[2]Operationeel Risico'!$S$53:$AB$294,8,0)</f>
        <v>0.03</v>
      </c>
      <c r="G41" s="3">
        <f>VLOOKUP(B41,'[2]Operationeel Risico'!$S$53:$AB$294,9,0)</f>
        <v>3.08</v>
      </c>
      <c r="H41" s="3">
        <f>VLOOKUP(B41,'[2]Operationeel Risico'!$S$53:$AB$294,10,0)</f>
        <v>3.38</v>
      </c>
      <c r="I41" s="2">
        <f>VLOOKUP(B41,[3]Lifesheet!$K$49:$AR$290,34,0)</f>
        <v>0</v>
      </c>
      <c r="J41" s="2">
        <f>VLOOKUP(B41,[3]Lifesheet!$K$49:$R$290,8,0)</f>
        <v>1</v>
      </c>
      <c r="K41" s="2">
        <f>VLOOKUP(B41,[3]Lifesheet!$K$49:$AU$290,37,0)</f>
        <v>0</v>
      </c>
      <c r="L41" s="2">
        <f>VLOOKUP($B41,[3]Lifesheet!$K$49:$CK$290,71,0)</f>
        <v>0</v>
      </c>
      <c r="M41" s="2">
        <f>VLOOKUP($B41,[3]Lifesheet!$K$49:$CK$290,72,0)</f>
        <v>0</v>
      </c>
      <c r="N41" s="2">
        <f>VLOOKUP($B41,[3]Lifesheet!$K$49:$CK$290,73,0)</f>
        <v>0</v>
      </c>
      <c r="O41" s="2">
        <f>VLOOKUP($B41,[3]Lifesheet!$K$49:$CK$290,74,0)</f>
        <v>0</v>
      </c>
      <c r="P41" s="2">
        <f>VLOOKUP($B41,[3]Lifesheet!$K$49:$CK$290,75,0)</f>
        <v>0</v>
      </c>
      <c r="Q41" s="2">
        <f>VLOOKUP($B41,[3]Lifesheet!$K$49:$CK$290,76,0)</f>
        <v>0</v>
      </c>
      <c r="R41" s="2">
        <f>VLOOKUP($B41,[3]Lifesheet!$K$49:$CK$290,77,0)</f>
        <v>0</v>
      </c>
      <c r="S41" s="2">
        <f>VLOOKUP($B41,[3]Lifesheet!$K$49:$CK$290,78,0)</f>
        <v>0</v>
      </c>
      <c r="T41" s="2">
        <f>VLOOKUP($B41,[3]Lifesheet!$K$49:$CK$290,79,0)</f>
        <v>0</v>
      </c>
      <c r="U41" s="2">
        <f>VLOOKUP(B41,[3]Lifesheet!$K$49:$AO$290,31,0)</f>
        <v>-3390.3692498671999</v>
      </c>
      <c r="V41" s="2">
        <f>VLOOKUP($B41,[3]Lifesheet!$K$49:$AN$290,22,0)</f>
        <v>1208417.20885892</v>
      </c>
      <c r="W41" s="2">
        <f>VLOOKUP($B41,[3]Lifesheet!$K$49:$AN$290,23,0)</f>
        <v>1166369.69718111</v>
      </c>
      <c r="X41" s="2">
        <f>VLOOKUP($B41,[3]Lifesheet!$K$49:$AN$290,24,0)</f>
        <v>1274151.5493253099</v>
      </c>
      <c r="Y41" s="2">
        <f>VLOOKUP($B41,[3]Lifesheet!$K$49:$AN$290,25,0)</f>
        <v>1210542.5051410899</v>
      </c>
      <c r="Z41" s="2">
        <f>VLOOKUP($B41,[3]Lifesheet!$K$49:$AN$290,26,0)</f>
        <v>1208417.20885892</v>
      </c>
      <c r="AA41" s="2">
        <f>VLOOKUP($B41,[3]Lifesheet!$K$49:$AN$290,27,0)</f>
        <v>1208417.20885892</v>
      </c>
      <c r="AB41" s="2">
        <f>VLOOKUP($B41,[3]Lifesheet!$K$49:$AN$290,28,0)</f>
        <v>1208417.20885892</v>
      </c>
      <c r="AC41" s="2">
        <f>VLOOKUP($B41,[3]Lifesheet!$K$49:$AN$290,29,0)</f>
        <v>1221409.0545814501</v>
      </c>
      <c r="AD41" s="2">
        <f>VLOOKUP($B41,[3]Lifesheet!$K$49:$AN$290,30,0)</f>
        <v>1208629.12323908</v>
      </c>
      <c r="AE41" s="2">
        <f>VLOOKUP(B41,[3]Lifesheet!$K$49:$AX$290,40,0)</f>
        <v>0</v>
      </c>
    </row>
    <row r="42" spans="1:31" x14ac:dyDescent="0.25">
      <c r="A42">
        <v>20210630</v>
      </c>
      <c r="B42" t="s">
        <v>40</v>
      </c>
      <c r="C42" s="1">
        <f>VLOOKUP(B42,'[1]MP 2021Q2'!$A$2:$B$243,2,0)</f>
        <v>5.5E-2</v>
      </c>
      <c r="D42" s="3">
        <f>VLOOKUP(B42,'[2]Operationeel Risico'!$S$53:$AB$294,6,0)</f>
        <v>160140310.184311</v>
      </c>
      <c r="E42" s="3">
        <f>VLOOKUP(B42,'[2]Operationeel Risico'!$S$53:$AB$294,7,0)</f>
        <v>6162455.5199999996</v>
      </c>
      <c r="F42" s="3">
        <f>VLOOKUP(B42,'[2]Operationeel Risico'!$S$53:$AB$294,8,0)</f>
        <v>118.6</v>
      </c>
      <c r="G42" s="3">
        <f>VLOOKUP(B42,'[2]Operationeel Risico'!$S$53:$AB$294,9,0)</f>
        <v>358.46</v>
      </c>
      <c r="H42" s="3">
        <f>VLOOKUP(B42,'[2]Operationeel Risico'!$S$53:$AB$294,10,0)</f>
        <v>1249.8</v>
      </c>
      <c r="I42" s="2">
        <f>VLOOKUP(B42,[3]Lifesheet!$K$49:$AR$290,34,0)</f>
        <v>0</v>
      </c>
      <c r="J42" s="2">
        <f>VLOOKUP(B42,[3]Lifesheet!$K$49:$R$290,8,0)</f>
        <v>1</v>
      </c>
      <c r="K42" s="2">
        <f>VLOOKUP(B42,[3]Lifesheet!$K$49:$AU$290,37,0)</f>
        <v>0</v>
      </c>
      <c r="L42" s="2">
        <f>VLOOKUP($B42,[3]Lifesheet!$K$49:$CK$290,71,0)</f>
        <v>0</v>
      </c>
      <c r="M42" s="2">
        <f>VLOOKUP($B42,[3]Lifesheet!$K$49:$CK$290,72,0)</f>
        <v>0</v>
      </c>
      <c r="N42" s="2">
        <f>VLOOKUP($B42,[3]Lifesheet!$K$49:$CK$290,73,0)</f>
        <v>0</v>
      </c>
      <c r="O42" s="2">
        <f>VLOOKUP($B42,[3]Lifesheet!$K$49:$CK$290,74,0)</f>
        <v>0</v>
      </c>
      <c r="P42" s="2">
        <f>VLOOKUP($B42,[3]Lifesheet!$K$49:$CK$290,75,0)</f>
        <v>0</v>
      </c>
      <c r="Q42" s="2">
        <f>VLOOKUP($B42,[3]Lifesheet!$K$49:$CK$290,76,0)</f>
        <v>0</v>
      </c>
      <c r="R42" s="2">
        <f>VLOOKUP($B42,[3]Lifesheet!$K$49:$CK$290,77,0)</f>
        <v>0</v>
      </c>
      <c r="S42" s="2">
        <f>VLOOKUP($B42,[3]Lifesheet!$K$49:$CK$290,78,0)</f>
        <v>0</v>
      </c>
      <c r="T42" s="2">
        <f>VLOOKUP($B42,[3]Lifesheet!$K$49:$CK$290,79,0)</f>
        <v>0</v>
      </c>
      <c r="U42" s="2">
        <f>VLOOKUP(B42,[3]Lifesheet!$K$49:$AO$290,31,0)</f>
        <v>-563093.39247968304</v>
      </c>
      <c r="V42" s="2">
        <f>VLOOKUP($B42,[3]Lifesheet!$K$49:$AN$290,22,0)</f>
        <v>160703403.57679099</v>
      </c>
      <c r="W42" s="2">
        <f>VLOOKUP($B42,[3]Lifesheet!$K$49:$AN$290,23,0)</f>
        <v>155734651.19552299</v>
      </c>
      <c r="X42" s="2">
        <f>VLOOKUP($B42,[3]Lifesheet!$K$49:$AN$290,24,0)</f>
        <v>168461233.44458401</v>
      </c>
      <c r="Y42" s="2">
        <f>VLOOKUP($B42,[3]Lifesheet!$K$49:$AN$290,25,0)</f>
        <v>160797194.11045501</v>
      </c>
      <c r="Z42" s="2">
        <f>VLOOKUP($B42,[3]Lifesheet!$K$49:$AN$290,26,0)</f>
        <v>160703403.57679099</v>
      </c>
      <c r="AA42" s="2">
        <f>VLOOKUP($B42,[3]Lifesheet!$K$49:$AN$290,27,0)</f>
        <v>160703403.57679099</v>
      </c>
      <c r="AB42" s="2">
        <f>VLOOKUP($B42,[3]Lifesheet!$K$49:$AN$290,28,0)</f>
        <v>160703403.57679099</v>
      </c>
      <c r="AC42" s="2">
        <f>VLOOKUP($B42,[3]Lifesheet!$K$49:$AN$290,29,0)</f>
        <v>164338141.22255701</v>
      </c>
      <c r="AD42" s="2">
        <f>VLOOKUP($B42,[3]Lifesheet!$K$49:$AN$290,30,0)</f>
        <v>160921896.055729</v>
      </c>
      <c r="AE42" s="2">
        <f>VLOOKUP(B42,[3]Lifesheet!$K$49:$AX$290,40,0)</f>
        <v>0</v>
      </c>
    </row>
    <row r="43" spans="1:31" x14ac:dyDescent="0.25">
      <c r="A43">
        <v>20210630</v>
      </c>
      <c r="B43" t="s">
        <v>41</v>
      </c>
      <c r="C43" s="1">
        <f>VLOOKUP(B43,'[1]MP 2021Q2'!$A$2:$B$243,2,0)</f>
        <v>5.5E-2</v>
      </c>
      <c r="D43" s="3">
        <f>VLOOKUP(B43,'[2]Operationeel Risico'!$S$53:$AB$294,6,0)</f>
        <v>20170827.235316198</v>
      </c>
      <c r="E43" s="3">
        <f>VLOOKUP(B43,'[2]Operationeel Risico'!$S$53:$AB$294,7,0)</f>
        <v>0</v>
      </c>
      <c r="F43" s="3">
        <f>VLOOKUP(B43,'[2]Operationeel Risico'!$S$53:$AB$294,8,0)</f>
        <v>22.72</v>
      </c>
      <c r="G43" s="3">
        <f>VLOOKUP(B43,'[2]Operationeel Risico'!$S$53:$AB$294,9,0)</f>
        <v>10.63</v>
      </c>
      <c r="H43" s="3">
        <f>VLOOKUP(B43,'[2]Operationeel Risico'!$S$53:$AB$294,10,0)</f>
        <v>350.98</v>
      </c>
      <c r="I43" s="2">
        <f>VLOOKUP(B43,[3]Lifesheet!$K$49:$AR$290,34,0)</f>
        <v>0</v>
      </c>
      <c r="J43" s="2">
        <f>VLOOKUP(B43,[3]Lifesheet!$K$49:$R$290,8,0)</f>
        <v>1</v>
      </c>
      <c r="K43" s="2">
        <f>VLOOKUP(B43,[3]Lifesheet!$K$49:$AU$290,37,0)</f>
        <v>0</v>
      </c>
      <c r="L43" s="2">
        <f>VLOOKUP($B43,[3]Lifesheet!$K$49:$CK$290,71,0)</f>
        <v>0</v>
      </c>
      <c r="M43" s="2">
        <f>VLOOKUP($B43,[3]Lifesheet!$K$49:$CK$290,72,0)</f>
        <v>0</v>
      </c>
      <c r="N43" s="2">
        <f>VLOOKUP($B43,[3]Lifesheet!$K$49:$CK$290,73,0)</f>
        <v>0</v>
      </c>
      <c r="O43" s="2">
        <f>VLOOKUP($B43,[3]Lifesheet!$K$49:$CK$290,74,0)</f>
        <v>0</v>
      </c>
      <c r="P43" s="2">
        <f>VLOOKUP($B43,[3]Lifesheet!$K$49:$CK$290,75,0)</f>
        <v>0</v>
      </c>
      <c r="Q43" s="2">
        <f>VLOOKUP($B43,[3]Lifesheet!$K$49:$CK$290,76,0)</f>
        <v>0</v>
      </c>
      <c r="R43" s="2">
        <f>VLOOKUP($B43,[3]Lifesheet!$K$49:$CK$290,77,0)</f>
        <v>0</v>
      </c>
      <c r="S43" s="2">
        <f>VLOOKUP($B43,[3]Lifesheet!$K$49:$CK$290,78,0)</f>
        <v>0</v>
      </c>
      <c r="T43" s="2">
        <f>VLOOKUP($B43,[3]Lifesheet!$K$49:$CK$290,79,0)</f>
        <v>0</v>
      </c>
      <c r="U43" s="2">
        <f>VLOOKUP(B43,[3]Lifesheet!$K$49:$AO$290,31,0)</f>
        <v>-63936.953343154302</v>
      </c>
      <c r="V43" s="2">
        <f>VLOOKUP($B43,[3]Lifesheet!$K$49:$AN$290,22,0)</f>
        <v>20234764.1886594</v>
      </c>
      <c r="W43" s="2">
        <f>VLOOKUP($B43,[3]Lifesheet!$K$49:$AN$290,23,0)</f>
        <v>19535549.8030742</v>
      </c>
      <c r="X43" s="2">
        <f>VLOOKUP($B43,[3]Lifesheet!$K$49:$AN$290,24,0)</f>
        <v>21328010.645652201</v>
      </c>
      <c r="Y43" s="2">
        <f>VLOOKUP($B43,[3]Lifesheet!$K$49:$AN$290,25,0)</f>
        <v>20234764.133542798</v>
      </c>
      <c r="Z43" s="2">
        <f>VLOOKUP($B43,[3]Lifesheet!$K$49:$AN$290,26,0)</f>
        <v>20234764.1886594</v>
      </c>
      <c r="AA43" s="2">
        <f>VLOOKUP($B43,[3]Lifesheet!$K$49:$AN$290,27,0)</f>
        <v>20234764.1886594</v>
      </c>
      <c r="AB43" s="2">
        <f>VLOOKUP($B43,[3]Lifesheet!$K$49:$AN$290,28,0)</f>
        <v>20234764.1886594</v>
      </c>
      <c r="AC43" s="2">
        <f>VLOOKUP($B43,[3]Lifesheet!$K$49:$AN$290,29,0)</f>
        <v>21001651.435783599</v>
      </c>
      <c r="AD43" s="2">
        <f>VLOOKUP($B43,[3]Lifesheet!$K$49:$AN$290,30,0)</f>
        <v>20217868.109584101</v>
      </c>
      <c r="AE43" s="2">
        <f>VLOOKUP(B43,[3]Lifesheet!$K$49:$AX$290,40,0)</f>
        <v>0</v>
      </c>
    </row>
    <row r="44" spans="1:31" x14ac:dyDescent="0.25">
      <c r="A44">
        <v>20210630</v>
      </c>
      <c r="B44" t="s">
        <v>42</v>
      </c>
      <c r="C44" s="1">
        <f>VLOOKUP(B44,'[1]MP 2021Q2'!$A$2:$B$243,2,0)</f>
        <v>5.5E-2</v>
      </c>
      <c r="D44" s="3">
        <f>VLOOKUP(B44,'[2]Operationeel Risico'!$S$53:$AB$294,6,0)</f>
        <v>2900949.3574346201</v>
      </c>
      <c r="E44" s="3">
        <f>VLOOKUP(B44,'[2]Operationeel Risico'!$S$53:$AB$294,7,0)</f>
        <v>0</v>
      </c>
      <c r="F44" s="3">
        <f>VLOOKUP(B44,'[2]Operationeel Risico'!$S$53:$AB$294,8,0)</f>
        <v>0</v>
      </c>
      <c r="G44" s="3">
        <f>VLOOKUP(B44,'[2]Operationeel Risico'!$S$53:$AB$294,9,0)</f>
        <v>0</v>
      </c>
      <c r="H44" s="3">
        <f>VLOOKUP(B44,'[2]Operationeel Risico'!$S$53:$AB$294,10,0)</f>
        <v>81.209999999999994</v>
      </c>
      <c r="I44" s="2">
        <f>VLOOKUP(B44,[3]Lifesheet!$K$49:$AR$290,34,0)</f>
        <v>0</v>
      </c>
      <c r="J44" s="2">
        <f>VLOOKUP(B44,[3]Lifesheet!$K$49:$R$290,8,0)</f>
        <v>1</v>
      </c>
      <c r="K44" s="2">
        <f>VLOOKUP(B44,[3]Lifesheet!$K$49:$AU$290,37,0)</f>
        <v>0</v>
      </c>
      <c r="L44" s="2">
        <f>VLOOKUP($B44,[3]Lifesheet!$K$49:$CK$290,71,0)</f>
        <v>0</v>
      </c>
      <c r="M44" s="2">
        <f>VLOOKUP($B44,[3]Lifesheet!$K$49:$CK$290,72,0)</f>
        <v>0</v>
      </c>
      <c r="N44" s="2">
        <f>VLOOKUP($B44,[3]Lifesheet!$K$49:$CK$290,73,0)</f>
        <v>0</v>
      </c>
      <c r="O44" s="2">
        <f>VLOOKUP($B44,[3]Lifesheet!$K$49:$CK$290,74,0)</f>
        <v>0</v>
      </c>
      <c r="P44" s="2">
        <f>VLOOKUP($B44,[3]Lifesheet!$K$49:$CK$290,75,0)</f>
        <v>0</v>
      </c>
      <c r="Q44" s="2">
        <f>VLOOKUP($B44,[3]Lifesheet!$K$49:$CK$290,76,0)</f>
        <v>0</v>
      </c>
      <c r="R44" s="2">
        <f>VLOOKUP($B44,[3]Lifesheet!$K$49:$CK$290,77,0)</f>
        <v>0</v>
      </c>
      <c r="S44" s="2">
        <f>VLOOKUP($B44,[3]Lifesheet!$K$49:$CK$290,78,0)</f>
        <v>0</v>
      </c>
      <c r="T44" s="2">
        <f>VLOOKUP($B44,[3]Lifesheet!$K$49:$CK$290,79,0)</f>
        <v>0</v>
      </c>
      <c r="U44" s="2">
        <f>VLOOKUP(B44,[3]Lifesheet!$K$49:$AO$290,31,0)</f>
        <v>-7582.4035352950596</v>
      </c>
      <c r="V44" s="2">
        <f>VLOOKUP($B44,[3]Lifesheet!$K$49:$AN$290,22,0)</f>
        <v>2908531.7609699201</v>
      </c>
      <c r="W44" s="2">
        <f>VLOOKUP($B44,[3]Lifesheet!$K$49:$AN$290,23,0)</f>
        <v>2799629.93338572</v>
      </c>
      <c r="X44" s="2">
        <f>VLOOKUP($B44,[3]Lifesheet!$K$49:$AN$290,24,0)</f>
        <v>3077391.44002028</v>
      </c>
      <c r="Y44" s="2">
        <f>VLOOKUP($B44,[3]Lifesheet!$K$49:$AN$290,25,0)</f>
        <v>2908531.7450346998</v>
      </c>
      <c r="Z44" s="2">
        <f>VLOOKUP($B44,[3]Lifesheet!$K$49:$AN$290,26,0)</f>
        <v>2908531.7609699201</v>
      </c>
      <c r="AA44" s="2">
        <f>VLOOKUP($B44,[3]Lifesheet!$K$49:$AN$290,27,0)</f>
        <v>2908531.7609699201</v>
      </c>
      <c r="AB44" s="2">
        <f>VLOOKUP($B44,[3]Lifesheet!$K$49:$AN$290,28,0)</f>
        <v>2908531.7609699201</v>
      </c>
      <c r="AC44" s="2">
        <f>VLOOKUP($B44,[3]Lifesheet!$K$49:$AN$290,29,0)</f>
        <v>3064909.5849529798</v>
      </c>
      <c r="AD44" s="2">
        <f>VLOOKUP($B44,[3]Lifesheet!$K$49:$AN$290,30,0)</f>
        <v>2903316.9985613599</v>
      </c>
      <c r="AE44" s="2">
        <f>VLOOKUP(B44,[3]Lifesheet!$K$49:$AX$290,40,0)</f>
        <v>0</v>
      </c>
    </row>
    <row r="45" spans="1:31" x14ac:dyDescent="0.25">
      <c r="A45">
        <v>20210630</v>
      </c>
      <c r="B45" t="s">
        <v>43</v>
      </c>
      <c r="C45" s="1">
        <f>VLOOKUP(B45,'[1]MP 2021Q2'!$A$2:$B$243,2,0)</f>
        <v>5.5E-2</v>
      </c>
      <c r="D45" s="3">
        <f>VLOOKUP(B45,'[2]Operationeel Risico'!$S$53:$AB$294,6,0)</f>
        <v>-3.2648940772447401E-3</v>
      </c>
      <c r="E45" s="3">
        <f>VLOOKUP(B45,'[2]Operationeel Risico'!$S$53:$AB$294,7,0)</f>
        <v>0</v>
      </c>
      <c r="F45" s="3">
        <f>VLOOKUP(B45,'[2]Operationeel Risico'!$S$53:$AB$294,8,0)</f>
        <v>0</v>
      </c>
      <c r="G45" s="3">
        <f>VLOOKUP(B45,'[2]Operationeel Risico'!$S$53:$AB$294,9,0)</f>
        <v>0</v>
      </c>
      <c r="H45" s="3">
        <f>VLOOKUP(B45,'[2]Operationeel Risico'!$S$53:$AB$294,10,0)</f>
        <v>0</v>
      </c>
      <c r="I45" s="2">
        <f>VLOOKUP(B45,[3]Lifesheet!$K$49:$AR$290,34,0)</f>
        <v>0</v>
      </c>
      <c r="J45" s="2">
        <f>VLOOKUP(B45,[3]Lifesheet!$K$49:$R$290,8,0)</f>
        <v>1</v>
      </c>
      <c r="K45" s="2">
        <f>VLOOKUP(B45,[3]Lifesheet!$K$49:$AU$290,37,0)</f>
        <v>0</v>
      </c>
      <c r="L45" s="2">
        <f>VLOOKUP($B45,[3]Lifesheet!$K$49:$CK$290,71,0)</f>
        <v>0</v>
      </c>
      <c r="M45" s="2">
        <f>VLOOKUP($B45,[3]Lifesheet!$K$49:$CK$290,72,0)</f>
        <v>0</v>
      </c>
      <c r="N45" s="2">
        <f>VLOOKUP($B45,[3]Lifesheet!$K$49:$CK$290,73,0)</f>
        <v>0</v>
      </c>
      <c r="O45" s="2">
        <f>VLOOKUP($B45,[3]Lifesheet!$K$49:$CK$290,74,0)</f>
        <v>0</v>
      </c>
      <c r="P45" s="2">
        <f>VLOOKUP($B45,[3]Lifesheet!$K$49:$CK$290,75,0)</f>
        <v>0</v>
      </c>
      <c r="Q45" s="2">
        <f>VLOOKUP($B45,[3]Lifesheet!$K$49:$CK$290,76,0)</f>
        <v>0</v>
      </c>
      <c r="R45" s="2">
        <f>VLOOKUP($B45,[3]Lifesheet!$K$49:$CK$290,77,0)</f>
        <v>0</v>
      </c>
      <c r="S45" s="2">
        <f>VLOOKUP($B45,[3]Lifesheet!$K$49:$CK$290,78,0)</f>
        <v>0</v>
      </c>
      <c r="T45" s="2">
        <f>VLOOKUP($B45,[3]Lifesheet!$K$49:$CK$290,79,0)</f>
        <v>0</v>
      </c>
      <c r="U45" s="2">
        <f>VLOOKUP(B45,[3]Lifesheet!$K$49:$AO$290,31,0)</f>
        <v>-3.9883197658577303E-3</v>
      </c>
      <c r="V45" s="2">
        <f>VLOOKUP($B45,[3]Lifesheet!$K$49:$AN$290,22,0)</f>
        <v>7.2342568861298595E-4</v>
      </c>
      <c r="W45" s="2">
        <f>VLOOKUP($B45,[3]Lifesheet!$K$49:$AN$290,23,0)</f>
        <v>7.2342568861298595E-4</v>
      </c>
      <c r="X45" s="2">
        <f>VLOOKUP($B45,[3]Lifesheet!$K$49:$AN$290,24,0)</f>
        <v>7.2342568861298595E-4</v>
      </c>
      <c r="Y45" s="2">
        <f>VLOOKUP($B45,[3]Lifesheet!$K$49:$AN$290,25,0)</f>
        <v>7.2342568861298595E-4</v>
      </c>
      <c r="Z45" s="2">
        <f>VLOOKUP($B45,[3]Lifesheet!$K$49:$AN$290,26,0)</f>
        <v>7.2342568861298595E-4</v>
      </c>
      <c r="AA45" s="2">
        <f>VLOOKUP($B45,[3]Lifesheet!$K$49:$AN$290,27,0)</f>
        <v>7.2342568861298595E-4</v>
      </c>
      <c r="AB45" s="2">
        <f>VLOOKUP($B45,[3]Lifesheet!$K$49:$AN$290,28,0)</f>
        <v>7.2342568861298595E-4</v>
      </c>
      <c r="AC45" s="2">
        <f>VLOOKUP($B45,[3]Lifesheet!$K$49:$AN$290,29,0)</f>
        <v>7.9576818567742198E-4</v>
      </c>
      <c r="AD45" s="2">
        <f>VLOOKUP($B45,[3]Lifesheet!$K$49:$AN$290,30,0)</f>
        <v>7.2342568861298595E-4</v>
      </c>
      <c r="AE45" s="2">
        <f>VLOOKUP(B45,[3]Lifesheet!$K$49:$AX$290,40,0)</f>
        <v>0</v>
      </c>
    </row>
    <row r="46" spans="1:31" x14ac:dyDescent="0.25">
      <c r="A46">
        <v>20210630</v>
      </c>
      <c r="B46" t="s">
        <v>44</v>
      </c>
      <c r="C46" s="1">
        <f>VLOOKUP(B46,'[1]MP 2021Q2'!$A$2:$B$243,2,0)</f>
        <v>5.5E-2</v>
      </c>
      <c r="D46" s="3">
        <f>VLOOKUP(B46,'[2]Operationeel Risico'!$S$53:$AB$294,6,0)</f>
        <v>-3.2648940772447401E-3</v>
      </c>
      <c r="E46" s="3">
        <f>VLOOKUP(B46,'[2]Operationeel Risico'!$S$53:$AB$294,7,0)</f>
        <v>0</v>
      </c>
      <c r="F46" s="3">
        <f>VLOOKUP(B46,'[2]Operationeel Risico'!$S$53:$AB$294,8,0)</f>
        <v>0</v>
      </c>
      <c r="G46" s="3">
        <f>VLOOKUP(B46,'[2]Operationeel Risico'!$S$53:$AB$294,9,0)</f>
        <v>0</v>
      </c>
      <c r="H46" s="3">
        <f>VLOOKUP(B46,'[2]Operationeel Risico'!$S$53:$AB$294,10,0)</f>
        <v>0</v>
      </c>
      <c r="I46" s="2">
        <f>VLOOKUP(B46,[3]Lifesheet!$K$49:$AR$290,34,0)</f>
        <v>0</v>
      </c>
      <c r="J46" s="2">
        <f>VLOOKUP(B46,[3]Lifesheet!$K$49:$R$290,8,0)</f>
        <v>1</v>
      </c>
      <c r="K46" s="2">
        <f>VLOOKUP(B46,[3]Lifesheet!$K$49:$AU$290,37,0)</f>
        <v>0</v>
      </c>
      <c r="L46" s="2">
        <f>VLOOKUP($B46,[3]Lifesheet!$K$49:$CK$290,71,0)</f>
        <v>0</v>
      </c>
      <c r="M46" s="2">
        <f>VLOOKUP($B46,[3]Lifesheet!$K$49:$CK$290,72,0)</f>
        <v>0</v>
      </c>
      <c r="N46" s="2">
        <f>VLOOKUP($B46,[3]Lifesheet!$K$49:$CK$290,73,0)</f>
        <v>0</v>
      </c>
      <c r="O46" s="2">
        <f>VLOOKUP($B46,[3]Lifesheet!$K$49:$CK$290,74,0)</f>
        <v>0</v>
      </c>
      <c r="P46" s="2">
        <f>VLOOKUP($B46,[3]Lifesheet!$K$49:$CK$290,75,0)</f>
        <v>0</v>
      </c>
      <c r="Q46" s="2">
        <f>VLOOKUP($B46,[3]Lifesheet!$K$49:$CK$290,76,0)</f>
        <v>0</v>
      </c>
      <c r="R46" s="2">
        <f>VLOOKUP($B46,[3]Lifesheet!$K$49:$CK$290,77,0)</f>
        <v>0</v>
      </c>
      <c r="S46" s="2">
        <f>VLOOKUP($B46,[3]Lifesheet!$K$49:$CK$290,78,0)</f>
        <v>0</v>
      </c>
      <c r="T46" s="2">
        <f>VLOOKUP($B46,[3]Lifesheet!$K$49:$CK$290,79,0)</f>
        <v>0</v>
      </c>
      <c r="U46" s="2">
        <f>VLOOKUP(B46,[3]Lifesheet!$K$49:$AO$290,31,0)</f>
        <v>-3.9883197658577303E-3</v>
      </c>
      <c r="V46" s="2">
        <f>VLOOKUP($B46,[3]Lifesheet!$K$49:$AN$290,22,0)</f>
        <v>7.2342568861298595E-4</v>
      </c>
      <c r="W46" s="2">
        <f>VLOOKUP($B46,[3]Lifesheet!$K$49:$AN$290,23,0)</f>
        <v>7.2342568861298595E-4</v>
      </c>
      <c r="X46" s="2">
        <f>VLOOKUP($B46,[3]Lifesheet!$K$49:$AN$290,24,0)</f>
        <v>7.2342568861298595E-4</v>
      </c>
      <c r="Y46" s="2">
        <f>VLOOKUP($B46,[3]Lifesheet!$K$49:$AN$290,25,0)</f>
        <v>7.2342568861298595E-4</v>
      </c>
      <c r="Z46" s="2">
        <f>VLOOKUP($B46,[3]Lifesheet!$K$49:$AN$290,26,0)</f>
        <v>7.2342568861298595E-4</v>
      </c>
      <c r="AA46" s="2">
        <f>VLOOKUP($B46,[3]Lifesheet!$K$49:$AN$290,27,0)</f>
        <v>7.2342568861298595E-4</v>
      </c>
      <c r="AB46" s="2">
        <f>VLOOKUP($B46,[3]Lifesheet!$K$49:$AN$290,28,0)</f>
        <v>7.2342568861298595E-4</v>
      </c>
      <c r="AC46" s="2">
        <f>VLOOKUP($B46,[3]Lifesheet!$K$49:$AN$290,29,0)</f>
        <v>7.9576818567742198E-4</v>
      </c>
      <c r="AD46" s="2">
        <f>VLOOKUP($B46,[3]Lifesheet!$K$49:$AN$290,30,0)</f>
        <v>7.2342568861298595E-4</v>
      </c>
      <c r="AE46" s="2">
        <f>VLOOKUP(B46,[3]Lifesheet!$K$49:$AX$290,40,0)</f>
        <v>0</v>
      </c>
    </row>
    <row r="47" spans="1:31" x14ac:dyDescent="0.25">
      <c r="A47">
        <v>20210630</v>
      </c>
      <c r="B47" t="s">
        <v>45</v>
      </c>
      <c r="C47" s="1">
        <f>VLOOKUP(B47,'[1]MP 2021Q2'!$A$2:$B$243,2,0)</f>
        <v>5.5E-2</v>
      </c>
      <c r="D47" s="3">
        <f>VLOOKUP(B47,'[2]Operationeel Risico'!$S$53:$AB$294,6,0)</f>
        <v>-3.2648940772447401E-3</v>
      </c>
      <c r="E47" s="3">
        <f>VLOOKUP(B47,'[2]Operationeel Risico'!$S$53:$AB$294,7,0)</f>
        <v>0</v>
      </c>
      <c r="F47" s="3">
        <f>VLOOKUP(B47,'[2]Operationeel Risico'!$S$53:$AB$294,8,0)</f>
        <v>0</v>
      </c>
      <c r="G47" s="3">
        <f>VLOOKUP(B47,'[2]Operationeel Risico'!$S$53:$AB$294,9,0)</f>
        <v>0</v>
      </c>
      <c r="H47" s="3">
        <f>VLOOKUP(B47,'[2]Operationeel Risico'!$S$53:$AB$294,10,0)</f>
        <v>0</v>
      </c>
      <c r="I47" s="2">
        <f>VLOOKUP(B47,[3]Lifesheet!$K$49:$AR$290,34,0)</f>
        <v>0</v>
      </c>
      <c r="J47" s="2">
        <f>VLOOKUP(B47,[3]Lifesheet!$K$49:$R$290,8,0)</f>
        <v>1</v>
      </c>
      <c r="K47" s="2">
        <f>VLOOKUP(B47,[3]Lifesheet!$K$49:$AU$290,37,0)</f>
        <v>0</v>
      </c>
      <c r="L47" s="2">
        <f>VLOOKUP($B47,[3]Lifesheet!$K$49:$CK$290,71,0)</f>
        <v>0</v>
      </c>
      <c r="M47" s="2">
        <f>VLOOKUP($B47,[3]Lifesheet!$K$49:$CK$290,72,0)</f>
        <v>0</v>
      </c>
      <c r="N47" s="2">
        <f>VLOOKUP($B47,[3]Lifesheet!$K$49:$CK$290,73,0)</f>
        <v>0</v>
      </c>
      <c r="O47" s="2">
        <f>VLOOKUP($B47,[3]Lifesheet!$K$49:$CK$290,74,0)</f>
        <v>0</v>
      </c>
      <c r="P47" s="2">
        <f>VLOOKUP($B47,[3]Lifesheet!$K$49:$CK$290,75,0)</f>
        <v>0</v>
      </c>
      <c r="Q47" s="2">
        <f>VLOOKUP($B47,[3]Lifesheet!$K$49:$CK$290,76,0)</f>
        <v>0</v>
      </c>
      <c r="R47" s="2">
        <f>VLOOKUP($B47,[3]Lifesheet!$K$49:$CK$290,77,0)</f>
        <v>0</v>
      </c>
      <c r="S47" s="2">
        <f>VLOOKUP($B47,[3]Lifesheet!$K$49:$CK$290,78,0)</f>
        <v>0</v>
      </c>
      <c r="T47" s="2">
        <f>VLOOKUP($B47,[3]Lifesheet!$K$49:$CK$290,79,0)</f>
        <v>0</v>
      </c>
      <c r="U47" s="2">
        <f>VLOOKUP(B47,[3]Lifesheet!$K$49:$AO$290,31,0)</f>
        <v>-3.9883197658577303E-3</v>
      </c>
      <c r="V47" s="2">
        <f>VLOOKUP($B47,[3]Lifesheet!$K$49:$AN$290,22,0)</f>
        <v>7.2342568861298595E-4</v>
      </c>
      <c r="W47" s="2">
        <f>VLOOKUP($B47,[3]Lifesheet!$K$49:$AN$290,23,0)</f>
        <v>7.2342568861298595E-4</v>
      </c>
      <c r="X47" s="2">
        <f>VLOOKUP($B47,[3]Lifesheet!$K$49:$AN$290,24,0)</f>
        <v>7.2342568861298595E-4</v>
      </c>
      <c r="Y47" s="2">
        <f>VLOOKUP($B47,[3]Lifesheet!$K$49:$AN$290,25,0)</f>
        <v>7.2342568861298595E-4</v>
      </c>
      <c r="Z47" s="2">
        <f>VLOOKUP($B47,[3]Lifesheet!$K$49:$AN$290,26,0)</f>
        <v>7.2342568861298595E-4</v>
      </c>
      <c r="AA47" s="2">
        <f>VLOOKUP($B47,[3]Lifesheet!$K$49:$AN$290,27,0)</f>
        <v>7.2342568861298595E-4</v>
      </c>
      <c r="AB47" s="2">
        <f>VLOOKUP($B47,[3]Lifesheet!$K$49:$AN$290,28,0)</f>
        <v>7.2342568861298595E-4</v>
      </c>
      <c r="AC47" s="2">
        <f>VLOOKUP($B47,[3]Lifesheet!$K$49:$AN$290,29,0)</f>
        <v>7.9576818567742198E-4</v>
      </c>
      <c r="AD47" s="2">
        <f>VLOOKUP($B47,[3]Lifesheet!$K$49:$AN$290,30,0)</f>
        <v>7.2342568861298595E-4</v>
      </c>
      <c r="AE47" s="2">
        <f>VLOOKUP(B47,[3]Lifesheet!$K$49:$AX$290,40,0)</f>
        <v>0</v>
      </c>
    </row>
    <row r="48" spans="1:31" x14ac:dyDescent="0.25">
      <c r="A48">
        <v>20210630</v>
      </c>
      <c r="B48" t="s">
        <v>46</v>
      </c>
      <c r="C48" s="1">
        <f>VLOOKUP(B48,'[1]MP 2021Q2'!$A$2:$B$243,2,0)</f>
        <v>5.5E-2</v>
      </c>
      <c r="D48" s="3">
        <f>VLOOKUP(B48,'[2]Operationeel Risico'!$S$53:$AB$294,6,0)</f>
        <v>191611707.18841001</v>
      </c>
      <c r="E48" s="3">
        <f>VLOOKUP(B48,'[2]Operationeel Risico'!$S$53:$AB$294,7,0)</f>
        <v>715.32</v>
      </c>
      <c r="F48" s="3">
        <f>VLOOKUP(B48,'[2]Operationeel Risico'!$S$53:$AB$294,8,0)</f>
        <v>1972.8</v>
      </c>
      <c r="G48" s="3">
        <f>VLOOKUP(B48,'[2]Operationeel Risico'!$S$53:$AB$294,9,0)</f>
        <v>1</v>
      </c>
      <c r="H48" s="3">
        <f>VLOOKUP(B48,'[2]Operationeel Risico'!$S$53:$AB$294,10,0)</f>
        <v>1464.06</v>
      </c>
      <c r="I48" s="2">
        <f>VLOOKUP(B48,[3]Lifesheet!$K$49:$AR$290,34,0)</f>
        <v>0</v>
      </c>
      <c r="J48" s="2">
        <f>VLOOKUP(B48,[3]Lifesheet!$K$49:$R$290,8,0)</f>
        <v>1</v>
      </c>
      <c r="K48" s="2">
        <f>VLOOKUP(B48,[3]Lifesheet!$K$49:$AU$290,37,0)</f>
        <v>0</v>
      </c>
      <c r="L48" s="2">
        <f>VLOOKUP($B48,[3]Lifesheet!$K$49:$CK$290,71,0)</f>
        <v>0</v>
      </c>
      <c r="M48" s="2">
        <f>VLOOKUP($B48,[3]Lifesheet!$K$49:$CK$290,72,0)</f>
        <v>0</v>
      </c>
      <c r="N48" s="2">
        <f>VLOOKUP($B48,[3]Lifesheet!$K$49:$CK$290,73,0)</f>
        <v>0</v>
      </c>
      <c r="O48" s="2">
        <f>VLOOKUP($B48,[3]Lifesheet!$K$49:$CK$290,74,0)</f>
        <v>0</v>
      </c>
      <c r="P48" s="2">
        <f>VLOOKUP($B48,[3]Lifesheet!$K$49:$CK$290,75,0)</f>
        <v>0</v>
      </c>
      <c r="Q48" s="2">
        <f>VLOOKUP($B48,[3]Lifesheet!$K$49:$CK$290,76,0)</f>
        <v>0</v>
      </c>
      <c r="R48" s="2">
        <f>VLOOKUP($B48,[3]Lifesheet!$K$49:$CK$290,77,0)</f>
        <v>0</v>
      </c>
      <c r="S48" s="2">
        <f>VLOOKUP($B48,[3]Lifesheet!$K$49:$CK$290,78,0)</f>
        <v>0</v>
      </c>
      <c r="T48" s="2">
        <f>VLOOKUP($B48,[3]Lifesheet!$K$49:$CK$290,79,0)</f>
        <v>0</v>
      </c>
      <c r="U48" s="2">
        <f>VLOOKUP(B48,[3]Lifesheet!$K$49:$AO$290,31,0)</f>
        <v>-422341.20557680499</v>
      </c>
      <c r="V48" s="2">
        <f>VLOOKUP($B48,[3]Lifesheet!$K$49:$AN$290,22,0)</f>
        <v>192034048.393987</v>
      </c>
      <c r="W48" s="2">
        <f>VLOOKUP($B48,[3]Lifesheet!$K$49:$AN$290,23,0)</f>
        <v>183077846.15504801</v>
      </c>
      <c r="X48" s="2">
        <f>VLOOKUP($B48,[3]Lifesheet!$K$49:$AN$290,24,0)</f>
        <v>206611877.681997</v>
      </c>
      <c r="Y48" s="2">
        <f>VLOOKUP($B48,[3]Lifesheet!$K$49:$AN$290,25,0)</f>
        <v>192034107.96696001</v>
      </c>
      <c r="Z48" s="2">
        <f>VLOOKUP($B48,[3]Lifesheet!$K$49:$AN$290,26,0)</f>
        <v>192034048.393987</v>
      </c>
      <c r="AA48" s="2">
        <f>VLOOKUP($B48,[3]Lifesheet!$K$49:$AN$290,27,0)</f>
        <v>192034048.393987</v>
      </c>
      <c r="AB48" s="2">
        <f>VLOOKUP($B48,[3]Lifesheet!$K$49:$AN$290,28,0)</f>
        <v>192034048.393987</v>
      </c>
      <c r="AC48" s="2">
        <f>VLOOKUP($B48,[3]Lifesheet!$K$49:$AN$290,29,0)</f>
        <v>194777021.65177399</v>
      </c>
      <c r="AD48" s="2">
        <f>VLOOKUP($B48,[3]Lifesheet!$K$49:$AN$290,30,0)</f>
        <v>191837263.052968</v>
      </c>
      <c r="AE48" s="2">
        <f>VLOOKUP(B48,[3]Lifesheet!$K$49:$AX$290,40,0)</f>
        <v>-1854007.68482967</v>
      </c>
    </row>
    <row r="49" spans="1:31" x14ac:dyDescent="0.25">
      <c r="A49">
        <v>20210630</v>
      </c>
      <c r="B49" t="s">
        <v>47</v>
      </c>
      <c r="C49" s="1">
        <f>VLOOKUP(B49,'[1]MP 2021Q2'!$A$2:$B$243,2,0)</f>
        <v>5.5E-2</v>
      </c>
      <c r="D49" s="3">
        <f>VLOOKUP(B49,'[2]Operationeel Risico'!$S$53:$AB$294,6,0)</f>
        <v>-3.3621447930174001E-3</v>
      </c>
      <c r="E49" s="3">
        <f>VLOOKUP(B49,'[2]Operationeel Risico'!$S$53:$AB$294,7,0)</f>
        <v>0</v>
      </c>
      <c r="F49" s="3">
        <f>VLOOKUP(B49,'[2]Operationeel Risico'!$S$53:$AB$294,8,0)</f>
        <v>0</v>
      </c>
      <c r="G49" s="3">
        <f>VLOOKUP(B49,'[2]Operationeel Risico'!$S$53:$AB$294,9,0)</f>
        <v>0</v>
      </c>
      <c r="H49" s="3">
        <f>VLOOKUP(B49,'[2]Operationeel Risico'!$S$53:$AB$294,10,0)</f>
        <v>0</v>
      </c>
      <c r="I49" s="2">
        <f>VLOOKUP(B49,[3]Lifesheet!$K$49:$AR$290,34,0)</f>
        <v>0</v>
      </c>
      <c r="J49" s="2">
        <f>VLOOKUP(B49,[3]Lifesheet!$K$49:$R$290,8,0)</f>
        <v>1</v>
      </c>
      <c r="K49" s="2">
        <f>VLOOKUP(B49,[3]Lifesheet!$K$49:$AU$290,37,0)</f>
        <v>0</v>
      </c>
      <c r="L49" s="2">
        <f>VLOOKUP($B49,[3]Lifesheet!$K$49:$CK$290,71,0)</f>
        <v>0</v>
      </c>
      <c r="M49" s="2">
        <f>VLOOKUP($B49,[3]Lifesheet!$K$49:$CK$290,72,0)</f>
        <v>0</v>
      </c>
      <c r="N49" s="2">
        <f>VLOOKUP($B49,[3]Lifesheet!$K$49:$CK$290,73,0)</f>
        <v>0</v>
      </c>
      <c r="O49" s="2">
        <f>VLOOKUP($B49,[3]Lifesheet!$K$49:$CK$290,74,0)</f>
        <v>0</v>
      </c>
      <c r="P49" s="2">
        <f>VLOOKUP($B49,[3]Lifesheet!$K$49:$CK$290,75,0)</f>
        <v>0</v>
      </c>
      <c r="Q49" s="2">
        <f>VLOOKUP($B49,[3]Lifesheet!$K$49:$CK$290,76,0)</f>
        <v>0</v>
      </c>
      <c r="R49" s="2">
        <f>VLOOKUP($B49,[3]Lifesheet!$K$49:$CK$290,77,0)</f>
        <v>0</v>
      </c>
      <c r="S49" s="2">
        <f>VLOOKUP($B49,[3]Lifesheet!$K$49:$CK$290,78,0)</f>
        <v>0</v>
      </c>
      <c r="T49" s="2">
        <f>VLOOKUP($B49,[3]Lifesheet!$K$49:$CK$290,79,0)</f>
        <v>0</v>
      </c>
      <c r="U49" s="2">
        <f>VLOOKUP(B49,[3]Lifesheet!$K$49:$AO$290,31,0)</f>
        <v>-3.9883197658577303E-3</v>
      </c>
      <c r="V49" s="2">
        <f>VLOOKUP($B49,[3]Lifesheet!$K$49:$AN$290,22,0)</f>
        <v>6.2617497284032703E-4</v>
      </c>
      <c r="W49" s="2">
        <f>VLOOKUP($B49,[3]Lifesheet!$K$49:$AN$290,23,0)</f>
        <v>6.2617497284032703E-4</v>
      </c>
      <c r="X49" s="2">
        <f>VLOOKUP($B49,[3]Lifesheet!$K$49:$AN$290,24,0)</f>
        <v>6.2617497284032703E-4</v>
      </c>
      <c r="Y49" s="2">
        <f>VLOOKUP($B49,[3]Lifesheet!$K$49:$AN$290,25,0)</f>
        <v>6.2617497284032703E-4</v>
      </c>
      <c r="Z49" s="2">
        <f>VLOOKUP($B49,[3]Lifesheet!$K$49:$AN$290,26,0)</f>
        <v>6.2617497284032703E-4</v>
      </c>
      <c r="AA49" s="2">
        <f>VLOOKUP($B49,[3]Lifesheet!$K$49:$AN$290,27,0)</f>
        <v>6.2617497284032703E-4</v>
      </c>
      <c r="AB49" s="2">
        <f>VLOOKUP($B49,[3]Lifesheet!$K$49:$AN$290,28,0)</f>
        <v>6.2617497284032703E-4</v>
      </c>
      <c r="AC49" s="2">
        <f>VLOOKUP($B49,[3]Lifesheet!$K$49:$AN$290,29,0)</f>
        <v>6.8879240797921001E-4</v>
      </c>
      <c r="AD49" s="2">
        <f>VLOOKUP($B49,[3]Lifesheet!$K$49:$AN$290,30,0)</f>
        <v>6.2617497284032703E-4</v>
      </c>
      <c r="AE49" s="2">
        <f>VLOOKUP(B49,[3]Lifesheet!$K$49:$AX$290,40,0)</f>
        <v>0</v>
      </c>
    </row>
    <row r="50" spans="1:31" x14ac:dyDescent="0.25">
      <c r="A50">
        <v>20210630</v>
      </c>
      <c r="B50" t="s">
        <v>48</v>
      </c>
      <c r="C50" s="1">
        <f>VLOOKUP(B50,'[1]MP 2021Q2'!$A$2:$B$243,2,0)</f>
        <v>5.5E-2</v>
      </c>
      <c r="D50" s="3">
        <f>VLOOKUP(B50,'[2]Operationeel Risico'!$S$53:$AB$294,6,0)</f>
        <v>-3.3621447930174001E-3</v>
      </c>
      <c r="E50" s="3">
        <f>VLOOKUP(B50,'[2]Operationeel Risico'!$S$53:$AB$294,7,0)</f>
        <v>0</v>
      </c>
      <c r="F50" s="3">
        <f>VLOOKUP(B50,'[2]Operationeel Risico'!$S$53:$AB$294,8,0)</f>
        <v>0</v>
      </c>
      <c r="G50" s="3">
        <f>VLOOKUP(B50,'[2]Operationeel Risico'!$S$53:$AB$294,9,0)</f>
        <v>0</v>
      </c>
      <c r="H50" s="3">
        <f>VLOOKUP(B50,'[2]Operationeel Risico'!$S$53:$AB$294,10,0)</f>
        <v>0</v>
      </c>
      <c r="I50" s="2">
        <f>VLOOKUP(B50,[3]Lifesheet!$K$49:$AR$290,34,0)</f>
        <v>0</v>
      </c>
      <c r="J50" s="2">
        <f>VLOOKUP(B50,[3]Lifesheet!$K$49:$R$290,8,0)</f>
        <v>1</v>
      </c>
      <c r="K50" s="2">
        <f>VLOOKUP(B50,[3]Lifesheet!$K$49:$AU$290,37,0)</f>
        <v>0</v>
      </c>
      <c r="L50" s="2">
        <f>VLOOKUP($B50,[3]Lifesheet!$K$49:$CK$290,71,0)</f>
        <v>0</v>
      </c>
      <c r="M50" s="2">
        <f>VLOOKUP($B50,[3]Lifesheet!$K$49:$CK$290,72,0)</f>
        <v>0</v>
      </c>
      <c r="N50" s="2">
        <f>VLOOKUP($B50,[3]Lifesheet!$K$49:$CK$290,73,0)</f>
        <v>0</v>
      </c>
      <c r="O50" s="2">
        <f>VLOOKUP($B50,[3]Lifesheet!$K$49:$CK$290,74,0)</f>
        <v>0</v>
      </c>
      <c r="P50" s="2">
        <f>VLOOKUP($B50,[3]Lifesheet!$K$49:$CK$290,75,0)</f>
        <v>0</v>
      </c>
      <c r="Q50" s="2">
        <f>VLOOKUP($B50,[3]Lifesheet!$K$49:$CK$290,76,0)</f>
        <v>0</v>
      </c>
      <c r="R50" s="2">
        <f>VLOOKUP($B50,[3]Lifesheet!$K$49:$CK$290,77,0)</f>
        <v>0</v>
      </c>
      <c r="S50" s="2">
        <f>VLOOKUP($B50,[3]Lifesheet!$K$49:$CK$290,78,0)</f>
        <v>0</v>
      </c>
      <c r="T50" s="2">
        <f>VLOOKUP($B50,[3]Lifesheet!$K$49:$CK$290,79,0)</f>
        <v>0</v>
      </c>
      <c r="U50" s="2">
        <f>VLOOKUP(B50,[3]Lifesheet!$K$49:$AO$290,31,0)</f>
        <v>-3.9883197658577303E-3</v>
      </c>
      <c r="V50" s="2">
        <f>VLOOKUP($B50,[3]Lifesheet!$K$49:$AN$290,22,0)</f>
        <v>6.2617497284032703E-4</v>
      </c>
      <c r="W50" s="2">
        <f>VLOOKUP($B50,[3]Lifesheet!$K$49:$AN$290,23,0)</f>
        <v>6.2617497284032703E-4</v>
      </c>
      <c r="X50" s="2">
        <f>VLOOKUP($B50,[3]Lifesheet!$K$49:$AN$290,24,0)</f>
        <v>6.2617497284032703E-4</v>
      </c>
      <c r="Y50" s="2">
        <f>VLOOKUP($B50,[3]Lifesheet!$K$49:$AN$290,25,0)</f>
        <v>6.2617497284032703E-4</v>
      </c>
      <c r="Z50" s="2">
        <f>VLOOKUP($B50,[3]Lifesheet!$K$49:$AN$290,26,0)</f>
        <v>6.2617497284032703E-4</v>
      </c>
      <c r="AA50" s="2">
        <f>VLOOKUP($B50,[3]Lifesheet!$K$49:$AN$290,27,0)</f>
        <v>6.2617497284032703E-4</v>
      </c>
      <c r="AB50" s="2">
        <f>VLOOKUP($B50,[3]Lifesheet!$K$49:$AN$290,28,0)</f>
        <v>6.2617497284032703E-4</v>
      </c>
      <c r="AC50" s="2">
        <f>VLOOKUP($B50,[3]Lifesheet!$K$49:$AN$290,29,0)</f>
        <v>6.8879240797921001E-4</v>
      </c>
      <c r="AD50" s="2">
        <f>VLOOKUP($B50,[3]Lifesheet!$K$49:$AN$290,30,0)</f>
        <v>6.2617497284032703E-4</v>
      </c>
      <c r="AE50" s="2">
        <f>VLOOKUP(B50,[3]Lifesheet!$K$49:$AX$290,40,0)</f>
        <v>0</v>
      </c>
    </row>
    <row r="51" spans="1:31" x14ac:dyDescent="0.25">
      <c r="A51">
        <v>20210630</v>
      </c>
      <c r="B51" t="s">
        <v>49</v>
      </c>
      <c r="C51" s="1">
        <f>VLOOKUP(B51,'[1]MP 2021Q2'!$A$2:$B$243,2,0)</f>
        <v>5.5E-2</v>
      </c>
      <c r="D51" s="3">
        <f>VLOOKUP(B51,'[2]Operationeel Risico'!$S$53:$AB$294,6,0)</f>
        <v>-3.3621447930174001E-3</v>
      </c>
      <c r="E51" s="3">
        <f>VLOOKUP(B51,'[2]Operationeel Risico'!$S$53:$AB$294,7,0)</f>
        <v>0</v>
      </c>
      <c r="F51" s="3">
        <f>VLOOKUP(B51,'[2]Operationeel Risico'!$S$53:$AB$294,8,0)</f>
        <v>0</v>
      </c>
      <c r="G51" s="3">
        <f>VLOOKUP(B51,'[2]Operationeel Risico'!$S$53:$AB$294,9,0)</f>
        <v>0</v>
      </c>
      <c r="H51" s="3">
        <f>VLOOKUP(B51,'[2]Operationeel Risico'!$S$53:$AB$294,10,0)</f>
        <v>0</v>
      </c>
      <c r="I51" s="2">
        <f>VLOOKUP(B51,[3]Lifesheet!$K$49:$AR$290,34,0)</f>
        <v>0</v>
      </c>
      <c r="J51" s="2">
        <f>VLOOKUP(B51,[3]Lifesheet!$K$49:$R$290,8,0)</f>
        <v>1</v>
      </c>
      <c r="K51" s="2">
        <f>VLOOKUP(B51,[3]Lifesheet!$K$49:$AU$290,37,0)</f>
        <v>0</v>
      </c>
      <c r="L51" s="2">
        <f>VLOOKUP($B51,[3]Lifesheet!$K$49:$CK$290,71,0)</f>
        <v>0</v>
      </c>
      <c r="M51" s="2">
        <f>VLOOKUP($B51,[3]Lifesheet!$K$49:$CK$290,72,0)</f>
        <v>0</v>
      </c>
      <c r="N51" s="2">
        <f>VLOOKUP($B51,[3]Lifesheet!$K$49:$CK$290,73,0)</f>
        <v>0</v>
      </c>
      <c r="O51" s="2">
        <f>VLOOKUP($B51,[3]Lifesheet!$K$49:$CK$290,74,0)</f>
        <v>0</v>
      </c>
      <c r="P51" s="2">
        <f>VLOOKUP($B51,[3]Lifesheet!$K$49:$CK$290,75,0)</f>
        <v>0</v>
      </c>
      <c r="Q51" s="2">
        <f>VLOOKUP($B51,[3]Lifesheet!$K$49:$CK$290,76,0)</f>
        <v>0</v>
      </c>
      <c r="R51" s="2">
        <f>VLOOKUP($B51,[3]Lifesheet!$K$49:$CK$290,77,0)</f>
        <v>0</v>
      </c>
      <c r="S51" s="2">
        <f>VLOOKUP($B51,[3]Lifesheet!$K$49:$CK$290,78,0)</f>
        <v>0</v>
      </c>
      <c r="T51" s="2">
        <f>VLOOKUP($B51,[3]Lifesheet!$K$49:$CK$290,79,0)</f>
        <v>0</v>
      </c>
      <c r="U51" s="2">
        <f>VLOOKUP(B51,[3]Lifesheet!$K$49:$AO$290,31,0)</f>
        <v>-3.9883197658577303E-3</v>
      </c>
      <c r="V51" s="2">
        <f>VLOOKUP($B51,[3]Lifesheet!$K$49:$AN$290,22,0)</f>
        <v>6.2617497284032703E-4</v>
      </c>
      <c r="W51" s="2">
        <f>VLOOKUP($B51,[3]Lifesheet!$K$49:$AN$290,23,0)</f>
        <v>6.2617497284032703E-4</v>
      </c>
      <c r="X51" s="2">
        <f>VLOOKUP($B51,[3]Lifesheet!$K$49:$AN$290,24,0)</f>
        <v>6.2617497284032703E-4</v>
      </c>
      <c r="Y51" s="2">
        <f>VLOOKUP($B51,[3]Lifesheet!$K$49:$AN$290,25,0)</f>
        <v>6.2617497284032703E-4</v>
      </c>
      <c r="Z51" s="2">
        <f>VLOOKUP($B51,[3]Lifesheet!$K$49:$AN$290,26,0)</f>
        <v>6.2617497284032703E-4</v>
      </c>
      <c r="AA51" s="2">
        <f>VLOOKUP($B51,[3]Lifesheet!$K$49:$AN$290,27,0)</f>
        <v>6.2617497284032703E-4</v>
      </c>
      <c r="AB51" s="2">
        <f>VLOOKUP($B51,[3]Lifesheet!$K$49:$AN$290,28,0)</f>
        <v>6.2617497284032703E-4</v>
      </c>
      <c r="AC51" s="2">
        <f>VLOOKUP($B51,[3]Lifesheet!$K$49:$AN$290,29,0)</f>
        <v>6.8879240797921001E-4</v>
      </c>
      <c r="AD51" s="2">
        <f>VLOOKUP($B51,[3]Lifesheet!$K$49:$AN$290,30,0)</f>
        <v>6.2617497284032703E-4</v>
      </c>
      <c r="AE51" s="2">
        <f>VLOOKUP(B51,[3]Lifesheet!$K$49:$AX$290,40,0)</f>
        <v>0</v>
      </c>
    </row>
    <row r="52" spans="1:31" x14ac:dyDescent="0.25">
      <c r="A52">
        <v>20210630</v>
      </c>
      <c r="B52" t="s">
        <v>50</v>
      </c>
      <c r="C52" s="1">
        <f>VLOOKUP(B52,'[1]MP 2021Q2'!$A$2:$B$243,2,0)</f>
        <v>5.5E-2</v>
      </c>
      <c r="D52" s="3">
        <f>VLOOKUP(B52,'[2]Operationeel Risico'!$S$53:$AB$294,6,0)</f>
        <v>-3.3621447930174001E-3</v>
      </c>
      <c r="E52" s="3">
        <f>VLOOKUP(B52,'[2]Operationeel Risico'!$S$53:$AB$294,7,0)</f>
        <v>0</v>
      </c>
      <c r="F52" s="3">
        <f>VLOOKUP(B52,'[2]Operationeel Risico'!$S$53:$AB$294,8,0)</f>
        <v>0</v>
      </c>
      <c r="G52" s="3">
        <f>VLOOKUP(B52,'[2]Operationeel Risico'!$S$53:$AB$294,9,0)</f>
        <v>0</v>
      </c>
      <c r="H52" s="3">
        <f>VLOOKUP(B52,'[2]Operationeel Risico'!$S$53:$AB$294,10,0)</f>
        <v>0</v>
      </c>
      <c r="I52" s="2">
        <f>VLOOKUP(B52,[3]Lifesheet!$K$49:$AR$290,34,0)</f>
        <v>0</v>
      </c>
      <c r="J52" s="2">
        <f>VLOOKUP(B52,[3]Lifesheet!$K$49:$R$290,8,0)</f>
        <v>1</v>
      </c>
      <c r="K52" s="2">
        <f>VLOOKUP(B52,[3]Lifesheet!$K$49:$AU$290,37,0)</f>
        <v>0</v>
      </c>
      <c r="L52" s="2">
        <f>VLOOKUP($B52,[3]Lifesheet!$K$49:$CK$290,71,0)</f>
        <v>0</v>
      </c>
      <c r="M52" s="2">
        <f>VLOOKUP($B52,[3]Lifesheet!$K$49:$CK$290,72,0)</f>
        <v>0</v>
      </c>
      <c r="N52" s="2">
        <f>VLOOKUP($B52,[3]Lifesheet!$K$49:$CK$290,73,0)</f>
        <v>0</v>
      </c>
      <c r="O52" s="2">
        <f>VLOOKUP($B52,[3]Lifesheet!$K$49:$CK$290,74,0)</f>
        <v>0</v>
      </c>
      <c r="P52" s="2">
        <f>VLOOKUP($B52,[3]Lifesheet!$K$49:$CK$290,75,0)</f>
        <v>0</v>
      </c>
      <c r="Q52" s="2">
        <f>VLOOKUP($B52,[3]Lifesheet!$K$49:$CK$290,76,0)</f>
        <v>0</v>
      </c>
      <c r="R52" s="2">
        <f>VLOOKUP($B52,[3]Lifesheet!$K$49:$CK$290,77,0)</f>
        <v>0</v>
      </c>
      <c r="S52" s="2">
        <f>VLOOKUP($B52,[3]Lifesheet!$K$49:$CK$290,78,0)</f>
        <v>0</v>
      </c>
      <c r="T52" s="2">
        <f>VLOOKUP($B52,[3]Lifesheet!$K$49:$CK$290,79,0)</f>
        <v>0</v>
      </c>
      <c r="U52" s="2">
        <f>VLOOKUP(B52,[3]Lifesheet!$K$49:$AO$290,31,0)</f>
        <v>-3.9883197658577303E-3</v>
      </c>
      <c r="V52" s="2">
        <f>VLOOKUP($B52,[3]Lifesheet!$K$49:$AN$290,22,0)</f>
        <v>6.2617497284032703E-4</v>
      </c>
      <c r="W52" s="2">
        <f>VLOOKUP($B52,[3]Lifesheet!$K$49:$AN$290,23,0)</f>
        <v>6.2617497284032703E-4</v>
      </c>
      <c r="X52" s="2">
        <f>VLOOKUP($B52,[3]Lifesheet!$K$49:$AN$290,24,0)</f>
        <v>6.2617497284032703E-4</v>
      </c>
      <c r="Y52" s="2">
        <f>VLOOKUP($B52,[3]Lifesheet!$K$49:$AN$290,25,0)</f>
        <v>6.2617497284032703E-4</v>
      </c>
      <c r="Z52" s="2">
        <f>VLOOKUP($B52,[3]Lifesheet!$K$49:$AN$290,26,0)</f>
        <v>6.2617497284032703E-4</v>
      </c>
      <c r="AA52" s="2">
        <f>VLOOKUP($B52,[3]Lifesheet!$K$49:$AN$290,27,0)</f>
        <v>6.2617497284032703E-4</v>
      </c>
      <c r="AB52" s="2">
        <f>VLOOKUP($B52,[3]Lifesheet!$K$49:$AN$290,28,0)</f>
        <v>6.2617497284032703E-4</v>
      </c>
      <c r="AC52" s="2">
        <f>VLOOKUP($B52,[3]Lifesheet!$K$49:$AN$290,29,0)</f>
        <v>6.8879240797921001E-4</v>
      </c>
      <c r="AD52" s="2">
        <f>VLOOKUP($B52,[3]Lifesheet!$K$49:$AN$290,30,0)</f>
        <v>6.2617497284032703E-4</v>
      </c>
      <c r="AE52" s="2">
        <f>VLOOKUP(B52,[3]Lifesheet!$K$49:$AX$290,40,0)</f>
        <v>0</v>
      </c>
    </row>
    <row r="53" spans="1:31" x14ac:dyDescent="0.25">
      <c r="A53">
        <v>20210630</v>
      </c>
      <c r="B53" t="s">
        <v>51</v>
      </c>
      <c r="C53" s="1">
        <f>VLOOKUP(B53,'[1]MP 2021Q2'!$A$2:$B$243,2,0)</f>
        <v>5.5E-2</v>
      </c>
      <c r="D53" s="3">
        <f>VLOOKUP(B53,'[2]Operationeel Risico'!$S$53:$AB$294,6,0)</f>
        <v>227155316.12527201</v>
      </c>
      <c r="E53" s="3">
        <f>VLOOKUP(B53,'[2]Operationeel Risico'!$S$53:$AB$294,7,0)</f>
        <v>600000</v>
      </c>
      <c r="F53" s="3">
        <f>VLOOKUP(B53,'[2]Operationeel Risico'!$S$53:$AB$294,8,0)</f>
        <v>119.32</v>
      </c>
      <c r="G53" s="3">
        <f>VLOOKUP(B53,'[2]Operationeel Risico'!$S$53:$AB$294,9,0)</f>
        <v>0</v>
      </c>
      <c r="H53" s="3">
        <f>VLOOKUP(B53,'[2]Operationeel Risico'!$S$53:$AB$294,10,0)</f>
        <v>2583.85</v>
      </c>
      <c r="I53" s="2">
        <f>VLOOKUP(B53,[3]Lifesheet!$K$49:$AR$290,34,0)</f>
        <v>0</v>
      </c>
      <c r="J53" s="2">
        <f>VLOOKUP(B53,[3]Lifesheet!$K$49:$R$290,8,0)</f>
        <v>1</v>
      </c>
      <c r="K53" s="2">
        <f>VLOOKUP(B53,[3]Lifesheet!$K$49:$AU$290,37,0)</f>
        <v>0</v>
      </c>
      <c r="L53" s="2">
        <f>VLOOKUP($B53,[3]Lifesheet!$K$49:$CK$290,71,0)</f>
        <v>0</v>
      </c>
      <c r="M53" s="2">
        <f>VLOOKUP($B53,[3]Lifesheet!$K$49:$CK$290,72,0)</f>
        <v>0</v>
      </c>
      <c r="N53" s="2">
        <f>VLOOKUP($B53,[3]Lifesheet!$K$49:$CK$290,73,0)</f>
        <v>0</v>
      </c>
      <c r="O53" s="2">
        <f>VLOOKUP($B53,[3]Lifesheet!$K$49:$CK$290,74,0)</f>
        <v>0</v>
      </c>
      <c r="P53" s="2">
        <f>VLOOKUP($B53,[3]Lifesheet!$K$49:$CK$290,75,0)</f>
        <v>0</v>
      </c>
      <c r="Q53" s="2">
        <f>VLOOKUP($B53,[3]Lifesheet!$K$49:$CK$290,76,0)</f>
        <v>0</v>
      </c>
      <c r="R53" s="2">
        <f>VLOOKUP($B53,[3]Lifesheet!$K$49:$CK$290,77,0)</f>
        <v>0</v>
      </c>
      <c r="S53" s="2">
        <f>VLOOKUP($B53,[3]Lifesheet!$K$49:$CK$290,78,0)</f>
        <v>0</v>
      </c>
      <c r="T53" s="2">
        <f>VLOOKUP($B53,[3]Lifesheet!$K$49:$CK$290,79,0)</f>
        <v>0</v>
      </c>
      <c r="U53" s="2">
        <f>VLOOKUP(B53,[3]Lifesheet!$K$49:$AO$290,31,0)</f>
        <v>4142502.0513107502</v>
      </c>
      <c r="V53" s="2">
        <f>VLOOKUP($B53,[3]Lifesheet!$K$49:$AN$290,22,0)</f>
        <v>223012814.07396099</v>
      </c>
      <c r="W53" s="2">
        <f>VLOOKUP($B53,[3]Lifesheet!$K$49:$AN$290,23,0)</f>
        <v>217624351.701002</v>
      </c>
      <c r="X53" s="2">
        <f>VLOOKUP($B53,[3]Lifesheet!$K$49:$AN$290,24,0)</f>
        <v>231365498.92769101</v>
      </c>
      <c r="Y53" s="2">
        <f>VLOOKUP($B53,[3]Lifesheet!$K$49:$AN$290,25,0)</f>
        <v>223012814.07881799</v>
      </c>
      <c r="Z53" s="2">
        <f>VLOOKUP($B53,[3]Lifesheet!$K$49:$AN$290,26,0)</f>
        <v>223012814.07396099</v>
      </c>
      <c r="AA53" s="2">
        <f>VLOOKUP($B53,[3]Lifesheet!$K$49:$AN$290,27,0)</f>
        <v>223012814.07396099</v>
      </c>
      <c r="AB53" s="2">
        <f>VLOOKUP($B53,[3]Lifesheet!$K$49:$AN$290,28,0)</f>
        <v>223012814.07396099</v>
      </c>
      <c r="AC53" s="2">
        <f>VLOOKUP($B53,[3]Lifesheet!$K$49:$AN$290,29,0)</f>
        <v>229872725.30567899</v>
      </c>
      <c r="AD53" s="2">
        <f>VLOOKUP($B53,[3]Lifesheet!$K$49:$AN$290,30,0)</f>
        <v>222976057.552111</v>
      </c>
      <c r="AE53" s="2">
        <f>VLOOKUP(B53,[3]Lifesheet!$K$49:$AX$290,40,0)</f>
        <v>-84546236.199429095</v>
      </c>
    </row>
    <row r="54" spans="1:31" x14ac:dyDescent="0.25">
      <c r="A54">
        <v>20210630</v>
      </c>
      <c r="B54" t="s">
        <v>52</v>
      </c>
      <c r="C54" s="1">
        <f>VLOOKUP(B54,'[1]MP 2021Q2'!$A$2:$B$243,2,0)</f>
        <v>5.5E-2</v>
      </c>
      <c r="D54" s="3">
        <f>VLOOKUP(B54,'[2]Operationeel Risico'!$S$53:$AB$294,6,0)</f>
        <v>-3.3621447930174001E-3</v>
      </c>
      <c r="E54" s="3">
        <f>VLOOKUP(B54,'[2]Operationeel Risico'!$S$53:$AB$294,7,0)</f>
        <v>0</v>
      </c>
      <c r="F54" s="3">
        <f>VLOOKUP(B54,'[2]Operationeel Risico'!$S$53:$AB$294,8,0)</f>
        <v>0</v>
      </c>
      <c r="G54" s="3">
        <f>VLOOKUP(B54,'[2]Operationeel Risico'!$S$53:$AB$294,9,0)</f>
        <v>0</v>
      </c>
      <c r="H54" s="3">
        <f>VLOOKUP(B54,'[2]Operationeel Risico'!$S$53:$AB$294,10,0)</f>
        <v>0</v>
      </c>
      <c r="I54" s="2">
        <f>VLOOKUP(B54,[3]Lifesheet!$K$49:$AR$290,34,0)</f>
        <v>0</v>
      </c>
      <c r="J54" s="2">
        <f>VLOOKUP(B54,[3]Lifesheet!$K$49:$R$290,8,0)</f>
        <v>1</v>
      </c>
      <c r="K54" s="2">
        <f>VLOOKUP(B54,[3]Lifesheet!$K$49:$AU$290,37,0)</f>
        <v>0</v>
      </c>
      <c r="L54" s="2">
        <f>VLOOKUP($B54,[3]Lifesheet!$K$49:$CK$290,71,0)</f>
        <v>0</v>
      </c>
      <c r="M54" s="2">
        <f>VLOOKUP($B54,[3]Lifesheet!$K$49:$CK$290,72,0)</f>
        <v>0</v>
      </c>
      <c r="N54" s="2">
        <f>VLOOKUP($B54,[3]Lifesheet!$K$49:$CK$290,73,0)</f>
        <v>0</v>
      </c>
      <c r="O54" s="2">
        <f>VLOOKUP($B54,[3]Lifesheet!$K$49:$CK$290,74,0)</f>
        <v>0</v>
      </c>
      <c r="P54" s="2">
        <f>VLOOKUP($B54,[3]Lifesheet!$K$49:$CK$290,75,0)</f>
        <v>0</v>
      </c>
      <c r="Q54" s="2">
        <f>VLOOKUP($B54,[3]Lifesheet!$K$49:$CK$290,76,0)</f>
        <v>0</v>
      </c>
      <c r="R54" s="2">
        <f>VLOOKUP($B54,[3]Lifesheet!$K$49:$CK$290,77,0)</f>
        <v>0</v>
      </c>
      <c r="S54" s="2">
        <f>VLOOKUP($B54,[3]Lifesheet!$K$49:$CK$290,78,0)</f>
        <v>0</v>
      </c>
      <c r="T54" s="2">
        <f>VLOOKUP($B54,[3]Lifesheet!$K$49:$CK$290,79,0)</f>
        <v>0</v>
      </c>
      <c r="U54" s="2">
        <f>VLOOKUP(B54,[3]Lifesheet!$K$49:$AO$290,31,0)</f>
        <v>-3.9883197658577303E-3</v>
      </c>
      <c r="V54" s="2">
        <f>VLOOKUP($B54,[3]Lifesheet!$K$49:$AN$290,22,0)</f>
        <v>6.2617497284032703E-4</v>
      </c>
      <c r="W54" s="2">
        <f>VLOOKUP($B54,[3]Lifesheet!$K$49:$AN$290,23,0)</f>
        <v>6.2617497284032703E-4</v>
      </c>
      <c r="X54" s="2">
        <f>VLOOKUP($B54,[3]Lifesheet!$K$49:$AN$290,24,0)</f>
        <v>6.2617497284032703E-4</v>
      </c>
      <c r="Y54" s="2">
        <f>VLOOKUP($B54,[3]Lifesheet!$K$49:$AN$290,25,0)</f>
        <v>6.2617497284032703E-4</v>
      </c>
      <c r="Z54" s="2">
        <f>VLOOKUP($B54,[3]Lifesheet!$K$49:$AN$290,26,0)</f>
        <v>6.2617497284032703E-4</v>
      </c>
      <c r="AA54" s="2">
        <f>VLOOKUP($B54,[3]Lifesheet!$K$49:$AN$290,27,0)</f>
        <v>6.2617497284032703E-4</v>
      </c>
      <c r="AB54" s="2">
        <f>VLOOKUP($B54,[3]Lifesheet!$K$49:$AN$290,28,0)</f>
        <v>6.2617497284032703E-4</v>
      </c>
      <c r="AC54" s="2">
        <f>VLOOKUP($B54,[3]Lifesheet!$K$49:$AN$290,29,0)</f>
        <v>6.8879240797921001E-4</v>
      </c>
      <c r="AD54" s="2">
        <f>VLOOKUP($B54,[3]Lifesheet!$K$49:$AN$290,30,0)</f>
        <v>6.2617497284032703E-4</v>
      </c>
      <c r="AE54" s="2">
        <f>VLOOKUP(B54,[3]Lifesheet!$K$49:$AX$290,40,0)</f>
        <v>0</v>
      </c>
    </row>
    <row r="55" spans="1:31" x14ac:dyDescent="0.25">
      <c r="A55">
        <v>20210630</v>
      </c>
      <c r="B55" t="s">
        <v>53</v>
      </c>
      <c r="C55" s="1">
        <f>VLOOKUP(B55,'[1]MP 2021Q2'!$A$2:$B$243,2,0)</f>
        <v>5.5E-2</v>
      </c>
      <c r="D55" s="3">
        <f>VLOOKUP(B55,'[2]Operationeel Risico'!$S$53:$AB$294,6,0)</f>
        <v>-3.3621447930174001E-3</v>
      </c>
      <c r="E55" s="3">
        <f>VLOOKUP(B55,'[2]Operationeel Risico'!$S$53:$AB$294,7,0)</f>
        <v>0</v>
      </c>
      <c r="F55" s="3">
        <f>VLOOKUP(B55,'[2]Operationeel Risico'!$S$53:$AB$294,8,0)</f>
        <v>0</v>
      </c>
      <c r="G55" s="3">
        <f>VLOOKUP(B55,'[2]Operationeel Risico'!$S$53:$AB$294,9,0)</f>
        <v>0</v>
      </c>
      <c r="H55" s="3">
        <f>VLOOKUP(B55,'[2]Operationeel Risico'!$S$53:$AB$294,10,0)</f>
        <v>0</v>
      </c>
      <c r="I55" s="2">
        <f>VLOOKUP(B55,[3]Lifesheet!$K$49:$AR$290,34,0)</f>
        <v>0</v>
      </c>
      <c r="J55" s="2">
        <f>VLOOKUP(B55,[3]Lifesheet!$K$49:$R$290,8,0)</f>
        <v>1</v>
      </c>
      <c r="K55" s="2">
        <f>VLOOKUP(B55,[3]Lifesheet!$K$49:$AU$290,37,0)</f>
        <v>0</v>
      </c>
      <c r="L55" s="2">
        <f>VLOOKUP($B55,[3]Lifesheet!$K$49:$CK$290,71,0)</f>
        <v>0</v>
      </c>
      <c r="M55" s="2">
        <f>VLOOKUP($B55,[3]Lifesheet!$K$49:$CK$290,72,0)</f>
        <v>0</v>
      </c>
      <c r="N55" s="2">
        <f>VLOOKUP($B55,[3]Lifesheet!$K$49:$CK$290,73,0)</f>
        <v>0</v>
      </c>
      <c r="O55" s="2">
        <f>VLOOKUP($B55,[3]Lifesheet!$K$49:$CK$290,74,0)</f>
        <v>0</v>
      </c>
      <c r="P55" s="2">
        <f>VLOOKUP($B55,[3]Lifesheet!$K$49:$CK$290,75,0)</f>
        <v>0</v>
      </c>
      <c r="Q55" s="2">
        <f>VLOOKUP($B55,[3]Lifesheet!$K$49:$CK$290,76,0)</f>
        <v>0</v>
      </c>
      <c r="R55" s="2">
        <f>VLOOKUP($B55,[3]Lifesheet!$K$49:$CK$290,77,0)</f>
        <v>0</v>
      </c>
      <c r="S55" s="2">
        <f>VLOOKUP($B55,[3]Lifesheet!$K$49:$CK$290,78,0)</f>
        <v>0</v>
      </c>
      <c r="T55" s="2">
        <f>VLOOKUP($B55,[3]Lifesheet!$K$49:$CK$290,79,0)</f>
        <v>0</v>
      </c>
      <c r="U55" s="2">
        <f>VLOOKUP(B55,[3]Lifesheet!$K$49:$AO$290,31,0)</f>
        <v>-3.9883197658577303E-3</v>
      </c>
      <c r="V55" s="2">
        <f>VLOOKUP($B55,[3]Lifesheet!$K$49:$AN$290,22,0)</f>
        <v>6.2617497284032703E-4</v>
      </c>
      <c r="W55" s="2">
        <f>VLOOKUP($B55,[3]Lifesheet!$K$49:$AN$290,23,0)</f>
        <v>6.2617497284032703E-4</v>
      </c>
      <c r="X55" s="2">
        <f>VLOOKUP($B55,[3]Lifesheet!$K$49:$AN$290,24,0)</f>
        <v>6.2617497284032703E-4</v>
      </c>
      <c r="Y55" s="2">
        <f>VLOOKUP($B55,[3]Lifesheet!$K$49:$AN$290,25,0)</f>
        <v>6.2617497284032703E-4</v>
      </c>
      <c r="Z55" s="2">
        <f>VLOOKUP($B55,[3]Lifesheet!$K$49:$AN$290,26,0)</f>
        <v>6.2617497284032703E-4</v>
      </c>
      <c r="AA55" s="2">
        <f>VLOOKUP($B55,[3]Lifesheet!$K$49:$AN$290,27,0)</f>
        <v>6.2617497284032703E-4</v>
      </c>
      <c r="AB55" s="2">
        <f>VLOOKUP($B55,[3]Lifesheet!$K$49:$AN$290,28,0)</f>
        <v>6.2617497284032703E-4</v>
      </c>
      <c r="AC55" s="2">
        <f>VLOOKUP($B55,[3]Lifesheet!$K$49:$AN$290,29,0)</f>
        <v>6.8879240797921001E-4</v>
      </c>
      <c r="AD55" s="2">
        <f>VLOOKUP($B55,[3]Lifesheet!$K$49:$AN$290,30,0)</f>
        <v>6.2617497284032703E-4</v>
      </c>
      <c r="AE55" s="2">
        <f>VLOOKUP(B55,[3]Lifesheet!$K$49:$AX$290,40,0)</f>
        <v>0</v>
      </c>
    </row>
    <row r="56" spans="1:31" x14ac:dyDescent="0.25">
      <c r="A56">
        <v>20210630</v>
      </c>
      <c r="B56" t="s">
        <v>54</v>
      </c>
      <c r="C56" s="1">
        <f>VLOOKUP(B56,'[1]MP 2021Q2'!$A$2:$B$243,2,0)</f>
        <v>5.5E-2</v>
      </c>
      <c r="D56" s="3">
        <f>VLOOKUP(B56,'[2]Operationeel Risico'!$S$53:$AB$294,6,0)</f>
        <v>7.2342568861298595E-4</v>
      </c>
      <c r="E56" s="3">
        <f>VLOOKUP(B56,'[2]Operationeel Risico'!$S$53:$AB$294,7,0)</f>
        <v>0</v>
      </c>
      <c r="F56" s="3">
        <f>VLOOKUP(B56,'[2]Operationeel Risico'!$S$53:$AB$294,8,0)</f>
        <v>0</v>
      </c>
      <c r="G56" s="3">
        <f>VLOOKUP(B56,'[2]Operationeel Risico'!$S$53:$AB$294,9,0)</f>
        <v>0</v>
      </c>
      <c r="H56" s="3">
        <f>VLOOKUP(B56,'[2]Operationeel Risico'!$S$53:$AB$294,10,0)</f>
        <v>0</v>
      </c>
      <c r="I56" s="2">
        <f>VLOOKUP(B56,[3]Lifesheet!$K$49:$AR$290,34,0)</f>
        <v>0</v>
      </c>
      <c r="J56" s="2">
        <f>VLOOKUP(B56,[3]Lifesheet!$K$49:$R$290,8,0)</f>
        <v>1</v>
      </c>
      <c r="K56" s="2">
        <f>VLOOKUP(B56,[3]Lifesheet!$K$49:$AU$290,37,0)</f>
        <v>0</v>
      </c>
      <c r="L56" s="2">
        <f>VLOOKUP($B56,[3]Lifesheet!$K$49:$CK$290,71,0)</f>
        <v>0</v>
      </c>
      <c r="M56" s="2">
        <f>VLOOKUP($B56,[3]Lifesheet!$K$49:$CK$290,72,0)</f>
        <v>0</v>
      </c>
      <c r="N56" s="2">
        <f>VLOOKUP($B56,[3]Lifesheet!$K$49:$CK$290,73,0)</f>
        <v>0</v>
      </c>
      <c r="O56" s="2">
        <f>VLOOKUP($B56,[3]Lifesheet!$K$49:$CK$290,74,0)</f>
        <v>0</v>
      </c>
      <c r="P56" s="2">
        <f>VLOOKUP($B56,[3]Lifesheet!$K$49:$CK$290,75,0)</f>
        <v>0</v>
      </c>
      <c r="Q56" s="2">
        <f>VLOOKUP($B56,[3]Lifesheet!$K$49:$CK$290,76,0)</f>
        <v>0</v>
      </c>
      <c r="R56" s="2">
        <f>VLOOKUP($B56,[3]Lifesheet!$K$49:$CK$290,77,0)</f>
        <v>0</v>
      </c>
      <c r="S56" s="2">
        <f>VLOOKUP($B56,[3]Lifesheet!$K$49:$CK$290,78,0)</f>
        <v>0</v>
      </c>
      <c r="T56" s="2">
        <f>VLOOKUP($B56,[3]Lifesheet!$K$49:$CK$290,79,0)</f>
        <v>0</v>
      </c>
      <c r="U56" s="2">
        <f>VLOOKUP(B56,[3]Lifesheet!$K$49:$AO$290,31,0)</f>
        <v>0</v>
      </c>
      <c r="V56" s="2">
        <f>VLOOKUP($B56,[3]Lifesheet!$K$49:$AN$290,22,0)</f>
        <v>7.2342568861298595E-4</v>
      </c>
      <c r="W56" s="2">
        <f>VLOOKUP($B56,[3]Lifesheet!$K$49:$AN$290,23,0)</f>
        <v>7.2342568861298595E-4</v>
      </c>
      <c r="X56" s="2">
        <f>VLOOKUP($B56,[3]Lifesheet!$K$49:$AN$290,24,0)</f>
        <v>7.2342568861298595E-4</v>
      </c>
      <c r="Y56" s="2">
        <f>VLOOKUP($B56,[3]Lifesheet!$K$49:$AN$290,25,0)</f>
        <v>7.2342568861298595E-4</v>
      </c>
      <c r="Z56" s="2">
        <f>VLOOKUP($B56,[3]Lifesheet!$K$49:$AN$290,26,0)</f>
        <v>7.2342568861298595E-4</v>
      </c>
      <c r="AA56" s="2">
        <f>VLOOKUP($B56,[3]Lifesheet!$K$49:$AN$290,27,0)</f>
        <v>7.2342568861298595E-4</v>
      </c>
      <c r="AB56" s="2">
        <f>VLOOKUP($B56,[3]Lifesheet!$K$49:$AN$290,28,0)</f>
        <v>7.2342568861298595E-4</v>
      </c>
      <c r="AC56" s="2">
        <f>VLOOKUP($B56,[3]Lifesheet!$K$49:$AN$290,29,0)</f>
        <v>7.9576818567742198E-4</v>
      </c>
      <c r="AD56" s="2">
        <f>VLOOKUP($B56,[3]Lifesheet!$K$49:$AN$290,30,0)</f>
        <v>7.2342568861298595E-4</v>
      </c>
      <c r="AE56" s="2">
        <f>VLOOKUP(B56,[3]Lifesheet!$K$49:$AX$290,40,0)</f>
        <v>0</v>
      </c>
    </row>
    <row r="57" spans="1:31" x14ac:dyDescent="0.25">
      <c r="A57">
        <v>20210630</v>
      </c>
      <c r="B57" t="s">
        <v>55</v>
      </c>
      <c r="C57" s="1">
        <f>VLOOKUP(B57,'[1]MP 2021Q2'!$A$2:$B$243,2,0)</f>
        <v>5.5E-2</v>
      </c>
      <c r="D57" s="3">
        <f>VLOOKUP(B57,'[2]Operationeel Risico'!$S$53:$AB$294,6,0)</f>
        <v>811068390.45452297</v>
      </c>
      <c r="E57" s="3">
        <f>VLOOKUP(B57,'[2]Operationeel Risico'!$S$53:$AB$294,7,0)</f>
        <v>14649299.15</v>
      </c>
      <c r="F57" s="3">
        <f>VLOOKUP(B57,'[2]Operationeel Risico'!$S$53:$AB$294,8,0)</f>
        <v>402.7</v>
      </c>
      <c r="G57" s="3">
        <f>VLOOKUP(B57,'[2]Operationeel Risico'!$S$53:$AB$294,9,0)</f>
        <v>1265.82</v>
      </c>
      <c r="H57" s="3">
        <f>VLOOKUP(B57,'[2]Operationeel Risico'!$S$53:$AB$294,10,0)</f>
        <v>42858.02</v>
      </c>
      <c r="I57" s="2">
        <f>VLOOKUP(B57,[3]Lifesheet!$K$49:$AR$290,34,0)</f>
        <v>0</v>
      </c>
      <c r="J57" s="2">
        <f>VLOOKUP(B57,[3]Lifesheet!$K$49:$R$290,8,0)</f>
        <v>1</v>
      </c>
      <c r="K57" s="2">
        <f>VLOOKUP(B57,[3]Lifesheet!$K$49:$AU$290,37,0)</f>
        <v>0</v>
      </c>
      <c r="L57" s="2">
        <f>VLOOKUP($B57,[3]Lifesheet!$K$49:$CK$290,71,0)</f>
        <v>0</v>
      </c>
      <c r="M57" s="2">
        <f>VLOOKUP($B57,[3]Lifesheet!$K$49:$CK$290,72,0)</f>
        <v>0</v>
      </c>
      <c r="N57" s="2">
        <f>VLOOKUP($B57,[3]Lifesheet!$K$49:$CK$290,73,0)</f>
        <v>0</v>
      </c>
      <c r="O57" s="2">
        <f>VLOOKUP($B57,[3]Lifesheet!$K$49:$CK$290,74,0)</f>
        <v>0</v>
      </c>
      <c r="P57" s="2">
        <f>VLOOKUP($B57,[3]Lifesheet!$K$49:$CK$290,75,0)</f>
        <v>0</v>
      </c>
      <c r="Q57" s="2">
        <f>VLOOKUP($B57,[3]Lifesheet!$K$49:$CK$290,76,0)</f>
        <v>0</v>
      </c>
      <c r="R57" s="2">
        <f>VLOOKUP($B57,[3]Lifesheet!$K$49:$CK$290,77,0)</f>
        <v>0</v>
      </c>
      <c r="S57" s="2">
        <f>VLOOKUP($B57,[3]Lifesheet!$K$49:$CK$290,78,0)</f>
        <v>0</v>
      </c>
      <c r="T57" s="2">
        <f>VLOOKUP($B57,[3]Lifesheet!$K$49:$CK$290,79,0)</f>
        <v>0</v>
      </c>
      <c r="U57" s="2">
        <f>VLOOKUP(B57,[3]Lifesheet!$K$49:$AO$290,31,0)</f>
        <v>1879785.7538121201</v>
      </c>
      <c r="V57" s="2">
        <f>VLOOKUP($B57,[3]Lifesheet!$K$49:$AN$290,22,0)</f>
        <v>809188604.70071101</v>
      </c>
      <c r="W57" s="2">
        <f>VLOOKUP($B57,[3]Lifesheet!$K$49:$AN$290,23,0)</f>
        <v>804581421.21773601</v>
      </c>
      <c r="X57" s="2">
        <f>VLOOKUP($B57,[3]Lifesheet!$K$49:$AN$290,24,0)</f>
        <v>815751846.34383404</v>
      </c>
      <c r="Y57" s="2">
        <f>VLOOKUP($B57,[3]Lifesheet!$K$49:$AN$290,25,0)</f>
        <v>809302455.56927299</v>
      </c>
      <c r="Z57" s="2">
        <f>VLOOKUP($B57,[3]Lifesheet!$K$49:$AN$290,26,0)</f>
        <v>809188604.70071101</v>
      </c>
      <c r="AA57" s="2">
        <f>VLOOKUP($B57,[3]Lifesheet!$K$49:$AN$290,27,0)</f>
        <v>809188604.70071101</v>
      </c>
      <c r="AB57" s="2">
        <f>VLOOKUP($B57,[3]Lifesheet!$K$49:$AN$290,28,0)</f>
        <v>809188604.70071101</v>
      </c>
      <c r="AC57" s="2">
        <f>VLOOKUP($B57,[3]Lifesheet!$K$49:$AN$290,29,0)</f>
        <v>832883870.09468806</v>
      </c>
      <c r="AD57" s="2">
        <f>VLOOKUP($B57,[3]Lifesheet!$K$49:$AN$290,30,0)</f>
        <v>808511406.73229802</v>
      </c>
      <c r="AE57" s="2">
        <f>VLOOKUP(B57,[3]Lifesheet!$K$49:$AX$290,40,0)</f>
        <v>0</v>
      </c>
    </row>
    <row r="58" spans="1:31" x14ac:dyDescent="0.25">
      <c r="A58">
        <v>20210630</v>
      </c>
      <c r="B58" t="s">
        <v>56</v>
      </c>
      <c r="C58" s="1">
        <f>VLOOKUP(B58,'[1]MP 2021Q2'!$A$2:$B$243,2,0)</f>
        <v>5.5E-2</v>
      </c>
      <c r="D58" s="3">
        <f>VLOOKUP(B58,'[2]Operationeel Risico'!$S$53:$AB$294,6,0)</f>
        <v>2168344027.62393</v>
      </c>
      <c r="E58" s="3">
        <f>VLOOKUP(B58,'[2]Operationeel Risico'!$S$53:$AB$294,7,0)</f>
        <v>40258285.450000003</v>
      </c>
      <c r="F58" s="3">
        <f>VLOOKUP(B58,'[2]Operationeel Risico'!$S$53:$AB$294,8,0)</f>
        <v>714.82</v>
      </c>
      <c r="G58" s="3">
        <f>VLOOKUP(B58,'[2]Operationeel Risico'!$S$53:$AB$294,9,0)</f>
        <v>9127.27</v>
      </c>
      <c r="H58" s="3">
        <f>VLOOKUP(B58,'[2]Operationeel Risico'!$S$53:$AB$294,10,0)</f>
        <v>82897.11</v>
      </c>
      <c r="I58" s="2">
        <f>VLOOKUP(B58,[3]Lifesheet!$K$49:$AR$290,34,0)</f>
        <v>0</v>
      </c>
      <c r="J58" s="2">
        <f>VLOOKUP(B58,[3]Lifesheet!$K$49:$R$290,8,0)</f>
        <v>1</v>
      </c>
      <c r="K58" s="2">
        <f>VLOOKUP(B58,[3]Lifesheet!$K$49:$AU$290,37,0)</f>
        <v>0</v>
      </c>
      <c r="L58" s="2">
        <f>VLOOKUP($B58,[3]Lifesheet!$K$49:$CK$290,71,0)</f>
        <v>0</v>
      </c>
      <c r="M58" s="2">
        <f>VLOOKUP($B58,[3]Lifesheet!$K$49:$CK$290,72,0)</f>
        <v>0</v>
      </c>
      <c r="N58" s="2">
        <f>VLOOKUP($B58,[3]Lifesheet!$K$49:$CK$290,73,0)</f>
        <v>0</v>
      </c>
      <c r="O58" s="2">
        <f>VLOOKUP($B58,[3]Lifesheet!$K$49:$CK$290,74,0)</f>
        <v>0</v>
      </c>
      <c r="P58" s="2">
        <f>VLOOKUP($B58,[3]Lifesheet!$K$49:$CK$290,75,0)</f>
        <v>0</v>
      </c>
      <c r="Q58" s="2">
        <f>VLOOKUP($B58,[3]Lifesheet!$K$49:$CK$290,76,0)</f>
        <v>0</v>
      </c>
      <c r="R58" s="2">
        <f>VLOOKUP($B58,[3]Lifesheet!$K$49:$CK$290,77,0)</f>
        <v>0</v>
      </c>
      <c r="S58" s="2">
        <f>VLOOKUP($B58,[3]Lifesheet!$K$49:$CK$290,78,0)</f>
        <v>0</v>
      </c>
      <c r="T58" s="2">
        <f>VLOOKUP($B58,[3]Lifesheet!$K$49:$CK$290,79,0)</f>
        <v>0</v>
      </c>
      <c r="U58" s="2">
        <f>VLOOKUP(B58,[3]Lifesheet!$K$49:$AO$290,31,0)</f>
        <v>0</v>
      </c>
      <c r="V58" s="2">
        <f>VLOOKUP($B58,[3]Lifesheet!$K$49:$AN$290,22,0)</f>
        <v>2168344027.62393</v>
      </c>
      <c r="W58" s="2">
        <f>VLOOKUP($B58,[3]Lifesheet!$K$49:$AN$290,23,0)</f>
        <v>2156242488.42975</v>
      </c>
      <c r="X58" s="2">
        <f>VLOOKUP($B58,[3]Lifesheet!$K$49:$AN$290,24,0)</f>
        <v>2185055967.6648302</v>
      </c>
      <c r="Y58" s="2">
        <f>VLOOKUP($B58,[3]Lifesheet!$K$49:$AN$290,25,0)</f>
        <v>2169611788.5429201</v>
      </c>
      <c r="Z58" s="2">
        <f>VLOOKUP($B58,[3]Lifesheet!$K$49:$AN$290,26,0)</f>
        <v>2168344027.62393</v>
      </c>
      <c r="AA58" s="2">
        <f>VLOOKUP($B58,[3]Lifesheet!$K$49:$AN$290,27,0)</f>
        <v>2168344027.62393</v>
      </c>
      <c r="AB58" s="2">
        <f>VLOOKUP($B58,[3]Lifesheet!$K$49:$AN$290,28,0)</f>
        <v>2168344027.62393</v>
      </c>
      <c r="AC58" s="2">
        <f>VLOOKUP($B58,[3]Lifesheet!$K$49:$AN$290,29,0)</f>
        <v>2213299796.9018898</v>
      </c>
      <c r="AD58" s="2">
        <f>VLOOKUP($B58,[3]Lifesheet!$K$49:$AN$290,30,0)</f>
        <v>2166464275.1248398</v>
      </c>
      <c r="AE58" s="2">
        <f>VLOOKUP(B58,[3]Lifesheet!$K$49:$AX$290,40,0)</f>
        <v>0</v>
      </c>
    </row>
    <row r="59" spans="1:31" x14ac:dyDescent="0.25">
      <c r="A59">
        <v>20210630</v>
      </c>
      <c r="B59" t="s">
        <v>57</v>
      </c>
      <c r="C59" s="1">
        <f>VLOOKUP(B59,'[1]MP 2021Q2'!$A$2:$B$243,2,0)</f>
        <v>5.5E-2</v>
      </c>
      <c r="D59" s="3">
        <f>VLOOKUP(B59,'[2]Operationeel Risico'!$S$53:$AB$294,6,0)</f>
        <v>601330983.76007104</v>
      </c>
      <c r="E59" s="3">
        <f>VLOOKUP(B59,'[2]Operationeel Risico'!$S$53:$AB$294,7,0)</f>
        <v>437165.96</v>
      </c>
      <c r="F59" s="3">
        <f>VLOOKUP(B59,'[2]Operationeel Risico'!$S$53:$AB$294,8,0)</f>
        <v>173.6</v>
      </c>
      <c r="G59" s="3">
        <f>VLOOKUP(B59,'[2]Operationeel Risico'!$S$53:$AB$294,9,0)</f>
        <v>33.479999999999997</v>
      </c>
      <c r="H59" s="3">
        <f>VLOOKUP(B59,'[2]Operationeel Risico'!$S$53:$AB$294,10,0)</f>
        <v>18383.560000000001</v>
      </c>
      <c r="I59" s="2">
        <f>VLOOKUP(B59,[3]Lifesheet!$K$49:$AR$290,34,0)</f>
        <v>0</v>
      </c>
      <c r="J59" s="2">
        <f>VLOOKUP(B59,[3]Lifesheet!$K$49:$R$290,8,0)</f>
        <v>1</v>
      </c>
      <c r="K59" s="2">
        <f>VLOOKUP(B59,[3]Lifesheet!$K$49:$AU$290,37,0)</f>
        <v>0</v>
      </c>
      <c r="L59" s="2">
        <f>VLOOKUP($B59,[3]Lifesheet!$K$49:$CK$290,71,0)</f>
        <v>0</v>
      </c>
      <c r="M59" s="2">
        <f>VLOOKUP($B59,[3]Lifesheet!$K$49:$CK$290,72,0)</f>
        <v>0</v>
      </c>
      <c r="N59" s="2">
        <f>VLOOKUP($B59,[3]Lifesheet!$K$49:$CK$290,73,0)</f>
        <v>0</v>
      </c>
      <c r="O59" s="2">
        <f>VLOOKUP($B59,[3]Lifesheet!$K$49:$CK$290,74,0)</f>
        <v>0</v>
      </c>
      <c r="P59" s="2">
        <f>VLOOKUP($B59,[3]Lifesheet!$K$49:$CK$290,75,0)</f>
        <v>0</v>
      </c>
      <c r="Q59" s="2">
        <f>VLOOKUP($B59,[3]Lifesheet!$K$49:$CK$290,76,0)</f>
        <v>0</v>
      </c>
      <c r="R59" s="2">
        <f>VLOOKUP($B59,[3]Lifesheet!$K$49:$CK$290,77,0)</f>
        <v>0</v>
      </c>
      <c r="S59" s="2">
        <f>VLOOKUP($B59,[3]Lifesheet!$K$49:$CK$290,78,0)</f>
        <v>0</v>
      </c>
      <c r="T59" s="2">
        <f>VLOOKUP($B59,[3]Lifesheet!$K$49:$CK$290,79,0)</f>
        <v>0</v>
      </c>
      <c r="U59" s="2">
        <f>VLOOKUP(B59,[3]Lifesheet!$K$49:$AO$290,31,0)</f>
        <v>0</v>
      </c>
      <c r="V59" s="2">
        <f>VLOOKUP($B59,[3]Lifesheet!$K$49:$AN$290,22,0)</f>
        <v>601330983.76007104</v>
      </c>
      <c r="W59" s="2">
        <f>VLOOKUP($B59,[3]Lifesheet!$K$49:$AN$290,23,0)</f>
        <v>598449305.65772104</v>
      </c>
      <c r="X59" s="2">
        <f>VLOOKUP($B59,[3]Lifesheet!$K$49:$AN$290,24,0)</f>
        <v>605279024.67850006</v>
      </c>
      <c r="Y59" s="2">
        <f>VLOOKUP($B59,[3]Lifesheet!$K$49:$AN$290,25,0)</f>
        <v>601372299.816432</v>
      </c>
      <c r="Z59" s="2">
        <f>VLOOKUP($B59,[3]Lifesheet!$K$49:$AN$290,26,0)</f>
        <v>601330983.76007104</v>
      </c>
      <c r="AA59" s="2">
        <f>VLOOKUP($B59,[3]Lifesheet!$K$49:$AN$290,27,0)</f>
        <v>601330983.76007104</v>
      </c>
      <c r="AB59" s="2">
        <f>VLOOKUP($B59,[3]Lifesheet!$K$49:$AN$290,28,0)</f>
        <v>601330983.76007104</v>
      </c>
      <c r="AC59" s="2">
        <f>VLOOKUP($B59,[3]Lifesheet!$K$49:$AN$290,29,0)</f>
        <v>607017994.80938995</v>
      </c>
      <c r="AD59" s="2">
        <f>VLOOKUP($B59,[3]Lifesheet!$K$49:$AN$290,30,0)</f>
        <v>600493414.02277505</v>
      </c>
      <c r="AE59" s="2">
        <f>VLOOKUP(B59,[3]Lifesheet!$K$49:$AX$290,40,0)</f>
        <v>0</v>
      </c>
    </row>
    <row r="60" spans="1:31" x14ac:dyDescent="0.25">
      <c r="A60">
        <v>20210630</v>
      </c>
      <c r="B60" t="s">
        <v>58</v>
      </c>
      <c r="C60" s="1">
        <f>VLOOKUP(B60,'[1]MP 2021Q2'!$A$2:$B$243,2,0)</f>
        <v>0.13</v>
      </c>
      <c r="D60" s="3">
        <f>VLOOKUP(B60,'[2]Operationeel Risico'!$S$53:$AB$294,6,0)</f>
        <v>1</v>
      </c>
      <c r="E60" s="3">
        <f>VLOOKUP(B60,'[2]Operationeel Risico'!$S$53:$AB$294,7,0)</f>
        <v>0</v>
      </c>
      <c r="F60" s="3">
        <f>VLOOKUP(B60,'[2]Operationeel Risico'!$S$53:$AB$294,8,0)</f>
        <v>0</v>
      </c>
      <c r="G60" s="3">
        <f>VLOOKUP(B60,'[2]Operationeel Risico'!$S$53:$AB$294,9,0)</f>
        <v>0</v>
      </c>
      <c r="H60" s="3">
        <f>VLOOKUP(B60,'[2]Operationeel Risico'!$S$53:$AB$294,10,0)</f>
        <v>0</v>
      </c>
      <c r="I60" s="2">
        <f>VLOOKUP(B60,[3]Lifesheet!$K$49:$AR$290,34,0)</f>
        <v>0</v>
      </c>
      <c r="J60" s="2">
        <f>VLOOKUP(B60,[3]Lifesheet!$K$49:$R$290,8,0)</f>
        <v>1</v>
      </c>
      <c r="K60" s="2">
        <f>VLOOKUP(B60,[3]Lifesheet!$K$49:$AU$290,37,0)</f>
        <v>0</v>
      </c>
      <c r="L60" s="2">
        <f>VLOOKUP($B60,[3]Lifesheet!$K$49:$CK$290,71,0)</f>
        <v>0</v>
      </c>
      <c r="M60" s="2">
        <f>VLOOKUP($B60,[3]Lifesheet!$K$49:$CK$290,72,0)</f>
        <v>0</v>
      </c>
      <c r="N60" s="2">
        <f>VLOOKUP($B60,[3]Lifesheet!$K$49:$CK$290,73,0)</f>
        <v>0</v>
      </c>
      <c r="O60" s="2">
        <f>VLOOKUP($B60,[3]Lifesheet!$K$49:$CK$290,74,0)</f>
        <v>0</v>
      </c>
      <c r="P60" s="2">
        <f>VLOOKUP($B60,[3]Lifesheet!$K$49:$CK$290,75,0)</f>
        <v>0</v>
      </c>
      <c r="Q60" s="2">
        <f>VLOOKUP($B60,[3]Lifesheet!$K$49:$CK$290,76,0)</f>
        <v>0</v>
      </c>
      <c r="R60" s="2">
        <f>VLOOKUP($B60,[3]Lifesheet!$K$49:$CK$290,77,0)</f>
        <v>0</v>
      </c>
      <c r="S60" s="2">
        <f>VLOOKUP($B60,[3]Lifesheet!$K$49:$CK$290,78,0)</f>
        <v>0</v>
      </c>
      <c r="T60" s="2">
        <f>VLOOKUP($B60,[3]Lifesheet!$K$49:$CK$290,79,0)</f>
        <v>0</v>
      </c>
      <c r="U60" s="2">
        <f>VLOOKUP(B60,[3]Lifesheet!$K$49:$AO$290,31,0)</f>
        <v>0</v>
      </c>
      <c r="V60" s="2">
        <f>VLOOKUP($B60,[3]Lifesheet!$K$49:$AN$290,22,0)</f>
        <v>1</v>
      </c>
      <c r="W60" s="2">
        <f>VLOOKUP($B60,[3]Lifesheet!$K$49:$AN$290,23,0)</f>
        <v>1</v>
      </c>
      <c r="X60" s="2">
        <f>VLOOKUP($B60,[3]Lifesheet!$K$49:$AN$290,24,0)</f>
        <v>1</v>
      </c>
      <c r="Y60" s="2">
        <f>VLOOKUP($B60,[3]Lifesheet!$K$49:$AN$290,25,0)</f>
        <v>1</v>
      </c>
      <c r="Z60" s="2">
        <f>VLOOKUP($B60,[3]Lifesheet!$K$49:$AN$290,26,0)</f>
        <v>1</v>
      </c>
      <c r="AA60" s="2">
        <f>VLOOKUP($B60,[3]Lifesheet!$K$49:$AN$290,27,0)</f>
        <v>1</v>
      </c>
      <c r="AB60" s="2">
        <f>VLOOKUP($B60,[3]Lifesheet!$K$49:$AN$290,28,0)</f>
        <v>1</v>
      </c>
      <c r="AC60" s="2">
        <f>VLOOKUP($B60,[3]Lifesheet!$K$49:$AN$290,29,0)</f>
        <v>1</v>
      </c>
      <c r="AD60" s="2">
        <f>VLOOKUP($B60,[3]Lifesheet!$K$49:$AN$290,30,0)</f>
        <v>1</v>
      </c>
      <c r="AE60" s="2">
        <f>VLOOKUP(B60,[3]Lifesheet!$K$49:$AX$290,40,0)</f>
        <v>0</v>
      </c>
    </row>
    <row r="61" spans="1:31" x14ac:dyDescent="0.25">
      <c r="A61">
        <v>20210630</v>
      </c>
      <c r="B61" t="s">
        <v>59</v>
      </c>
      <c r="C61" s="1">
        <f>VLOOKUP(B61,'[1]MP 2021Q2'!$A$2:$B$243,2,0)</f>
        <v>0.13</v>
      </c>
      <c r="D61" s="3">
        <f>VLOOKUP(B61,'[2]Operationeel Risico'!$S$53:$AB$294,6,0)</f>
        <v>260954728.68645301</v>
      </c>
      <c r="E61" s="3">
        <f>VLOOKUP(B61,'[2]Operationeel Risico'!$S$53:$AB$294,7,0)</f>
        <v>8282726.7400000002</v>
      </c>
      <c r="F61" s="3">
        <f>VLOOKUP(B61,'[2]Operationeel Risico'!$S$53:$AB$294,8,0)</f>
        <v>0</v>
      </c>
      <c r="G61" s="3">
        <f>VLOOKUP(B61,'[2]Operationeel Risico'!$S$53:$AB$294,9,0)</f>
        <v>7482.14</v>
      </c>
      <c r="H61" s="3">
        <f>VLOOKUP(B61,'[2]Operationeel Risico'!$S$53:$AB$294,10,0)</f>
        <v>21.81</v>
      </c>
      <c r="I61" s="2">
        <f>VLOOKUP(B61,[3]Lifesheet!$K$49:$AR$290,34,0)</f>
        <v>244245458.010355</v>
      </c>
      <c r="J61" s="2">
        <f>VLOOKUP(B61,[3]Lifesheet!$K$49:$R$290,8,0)</f>
        <v>1</v>
      </c>
      <c r="K61" s="2">
        <f>VLOOKUP(B61,[3]Lifesheet!$K$49:$AU$290,37,0)</f>
        <v>0</v>
      </c>
      <c r="L61" s="2">
        <f>VLOOKUP($B61,[3]Lifesheet!$K$49:$CK$290,71,0)</f>
        <v>0</v>
      </c>
      <c r="M61" s="2">
        <f>VLOOKUP($B61,[3]Lifesheet!$K$49:$CK$290,72,0)</f>
        <v>0</v>
      </c>
      <c r="N61" s="2">
        <f>VLOOKUP($B61,[3]Lifesheet!$K$49:$CK$290,73,0)</f>
        <v>0</v>
      </c>
      <c r="O61" s="2">
        <f>VLOOKUP($B61,[3]Lifesheet!$K$49:$CK$290,74,0)</f>
        <v>0</v>
      </c>
      <c r="P61" s="2">
        <f>VLOOKUP($B61,[3]Lifesheet!$K$49:$CK$290,75,0)</f>
        <v>0</v>
      </c>
      <c r="Q61" s="2">
        <f>VLOOKUP($B61,[3]Lifesheet!$K$49:$CK$290,76,0)</f>
        <v>0</v>
      </c>
      <c r="R61" s="2">
        <f>VLOOKUP($B61,[3]Lifesheet!$K$49:$CK$290,77,0)</f>
        <v>0</v>
      </c>
      <c r="S61" s="2">
        <f>VLOOKUP($B61,[3]Lifesheet!$K$49:$CK$290,78,0)</f>
        <v>0</v>
      </c>
      <c r="T61" s="2">
        <f>VLOOKUP($B61,[3]Lifesheet!$K$49:$CK$290,79,0)</f>
        <v>0</v>
      </c>
      <c r="U61" s="2">
        <f>VLOOKUP(B61,[3]Lifesheet!$K$49:$AO$290,31,0)</f>
        <v>18429104.175133798</v>
      </c>
      <c r="V61" s="2">
        <f>VLOOKUP($B61,[3]Lifesheet!$K$49:$AN$290,22,0)</f>
        <v>242525624.51131901</v>
      </c>
      <c r="W61" s="2">
        <f>VLOOKUP($B61,[3]Lifesheet!$K$49:$AN$290,23,0)</f>
        <v>243138490.57301301</v>
      </c>
      <c r="X61" s="2">
        <f>VLOOKUP($B61,[3]Lifesheet!$K$49:$AN$290,24,0)</f>
        <v>241700559.96414</v>
      </c>
      <c r="Y61" s="2">
        <f>VLOOKUP($B61,[3]Lifesheet!$K$49:$AN$290,25,0)</f>
        <v>242523824.145996</v>
      </c>
      <c r="Z61" s="2">
        <f>VLOOKUP($B61,[3]Lifesheet!$K$49:$AN$290,26,0)</f>
        <v>244123153.50721601</v>
      </c>
      <c r="AA61" s="2">
        <f>VLOOKUP($B61,[3]Lifesheet!$K$49:$AN$290,27,0)</f>
        <v>241731997.87376499</v>
      </c>
      <c r="AB61" s="2">
        <f>VLOOKUP($B61,[3]Lifesheet!$K$49:$AN$290,28,0)</f>
        <v>242525624.51131901</v>
      </c>
      <c r="AC61" s="2">
        <f>VLOOKUP($B61,[3]Lifesheet!$K$49:$AN$290,29,0)</f>
        <v>243522264.959757</v>
      </c>
      <c r="AD61" s="2">
        <f>VLOOKUP($B61,[3]Lifesheet!$K$49:$AN$290,30,0)</f>
        <v>242836062.58141801</v>
      </c>
      <c r="AE61" s="2">
        <f>VLOOKUP(B61,[3]Lifesheet!$K$49:$AX$290,40,0)</f>
        <v>0</v>
      </c>
    </row>
    <row r="62" spans="1:31" x14ac:dyDescent="0.25">
      <c r="A62">
        <v>20210630</v>
      </c>
      <c r="B62" t="s">
        <v>60</v>
      </c>
      <c r="C62" s="1">
        <f>VLOOKUP(B62,'[1]MP 2021Q2'!$A$2:$B$243,2,0)</f>
        <v>0.13</v>
      </c>
      <c r="D62" s="3">
        <f>VLOOKUP(B62,'[2]Operationeel Risico'!$S$53:$AB$294,6,0)</f>
        <v>1</v>
      </c>
      <c r="E62" s="3">
        <f>VLOOKUP(B62,'[2]Operationeel Risico'!$S$53:$AB$294,7,0)</f>
        <v>0</v>
      </c>
      <c r="F62" s="3">
        <f>VLOOKUP(B62,'[2]Operationeel Risico'!$S$53:$AB$294,8,0)</f>
        <v>0</v>
      </c>
      <c r="G62" s="3">
        <f>VLOOKUP(B62,'[2]Operationeel Risico'!$S$53:$AB$294,9,0)</f>
        <v>0</v>
      </c>
      <c r="H62" s="3">
        <f>VLOOKUP(B62,'[2]Operationeel Risico'!$S$53:$AB$294,10,0)</f>
        <v>0</v>
      </c>
      <c r="I62" s="2">
        <f>VLOOKUP(B62,[3]Lifesheet!$K$49:$AR$290,34,0)</f>
        <v>0</v>
      </c>
      <c r="J62" s="2">
        <f>VLOOKUP(B62,[3]Lifesheet!$K$49:$R$290,8,0)</f>
        <v>1</v>
      </c>
      <c r="K62" s="2">
        <f>VLOOKUP(B62,[3]Lifesheet!$K$49:$AU$290,37,0)</f>
        <v>0</v>
      </c>
      <c r="L62" s="2">
        <f>VLOOKUP($B62,[3]Lifesheet!$K$49:$CK$290,71,0)</f>
        <v>0</v>
      </c>
      <c r="M62" s="2">
        <f>VLOOKUP($B62,[3]Lifesheet!$K$49:$CK$290,72,0)</f>
        <v>0</v>
      </c>
      <c r="N62" s="2">
        <f>VLOOKUP($B62,[3]Lifesheet!$K$49:$CK$290,73,0)</f>
        <v>0</v>
      </c>
      <c r="O62" s="2">
        <f>VLOOKUP($B62,[3]Lifesheet!$K$49:$CK$290,74,0)</f>
        <v>0</v>
      </c>
      <c r="P62" s="2">
        <f>VLOOKUP($B62,[3]Lifesheet!$K$49:$CK$290,75,0)</f>
        <v>0</v>
      </c>
      <c r="Q62" s="2">
        <f>VLOOKUP($B62,[3]Lifesheet!$K$49:$CK$290,76,0)</f>
        <v>0</v>
      </c>
      <c r="R62" s="2">
        <f>VLOOKUP($B62,[3]Lifesheet!$K$49:$CK$290,77,0)</f>
        <v>0</v>
      </c>
      <c r="S62" s="2">
        <f>VLOOKUP($B62,[3]Lifesheet!$K$49:$CK$290,78,0)</f>
        <v>0</v>
      </c>
      <c r="T62" s="2">
        <f>VLOOKUP($B62,[3]Lifesheet!$K$49:$CK$290,79,0)</f>
        <v>0</v>
      </c>
      <c r="U62" s="2">
        <f>VLOOKUP(B62,[3]Lifesheet!$K$49:$AO$290,31,0)</f>
        <v>0</v>
      </c>
      <c r="V62" s="2">
        <f>VLOOKUP($B62,[3]Lifesheet!$K$49:$AN$290,22,0)</f>
        <v>1</v>
      </c>
      <c r="W62" s="2">
        <f>VLOOKUP($B62,[3]Lifesheet!$K$49:$AN$290,23,0)</f>
        <v>1</v>
      </c>
      <c r="X62" s="2">
        <f>VLOOKUP($B62,[3]Lifesheet!$K$49:$AN$290,24,0)</f>
        <v>1</v>
      </c>
      <c r="Y62" s="2">
        <f>VLOOKUP($B62,[3]Lifesheet!$K$49:$AN$290,25,0)</f>
        <v>1</v>
      </c>
      <c r="Z62" s="2">
        <f>VLOOKUP($B62,[3]Lifesheet!$K$49:$AN$290,26,0)</f>
        <v>1</v>
      </c>
      <c r="AA62" s="2">
        <f>VLOOKUP($B62,[3]Lifesheet!$K$49:$AN$290,27,0)</f>
        <v>1</v>
      </c>
      <c r="AB62" s="2">
        <f>VLOOKUP($B62,[3]Lifesheet!$K$49:$AN$290,28,0)</f>
        <v>1</v>
      </c>
      <c r="AC62" s="2">
        <f>VLOOKUP($B62,[3]Lifesheet!$K$49:$AN$290,29,0)</f>
        <v>1</v>
      </c>
      <c r="AD62" s="2">
        <f>VLOOKUP($B62,[3]Lifesheet!$K$49:$AN$290,30,0)</f>
        <v>1</v>
      </c>
      <c r="AE62" s="2">
        <f>VLOOKUP(B62,[3]Lifesheet!$K$49:$AX$290,40,0)</f>
        <v>0</v>
      </c>
    </row>
    <row r="63" spans="1:31" x14ac:dyDescent="0.25">
      <c r="A63">
        <v>20210630</v>
      </c>
      <c r="B63" t="s">
        <v>61</v>
      </c>
      <c r="C63" s="1">
        <f>VLOOKUP(B63,'[1]MP 2021Q2'!$A$2:$B$243,2,0)</f>
        <v>0.13</v>
      </c>
      <c r="D63" s="3">
        <f>VLOOKUP(B63,'[2]Operationeel Risico'!$S$53:$AB$294,6,0)</f>
        <v>136517428.32768601</v>
      </c>
      <c r="E63" s="3">
        <f>VLOOKUP(B63,'[2]Operationeel Risico'!$S$53:$AB$294,7,0)</f>
        <v>4279217.3899999997</v>
      </c>
      <c r="F63" s="3">
        <f>VLOOKUP(B63,'[2]Operationeel Risico'!$S$53:$AB$294,8,0)</f>
        <v>0</v>
      </c>
      <c r="G63" s="3">
        <f>VLOOKUP(B63,'[2]Operationeel Risico'!$S$53:$AB$294,9,0)</f>
        <v>5259.67</v>
      </c>
      <c r="H63" s="3">
        <f>VLOOKUP(B63,'[2]Operationeel Risico'!$S$53:$AB$294,10,0)</f>
        <v>122.51</v>
      </c>
      <c r="I63" s="2">
        <f>VLOOKUP(B63,[3]Lifesheet!$K$49:$AR$290,34,0)</f>
        <v>137264548.896727</v>
      </c>
      <c r="J63" s="2">
        <f>VLOOKUP(B63,[3]Lifesheet!$K$49:$R$290,8,0)</f>
        <v>1</v>
      </c>
      <c r="K63" s="2">
        <f>VLOOKUP(B63,[3]Lifesheet!$K$49:$AU$290,37,0)</f>
        <v>0</v>
      </c>
      <c r="L63" s="2">
        <f>VLOOKUP($B63,[3]Lifesheet!$K$49:$CK$290,71,0)</f>
        <v>0</v>
      </c>
      <c r="M63" s="2">
        <f>VLOOKUP($B63,[3]Lifesheet!$K$49:$CK$290,72,0)</f>
        <v>0</v>
      </c>
      <c r="N63" s="2">
        <f>VLOOKUP($B63,[3]Lifesheet!$K$49:$CK$290,73,0)</f>
        <v>0</v>
      </c>
      <c r="O63" s="2">
        <f>VLOOKUP($B63,[3]Lifesheet!$K$49:$CK$290,74,0)</f>
        <v>0</v>
      </c>
      <c r="P63" s="2">
        <f>VLOOKUP($B63,[3]Lifesheet!$K$49:$CK$290,75,0)</f>
        <v>0</v>
      </c>
      <c r="Q63" s="2">
        <f>VLOOKUP($B63,[3]Lifesheet!$K$49:$CK$290,76,0)</f>
        <v>0</v>
      </c>
      <c r="R63" s="2">
        <f>VLOOKUP($B63,[3]Lifesheet!$K$49:$CK$290,77,0)</f>
        <v>0</v>
      </c>
      <c r="S63" s="2">
        <f>VLOOKUP($B63,[3]Lifesheet!$K$49:$CK$290,78,0)</f>
        <v>0</v>
      </c>
      <c r="T63" s="2">
        <f>VLOOKUP($B63,[3]Lifesheet!$K$49:$CK$290,79,0)</f>
        <v>0</v>
      </c>
      <c r="U63" s="2">
        <f>VLOOKUP(B63,[3]Lifesheet!$K$49:$AO$290,31,0)</f>
        <v>-459107.63045340002</v>
      </c>
      <c r="V63" s="2">
        <f>VLOOKUP($B63,[3]Lifesheet!$K$49:$AN$290,22,0)</f>
        <v>136976535.958139</v>
      </c>
      <c r="W63" s="2">
        <f>VLOOKUP($B63,[3]Lifesheet!$K$49:$AN$290,23,0)</f>
        <v>136873336.431229</v>
      </c>
      <c r="X63" s="2">
        <f>VLOOKUP($B63,[3]Lifesheet!$K$49:$AN$290,24,0)</f>
        <v>137115546.58555001</v>
      </c>
      <c r="Y63" s="2">
        <f>VLOOKUP($B63,[3]Lifesheet!$K$49:$AN$290,25,0)</f>
        <v>136975995.96395701</v>
      </c>
      <c r="Z63" s="2">
        <f>VLOOKUP($B63,[3]Lifesheet!$K$49:$AN$290,26,0)</f>
        <v>137840366.867134</v>
      </c>
      <c r="AA63" s="2">
        <f>VLOOKUP($B63,[3]Lifesheet!$K$49:$AN$290,27,0)</f>
        <v>136623853.85650799</v>
      </c>
      <c r="AB63" s="2">
        <f>VLOOKUP($B63,[3]Lifesheet!$K$49:$AN$290,28,0)</f>
        <v>136976535.958139</v>
      </c>
      <c r="AC63" s="2">
        <f>VLOOKUP($B63,[3]Lifesheet!$K$49:$AN$290,29,0)</f>
        <v>137814475.51177201</v>
      </c>
      <c r="AD63" s="2">
        <f>VLOOKUP($B63,[3]Lifesheet!$K$49:$AN$290,30,0)</f>
        <v>136947704.88937601</v>
      </c>
      <c r="AE63" s="2">
        <f>VLOOKUP(B63,[3]Lifesheet!$K$49:$AX$290,40,0)</f>
        <v>0</v>
      </c>
    </row>
    <row r="64" spans="1:31" x14ac:dyDescent="0.25">
      <c r="A64">
        <v>20210630</v>
      </c>
      <c r="B64" t="s">
        <v>62</v>
      </c>
      <c r="C64" s="1">
        <f>VLOOKUP(B64,'[1]MP 2021Q2'!$A$2:$B$243,2,0)</f>
        <v>0.13</v>
      </c>
      <c r="D64" s="3">
        <f>VLOOKUP(B64,'[2]Operationeel Risico'!$S$53:$AB$294,6,0)</f>
        <v>260137642.632498</v>
      </c>
      <c r="E64" s="3">
        <f>VLOOKUP(B64,'[2]Operationeel Risico'!$S$53:$AB$294,7,0)</f>
        <v>3647528.29</v>
      </c>
      <c r="F64" s="3">
        <f>VLOOKUP(B64,'[2]Operationeel Risico'!$S$53:$AB$294,8,0)</f>
        <v>0</v>
      </c>
      <c r="G64" s="3">
        <f>VLOOKUP(B64,'[2]Operationeel Risico'!$S$53:$AB$294,9,0)</f>
        <v>4617.34</v>
      </c>
      <c r="H64" s="3">
        <f>VLOOKUP(B64,'[2]Operationeel Risico'!$S$53:$AB$294,10,0)</f>
        <v>6655.05</v>
      </c>
      <c r="I64" s="2">
        <f>VLOOKUP(B64,[3]Lifesheet!$K$49:$AR$290,34,0)</f>
        <v>275821917.25395602</v>
      </c>
      <c r="J64" s="2">
        <f>VLOOKUP(B64,[3]Lifesheet!$K$49:$R$290,8,0)</f>
        <v>1</v>
      </c>
      <c r="K64" s="2">
        <f>VLOOKUP(B64,[3]Lifesheet!$K$49:$AU$290,37,0)</f>
        <v>0</v>
      </c>
      <c r="L64" s="2">
        <f>VLOOKUP($B64,[3]Lifesheet!$K$49:$CK$290,71,0)</f>
        <v>0</v>
      </c>
      <c r="M64" s="2">
        <f>VLOOKUP($B64,[3]Lifesheet!$K$49:$CK$290,72,0)</f>
        <v>0</v>
      </c>
      <c r="N64" s="2">
        <f>VLOOKUP($B64,[3]Lifesheet!$K$49:$CK$290,73,0)</f>
        <v>0</v>
      </c>
      <c r="O64" s="2">
        <f>VLOOKUP($B64,[3]Lifesheet!$K$49:$CK$290,74,0)</f>
        <v>0</v>
      </c>
      <c r="P64" s="2">
        <f>VLOOKUP($B64,[3]Lifesheet!$K$49:$CK$290,75,0)</f>
        <v>0</v>
      </c>
      <c r="Q64" s="2">
        <f>VLOOKUP($B64,[3]Lifesheet!$K$49:$CK$290,76,0)</f>
        <v>0</v>
      </c>
      <c r="R64" s="2">
        <f>VLOOKUP($B64,[3]Lifesheet!$K$49:$CK$290,77,0)</f>
        <v>0</v>
      </c>
      <c r="S64" s="2">
        <f>VLOOKUP($B64,[3]Lifesheet!$K$49:$CK$290,78,0)</f>
        <v>0</v>
      </c>
      <c r="T64" s="2">
        <f>VLOOKUP($B64,[3]Lifesheet!$K$49:$CK$290,79,0)</f>
        <v>0</v>
      </c>
      <c r="U64" s="2">
        <f>VLOOKUP(B64,[3]Lifesheet!$K$49:$AO$290,31,0)</f>
        <v>-1236893.5531188501</v>
      </c>
      <c r="V64" s="2">
        <f>VLOOKUP($B64,[3]Lifesheet!$K$49:$AN$290,22,0)</f>
        <v>261374536.185617</v>
      </c>
      <c r="W64" s="2">
        <f>VLOOKUP($B64,[3]Lifesheet!$K$49:$AN$290,23,0)</f>
        <v>261713184.544429</v>
      </c>
      <c r="X64" s="2">
        <f>VLOOKUP($B64,[3]Lifesheet!$K$49:$AN$290,24,0)</f>
        <v>260916831.25564399</v>
      </c>
      <c r="Y64" s="2">
        <f>VLOOKUP($B64,[3]Lifesheet!$K$49:$AN$290,25,0)</f>
        <v>261373935.18604499</v>
      </c>
      <c r="Z64" s="2">
        <f>VLOOKUP($B64,[3]Lifesheet!$K$49:$AN$290,26,0)</f>
        <v>259942884.64469799</v>
      </c>
      <c r="AA64" s="2">
        <f>VLOOKUP($B64,[3]Lifesheet!$K$49:$AN$290,27,0)</f>
        <v>262632393.500855</v>
      </c>
      <c r="AB64" s="2">
        <f>VLOOKUP($B64,[3]Lifesheet!$K$49:$AN$290,28,0)</f>
        <v>261374536.185617</v>
      </c>
      <c r="AC64" s="2">
        <f>VLOOKUP($B64,[3]Lifesheet!$K$49:$AN$290,29,0)</f>
        <v>262594706.084241</v>
      </c>
      <c r="AD64" s="2">
        <f>VLOOKUP($B64,[3]Lifesheet!$K$49:$AN$290,30,0)</f>
        <v>261506050.01349699</v>
      </c>
      <c r="AE64" s="2">
        <f>VLOOKUP(B64,[3]Lifesheet!$K$49:$AX$290,40,0)</f>
        <v>0</v>
      </c>
    </row>
    <row r="65" spans="1:31" x14ac:dyDescent="0.25">
      <c r="A65">
        <v>20210630</v>
      </c>
      <c r="B65" t="s">
        <v>63</v>
      </c>
      <c r="C65" s="1">
        <f>VLOOKUP(B65,'[1]MP 2021Q2'!$A$2:$B$243,2,0)</f>
        <v>0.13</v>
      </c>
      <c r="D65" s="3">
        <f>VLOOKUP(B65,'[2]Operationeel Risico'!$S$53:$AB$294,6,0)</f>
        <v>464144594.28881198</v>
      </c>
      <c r="E65" s="3">
        <f>VLOOKUP(B65,'[2]Operationeel Risico'!$S$53:$AB$294,7,0)</f>
        <v>2769252.31</v>
      </c>
      <c r="F65" s="3">
        <f>VLOOKUP(B65,'[2]Operationeel Risico'!$S$53:$AB$294,8,0)</f>
        <v>0</v>
      </c>
      <c r="G65" s="3">
        <f>VLOOKUP(B65,'[2]Operationeel Risico'!$S$53:$AB$294,9,0)</f>
        <v>3338.09</v>
      </c>
      <c r="H65" s="3">
        <f>VLOOKUP(B65,'[2]Operationeel Risico'!$S$53:$AB$294,10,0)</f>
        <v>26087.47</v>
      </c>
      <c r="I65" s="2">
        <f>VLOOKUP(B65,[3]Lifesheet!$K$49:$AR$290,34,0)</f>
        <v>476849817.48302197</v>
      </c>
      <c r="J65" s="2">
        <f>VLOOKUP(B65,[3]Lifesheet!$K$49:$R$290,8,0)</f>
        <v>1</v>
      </c>
      <c r="K65" s="2">
        <f>VLOOKUP(B65,[3]Lifesheet!$K$49:$AU$290,37,0)</f>
        <v>0</v>
      </c>
      <c r="L65" s="2">
        <f>VLOOKUP($B65,[3]Lifesheet!$K$49:$CK$290,71,0)</f>
        <v>0</v>
      </c>
      <c r="M65" s="2">
        <f>VLOOKUP($B65,[3]Lifesheet!$K$49:$CK$290,72,0)</f>
        <v>0</v>
      </c>
      <c r="N65" s="2">
        <f>VLOOKUP($B65,[3]Lifesheet!$K$49:$CK$290,73,0)</f>
        <v>0</v>
      </c>
      <c r="O65" s="2">
        <f>VLOOKUP($B65,[3]Lifesheet!$K$49:$CK$290,74,0)</f>
        <v>0</v>
      </c>
      <c r="P65" s="2">
        <f>VLOOKUP($B65,[3]Lifesheet!$K$49:$CK$290,75,0)</f>
        <v>0</v>
      </c>
      <c r="Q65" s="2">
        <f>VLOOKUP($B65,[3]Lifesheet!$K$49:$CK$290,76,0)</f>
        <v>0</v>
      </c>
      <c r="R65" s="2">
        <f>VLOOKUP($B65,[3]Lifesheet!$K$49:$CK$290,77,0)</f>
        <v>0</v>
      </c>
      <c r="S65" s="2">
        <f>VLOOKUP($B65,[3]Lifesheet!$K$49:$CK$290,78,0)</f>
        <v>0</v>
      </c>
      <c r="T65" s="2">
        <f>VLOOKUP($B65,[3]Lifesheet!$K$49:$CK$290,79,0)</f>
        <v>0</v>
      </c>
      <c r="U65" s="2">
        <f>VLOOKUP(B65,[3]Lifesheet!$K$49:$AO$290,31,0)</f>
        <v>-2346484.3741702298</v>
      </c>
      <c r="V65" s="2">
        <f>VLOOKUP($B65,[3]Lifesheet!$K$49:$AN$290,22,0)</f>
        <v>466491078.66298199</v>
      </c>
      <c r="W65" s="2">
        <f>VLOOKUP($B65,[3]Lifesheet!$K$49:$AN$290,23,0)</f>
        <v>466347521.38849401</v>
      </c>
      <c r="X65" s="2">
        <f>VLOOKUP($B65,[3]Lifesheet!$K$49:$AN$290,24,0)</f>
        <v>466683869.09727597</v>
      </c>
      <c r="Y65" s="2">
        <f>VLOOKUP($B65,[3]Lifesheet!$K$49:$AN$290,25,0)</f>
        <v>466490837.94923002</v>
      </c>
      <c r="Z65" s="2">
        <f>VLOOKUP($B65,[3]Lifesheet!$K$49:$AN$290,26,0)</f>
        <v>465876568.503016</v>
      </c>
      <c r="AA65" s="2">
        <f>VLOOKUP($B65,[3]Lifesheet!$K$49:$AN$290,27,0)</f>
        <v>467053866.42777598</v>
      </c>
      <c r="AB65" s="2">
        <f>VLOOKUP($B65,[3]Lifesheet!$K$49:$AN$290,28,0)</f>
        <v>466491078.66298199</v>
      </c>
      <c r="AC65" s="2">
        <f>VLOOKUP($B65,[3]Lifesheet!$K$49:$AN$290,29,0)</f>
        <v>470238801.82805598</v>
      </c>
      <c r="AD65" s="2">
        <f>VLOOKUP($B65,[3]Lifesheet!$K$49:$AN$290,30,0)</f>
        <v>466427299.97103399</v>
      </c>
      <c r="AE65" s="2">
        <f>VLOOKUP(B65,[3]Lifesheet!$K$49:$AX$290,40,0)</f>
        <v>0</v>
      </c>
    </row>
    <row r="66" spans="1:31" x14ac:dyDescent="0.25">
      <c r="A66">
        <v>20210630</v>
      </c>
      <c r="B66" t="s">
        <v>64</v>
      </c>
      <c r="C66" s="1">
        <f>VLOOKUP(B66,'[1]MP 2021Q2'!$A$2:$B$243,2,0)</f>
        <v>5.5E-2</v>
      </c>
      <c r="D66" s="3">
        <f>VLOOKUP(B66,'[2]Operationeel Risico'!$S$53:$AB$294,6,0)</f>
        <v>7.2544165293488396E-4</v>
      </c>
      <c r="E66" s="3">
        <f>VLOOKUP(B66,'[2]Operationeel Risico'!$S$53:$AB$294,7,0)</f>
        <v>0</v>
      </c>
      <c r="F66" s="3">
        <f>VLOOKUP(B66,'[2]Operationeel Risico'!$S$53:$AB$294,8,0)</f>
        <v>0</v>
      </c>
      <c r="G66" s="3">
        <f>VLOOKUP(B66,'[2]Operationeel Risico'!$S$53:$AB$294,9,0)</f>
        <v>0</v>
      </c>
      <c r="H66" s="3">
        <f>VLOOKUP(B66,'[2]Operationeel Risico'!$S$53:$AB$294,10,0)</f>
        <v>0</v>
      </c>
      <c r="I66" s="2">
        <f>VLOOKUP(B66,[3]Lifesheet!$K$49:$AR$290,34,0)</f>
        <v>0</v>
      </c>
      <c r="J66" s="2">
        <f>VLOOKUP(B66,[3]Lifesheet!$K$49:$R$290,8,0)</f>
        <v>1</v>
      </c>
      <c r="K66" s="2">
        <f>VLOOKUP(B66,[3]Lifesheet!$K$49:$AU$290,37,0)</f>
        <v>0</v>
      </c>
      <c r="L66" s="2">
        <f>VLOOKUP($B66,[3]Lifesheet!$K$49:$CK$290,71,0)</f>
        <v>0</v>
      </c>
      <c r="M66" s="2">
        <f>VLOOKUP($B66,[3]Lifesheet!$K$49:$CK$290,72,0)</f>
        <v>0</v>
      </c>
      <c r="N66" s="2">
        <f>VLOOKUP($B66,[3]Lifesheet!$K$49:$CK$290,73,0)</f>
        <v>0</v>
      </c>
      <c r="O66" s="2">
        <f>VLOOKUP($B66,[3]Lifesheet!$K$49:$CK$290,74,0)</f>
        <v>0</v>
      </c>
      <c r="P66" s="2">
        <f>VLOOKUP($B66,[3]Lifesheet!$K$49:$CK$290,75,0)</f>
        <v>0</v>
      </c>
      <c r="Q66" s="2">
        <f>VLOOKUP($B66,[3]Lifesheet!$K$49:$CK$290,76,0)</f>
        <v>0</v>
      </c>
      <c r="R66" s="2">
        <f>VLOOKUP($B66,[3]Lifesheet!$K$49:$CK$290,77,0)</f>
        <v>0</v>
      </c>
      <c r="S66" s="2">
        <f>VLOOKUP($B66,[3]Lifesheet!$K$49:$CK$290,78,0)</f>
        <v>0</v>
      </c>
      <c r="T66" s="2">
        <f>VLOOKUP($B66,[3]Lifesheet!$K$49:$CK$290,79,0)</f>
        <v>0</v>
      </c>
      <c r="U66" s="2">
        <f>VLOOKUP(B66,[3]Lifesheet!$K$49:$AO$290,31,0)</f>
        <v>0</v>
      </c>
      <c r="V66" s="2">
        <f>VLOOKUP($B66,[3]Lifesheet!$K$49:$AN$290,22,0)</f>
        <v>7.2544165293488396E-4</v>
      </c>
      <c r="W66" s="2">
        <f>VLOOKUP($B66,[3]Lifesheet!$K$49:$AN$290,23,0)</f>
        <v>7.2544165293488396E-4</v>
      </c>
      <c r="X66" s="2">
        <f>VLOOKUP($B66,[3]Lifesheet!$K$49:$AN$290,24,0)</f>
        <v>7.2544165293488396E-4</v>
      </c>
      <c r="Y66" s="2">
        <f>VLOOKUP($B66,[3]Lifesheet!$K$49:$AN$290,25,0)</f>
        <v>7.2544165293488396E-4</v>
      </c>
      <c r="Z66" s="2">
        <f>VLOOKUP($B66,[3]Lifesheet!$K$49:$AN$290,26,0)</f>
        <v>7.2544165293488396E-4</v>
      </c>
      <c r="AA66" s="2">
        <f>VLOOKUP($B66,[3]Lifesheet!$K$49:$AN$290,27,0)</f>
        <v>7.2544165293488396E-4</v>
      </c>
      <c r="AB66" s="2">
        <f>VLOOKUP($B66,[3]Lifesheet!$K$49:$AN$290,28,0)</f>
        <v>7.2544165293488396E-4</v>
      </c>
      <c r="AC66" s="2">
        <f>VLOOKUP($B66,[3]Lifesheet!$K$49:$AN$290,29,0)</f>
        <v>7.9798574623143501E-4</v>
      </c>
      <c r="AD66" s="2">
        <f>VLOOKUP($B66,[3]Lifesheet!$K$49:$AN$290,30,0)</f>
        <v>7.2544165293488396E-4</v>
      </c>
      <c r="AE66" s="2">
        <f>VLOOKUP(B66,[3]Lifesheet!$K$49:$AX$290,40,0)</f>
        <v>0</v>
      </c>
    </row>
    <row r="67" spans="1:31" x14ac:dyDescent="0.25">
      <c r="A67">
        <v>20210630</v>
      </c>
      <c r="B67" t="s">
        <v>65</v>
      </c>
      <c r="C67" s="1">
        <f>VLOOKUP(B67,'[1]MP 2021Q2'!$A$2:$B$243,2,0)</f>
        <v>0.13</v>
      </c>
      <c r="D67" s="3">
        <f>VLOOKUP(B67,'[2]Operationeel Risico'!$S$53:$AB$294,6,0)</f>
        <v>464229242.48995799</v>
      </c>
      <c r="E67" s="3">
        <f>VLOOKUP(B67,'[2]Operationeel Risico'!$S$53:$AB$294,7,0)</f>
        <v>4823934.88</v>
      </c>
      <c r="F67" s="3">
        <f>VLOOKUP(B67,'[2]Operationeel Risico'!$S$53:$AB$294,8,0)</f>
        <v>0</v>
      </c>
      <c r="G67" s="3">
        <f>VLOOKUP(B67,'[2]Operationeel Risico'!$S$53:$AB$294,9,0)</f>
        <v>221.85</v>
      </c>
      <c r="H67" s="3">
        <f>VLOOKUP(B67,'[2]Operationeel Risico'!$S$53:$AB$294,10,0)</f>
        <v>15516.3</v>
      </c>
      <c r="I67" s="2">
        <f>VLOOKUP(B67,[3]Lifesheet!$K$49:$AR$290,34,0)</f>
        <v>0</v>
      </c>
      <c r="J67" s="2">
        <f>VLOOKUP(B67,[3]Lifesheet!$K$49:$R$290,8,0)</f>
        <v>1</v>
      </c>
      <c r="K67" s="2">
        <f>VLOOKUP(B67,[3]Lifesheet!$K$49:$AU$290,37,0)</f>
        <v>0</v>
      </c>
      <c r="L67" s="2">
        <f>VLOOKUP($B67,[3]Lifesheet!$K$49:$CK$290,71,0)</f>
        <v>0</v>
      </c>
      <c r="M67" s="2">
        <f>VLOOKUP($B67,[3]Lifesheet!$K$49:$CK$290,72,0)</f>
        <v>0</v>
      </c>
      <c r="N67" s="2">
        <f>VLOOKUP($B67,[3]Lifesheet!$K$49:$CK$290,73,0)</f>
        <v>0</v>
      </c>
      <c r="O67" s="2">
        <f>VLOOKUP($B67,[3]Lifesheet!$K$49:$CK$290,74,0)</f>
        <v>0</v>
      </c>
      <c r="P67" s="2">
        <f>VLOOKUP($B67,[3]Lifesheet!$K$49:$CK$290,75,0)</f>
        <v>0</v>
      </c>
      <c r="Q67" s="2">
        <f>VLOOKUP($B67,[3]Lifesheet!$K$49:$CK$290,76,0)</f>
        <v>0</v>
      </c>
      <c r="R67" s="2">
        <f>VLOOKUP($B67,[3]Lifesheet!$K$49:$CK$290,77,0)</f>
        <v>0</v>
      </c>
      <c r="S67" s="2">
        <f>VLOOKUP($B67,[3]Lifesheet!$K$49:$CK$290,78,0)</f>
        <v>0</v>
      </c>
      <c r="T67" s="2">
        <f>VLOOKUP($B67,[3]Lifesheet!$K$49:$CK$290,79,0)</f>
        <v>0</v>
      </c>
      <c r="U67" s="2">
        <f>VLOOKUP(B67,[3]Lifesheet!$K$49:$AO$290,31,0)</f>
        <v>0</v>
      </c>
      <c r="V67" s="2">
        <f>VLOOKUP($B67,[3]Lifesheet!$K$49:$AN$290,22,0)</f>
        <v>464229242.48995799</v>
      </c>
      <c r="W67" s="2">
        <f>VLOOKUP($B67,[3]Lifesheet!$K$49:$AN$290,23,0)</f>
        <v>462232170.03513199</v>
      </c>
      <c r="X67" s="2">
        <f>VLOOKUP($B67,[3]Lifesheet!$K$49:$AN$290,24,0)</f>
        <v>466905907.90830803</v>
      </c>
      <c r="Y67" s="2">
        <f>VLOOKUP($B67,[3]Lifesheet!$K$49:$AN$290,25,0)</f>
        <v>464287428.64764601</v>
      </c>
      <c r="Z67" s="2">
        <f>VLOOKUP($B67,[3]Lifesheet!$K$49:$AN$290,26,0)</f>
        <v>464229242.48995799</v>
      </c>
      <c r="AA67" s="2">
        <f>VLOOKUP($B67,[3]Lifesheet!$K$49:$AN$290,27,0)</f>
        <v>464229242.48995799</v>
      </c>
      <c r="AB67" s="2">
        <f>VLOOKUP($B67,[3]Lifesheet!$K$49:$AN$290,28,0)</f>
        <v>464229242.48995799</v>
      </c>
      <c r="AC67" s="2">
        <f>VLOOKUP($B67,[3]Lifesheet!$K$49:$AN$290,29,0)</f>
        <v>468012823.142048</v>
      </c>
      <c r="AD67" s="2">
        <f>VLOOKUP($B67,[3]Lifesheet!$K$49:$AN$290,30,0)</f>
        <v>463553501.66766101</v>
      </c>
      <c r="AE67" s="2">
        <f>VLOOKUP(B67,[3]Lifesheet!$K$49:$AX$290,40,0)</f>
        <v>0</v>
      </c>
    </row>
    <row r="68" spans="1:31" x14ac:dyDescent="0.25">
      <c r="A68">
        <v>20210630</v>
      </c>
      <c r="B68" t="s">
        <v>66</v>
      </c>
      <c r="C68" s="1">
        <f>VLOOKUP(B68,'[1]MP 2021Q2'!$A$2:$B$243,2,0)</f>
        <v>0.13</v>
      </c>
      <c r="D68" s="3">
        <f>VLOOKUP(B68,'[2]Operationeel Risico'!$S$53:$AB$294,6,0)</f>
        <v>2880094351.39217</v>
      </c>
      <c r="E68" s="3">
        <f>VLOOKUP(B68,'[2]Operationeel Risico'!$S$53:$AB$294,7,0)</f>
        <v>9534104.2799999993</v>
      </c>
      <c r="F68" s="3">
        <f>VLOOKUP(B68,'[2]Operationeel Risico'!$S$53:$AB$294,8,0)</f>
        <v>0</v>
      </c>
      <c r="G68" s="3">
        <f>VLOOKUP(B68,'[2]Operationeel Risico'!$S$53:$AB$294,9,0)</f>
        <v>845.16</v>
      </c>
      <c r="H68" s="3">
        <f>VLOOKUP(B68,'[2]Operationeel Risico'!$S$53:$AB$294,10,0)</f>
        <v>126933.02</v>
      </c>
      <c r="I68" s="2">
        <f>VLOOKUP(B68,[3]Lifesheet!$K$49:$AR$290,34,0)</f>
        <v>0</v>
      </c>
      <c r="J68" s="2">
        <f>VLOOKUP(B68,[3]Lifesheet!$K$49:$R$290,8,0)</f>
        <v>1</v>
      </c>
      <c r="K68" s="2">
        <f>VLOOKUP(B68,[3]Lifesheet!$K$49:$AU$290,37,0)</f>
        <v>0</v>
      </c>
      <c r="L68" s="2">
        <f>VLOOKUP($B68,[3]Lifesheet!$K$49:$CK$290,71,0)</f>
        <v>0</v>
      </c>
      <c r="M68" s="2">
        <f>VLOOKUP($B68,[3]Lifesheet!$K$49:$CK$290,72,0)</f>
        <v>0</v>
      </c>
      <c r="N68" s="2">
        <f>VLOOKUP($B68,[3]Lifesheet!$K$49:$CK$290,73,0)</f>
        <v>0</v>
      </c>
      <c r="O68" s="2">
        <f>VLOOKUP($B68,[3]Lifesheet!$K$49:$CK$290,74,0)</f>
        <v>0</v>
      </c>
      <c r="P68" s="2">
        <f>VLOOKUP($B68,[3]Lifesheet!$K$49:$CK$290,75,0)</f>
        <v>0</v>
      </c>
      <c r="Q68" s="2">
        <f>VLOOKUP($B68,[3]Lifesheet!$K$49:$CK$290,76,0)</f>
        <v>0</v>
      </c>
      <c r="R68" s="2">
        <f>VLOOKUP($B68,[3]Lifesheet!$K$49:$CK$290,77,0)</f>
        <v>0</v>
      </c>
      <c r="S68" s="2">
        <f>VLOOKUP($B68,[3]Lifesheet!$K$49:$CK$290,78,0)</f>
        <v>0</v>
      </c>
      <c r="T68" s="2">
        <f>VLOOKUP($B68,[3]Lifesheet!$K$49:$CK$290,79,0)</f>
        <v>0</v>
      </c>
      <c r="U68" s="2">
        <f>VLOOKUP(B68,[3]Lifesheet!$K$49:$AO$290,31,0)</f>
        <v>30388699.7717341</v>
      </c>
      <c r="V68" s="2">
        <f>VLOOKUP($B68,[3]Lifesheet!$K$49:$AN$290,22,0)</f>
        <v>2849705651.62044</v>
      </c>
      <c r="W68" s="2">
        <f>VLOOKUP($B68,[3]Lifesheet!$K$49:$AN$290,23,0)</f>
        <v>2837589764.3400602</v>
      </c>
      <c r="X68" s="2">
        <f>VLOOKUP($B68,[3]Lifesheet!$K$49:$AN$290,24,0)</f>
        <v>2865948369.8959699</v>
      </c>
      <c r="Y68" s="2">
        <f>VLOOKUP($B68,[3]Lifesheet!$K$49:$AN$290,25,0)</f>
        <v>2849965091.0374498</v>
      </c>
      <c r="Z68" s="2">
        <f>VLOOKUP($B68,[3]Lifesheet!$K$49:$AN$290,26,0)</f>
        <v>2849705651.62044</v>
      </c>
      <c r="AA68" s="2">
        <f>VLOOKUP($B68,[3]Lifesheet!$K$49:$AN$290,27,0)</f>
        <v>2849705651.62044</v>
      </c>
      <c r="AB68" s="2">
        <f>VLOOKUP($B68,[3]Lifesheet!$K$49:$AN$290,28,0)</f>
        <v>2849705651.62044</v>
      </c>
      <c r="AC68" s="2">
        <f>VLOOKUP($B68,[3]Lifesheet!$K$49:$AN$290,29,0)</f>
        <v>2884198760.84659</v>
      </c>
      <c r="AD68" s="2">
        <f>VLOOKUP($B68,[3]Lifesheet!$K$49:$AN$290,30,0)</f>
        <v>2845610343.7119899</v>
      </c>
      <c r="AE68" s="2">
        <f>VLOOKUP(B68,[3]Lifesheet!$K$49:$AX$290,40,0)</f>
        <v>0</v>
      </c>
    </row>
    <row r="69" spans="1:31" x14ac:dyDescent="0.25">
      <c r="A69">
        <v>20210630</v>
      </c>
      <c r="B69" t="s">
        <v>67</v>
      </c>
      <c r="C69" s="1">
        <f>VLOOKUP(B69,'[1]MP 2021Q2'!$A$2:$B$243,2,0)</f>
        <v>5.5E-2</v>
      </c>
      <c r="D69" s="3">
        <f>VLOOKUP(B69,'[2]Operationeel Risico'!$S$53:$AB$294,6,0)</f>
        <v>33449908.181972601</v>
      </c>
      <c r="E69" s="3">
        <f>VLOOKUP(B69,'[2]Operationeel Risico'!$S$53:$AB$294,7,0)</f>
        <v>344943.02</v>
      </c>
      <c r="F69" s="3">
        <f>VLOOKUP(B69,'[2]Operationeel Risico'!$S$53:$AB$294,8,0)</f>
        <v>75.069999999999993</v>
      </c>
      <c r="G69" s="3">
        <f>VLOOKUP(B69,'[2]Operationeel Risico'!$S$53:$AB$294,9,0)</f>
        <v>3153.66</v>
      </c>
      <c r="H69" s="3">
        <f>VLOOKUP(B69,'[2]Operationeel Risico'!$S$53:$AB$294,10,0)</f>
        <v>11888.34</v>
      </c>
      <c r="I69" s="2">
        <f>VLOOKUP(B69,[3]Lifesheet!$K$49:$AR$290,34,0)</f>
        <v>23997881.931106102</v>
      </c>
      <c r="J69" s="2">
        <f>VLOOKUP(B69,[3]Lifesheet!$K$49:$R$290,8,0)</f>
        <v>1</v>
      </c>
      <c r="K69" s="2">
        <f>VLOOKUP(B69,[3]Lifesheet!$K$49:$AU$290,37,0)</f>
        <v>0</v>
      </c>
      <c r="L69" s="2">
        <f>VLOOKUP($B69,[3]Lifesheet!$K$49:$CK$290,71,0)</f>
        <v>0</v>
      </c>
      <c r="M69" s="2">
        <f>VLOOKUP($B69,[3]Lifesheet!$K$49:$CK$290,72,0)</f>
        <v>0</v>
      </c>
      <c r="N69" s="2">
        <f>VLOOKUP($B69,[3]Lifesheet!$K$49:$CK$290,73,0)</f>
        <v>0</v>
      </c>
      <c r="O69" s="2">
        <f>VLOOKUP($B69,[3]Lifesheet!$K$49:$CK$290,74,0)</f>
        <v>0</v>
      </c>
      <c r="P69" s="2">
        <f>VLOOKUP($B69,[3]Lifesheet!$K$49:$CK$290,75,0)</f>
        <v>0</v>
      </c>
      <c r="Q69" s="2">
        <f>VLOOKUP($B69,[3]Lifesheet!$K$49:$CK$290,76,0)</f>
        <v>0</v>
      </c>
      <c r="R69" s="2">
        <f>VLOOKUP($B69,[3]Lifesheet!$K$49:$CK$290,77,0)</f>
        <v>0</v>
      </c>
      <c r="S69" s="2">
        <f>VLOOKUP($B69,[3]Lifesheet!$K$49:$CK$290,78,0)</f>
        <v>0</v>
      </c>
      <c r="T69" s="2">
        <f>VLOOKUP($B69,[3]Lifesheet!$K$49:$CK$290,79,0)</f>
        <v>0</v>
      </c>
      <c r="U69" s="2">
        <f>VLOOKUP(B69,[3]Lifesheet!$K$49:$AO$290,31,0)</f>
        <v>57835.003956151602</v>
      </c>
      <c r="V69" s="2">
        <f>VLOOKUP($B69,[3]Lifesheet!$K$49:$AN$290,22,0)</f>
        <v>33392073.178016499</v>
      </c>
      <c r="W69" s="2">
        <f>VLOOKUP($B69,[3]Lifesheet!$K$49:$AN$290,23,0)</f>
        <v>33921525.463392101</v>
      </c>
      <c r="X69" s="2">
        <f>VLOOKUP($B69,[3]Lifesheet!$K$49:$AN$290,24,0)</f>
        <v>32511406.692352001</v>
      </c>
      <c r="Y69" s="2">
        <f>VLOOKUP($B69,[3]Lifesheet!$K$49:$AN$290,25,0)</f>
        <v>33392073.178016499</v>
      </c>
      <c r="Z69" s="2">
        <f>VLOOKUP($B69,[3]Lifesheet!$K$49:$AN$290,26,0)</f>
        <v>33528371.137889098</v>
      </c>
      <c r="AA69" s="2">
        <f>VLOOKUP($B69,[3]Lifesheet!$K$49:$AN$290,27,0)</f>
        <v>33253869.6317649</v>
      </c>
      <c r="AB69" s="2">
        <f>VLOOKUP($B69,[3]Lifesheet!$K$49:$AN$290,28,0)</f>
        <v>34256023.425060399</v>
      </c>
      <c r="AC69" s="2">
        <f>VLOOKUP($B69,[3]Lifesheet!$K$49:$AN$290,29,0)</f>
        <v>33673833.502002098</v>
      </c>
      <c r="AD69" s="2">
        <f>VLOOKUP($B69,[3]Lifesheet!$K$49:$AN$290,30,0)</f>
        <v>33408015.593475901</v>
      </c>
      <c r="AE69" s="2">
        <f>VLOOKUP(B69,[3]Lifesheet!$K$49:$AX$290,40,0)</f>
        <v>0</v>
      </c>
    </row>
    <row r="70" spans="1:31" x14ac:dyDescent="0.25">
      <c r="A70">
        <v>20210630</v>
      </c>
      <c r="B70" t="s">
        <v>68</v>
      </c>
      <c r="C70" s="1">
        <f>VLOOKUP(B70,'[1]MP 2021Q2'!$A$2:$B$243,2,0)</f>
        <v>5.5E-2</v>
      </c>
      <c r="D70" s="3">
        <f>VLOOKUP(B70,'[2]Operationeel Risico'!$S$53:$AB$294,6,0)</f>
        <v>3739016.5244240202</v>
      </c>
      <c r="E70" s="3">
        <f>VLOOKUP(B70,'[2]Operationeel Risico'!$S$53:$AB$294,7,0)</f>
        <v>123160.38</v>
      </c>
      <c r="F70" s="3">
        <f>VLOOKUP(B70,'[2]Operationeel Risico'!$S$53:$AB$294,8,0)</f>
        <v>2.99</v>
      </c>
      <c r="G70" s="3">
        <f>VLOOKUP(B70,'[2]Operationeel Risico'!$S$53:$AB$294,9,0)</f>
        <v>1165.3399999999999</v>
      </c>
      <c r="H70" s="3">
        <f>VLOOKUP(B70,'[2]Operationeel Risico'!$S$53:$AB$294,10,0)</f>
        <v>325.93</v>
      </c>
      <c r="I70" s="2">
        <f>VLOOKUP(B70,[3]Lifesheet!$K$49:$AR$290,34,0)</f>
        <v>2712379.3681501602</v>
      </c>
      <c r="J70" s="2">
        <f>VLOOKUP(B70,[3]Lifesheet!$K$49:$R$290,8,0)</f>
        <v>1</v>
      </c>
      <c r="K70" s="2">
        <f>VLOOKUP(B70,[3]Lifesheet!$K$49:$AU$290,37,0)</f>
        <v>0</v>
      </c>
      <c r="L70" s="2">
        <f>VLOOKUP($B70,[3]Lifesheet!$K$49:$CK$290,71,0)</f>
        <v>0</v>
      </c>
      <c r="M70" s="2">
        <f>VLOOKUP($B70,[3]Lifesheet!$K$49:$CK$290,72,0)</f>
        <v>0</v>
      </c>
      <c r="N70" s="2">
        <f>VLOOKUP($B70,[3]Lifesheet!$K$49:$CK$290,73,0)</f>
        <v>0</v>
      </c>
      <c r="O70" s="2">
        <f>VLOOKUP($B70,[3]Lifesheet!$K$49:$CK$290,74,0)</f>
        <v>0</v>
      </c>
      <c r="P70" s="2">
        <f>VLOOKUP($B70,[3]Lifesheet!$K$49:$CK$290,75,0)</f>
        <v>0</v>
      </c>
      <c r="Q70" s="2">
        <f>VLOOKUP($B70,[3]Lifesheet!$K$49:$CK$290,76,0)</f>
        <v>0</v>
      </c>
      <c r="R70" s="2">
        <f>VLOOKUP($B70,[3]Lifesheet!$K$49:$CK$290,77,0)</f>
        <v>0</v>
      </c>
      <c r="S70" s="2">
        <f>VLOOKUP($B70,[3]Lifesheet!$K$49:$CK$290,78,0)</f>
        <v>0</v>
      </c>
      <c r="T70" s="2">
        <f>VLOOKUP($B70,[3]Lifesheet!$K$49:$CK$290,79,0)</f>
        <v>0</v>
      </c>
      <c r="U70" s="2">
        <f>VLOOKUP(B70,[3]Lifesheet!$K$49:$AO$290,31,0)</f>
        <v>-19386.536339490201</v>
      </c>
      <c r="V70" s="2">
        <f>VLOOKUP($B70,[3]Lifesheet!$K$49:$AN$290,22,0)</f>
        <v>3758403.0607635099</v>
      </c>
      <c r="W70" s="2">
        <f>VLOOKUP($B70,[3]Lifesheet!$K$49:$AN$290,23,0)</f>
        <v>3854374.3522176398</v>
      </c>
      <c r="X70" s="2">
        <f>VLOOKUP($B70,[3]Lifesheet!$K$49:$AN$290,24,0)</f>
        <v>3605231.9634085898</v>
      </c>
      <c r="Y70" s="2">
        <f>VLOOKUP($B70,[3]Lifesheet!$K$49:$AN$290,25,0)</f>
        <v>3758403.0607635099</v>
      </c>
      <c r="Z70" s="2">
        <f>VLOOKUP($B70,[3]Lifesheet!$K$49:$AN$290,26,0)</f>
        <v>3760464.26015434</v>
      </c>
      <c r="AA70" s="2">
        <f>VLOOKUP($B70,[3]Lifesheet!$K$49:$AN$290,27,0)</f>
        <v>3754285.0832166201</v>
      </c>
      <c r="AB70" s="2">
        <f>VLOOKUP($B70,[3]Lifesheet!$K$49:$AN$290,28,0)</f>
        <v>4127733.8185130502</v>
      </c>
      <c r="AC70" s="2">
        <f>VLOOKUP($B70,[3]Lifesheet!$K$49:$AN$290,29,0)</f>
        <v>3811728.6724575898</v>
      </c>
      <c r="AD70" s="2">
        <f>VLOOKUP($B70,[3]Lifesheet!$K$49:$AN$290,30,0)</f>
        <v>3762665.3052543602</v>
      </c>
      <c r="AE70" s="2">
        <f>VLOOKUP(B70,[3]Lifesheet!$K$49:$AX$290,40,0)</f>
        <v>0</v>
      </c>
    </row>
    <row r="71" spans="1:31" x14ac:dyDescent="0.25">
      <c r="A71">
        <v>20210630</v>
      </c>
      <c r="B71" t="s">
        <v>69</v>
      </c>
      <c r="C71" s="1">
        <f>VLOOKUP(B71,'[1]MP 2021Q2'!$A$2:$B$243,2,0)</f>
        <v>5.5E-2</v>
      </c>
      <c r="D71" s="3">
        <f>VLOOKUP(B71,'[2]Operationeel Risico'!$S$53:$AB$294,6,0)</f>
        <v>14585580.6767346</v>
      </c>
      <c r="E71" s="3">
        <f>VLOOKUP(B71,'[2]Operationeel Risico'!$S$53:$AB$294,7,0)</f>
        <v>2092592.18</v>
      </c>
      <c r="F71" s="3">
        <f>VLOOKUP(B71,'[2]Operationeel Risico'!$S$53:$AB$294,8,0)</f>
        <v>0</v>
      </c>
      <c r="G71" s="3">
        <f>VLOOKUP(B71,'[2]Operationeel Risico'!$S$53:$AB$294,9,0)</f>
        <v>7456.98</v>
      </c>
      <c r="H71" s="3">
        <f>VLOOKUP(B71,'[2]Operationeel Risico'!$S$53:$AB$294,10,0)</f>
        <v>2274.89</v>
      </c>
      <c r="I71" s="2">
        <f>VLOOKUP(B71,[3]Lifesheet!$K$49:$AR$290,34,0)</f>
        <v>15211000.771185501</v>
      </c>
      <c r="J71" s="2">
        <f>VLOOKUP(B71,[3]Lifesheet!$K$49:$R$290,8,0)</f>
        <v>1</v>
      </c>
      <c r="K71" s="2">
        <f>VLOOKUP(B71,[3]Lifesheet!$K$49:$AU$290,37,0)</f>
        <v>0</v>
      </c>
      <c r="L71" s="2">
        <f>VLOOKUP($B71,[3]Lifesheet!$K$49:$CK$290,71,0)</f>
        <v>0</v>
      </c>
      <c r="M71" s="2">
        <f>VLOOKUP($B71,[3]Lifesheet!$K$49:$CK$290,72,0)</f>
        <v>0</v>
      </c>
      <c r="N71" s="2">
        <f>VLOOKUP($B71,[3]Lifesheet!$K$49:$CK$290,73,0)</f>
        <v>0</v>
      </c>
      <c r="O71" s="2">
        <f>VLOOKUP($B71,[3]Lifesheet!$K$49:$CK$290,74,0)</f>
        <v>0</v>
      </c>
      <c r="P71" s="2">
        <f>VLOOKUP($B71,[3]Lifesheet!$K$49:$CK$290,75,0)</f>
        <v>0</v>
      </c>
      <c r="Q71" s="2">
        <f>VLOOKUP($B71,[3]Lifesheet!$K$49:$CK$290,76,0)</f>
        <v>0</v>
      </c>
      <c r="R71" s="2">
        <f>VLOOKUP($B71,[3]Lifesheet!$K$49:$CK$290,77,0)</f>
        <v>0</v>
      </c>
      <c r="S71" s="2">
        <f>VLOOKUP($B71,[3]Lifesheet!$K$49:$CK$290,78,0)</f>
        <v>0</v>
      </c>
      <c r="T71" s="2">
        <f>VLOOKUP($B71,[3]Lifesheet!$K$49:$CK$290,79,0)</f>
        <v>0</v>
      </c>
      <c r="U71" s="2">
        <f>VLOOKUP(B71,[3]Lifesheet!$K$49:$AO$290,31,0)</f>
        <v>-109220.475760317</v>
      </c>
      <c r="V71" s="2">
        <f>VLOOKUP($B71,[3]Lifesheet!$K$49:$AN$290,22,0)</f>
        <v>14694801.1524949</v>
      </c>
      <c r="W71" s="2">
        <f>VLOOKUP($B71,[3]Lifesheet!$K$49:$AN$290,23,0)</f>
        <v>15465025.8708863</v>
      </c>
      <c r="X71" s="2">
        <f>VLOOKUP($B71,[3]Lifesheet!$K$49:$AN$290,24,0)</f>
        <v>13488582.416652599</v>
      </c>
      <c r="Y71" s="2">
        <f>VLOOKUP($B71,[3]Lifesheet!$K$49:$AN$290,25,0)</f>
        <v>14694801.1524949</v>
      </c>
      <c r="Z71" s="2">
        <f>VLOOKUP($B71,[3]Lifesheet!$K$49:$AN$290,26,0)</f>
        <v>14477174.543868801</v>
      </c>
      <c r="AA71" s="2">
        <f>VLOOKUP($B71,[3]Lifesheet!$K$49:$AN$290,27,0)</f>
        <v>14886776.072566001</v>
      </c>
      <c r="AB71" s="2">
        <f>VLOOKUP($B71,[3]Lifesheet!$K$49:$AN$290,28,0)</f>
        <v>20311876.5981282</v>
      </c>
      <c r="AC71" s="2">
        <f>VLOOKUP($B71,[3]Lifesheet!$K$49:$AN$290,29,0)</f>
        <v>14971950.814090399</v>
      </c>
      <c r="AD71" s="2">
        <f>VLOOKUP($B71,[3]Lifesheet!$K$49:$AN$290,30,0)</f>
        <v>14737069.4935575</v>
      </c>
      <c r="AE71" s="2">
        <f>VLOOKUP(B71,[3]Lifesheet!$K$49:$AX$290,40,0)</f>
        <v>0</v>
      </c>
    </row>
    <row r="72" spans="1:31" x14ac:dyDescent="0.25">
      <c r="A72">
        <v>20210630</v>
      </c>
      <c r="B72" t="s">
        <v>70</v>
      </c>
      <c r="C72" s="1">
        <f>VLOOKUP(B72,'[1]MP 2021Q2'!$A$2:$B$243,2,0)</f>
        <v>5.5E-2</v>
      </c>
      <c r="D72" s="3">
        <f>VLOOKUP(B72,'[2]Operationeel Risico'!$S$53:$AB$294,6,0)</f>
        <v>26762537.1819693</v>
      </c>
      <c r="E72" s="3">
        <f>VLOOKUP(B72,'[2]Operationeel Risico'!$S$53:$AB$294,7,0)</f>
        <v>1299581.52</v>
      </c>
      <c r="F72" s="3">
        <f>VLOOKUP(B72,'[2]Operationeel Risico'!$S$53:$AB$294,8,0)</f>
        <v>15.87</v>
      </c>
      <c r="G72" s="3">
        <f>VLOOKUP(B72,'[2]Operationeel Risico'!$S$53:$AB$294,9,0)</f>
        <v>14468.8</v>
      </c>
      <c r="H72" s="3">
        <f>VLOOKUP(B72,'[2]Operationeel Risico'!$S$53:$AB$294,10,0)</f>
        <v>6018.45</v>
      </c>
      <c r="I72" s="2">
        <f>VLOOKUP(B72,[3]Lifesheet!$K$49:$AR$290,34,0)</f>
        <v>21857707.045934901</v>
      </c>
      <c r="J72" s="2">
        <f>VLOOKUP(B72,[3]Lifesheet!$K$49:$R$290,8,0)</f>
        <v>1</v>
      </c>
      <c r="K72" s="2">
        <f>VLOOKUP(B72,[3]Lifesheet!$K$49:$AU$290,37,0)</f>
        <v>0</v>
      </c>
      <c r="L72" s="2">
        <f>VLOOKUP($B72,[3]Lifesheet!$K$49:$CK$290,71,0)</f>
        <v>0</v>
      </c>
      <c r="M72" s="2">
        <f>VLOOKUP($B72,[3]Lifesheet!$K$49:$CK$290,72,0)</f>
        <v>0</v>
      </c>
      <c r="N72" s="2">
        <f>VLOOKUP($B72,[3]Lifesheet!$K$49:$CK$290,73,0)</f>
        <v>0</v>
      </c>
      <c r="O72" s="2">
        <f>VLOOKUP($B72,[3]Lifesheet!$K$49:$CK$290,74,0)</f>
        <v>0</v>
      </c>
      <c r="P72" s="2">
        <f>VLOOKUP($B72,[3]Lifesheet!$K$49:$CK$290,75,0)</f>
        <v>0</v>
      </c>
      <c r="Q72" s="2">
        <f>VLOOKUP($B72,[3]Lifesheet!$K$49:$CK$290,76,0)</f>
        <v>0</v>
      </c>
      <c r="R72" s="2">
        <f>VLOOKUP($B72,[3]Lifesheet!$K$49:$CK$290,77,0)</f>
        <v>0</v>
      </c>
      <c r="S72" s="2">
        <f>VLOOKUP($B72,[3]Lifesheet!$K$49:$CK$290,78,0)</f>
        <v>0</v>
      </c>
      <c r="T72" s="2">
        <f>VLOOKUP($B72,[3]Lifesheet!$K$49:$CK$290,79,0)</f>
        <v>0</v>
      </c>
      <c r="U72" s="2">
        <f>VLOOKUP(B72,[3]Lifesheet!$K$49:$AO$290,31,0)</f>
        <v>-159182.133824271</v>
      </c>
      <c r="V72" s="2">
        <f>VLOOKUP($B72,[3]Lifesheet!$K$49:$AN$290,22,0)</f>
        <v>26921719.3157936</v>
      </c>
      <c r="W72" s="2">
        <f>VLOOKUP($B72,[3]Lifesheet!$K$49:$AN$290,23,0)</f>
        <v>27686198.662659399</v>
      </c>
      <c r="X72" s="2">
        <f>VLOOKUP($B72,[3]Lifesheet!$K$49:$AN$290,24,0)</f>
        <v>25719657.080806501</v>
      </c>
      <c r="Y72" s="2">
        <f>VLOOKUP($B72,[3]Lifesheet!$K$49:$AN$290,25,0)</f>
        <v>26921719.3157936</v>
      </c>
      <c r="Z72" s="2">
        <f>VLOOKUP($B72,[3]Lifesheet!$K$49:$AN$290,26,0)</f>
        <v>26778288.6222113</v>
      </c>
      <c r="AA72" s="2">
        <f>VLOOKUP($B72,[3]Lifesheet!$K$49:$AN$290,27,0)</f>
        <v>27027701.9656399</v>
      </c>
      <c r="AB72" s="2">
        <f>VLOOKUP($B72,[3]Lifesheet!$K$49:$AN$290,28,0)</f>
        <v>29770128.4259209</v>
      </c>
      <c r="AC72" s="2">
        <f>VLOOKUP($B72,[3]Lifesheet!$K$49:$AN$290,29,0)</f>
        <v>27968121.9452556</v>
      </c>
      <c r="AD72" s="2">
        <f>VLOOKUP($B72,[3]Lifesheet!$K$49:$AN$290,30,0)</f>
        <v>26978390.118259601</v>
      </c>
      <c r="AE72" s="2">
        <f>VLOOKUP(B72,[3]Lifesheet!$K$49:$AX$290,40,0)</f>
        <v>0</v>
      </c>
    </row>
    <row r="73" spans="1:31" x14ac:dyDescent="0.25">
      <c r="A73">
        <v>20210630</v>
      </c>
      <c r="B73" t="s">
        <v>71</v>
      </c>
      <c r="C73" s="1">
        <f>VLOOKUP(B73,'[1]MP 2021Q2'!$A$2:$B$243,2,0)</f>
        <v>5.5E-2</v>
      </c>
      <c r="D73" s="3">
        <f>VLOOKUP(B73,'[2]Operationeel Risico'!$S$53:$AB$294,6,0)</f>
        <v>47065678.325548097</v>
      </c>
      <c r="E73" s="3">
        <f>VLOOKUP(B73,'[2]Operationeel Risico'!$S$53:$AB$294,7,0)</f>
        <v>952727.53</v>
      </c>
      <c r="F73" s="3">
        <f>VLOOKUP(B73,'[2]Operationeel Risico'!$S$53:$AB$294,8,0)</f>
        <v>34.869999999999997</v>
      </c>
      <c r="G73" s="3">
        <f>VLOOKUP(B73,'[2]Operationeel Risico'!$S$53:$AB$294,9,0)</f>
        <v>17624.189999999999</v>
      </c>
      <c r="H73" s="3">
        <f>VLOOKUP(B73,'[2]Operationeel Risico'!$S$53:$AB$294,10,0)</f>
        <v>12246.84</v>
      </c>
      <c r="I73" s="2">
        <f>VLOOKUP(B73,[3]Lifesheet!$K$49:$AR$290,34,0)</f>
        <v>30813834.455957498</v>
      </c>
      <c r="J73" s="2">
        <f>VLOOKUP(B73,[3]Lifesheet!$K$49:$R$290,8,0)</f>
        <v>1</v>
      </c>
      <c r="K73" s="2">
        <f>VLOOKUP(B73,[3]Lifesheet!$K$49:$AU$290,37,0)</f>
        <v>0</v>
      </c>
      <c r="L73" s="2">
        <f>VLOOKUP($B73,[3]Lifesheet!$K$49:$CK$290,71,0)</f>
        <v>0</v>
      </c>
      <c r="M73" s="2">
        <f>VLOOKUP($B73,[3]Lifesheet!$K$49:$CK$290,72,0)</f>
        <v>0</v>
      </c>
      <c r="N73" s="2">
        <f>VLOOKUP($B73,[3]Lifesheet!$K$49:$CK$290,73,0)</f>
        <v>0</v>
      </c>
      <c r="O73" s="2">
        <f>VLOOKUP($B73,[3]Lifesheet!$K$49:$CK$290,74,0)</f>
        <v>0</v>
      </c>
      <c r="P73" s="2">
        <f>VLOOKUP($B73,[3]Lifesheet!$K$49:$CK$290,75,0)</f>
        <v>0</v>
      </c>
      <c r="Q73" s="2">
        <f>VLOOKUP($B73,[3]Lifesheet!$K$49:$CK$290,76,0)</f>
        <v>0</v>
      </c>
      <c r="R73" s="2">
        <f>VLOOKUP($B73,[3]Lifesheet!$K$49:$CK$290,77,0)</f>
        <v>0</v>
      </c>
      <c r="S73" s="2">
        <f>VLOOKUP($B73,[3]Lifesheet!$K$49:$CK$290,78,0)</f>
        <v>0</v>
      </c>
      <c r="T73" s="2">
        <f>VLOOKUP($B73,[3]Lifesheet!$K$49:$CK$290,79,0)</f>
        <v>0</v>
      </c>
      <c r="U73" s="2">
        <f>VLOOKUP(B73,[3]Lifesheet!$K$49:$AO$290,31,0)</f>
        <v>-224785.397240191</v>
      </c>
      <c r="V73" s="2">
        <f>VLOOKUP($B73,[3]Lifesheet!$K$49:$AN$290,22,0)</f>
        <v>47290463.722788297</v>
      </c>
      <c r="W73" s="2">
        <f>VLOOKUP($B73,[3]Lifesheet!$K$49:$AN$290,23,0)</f>
        <v>48315360.578233004</v>
      </c>
      <c r="X73" s="2">
        <f>VLOOKUP($B73,[3]Lifesheet!$K$49:$AN$290,24,0)</f>
        <v>45656619.910720102</v>
      </c>
      <c r="Y73" s="2">
        <f>VLOOKUP($B73,[3]Lifesheet!$K$49:$AN$290,25,0)</f>
        <v>47290463.722788297</v>
      </c>
      <c r="Z73" s="2">
        <f>VLOOKUP($B73,[3]Lifesheet!$K$49:$AN$290,26,0)</f>
        <v>47625907.1295854</v>
      </c>
      <c r="AA73" s="2">
        <f>VLOOKUP($B73,[3]Lifesheet!$K$49:$AN$290,27,0)</f>
        <v>46953256.323810004</v>
      </c>
      <c r="AB73" s="2">
        <f>VLOOKUP($B73,[3]Lifesheet!$K$49:$AN$290,28,0)</f>
        <v>47901245.1568022</v>
      </c>
      <c r="AC73" s="2">
        <f>VLOOKUP($B73,[3]Lifesheet!$K$49:$AN$290,29,0)</f>
        <v>48526520.139154501</v>
      </c>
      <c r="AD73" s="2">
        <f>VLOOKUP($B73,[3]Lifesheet!$K$49:$AN$290,30,0)</f>
        <v>47346173.956531502</v>
      </c>
      <c r="AE73" s="2">
        <f>VLOOKUP(B73,[3]Lifesheet!$K$49:$AX$290,40,0)</f>
        <v>0</v>
      </c>
    </row>
    <row r="74" spans="1:31" x14ac:dyDescent="0.25">
      <c r="A74">
        <v>20210630</v>
      </c>
      <c r="B74" t="s">
        <v>72</v>
      </c>
      <c r="C74" s="1">
        <f>VLOOKUP(B74,'[1]MP 2021Q2'!$A$2:$B$243,2,0)</f>
        <v>5.5E-2</v>
      </c>
      <c r="D74" s="3">
        <f>VLOOKUP(B74,'[2]Operationeel Risico'!$S$53:$AB$294,6,0)</f>
        <v>35979493.893934697</v>
      </c>
      <c r="E74" s="3">
        <f>VLOOKUP(B74,'[2]Operationeel Risico'!$S$53:$AB$294,7,0)</f>
        <v>3575997.7</v>
      </c>
      <c r="F74" s="3">
        <f>VLOOKUP(B74,'[2]Operationeel Risico'!$S$53:$AB$294,8,0)</f>
        <v>306.70999999999998</v>
      </c>
      <c r="G74" s="3">
        <f>VLOOKUP(B74,'[2]Operationeel Risico'!$S$53:$AB$294,9,0)</f>
        <v>23789.17</v>
      </c>
      <c r="H74" s="3">
        <f>VLOOKUP(B74,'[2]Operationeel Risico'!$S$53:$AB$294,10,0)</f>
        <v>3630.72</v>
      </c>
      <c r="I74" s="2">
        <f>VLOOKUP(B74,[3]Lifesheet!$K$49:$AR$290,34,0)</f>
        <v>0</v>
      </c>
      <c r="J74" s="2">
        <f>VLOOKUP(B74,[3]Lifesheet!$K$49:$R$290,8,0)</f>
        <v>2</v>
      </c>
      <c r="K74" s="2">
        <f>VLOOKUP(B74,[3]Lifesheet!$K$49:$AU$290,37,0)</f>
        <v>31701371.424844399</v>
      </c>
      <c r="L74" s="2">
        <f>VLOOKUP($B74,[3]Lifesheet!$K$49:$CK$290,71,0)</f>
        <v>0</v>
      </c>
      <c r="M74" s="2">
        <f>VLOOKUP($B74,[3]Lifesheet!$K$49:$CK$290,72,0)</f>
        <v>0</v>
      </c>
      <c r="N74" s="2">
        <f>VLOOKUP($B74,[3]Lifesheet!$K$49:$CK$290,73,0)</f>
        <v>0</v>
      </c>
      <c r="O74" s="2">
        <f>VLOOKUP($B74,[3]Lifesheet!$K$49:$CK$290,74,0)</f>
        <v>0</v>
      </c>
      <c r="P74" s="2">
        <f>VLOOKUP($B74,[3]Lifesheet!$K$49:$CK$290,75,0)</f>
        <v>0</v>
      </c>
      <c r="Q74" s="2">
        <f>VLOOKUP($B74,[3]Lifesheet!$K$49:$CK$290,76,0)</f>
        <v>0</v>
      </c>
      <c r="R74" s="2">
        <f>VLOOKUP($B74,[3]Lifesheet!$K$49:$CK$290,77,0)</f>
        <v>0</v>
      </c>
      <c r="S74" s="2">
        <f>VLOOKUP($B74,[3]Lifesheet!$K$49:$CK$290,78,0)</f>
        <v>0</v>
      </c>
      <c r="T74" s="2">
        <f>VLOOKUP($B74,[3]Lifesheet!$K$49:$CK$290,79,0)</f>
        <v>0</v>
      </c>
      <c r="U74" s="2">
        <f>VLOOKUP(B74,[3]Lifesheet!$K$49:$AO$290,31,0)</f>
        <v>-163986.891609432</v>
      </c>
      <c r="V74" s="2">
        <f>VLOOKUP($B74,[3]Lifesheet!$K$49:$AN$290,22,0)</f>
        <v>36143480.785544097</v>
      </c>
      <c r="W74" s="2">
        <f>VLOOKUP($B74,[3]Lifesheet!$K$49:$AN$290,23,0)</f>
        <v>38598109.673719101</v>
      </c>
      <c r="X74" s="2">
        <f>VLOOKUP($B74,[3]Lifesheet!$K$49:$AN$290,24,0)</f>
        <v>32422075.509580899</v>
      </c>
      <c r="Y74" s="2">
        <f>VLOOKUP($B74,[3]Lifesheet!$K$49:$AN$290,25,0)</f>
        <v>36143480.785544097</v>
      </c>
      <c r="Z74" s="2">
        <f>VLOOKUP($B74,[3]Lifesheet!$K$49:$AN$290,26,0)</f>
        <v>36794823.162449203</v>
      </c>
      <c r="AA74" s="2">
        <f>VLOOKUP($B74,[3]Lifesheet!$K$49:$AN$290,27,0)</f>
        <v>35595928.481029101</v>
      </c>
      <c r="AB74" s="2">
        <f>VLOOKUP($B74,[3]Lifesheet!$K$49:$AN$290,28,0)</f>
        <v>31701371.424844399</v>
      </c>
      <c r="AC74" s="2">
        <f>VLOOKUP($B74,[3]Lifesheet!$K$49:$AN$290,29,0)</f>
        <v>38929633.252378397</v>
      </c>
      <c r="AD74" s="2">
        <f>VLOOKUP($B74,[3]Lifesheet!$K$49:$AN$290,30,0)</f>
        <v>36325182.4049716</v>
      </c>
      <c r="AE74" s="2">
        <f>VLOOKUP(B74,[3]Lifesheet!$K$49:$AX$290,40,0)</f>
        <v>0</v>
      </c>
    </row>
    <row r="75" spans="1:31" x14ac:dyDescent="0.25">
      <c r="A75">
        <v>20210630</v>
      </c>
      <c r="B75" t="s">
        <v>73</v>
      </c>
      <c r="C75" s="1">
        <f>VLOOKUP(B75,'[1]MP 2021Q2'!$A$2:$B$243,2,0)</f>
        <v>5.5E-2</v>
      </c>
      <c r="D75" s="3">
        <f>VLOOKUP(B75,'[2]Operationeel Risico'!$S$53:$AB$294,6,0)</f>
        <v>4882043.9763237704</v>
      </c>
      <c r="E75" s="3">
        <f>VLOOKUP(B75,'[2]Operationeel Risico'!$S$53:$AB$294,7,0)</f>
        <v>0</v>
      </c>
      <c r="F75" s="3">
        <f>VLOOKUP(B75,'[2]Operationeel Risico'!$S$53:$AB$294,8,0)</f>
        <v>0</v>
      </c>
      <c r="G75" s="3">
        <f>VLOOKUP(B75,'[2]Operationeel Risico'!$S$53:$AB$294,9,0)</f>
        <v>0</v>
      </c>
      <c r="H75" s="3">
        <f>VLOOKUP(B75,'[2]Operationeel Risico'!$S$53:$AB$294,10,0)</f>
        <v>28781</v>
      </c>
      <c r="I75" s="2">
        <f>VLOOKUP(B75,[3]Lifesheet!$K$49:$AR$290,34,0)</f>
        <v>0</v>
      </c>
      <c r="J75" s="2">
        <f>VLOOKUP(B75,[3]Lifesheet!$K$49:$R$290,8,0)</f>
        <v>2</v>
      </c>
      <c r="K75" s="2">
        <f>VLOOKUP(B75,[3]Lifesheet!$K$49:$AU$290,37,0)</f>
        <v>4875217.7491152799</v>
      </c>
      <c r="L75" s="2">
        <f>VLOOKUP($B75,[3]Lifesheet!$K$49:$CK$290,71,0)</f>
        <v>0</v>
      </c>
      <c r="M75" s="2">
        <f>VLOOKUP($B75,[3]Lifesheet!$K$49:$CK$290,72,0)</f>
        <v>0</v>
      </c>
      <c r="N75" s="2">
        <f>VLOOKUP($B75,[3]Lifesheet!$K$49:$CK$290,73,0)</f>
        <v>0</v>
      </c>
      <c r="O75" s="2">
        <f>VLOOKUP($B75,[3]Lifesheet!$K$49:$CK$290,74,0)</f>
        <v>0</v>
      </c>
      <c r="P75" s="2">
        <f>VLOOKUP($B75,[3]Lifesheet!$K$49:$CK$290,75,0)</f>
        <v>0</v>
      </c>
      <c r="Q75" s="2">
        <f>VLOOKUP($B75,[3]Lifesheet!$K$49:$CK$290,76,0)</f>
        <v>0</v>
      </c>
      <c r="R75" s="2">
        <f>VLOOKUP($B75,[3]Lifesheet!$K$49:$CK$290,77,0)</f>
        <v>0</v>
      </c>
      <c r="S75" s="2">
        <f>VLOOKUP($B75,[3]Lifesheet!$K$49:$CK$290,78,0)</f>
        <v>0</v>
      </c>
      <c r="T75" s="2">
        <f>VLOOKUP($B75,[3]Lifesheet!$K$49:$CK$290,79,0)</f>
        <v>0</v>
      </c>
      <c r="U75" s="2">
        <f>VLOOKUP(B75,[3]Lifesheet!$K$49:$AO$290,31,0)</f>
        <v>6820.1744496028095</v>
      </c>
      <c r="V75" s="2">
        <f>VLOOKUP($B75,[3]Lifesheet!$K$49:$AN$290,22,0)</f>
        <v>4875223.8018741701</v>
      </c>
      <c r="W75" s="2">
        <f>VLOOKUP($B75,[3]Lifesheet!$K$49:$AN$290,23,0)</f>
        <v>4864384.2309092795</v>
      </c>
      <c r="X75" s="2">
        <f>VLOOKUP($B75,[3]Lifesheet!$K$49:$AN$290,24,0)</f>
        <v>4892091.9746500198</v>
      </c>
      <c r="Y75" s="2">
        <f>VLOOKUP($B75,[3]Lifesheet!$K$49:$AN$290,25,0)</f>
        <v>4875223.8018741701</v>
      </c>
      <c r="Z75" s="2">
        <f>VLOOKUP($B75,[3]Lifesheet!$K$49:$AN$290,26,0)</f>
        <v>4875227.0084954696</v>
      </c>
      <c r="AA75" s="2">
        <f>VLOOKUP($B75,[3]Lifesheet!$K$49:$AN$290,27,0)</f>
        <v>4875222.0232480699</v>
      </c>
      <c r="AB75" s="2">
        <f>VLOOKUP($B75,[3]Lifesheet!$K$49:$AN$290,28,0)</f>
        <v>4875217.7491152799</v>
      </c>
      <c r="AC75" s="2">
        <f>VLOOKUP($B75,[3]Lifesheet!$K$49:$AN$290,29,0)</f>
        <v>5230878.86693672</v>
      </c>
      <c r="AD75" s="2">
        <f>VLOOKUP($B75,[3]Lifesheet!$K$49:$AN$290,30,0)</f>
        <v>4874648.0858663702</v>
      </c>
      <c r="AE75" s="2">
        <f>VLOOKUP(B75,[3]Lifesheet!$K$49:$AX$290,40,0)</f>
        <v>0</v>
      </c>
    </row>
    <row r="76" spans="1:31" x14ac:dyDescent="0.25">
      <c r="A76">
        <v>20210630</v>
      </c>
      <c r="B76" t="s">
        <v>74</v>
      </c>
      <c r="C76" s="1">
        <f>VLOOKUP(B76,'[1]MP 2021Q2'!$A$2:$B$243,2,0)</f>
        <v>5.5E-2</v>
      </c>
      <c r="D76" s="3">
        <f>VLOOKUP(B76,'[2]Operationeel Risico'!$S$53:$AB$294,6,0)</f>
        <v>43076889.581810899</v>
      </c>
      <c r="E76" s="3">
        <f>VLOOKUP(B76,'[2]Operationeel Risico'!$S$53:$AB$294,7,0)</f>
        <v>1041075.01</v>
      </c>
      <c r="F76" s="3">
        <f>VLOOKUP(B76,'[2]Operationeel Risico'!$S$53:$AB$294,8,0)</f>
        <v>6207.5</v>
      </c>
      <c r="G76" s="3">
        <f>VLOOKUP(B76,'[2]Operationeel Risico'!$S$53:$AB$294,9,0)</f>
        <v>5488.94</v>
      </c>
      <c r="H76" s="3">
        <f>VLOOKUP(B76,'[2]Operationeel Risico'!$S$53:$AB$294,10,0)</f>
        <v>4900.84</v>
      </c>
      <c r="I76" s="2">
        <f>VLOOKUP(B76,[3]Lifesheet!$K$49:$AR$290,34,0)</f>
        <v>30421728.822100598</v>
      </c>
      <c r="J76" s="2">
        <f>VLOOKUP(B76,[3]Lifesheet!$K$49:$R$290,8,0)</f>
        <v>1</v>
      </c>
      <c r="K76" s="2">
        <f>VLOOKUP(B76,[3]Lifesheet!$K$49:$AU$290,37,0)</f>
        <v>0</v>
      </c>
      <c r="L76" s="2">
        <f>VLOOKUP($B76,[3]Lifesheet!$K$49:$CK$290,71,0)</f>
        <v>0</v>
      </c>
      <c r="M76" s="2">
        <f>VLOOKUP($B76,[3]Lifesheet!$K$49:$CK$290,72,0)</f>
        <v>0</v>
      </c>
      <c r="N76" s="2">
        <f>VLOOKUP($B76,[3]Lifesheet!$K$49:$CK$290,73,0)</f>
        <v>0</v>
      </c>
      <c r="O76" s="2">
        <f>VLOOKUP($B76,[3]Lifesheet!$K$49:$CK$290,74,0)</f>
        <v>0</v>
      </c>
      <c r="P76" s="2">
        <f>VLOOKUP($B76,[3]Lifesheet!$K$49:$CK$290,75,0)</f>
        <v>0</v>
      </c>
      <c r="Q76" s="2">
        <f>VLOOKUP($B76,[3]Lifesheet!$K$49:$CK$290,76,0)</f>
        <v>0</v>
      </c>
      <c r="R76" s="2">
        <f>VLOOKUP($B76,[3]Lifesheet!$K$49:$CK$290,77,0)</f>
        <v>0</v>
      </c>
      <c r="S76" s="2">
        <f>VLOOKUP($B76,[3]Lifesheet!$K$49:$CK$290,78,0)</f>
        <v>0</v>
      </c>
      <c r="T76" s="2">
        <f>VLOOKUP($B76,[3]Lifesheet!$K$49:$CK$290,79,0)</f>
        <v>0</v>
      </c>
      <c r="U76" s="2">
        <f>VLOOKUP(B76,[3]Lifesheet!$K$49:$AO$290,31,0)</f>
        <v>-217453.04623193701</v>
      </c>
      <c r="V76" s="2">
        <f>VLOOKUP($B76,[3]Lifesheet!$K$49:$AN$290,22,0)</f>
        <v>43294342.628042802</v>
      </c>
      <c r="W76" s="2">
        <f>VLOOKUP($B76,[3]Lifesheet!$K$49:$AN$290,23,0)</f>
        <v>43983136.912334204</v>
      </c>
      <c r="X76" s="2">
        <f>VLOOKUP($B76,[3]Lifesheet!$K$49:$AN$290,24,0)</f>
        <v>42212934.234636597</v>
      </c>
      <c r="Y76" s="2">
        <f>VLOOKUP($B76,[3]Lifesheet!$K$49:$AN$290,25,0)</f>
        <v>43294342.628042802</v>
      </c>
      <c r="Z76" s="2">
        <f>VLOOKUP($B76,[3]Lifesheet!$K$49:$AN$290,26,0)</f>
        <v>43188236.8240382</v>
      </c>
      <c r="AA76" s="2">
        <f>VLOOKUP($B76,[3]Lifesheet!$K$49:$AN$290,27,0)</f>
        <v>43339933.227721103</v>
      </c>
      <c r="AB76" s="2">
        <f>VLOOKUP($B76,[3]Lifesheet!$K$49:$AN$290,28,0)</f>
        <v>46096557.366274402</v>
      </c>
      <c r="AC76" s="2">
        <f>VLOOKUP($B76,[3]Lifesheet!$K$49:$AN$290,29,0)</f>
        <v>43986087.425432399</v>
      </c>
      <c r="AD76" s="2">
        <f>VLOOKUP($B76,[3]Lifesheet!$K$49:$AN$290,30,0)</f>
        <v>43342687.715992197</v>
      </c>
      <c r="AE76" s="2">
        <f>VLOOKUP(B76,[3]Lifesheet!$K$49:$AX$290,40,0)</f>
        <v>0</v>
      </c>
    </row>
    <row r="77" spans="1:31" x14ac:dyDescent="0.25">
      <c r="A77">
        <v>20210630</v>
      </c>
      <c r="B77" t="s">
        <v>75</v>
      </c>
      <c r="C77" s="1">
        <f>VLOOKUP(B77,'[1]MP 2021Q2'!$A$2:$B$243,2,0)</f>
        <v>5.5E-2</v>
      </c>
      <c r="D77" s="3">
        <f>VLOOKUP(B77,'[2]Operationeel Risico'!$S$53:$AB$294,6,0)</f>
        <v>37491624.103330202</v>
      </c>
      <c r="E77" s="3">
        <f>VLOOKUP(B77,'[2]Operationeel Risico'!$S$53:$AB$294,7,0)</f>
        <v>4683077.6100000003</v>
      </c>
      <c r="F77" s="3">
        <f>VLOOKUP(B77,'[2]Operationeel Risico'!$S$53:$AB$294,8,0)</f>
        <v>79.569999999999993</v>
      </c>
      <c r="G77" s="3">
        <f>VLOOKUP(B77,'[2]Operationeel Risico'!$S$53:$AB$294,9,0)</f>
        <v>29719.47</v>
      </c>
      <c r="H77" s="3">
        <f>VLOOKUP(B77,'[2]Operationeel Risico'!$S$53:$AB$294,10,0)</f>
        <v>8273.81</v>
      </c>
      <c r="I77" s="2">
        <f>VLOOKUP(B77,[3]Lifesheet!$K$49:$AR$290,34,0)</f>
        <v>0</v>
      </c>
      <c r="J77" s="2">
        <f>VLOOKUP(B77,[3]Lifesheet!$K$49:$R$290,8,0)</f>
        <v>2</v>
      </c>
      <c r="K77" s="2">
        <f>VLOOKUP(B77,[3]Lifesheet!$K$49:$AU$290,37,0)</f>
        <v>51972793.734507799</v>
      </c>
      <c r="L77" s="2">
        <f>VLOOKUP($B77,[3]Lifesheet!$K$49:$CK$290,71,0)</f>
        <v>0</v>
      </c>
      <c r="M77" s="2">
        <f>VLOOKUP($B77,[3]Lifesheet!$K$49:$CK$290,72,0)</f>
        <v>0</v>
      </c>
      <c r="N77" s="2">
        <f>VLOOKUP($B77,[3]Lifesheet!$K$49:$CK$290,73,0)</f>
        <v>0</v>
      </c>
      <c r="O77" s="2">
        <f>VLOOKUP($B77,[3]Lifesheet!$K$49:$CK$290,74,0)</f>
        <v>0</v>
      </c>
      <c r="P77" s="2">
        <f>VLOOKUP($B77,[3]Lifesheet!$K$49:$CK$290,75,0)</f>
        <v>0</v>
      </c>
      <c r="Q77" s="2">
        <f>VLOOKUP($B77,[3]Lifesheet!$K$49:$CK$290,76,0)</f>
        <v>0</v>
      </c>
      <c r="R77" s="2">
        <f>VLOOKUP($B77,[3]Lifesheet!$K$49:$CK$290,77,0)</f>
        <v>0</v>
      </c>
      <c r="S77" s="2">
        <f>VLOOKUP($B77,[3]Lifesheet!$K$49:$CK$290,78,0)</f>
        <v>0</v>
      </c>
      <c r="T77" s="2">
        <f>VLOOKUP($B77,[3]Lifesheet!$K$49:$CK$290,79,0)</f>
        <v>0</v>
      </c>
      <c r="U77" s="2">
        <f>VLOOKUP(B77,[3]Lifesheet!$K$49:$AO$290,31,0)</f>
        <v>-280040.556681788</v>
      </c>
      <c r="V77" s="2">
        <f>VLOOKUP($B77,[3]Lifesheet!$K$49:$AN$290,22,0)</f>
        <v>37771664.660011999</v>
      </c>
      <c r="W77" s="2">
        <f>VLOOKUP($B77,[3]Lifesheet!$K$49:$AN$290,23,0)</f>
        <v>40185209.6070408</v>
      </c>
      <c r="X77" s="2">
        <f>VLOOKUP($B77,[3]Lifesheet!$K$49:$AN$290,24,0)</f>
        <v>34017363.764035903</v>
      </c>
      <c r="Y77" s="2">
        <f>VLOOKUP($B77,[3]Lifesheet!$K$49:$AN$290,25,0)</f>
        <v>37771664.660011999</v>
      </c>
      <c r="Z77" s="2">
        <f>VLOOKUP($B77,[3]Lifesheet!$K$49:$AN$290,26,0)</f>
        <v>37395620.0685587</v>
      </c>
      <c r="AA77" s="2">
        <f>VLOOKUP($B77,[3]Lifesheet!$K$49:$AN$290,27,0)</f>
        <v>38137465.776121601</v>
      </c>
      <c r="AB77" s="2">
        <f>VLOOKUP($B77,[3]Lifesheet!$K$49:$AN$290,28,0)</f>
        <v>51972793.734507799</v>
      </c>
      <c r="AC77" s="2">
        <f>VLOOKUP($B77,[3]Lifesheet!$K$49:$AN$290,29,0)</f>
        <v>39850828.226628698</v>
      </c>
      <c r="AD77" s="2">
        <f>VLOOKUP($B77,[3]Lifesheet!$K$49:$AN$290,30,0)</f>
        <v>37942973.8904351</v>
      </c>
      <c r="AE77" s="2">
        <f>VLOOKUP(B77,[3]Lifesheet!$K$49:$AX$290,40,0)</f>
        <v>0</v>
      </c>
    </row>
    <row r="78" spans="1:31" x14ac:dyDescent="0.25">
      <c r="A78">
        <v>20210630</v>
      </c>
      <c r="B78" t="s">
        <v>76</v>
      </c>
      <c r="C78" s="1">
        <f>VLOOKUP(B78,'[1]MP 2021Q2'!$A$2:$B$243,2,0)</f>
        <v>5.5E-2</v>
      </c>
      <c r="D78" s="3">
        <f>VLOOKUP(B78,'[2]Operationeel Risico'!$S$53:$AB$294,6,0)</f>
        <v>-357219.55498840101</v>
      </c>
      <c r="E78" s="3">
        <f>VLOOKUP(B78,'[2]Operationeel Risico'!$S$53:$AB$294,7,0)</f>
        <v>18040438.850000001</v>
      </c>
      <c r="F78" s="3">
        <f>VLOOKUP(B78,'[2]Operationeel Risico'!$S$53:$AB$294,8,0)</f>
        <v>1935.71</v>
      </c>
      <c r="G78" s="3">
        <f>VLOOKUP(B78,'[2]Operationeel Risico'!$S$53:$AB$294,9,0)</f>
        <v>102356.26</v>
      </c>
      <c r="H78" s="3">
        <f>VLOOKUP(B78,'[2]Operationeel Risico'!$S$53:$AB$294,10,0)</f>
        <v>2230.67</v>
      </c>
      <c r="I78" s="2">
        <f>VLOOKUP(B78,[3]Lifesheet!$K$49:$AR$290,34,0)</f>
        <v>51865684.798300602</v>
      </c>
      <c r="J78" s="2">
        <f>VLOOKUP(B78,[3]Lifesheet!$K$49:$R$290,8,0)</f>
        <v>1</v>
      </c>
      <c r="K78" s="2">
        <f>VLOOKUP(B78,[3]Lifesheet!$K$49:$AU$290,37,0)</f>
        <v>0</v>
      </c>
      <c r="L78" s="2">
        <f>VLOOKUP($B78,[3]Lifesheet!$K$49:$CK$290,71,0)</f>
        <v>0</v>
      </c>
      <c r="M78" s="2">
        <f>VLOOKUP($B78,[3]Lifesheet!$K$49:$CK$290,72,0)</f>
        <v>0</v>
      </c>
      <c r="N78" s="2">
        <f>VLOOKUP($B78,[3]Lifesheet!$K$49:$CK$290,73,0)</f>
        <v>0</v>
      </c>
      <c r="O78" s="2">
        <f>VLOOKUP($B78,[3]Lifesheet!$K$49:$CK$290,74,0)</f>
        <v>0</v>
      </c>
      <c r="P78" s="2">
        <f>VLOOKUP($B78,[3]Lifesheet!$K$49:$CK$290,75,0)</f>
        <v>0</v>
      </c>
      <c r="Q78" s="2">
        <f>VLOOKUP($B78,[3]Lifesheet!$K$49:$CK$290,76,0)</f>
        <v>0</v>
      </c>
      <c r="R78" s="2">
        <f>VLOOKUP($B78,[3]Lifesheet!$K$49:$CK$290,77,0)</f>
        <v>0</v>
      </c>
      <c r="S78" s="2">
        <f>VLOOKUP($B78,[3]Lifesheet!$K$49:$CK$290,78,0)</f>
        <v>0</v>
      </c>
      <c r="T78" s="2">
        <f>VLOOKUP($B78,[3]Lifesheet!$K$49:$CK$290,79,0)</f>
        <v>0</v>
      </c>
      <c r="U78" s="2">
        <f>VLOOKUP(B78,[3]Lifesheet!$K$49:$AO$290,31,0)</f>
        <v>133012.890750658</v>
      </c>
      <c r="V78" s="2">
        <f>VLOOKUP($B78,[3]Lifesheet!$K$49:$AN$290,22,0)</f>
        <v>-490232.44573905901</v>
      </c>
      <c r="W78" s="2">
        <f>VLOOKUP($B78,[3]Lifesheet!$K$49:$AN$290,23,0)</f>
        <v>8630550.4796199799</v>
      </c>
      <c r="X78" s="2">
        <f>VLOOKUP($B78,[3]Lifesheet!$K$49:$AN$290,24,0)</f>
        <v>-14197057.5517602</v>
      </c>
      <c r="Y78" s="2">
        <f>VLOOKUP($B78,[3]Lifesheet!$K$49:$AN$290,25,0)</f>
        <v>-490232.44573905901</v>
      </c>
      <c r="Z78" s="2">
        <f>VLOOKUP($B78,[3]Lifesheet!$K$49:$AN$290,26,0)</f>
        <v>-15768933.189661499</v>
      </c>
      <c r="AA78" s="2">
        <f>VLOOKUP($B78,[3]Lifesheet!$K$49:$AN$290,27,0)</f>
        <v>11612551.8675406</v>
      </c>
      <c r="AB78" s="2">
        <f>VLOOKUP($B78,[3]Lifesheet!$K$49:$AN$290,28,0)</f>
        <v>60262126.456349902</v>
      </c>
      <c r="AC78" s="2">
        <f>VLOOKUP($B78,[3]Lifesheet!$K$49:$AN$290,29,0)</f>
        <v>9129524.8264323696</v>
      </c>
      <c r="AD78" s="2">
        <f>VLOOKUP($B78,[3]Lifesheet!$K$49:$AN$290,30,0)</f>
        <v>530579.36376252898</v>
      </c>
      <c r="AE78" s="2">
        <f>VLOOKUP(B78,[3]Lifesheet!$K$49:$AX$290,40,0)</f>
        <v>0</v>
      </c>
    </row>
    <row r="79" spans="1:31" x14ac:dyDescent="0.25">
      <c r="A79">
        <v>20210630</v>
      </c>
      <c r="B79" t="s">
        <v>77</v>
      </c>
      <c r="C79" s="1">
        <f>VLOOKUP(B79,'[1]MP 2021Q2'!$A$2:$B$243,2,0)</f>
        <v>5.5E-2</v>
      </c>
      <c r="D79" s="3">
        <f>VLOOKUP(B79,'[2]Operationeel Risico'!$S$53:$AB$294,6,0)</f>
        <v>5825833.7134614</v>
      </c>
      <c r="E79" s="3">
        <f>VLOOKUP(B79,'[2]Operationeel Risico'!$S$53:$AB$294,7,0)</f>
        <v>1078416.33</v>
      </c>
      <c r="F79" s="3">
        <f>VLOOKUP(B79,'[2]Operationeel Risico'!$S$53:$AB$294,8,0)</f>
        <v>121.25</v>
      </c>
      <c r="G79" s="3">
        <f>VLOOKUP(B79,'[2]Operationeel Risico'!$S$53:$AB$294,9,0)</f>
        <v>6283.64</v>
      </c>
      <c r="H79" s="3">
        <f>VLOOKUP(B79,'[2]Operationeel Risico'!$S$53:$AB$294,10,0)</f>
        <v>634.29</v>
      </c>
      <c r="I79" s="2">
        <f>VLOOKUP(B79,[3]Lifesheet!$K$49:$AR$290,34,0)</f>
        <v>0</v>
      </c>
      <c r="J79" s="2">
        <f>VLOOKUP(B79,[3]Lifesheet!$K$49:$R$290,8,0)</f>
        <v>2</v>
      </c>
      <c r="K79" s="2">
        <f>VLOOKUP(B79,[3]Lifesheet!$K$49:$AU$290,37,0)</f>
        <v>9394734.3210721407</v>
      </c>
      <c r="L79" s="2">
        <f>VLOOKUP($B79,[3]Lifesheet!$K$49:$CK$290,71,0)</f>
        <v>0</v>
      </c>
      <c r="M79" s="2">
        <f>VLOOKUP($B79,[3]Lifesheet!$K$49:$CK$290,72,0)</f>
        <v>0</v>
      </c>
      <c r="N79" s="2">
        <f>VLOOKUP($B79,[3]Lifesheet!$K$49:$CK$290,73,0)</f>
        <v>0</v>
      </c>
      <c r="O79" s="2">
        <f>VLOOKUP($B79,[3]Lifesheet!$K$49:$CK$290,74,0)</f>
        <v>0</v>
      </c>
      <c r="P79" s="2">
        <f>VLOOKUP($B79,[3]Lifesheet!$K$49:$CK$290,75,0)</f>
        <v>0</v>
      </c>
      <c r="Q79" s="2">
        <f>VLOOKUP($B79,[3]Lifesheet!$K$49:$CK$290,76,0)</f>
        <v>0</v>
      </c>
      <c r="R79" s="2">
        <f>VLOOKUP($B79,[3]Lifesheet!$K$49:$CK$290,77,0)</f>
        <v>0</v>
      </c>
      <c r="S79" s="2">
        <f>VLOOKUP($B79,[3]Lifesheet!$K$49:$CK$290,78,0)</f>
        <v>0</v>
      </c>
      <c r="T79" s="2">
        <f>VLOOKUP($B79,[3]Lifesheet!$K$49:$CK$290,79,0)</f>
        <v>0</v>
      </c>
      <c r="U79" s="2">
        <f>VLOOKUP(B79,[3]Lifesheet!$K$49:$AO$290,31,0)</f>
        <v>18471.356707838499</v>
      </c>
      <c r="V79" s="2">
        <f>VLOOKUP($B79,[3]Lifesheet!$K$49:$AN$290,22,0)</f>
        <v>5807362.3567535598</v>
      </c>
      <c r="W79" s="2">
        <f>VLOOKUP($B79,[3]Lifesheet!$K$49:$AN$290,23,0)</f>
        <v>6724327.6735668704</v>
      </c>
      <c r="X79" s="2">
        <f>VLOOKUP($B79,[3]Lifesheet!$K$49:$AN$290,24,0)</f>
        <v>4397284.1015728703</v>
      </c>
      <c r="Y79" s="2">
        <f>VLOOKUP($B79,[3]Lifesheet!$K$49:$AN$290,25,0)</f>
        <v>5807362.3567535598</v>
      </c>
      <c r="Z79" s="2">
        <f>VLOOKUP($B79,[3]Lifesheet!$K$49:$AN$290,26,0)</f>
        <v>5560416.6764184805</v>
      </c>
      <c r="AA79" s="2">
        <f>VLOOKUP($B79,[3]Lifesheet!$K$49:$AN$290,27,0)</f>
        <v>6037213.3713838197</v>
      </c>
      <c r="AB79" s="2">
        <f>VLOOKUP($B79,[3]Lifesheet!$K$49:$AN$290,28,0)</f>
        <v>9394734.3210721407</v>
      </c>
      <c r="AC79" s="2">
        <f>VLOOKUP($B79,[3]Lifesheet!$K$49:$AN$290,29,0)</f>
        <v>6523156.2277290104</v>
      </c>
      <c r="AD79" s="2">
        <f>VLOOKUP($B79,[3]Lifesheet!$K$49:$AN$290,30,0)</f>
        <v>5877090.9497447498</v>
      </c>
      <c r="AE79" s="2">
        <f>VLOOKUP(B79,[3]Lifesheet!$K$49:$AX$290,40,0)</f>
        <v>0</v>
      </c>
    </row>
    <row r="80" spans="1:31" x14ac:dyDescent="0.25">
      <c r="A80">
        <v>20210630</v>
      </c>
      <c r="B80" t="s">
        <v>78</v>
      </c>
      <c r="C80" s="1">
        <f>VLOOKUP(B80,'[1]MP 2021Q2'!$A$2:$B$243,2,0)</f>
        <v>5.5E-2</v>
      </c>
      <c r="D80" s="3">
        <f>VLOOKUP(B80,'[2]Operationeel Risico'!$S$53:$AB$294,6,0)</f>
        <v>42650289.087683797</v>
      </c>
      <c r="E80" s="3">
        <f>VLOOKUP(B80,'[2]Operationeel Risico'!$S$53:$AB$294,7,0)</f>
        <v>1853.71</v>
      </c>
      <c r="F80" s="3">
        <f>VLOOKUP(B80,'[2]Operationeel Risico'!$S$53:$AB$294,8,0)</f>
        <v>2494.5500000000002</v>
      </c>
      <c r="G80" s="3">
        <f>VLOOKUP(B80,'[2]Operationeel Risico'!$S$53:$AB$294,9,0)</f>
        <v>93.77</v>
      </c>
      <c r="H80" s="3">
        <f>VLOOKUP(B80,'[2]Operationeel Risico'!$S$53:$AB$294,10,0)</f>
        <v>85699.43</v>
      </c>
      <c r="I80" s="2">
        <f>VLOOKUP(B80,[3]Lifesheet!$K$49:$AR$290,34,0)</f>
        <v>0</v>
      </c>
      <c r="J80" s="2">
        <f>VLOOKUP(B80,[3]Lifesheet!$K$49:$R$290,8,0)</f>
        <v>2</v>
      </c>
      <c r="K80" s="2">
        <f>VLOOKUP(B80,[3]Lifesheet!$K$49:$AU$290,37,0)</f>
        <v>42569697.277258299</v>
      </c>
      <c r="L80" s="2">
        <f>VLOOKUP($B80,[3]Lifesheet!$K$49:$CK$290,71,0)</f>
        <v>0</v>
      </c>
      <c r="M80" s="2">
        <f>VLOOKUP($B80,[3]Lifesheet!$K$49:$CK$290,72,0)</f>
        <v>0</v>
      </c>
      <c r="N80" s="2">
        <f>VLOOKUP($B80,[3]Lifesheet!$K$49:$CK$290,73,0)</f>
        <v>0</v>
      </c>
      <c r="O80" s="2">
        <f>VLOOKUP($B80,[3]Lifesheet!$K$49:$CK$290,74,0)</f>
        <v>0</v>
      </c>
      <c r="P80" s="2">
        <f>VLOOKUP($B80,[3]Lifesheet!$K$49:$CK$290,75,0)</f>
        <v>0</v>
      </c>
      <c r="Q80" s="2">
        <f>VLOOKUP($B80,[3]Lifesheet!$K$49:$CK$290,76,0)</f>
        <v>0</v>
      </c>
      <c r="R80" s="2">
        <f>VLOOKUP($B80,[3]Lifesheet!$K$49:$CK$290,77,0)</f>
        <v>0</v>
      </c>
      <c r="S80" s="2">
        <f>VLOOKUP($B80,[3]Lifesheet!$K$49:$CK$290,78,0)</f>
        <v>0</v>
      </c>
      <c r="T80" s="2">
        <f>VLOOKUP($B80,[3]Lifesheet!$K$49:$CK$290,79,0)</f>
        <v>0</v>
      </c>
      <c r="U80" s="2">
        <f>VLOOKUP(B80,[3]Lifesheet!$K$49:$AO$290,31,0)</f>
        <v>75630.863441989</v>
      </c>
      <c r="V80" s="2">
        <f>VLOOKUP($B80,[3]Lifesheet!$K$49:$AN$290,22,0)</f>
        <v>42574658.224241801</v>
      </c>
      <c r="W80" s="2">
        <f>VLOOKUP($B80,[3]Lifesheet!$K$49:$AN$290,23,0)</f>
        <v>43076468.699235</v>
      </c>
      <c r="X80" s="2">
        <f>VLOOKUP($B80,[3]Lifesheet!$K$49:$AN$290,24,0)</f>
        <v>41763329.404334702</v>
      </c>
      <c r="Y80" s="2">
        <f>VLOOKUP($B80,[3]Lifesheet!$K$49:$AN$290,25,0)</f>
        <v>42574658.224241801</v>
      </c>
      <c r="Z80" s="2">
        <f>VLOOKUP($B80,[3]Lifesheet!$K$49:$AN$290,26,0)</f>
        <v>42577870.430814601</v>
      </c>
      <c r="AA80" s="2">
        <f>VLOOKUP($B80,[3]Lifesheet!$K$49:$AN$290,27,0)</f>
        <v>42571588.382978</v>
      </c>
      <c r="AB80" s="2">
        <f>VLOOKUP($B80,[3]Lifesheet!$K$49:$AN$290,28,0)</f>
        <v>42569697.277258299</v>
      </c>
      <c r="AC80" s="2">
        <f>VLOOKUP($B80,[3]Lifesheet!$K$49:$AN$290,29,0)</f>
        <v>43723850.678214498</v>
      </c>
      <c r="AD80" s="2">
        <f>VLOOKUP($B80,[3]Lifesheet!$K$49:$AN$290,30,0)</f>
        <v>42584298.879399702</v>
      </c>
      <c r="AE80" s="2">
        <f>VLOOKUP(B80,[3]Lifesheet!$K$49:$AX$290,40,0)</f>
        <v>0</v>
      </c>
    </row>
    <row r="81" spans="1:31" x14ac:dyDescent="0.25">
      <c r="A81">
        <v>20210630</v>
      </c>
      <c r="B81" t="s">
        <v>79</v>
      </c>
      <c r="C81" s="1">
        <f>VLOOKUP(B81,'[1]MP 2021Q2'!$A$2:$B$243,2,0)</f>
        <v>5.5E-2</v>
      </c>
      <c r="D81" s="3">
        <f>VLOOKUP(B81,'[2]Operationeel Risico'!$S$53:$AB$294,6,0)</f>
        <v>222216411.86187801</v>
      </c>
      <c r="E81" s="3">
        <f>VLOOKUP(B81,'[2]Operationeel Risico'!$S$53:$AB$294,7,0)</f>
        <v>58236.38</v>
      </c>
      <c r="F81" s="3">
        <f>VLOOKUP(B81,'[2]Operationeel Risico'!$S$53:$AB$294,8,0)</f>
        <v>778.91</v>
      </c>
      <c r="G81" s="3">
        <f>VLOOKUP(B81,'[2]Operationeel Risico'!$S$53:$AB$294,9,0)</f>
        <v>926.6</v>
      </c>
      <c r="H81" s="3">
        <f>VLOOKUP(B81,'[2]Operationeel Risico'!$S$53:$AB$294,10,0)</f>
        <v>53213.17</v>
      </c>
      <c r="I81" s="2">
        <f>VLOOKUP(B81,[3]Lifesheet!$K$49:$AR$290,34,0)</f>
        <v>0</v>
      </c>
      <c r="J81" s="2">
        <f>VLOOKUP(B81,[3]Lifesheet!$K$49:$R$290,8,0)</f>
        <v>2</v>
      </c>
      <c r="K81" s="2">
        <f>VLOOKUP(B81,[3]Lifesheet!$K$49:$AU$290,37,0)</f>
        <v>223346576.89647499</v>
      </c>
      <c r="L81" s="2">
        <f>VLOOKUP($B81,[3]Lifesheet!$K$49:$CK$290,71,0)</f>
        <v>0</v>
      </c>
      <c r="M81" s="2">
        <f>VLOOKUP($B81,[3]Lifesheet!$K$49:$CK$290,72,0)</f>
        <v>0</v>
      </c>
      <c r="N81" s="2">
        <f>VLOOKUP($B81,[3]Lifesheet!$K$49:$CK$290,73,0)</f>
        <v>0</v>
      </c>
      <c r="O81" s="2">
        <f>VLOOKUP($B81,[3]Lifesheet!$K$49:$CK$290,74,0)</f>
        <v>0</v>
      </c>
      <c r="P81" s="2">
        <f>VLOOKUP($B81,[3]Lifesheet!$K$49:$CK$290,75,0)</f>
        <v>0</v>
      </c>
      <c r="Q81" s="2">
        <f>VLOOKUP($B81,[3]Lifesheet!$K$49:$CK$290,76,0)</f>
        <v>0</v>
      </c>
      <c r="R81" s="2">
        <f>VLOOKUP($B81,[3]Lifesheet!$K$49:$CK$290,77,0)</f>
        <v>0</v>
      </c>
      <c r="S81" s="2">
        <f>VLOOKUP($B81,[3]Lifesheet!$K$49:$CK$290,78,0)</f>
        <v>0</v>
      </c>
      <c r="T81" s="2">
        <f>VLOOKUP($B81,[3]Lifesheet!$K$49:$CK$290,79,0)</f>
        <v>0</v>
      </c>
      <c r="U81" s="2">
        <f>VLOOKUP(B81,[3]Lifesheet!$K$49:$AO$290,31,0)</f>
        <v>-1090602.4104585601</v>
      </c>
      <c r="V81" s="2">
        <f>VLOOKUP($B81,[3]Lifesheet!$K$49:$AN$290,22,0)</f>
        <v>223307014.27233699</v>
      </c>
      <c r="W81" s="2">
        <f>VLOOKUP($B81,[3]Lifesheet!$K$49:$AN$290,23,0)</f>
        <v>228236429.55489799</v>
      </c>
      <c r="X81" s="2">
        <f>VLOOKUP($B81,[3]Lifesheet!$K$49:$AN$290,24,0)</f>
        <v>215276919.10228899</v>
      </c>
      <c r="Y81" s="2">
        <f>VLOOKUP($B81,[3]Lifesheet!$K$49:$AN$290,25,0)</f>
        <v>223307014.27233699</v>
      </c>
      <c r="Z81" s="2">
        <f>VLOOKUP($B81,[3]Lifesheet!$K$49:$AN$290,26,0)</f>
        <v>223307048.86429</v>
      </c>
      <c r="AA81" s="2">
        <f>VLOOKUP($B81,[3]Lifesheet!$K$49:$AN$290,27,0)</f>
        <v>223307117.74485901</v>
      </c>
      <c r="AB81" s="2">
        <f>VLOOKUP($B81,[3]Lifesheet!$K$49:$AN$290,28,0)</f>
        <v>223346576.89647499</v>
      </c>
      <c r="AC81" s="2">
        <f>VLOOKUP($B81,[3]Lifesheet!$K$49:$AN$290,29,0)</f>
        <v>224760488.53999901</v>
      </c>
      <c r="AD81" s="2">
        <f>VLOOKUP($B81,[3]Lifesheet!$K$49:$AN$290,30,0)</f>
        <v>223429939.66501501</v>
      </c>
      <c r="AE81" s="2">
        <f>VLOOKUP(B81,[3]Lifesheet!$K$49:$AX$290,40,0)</f>
        <v>0</v>
      </c>
    </row>
    <row r="82" spans="1:31" x14ac:dyDescent="0.25">
      <c r="A82">
        <v>20210630</v>
      </c>
      <c r="B82" t="s">
        <v>80</v>
      </c>
      <c r="C82" s="1">
        <f>VLOOKUP(B82,'[1]MP 2021Q2'!$A$2:$B$243,2,0)</f>
        <v>5.5E-2</v>
      </c>
      <c r="D82" s="3">
        <f>VLOOKUP(B82,'[2]Operationeel Risico'!$S$53:$AB$294,6,0)</f>
        <v>7374718.9822748601</v>
      </c>
      <c r="E82" s="3">
        <f>VLOOKUP(B82,'[2]Operationeel Risico'!$S$53:$AB$294,7,0)</f>
        <v>80734.710000000006</v>
      </c>
      <c r="F82" s="3">
        <f>VLOOKUP(B82,'[2]Operationeel Risico'!$S$53:$AB$294,8,0)</f>
        <v>7.95</v>
      </c>
      <c r="G82" s="3">
        <f>VLOOKUP(B82,'[2]Operationeel Risico'!$S$53:$AB$294,9,0)</f>
        <v>1784.13</v>
      </c>
      <c r="H82" s="3">
        <f>VLOOKUP(B82,'[2]Operationeel Risico'!$S$53:$AB$294,10,0)</f>
        <v>2265.86</v>
      </c>
      <c r="I82" s="2">
        <f>VLOOKUP(B82,[3]Lifesheet!$K$49:$AR$290,34,0)</f>
        <v>4881809.4454203201</v>
      </c>
      <c r="J82" s="2">
        <f>VLOOKUP(B82,[3]Lifesheet!$K$49:$R$290,8,0)</f>
        <v>1</v>
      </c>
      <c r="K82" s="2">
        <f>VLOOKUP(B82,[3]Lifesheet!$K$49:$AU$290,37,0)</f>
        <v>0</v>
      </c>
      <c r="L82" s="2">
        <f>VLOOKUP($B82,[3]Lifesheet!$K$49:$CK$290,71,0)</f>
        <v>0</v>
      </c>
      <c r="M82" s="2">
        <f>VLOOKUP($B82,[3]Lifesheet!$K$49:$CK$290,72,0)</f>
        <v>0</v>
      </c>
      <c r="N82" s="2">
        <f>VLOOKUP($B82,[3]Lifesheet!$K$49:$CK$290,73,0)</f>
        <v>0</v>
      </c>
      <c r="O82" s="2">
        <f>VLOOKUP($B82,[3]Lifesheet!$K$49:$CK$290,74,0)</f>
        <v>0</v>
      </c>
      <c r="P82" s="2">
        <f>VLOOKUP($B82,[3]Lifesheet!$K$49:$CK$290,75,0)</f>
        <v>0</v>
      </c>
      <c r="Q82" s="2">
        <f>VLOOKUP($B82,[3]Lifesheet!$K$49:$CK$290,76,0)</f>
        <v>0</v>
      </c>
      <c r="R82" s="2">
        <f>VLOOKUP($B82,[3]Lifesheet!$K$49:$CK$290,77,0)</f>
        <v>0</v>
      </c>
      <c r="S82" s="2">
        <f>VLOOKUP($B82,[3]Lifesheet!$K$49:$CK$290,78,0)</f>
        <v>0</v>
      </c>
      <c r="T82" s="2">
        <f>VLOOKUP($B82,[3]Lifesheet!$K$49:$CK$290,79,0)</f>
        <v>0</v>
      </c>
      <c r="U82" s="2">
        <f>VLOOKUP(B82,[3]Lifesheet!$K$49:$AO$290,31,0)</f>
        <v>-35377.986902400997</v>
      </c>
      <c r="V82" s="2">
        <f>VLOOKUP($B82,[3]Lifesheet!$K$49:$AN$290,22,0)</f>
        <v>7410096.9691772601</v>
      </c>
      <c r="W82" s="2">
        <f>VLOOKUP($B82,[3]Lifesheet!$K$49:$AN$290,23,0)</f>
        <v>7546931.3357092803</v>
      </c>
      <c r="X82" s="2">
        <f>VLOOKUP($B82,[3]Lifesheet!$K$49:$AN$290,24,0)</f>
        <v>7189415.3498440599</v>
      </c>
      <c r="Y82" s="2">
        <f>VLOOKUP($B82,[3]Lifesheet!$K$49:$AN$290,25,0)</f>
        <v>7410096.9691772601</v>
      </c>
      <c r="Z82" s="2">
        <f>VLOOKUP($B82,[3]Lifesheet!$K$49:$AN$290,26,0)</f>
        <v>7461493.3947467403</v>
      </c>
      <c r="AA82" s="2">
        <f>VLOOKUP($B82,[3]Lifesheet!$K$49:$AN$290,27,0)</f>
        <v>7359009.2256822502</v>
      </c>
      <c r="AB82" s="2">
        <f>VLOOKUP($B82,[3]Lifesheet!$K$49:$AN$290,28,0)</f>
        <v>7409547.4604101302</v>
      </c>
      <c r="AC82" s="2">
        <f>VLOOKUP($B82,[3]Lifesheet!$K$49:$AN$290,29,0)</f>
        <v>7552780.4884468699</v>
      </c>
      <c r="AD82" s="2">
        <f>VLOOKUP($B82,[3]Lifesheet!$K$49:$AN$290,30,0)</f>
        <v>7416192.7887075404</v>
      </c>
      <c r="AE82" s="2">
        <f>VLOOKUP(B82,[3]Lifesheet!$K$49:$AX$290,40,0)</f>
        <v>0</v>
      </c>
    </row>
    <row r="83" spans="1:31" x14ac:dyDescent="0.25">
      <c r="A83">
        <v>20210630</v>
      </c>
      <c r="B83" t="s">
        <v>81</v>
      </c>
      <c r="C83" s="1">
        <f>VLOOKUP(B83,'[1]MP 2021Q2'!$A$2:$B$243,2,0)</f>
        <v>5.5E-2</v>
      </c>
      <c r="D83" s="3">
        <f>VLOOKUP(B83,'[2]Operationeel Risico'!$S$53:$AB$294,6,0)</f>
        <v>11944522.267293001</v>
      </c>
      <c r="E83" s="3">
        <f>VLOOKUP(B83,'[2]Operationeel Risico'!$S$53:$AB$294,7,0)</f>
        <v>416039.43</v>
      </c>
      <c r="F83" s="3">
        <f>VLOOKUP(B83,'[2]Operationeel Risico'!$S$53:$AB$294,8,0)</f>
        <v>2418.75</v>
      </c>
      <c r="G83" s="3">
        <f>VLOOKUP(B83,'[2]Operationeel Risico'!$S$53:$AB$294,9,0)</f>
        <v>4035.25</v>
      </c>
      <c r="H83" s="3">
        <f>VLOOKUP(B83,'[2]Operationeel Risico'!$S$53:$AB$294,10,0)</f>
        <v>166.66</v>
      </c>
      <c r="I83" s="2">
        <f>VLOOKUP(B83,[3]Lifesheet!$K$49:$AR$290,34,0)</f>
        <v>0</v>
      </c>
      <c r="J83" s="2">
        <f>VLOOKUP(B83,[3]Lifesheet!$K$49:$R$290,8,0)</f>
        <v>2</v>
      </c>
      <c r="K83" s="2">
        <f>VLOOKUP(B83,[3]Lifesheet!$K$49:$AU$290,37,0)</f>
        <v>15011251.323447401</v>
      </c>
      <c r="L83" s="2">
        <f>VLOOKUP($B83,[3]Lifesheet!$K$49:$CK$290,71,0)</f>
        <v>0</v>
      </c>
      <c r="M83" s="2">
        <f>VLOOKUP($B83,[3]Lifesheet!$K$49:$CK$290,72,0)</f>
        <v>0</v>
      </c>
      <c r="N83" s="2">
        <f>VLOOKUP($B83,[3]Lifesheet!$K$49:$CK$290,73,0)</f>
        <v>0</v>
      </c>
      <c r="O83" s="2">
        <f>VLOOKUP($B83,[3]Lifesheet!$K$49:$CK$290,74,0)</f>
        <v>0</v>
      </c>
      <c r="P83" s="2">
        <f>VLOOKUP($B83,[3]Lifesheet!$K$49:$CK$290,75,0)</f>
        <v>0</v>
      </c>
      <c r="Q83" s="2">
        <f>VLOOKUP($B83,[3]Lifesheet!$K$49:$CK$290,76,0)</f>
        <v>0</v>
      </c>
      <c r="R83" s="2">
        <f>VLOOKUP($B83,[3]Lifesheet!$K$49:$CK$290,77,0)</f>
        <v>0</v>
      </c>
      <c r="S83" s="2">
        <f>VLOOKUP($B83,[3]Lifesheet!$K$49:$CK$290,78,0)</f>
        <v>0</v>
      </c>
      <c r="T83" s="2">
        <f>VLOOKUP($B83,[3]Lifesheet!$K$49:$CK$290,79,0)</f>
        <v>0</v>
      </c>
      <c r="U83" s="2">
        <f>VLOOKUP(B83,[3]Lifesheet!$K$49:$AO$290,31,0)</f>
        <v>-76318.586540744407</v>
      </c>
      <c r="V83" s="2">
        <f>VLOOKUP($B83,[3]Lifesheet!$K$49:$AN$290,22,0)</f>
        <v>12020840.8538337</v>
      </c>
      <c r="W83" s="2">
        <f>VLOOKUP($B83,[3]Lifesheet!$K$49:$AN$290,23,0)</f>
        <v>12401011.5323734</v>
      </c>
      <c r="X83" s="2">
        <f>VLOOKUP($B83,[3]Lifesheet!$K$49:$AN$290,24,0)</f>
        <v>11419587.1765684</v>
      </c>
      <c r="Y83" s="2">
        <f>VLOOKUP($B83,[3]Lifesheet!$K$49:$AN$290,25,0)</f>
        <v>12020840.8538337</v>
      </c>
      <c r="Z83" s="2">
        <f>VLOOKUP($B83,[3]Lifesheet!$K$49:$AN$290,26,0)</f>
        <v>11895433.4602335</v>
      </c>
      <c r="AA83" s="2">
        <f>VLOOKUP($B83,[3]Lifesheet!$K$49:$AN$290,27,0)</f>
        <v>12139952.5376378</v>
      </c>
      <c r="AB83" s="2">
        <f>VLOOKUP($B83,[3]Lifesheet!$K$49:$AN$290,28,0)</f>
        <v>15011251.323447401</v>
      </c>
      <c r="AC83" s="2">
        <f>VLOOKUP($B83,[3]Lifesheet!$K$49:$AN$290,29,0)</f>
        <v>12497629.476909099</v>
      </c>
      <c r="AD83" s="2">
        <f>VLOOKUP($B83,[3]Lifesheet!$K$49:$AN$290,30,0)</f>
        <v>12046573.457105801</v>
      </c>
      <c r="AE83" s="2">
        <f>VLOOKUP(B83,[3]Lifesheet!$K$49:$AX$290,40,0)</f>
        <v>0</v>
      </c>
    </row>
    <row r="84" spans="1:31" x14ac:dyDescent="0.25">
      <c r="A84">
        <v>20210630</v>
      </c>
      <c r="B84" t="s">
        <v>82</v>
      </c>
      <c r="C84" s="1">
        <f>VLOOKUP(B84,'[1]MP 2021Q2'!$A$2:$B$243,2,0)</f>
        <v>5.5E-2</v>
      </c>
      <c r="D84" s="3">
        <f>VLOOKUP(B84,'[2]Operationeel Risico'!$S$53:$AB$294,6,0)</f>
        <v>317586129.87482601</v>
      </c>
      <c r="E84" s="3">
        <f>VLOOKUP(B84,'[2]Operationeel Risico'!$S$53:$AB$294,7,0)</f>
        <v>17182254.440000001</v>
      </c>
      <c r="F84" s="3">
        <f>VLOOKUP(B84,'[2]Operationeel Risico'!$S$53:$AB$294,8,0)</f>
        <v>3111.05</v>
      </c>
      <c r="G84" s="3">
        <f>VLOOKUP(B84,'[2]Operationeel Risico'!$S$53:$AB$294,9,0)</f>
        <v>147152.25</v>
      </c>
      <c r="H84" s="3">
        <f>VLOOKUP(B84,'[2]Operationeel Risico'!$S$53:$AB$294,10,0)</f>
        <v>56214.65</v>
      </c>
      <c r="I84" s="2">
        <f>VLOOKUP(B84,[3]Lifesheet!$K$49:$AR$290,34,0)</f>
        <v>0</v>
      </c>
      <c r="J84" s="2">
        <f>VLOOKUP(B84,[3]Lifesheet!$K$49:$R$290,8,0)</f>
        <v>2</v>
      </c>
      <c r="K84" s="2">
        <f>VLOOKUP(B84,[3]Lifesheet!$K$49:$AU$290,37,0)</f>
        <v>338577553.30627602</v>
      </c>
      <c r="L84" s="2">
        <f>VLOOKUP($B84,[3]Lifesheet!$K$49:$CK$290,71,0)</f>
        <v>0</v>
      </c>
      <c r="M84" s="2">
        <f>VLOOKUP($B84,[3]Lifesheet!$K$49:$CK$290,72,0)</f>
        <v>0</v>
      </c>
      <c r="N84" s="2">
        <f>VLOOKUP($B84,[3]Lifesheet!$K$49:$CK$290,73,0)</f>
        <v>0</v>
      </c>
      <c r="O84" s="2">
        <f>VLOOKUP($B84,[3]Lifesheet!$K$49:$CK$290,74,0)</f>
        <v>0</v>
      </c>
      <c r="P84" s="2">
        <f>VLOOKUP($B84,[3]Lifesheet!$K$49:$CK$290,75,0)</f>
        <v>0</v>
      </c>
      <c r="Q84" s="2">
        <f>VLOOKUP($B84,[3]Lifesheet!$K$49:$CK$290,76,0)</f>
        <v>0</v>
      </c>
      <c r="R84" s="2">
        <f>VLOOKUP($B84,[3]Lifesheet!$K$49:$CK$290,77,0)</f>
        <v>0</v>
      </c>
      <c r="S84" s="2">
        <f>VLOOKUP($B84,[3]Lifesheet!$K$49:$CK$290,78,0)</f>
        <v>0</v>
      </c>
      <c r="T84" s="2">
        <f>VLOOKUP($B84,[3]Lifesheet!$K$49:$CK$290,79,0)</f>
        <v>0</v>
      </c>
      <c r="U84" s="2">
        <f>VLOOKUP(B84,[3]Lifesheet!$K$49:$AO$290,31,0)</f>
        <v>624211.09368418995</v>
      </c>
      <c r="V84" s="2">
        <f>VLOOKUP($B84,[3]Lifesheet!$K$49:$AN$290,22,0)</f>
        <v>316961918.781142</v>
      </c>
      <c r="W84" s="2">
        <f>VLOOKUP($B84,[3]Lifesheet!$K$49:$AN$290,23,0)</f>
        <v>328150076.69307297</v>
      </c>
      <c r="X84" s="2">
        <f>VLOOKUP($B84,[3]Lifesheet!$K$49:$AN$290,24,0)</f>
        <v>299420818.47425503</v>
      </c>
      <c r="Y84" s="2">
        <f>VLOOKUP($B84,[3]Lifesheet!$K$49:$AN$290,25,0)</f>
        <v>316961918.781142</v>
      </c>
      <c r="Z84" s="2">
        <f>VLOOKUP($B84,[3]Lifesheet!$K$49:$AN$290,26,0)</f>
        <v>312852758.20488399</v>
      </c>
      <c r="AA84" s="2">
        <f>VLOOKUP($B84,[3]Lifesheet!$K$49:$AN$290,27,0)</f>
        <v>320100487.54522699</v>
      </c>
      <c r="AB84" s="2">
        <f>VLOOKUP($B84,[3]Lifesheet!$K$49:$AN$290,28,0)</f>
        <v>338577553.30627602</v>
      </c>
      <c r="AC84" s="2">
        <f>VLOOKUP($B84,[3]Lifesheet!$K$49:$AN$290,29,0)</f>
        <v>327854577.46491498</v>
      </c>
      <c r="AD84" s="2">
        <f>VLOOKUP($B84,[3]Lifesheet!$K$49:$AN$290,30,0)</f>
        <v>317712752.9411</v>
      </c>
      <c r="AE84" s="2">
        <f>VLOOKUP(B84,[3]Lifesheet!$K$49:$AX$290,40,0)</f>
        <v>0</v>
      </c>
    </row>
    <row r="85" spans="1:31" x14ac:dyDescent="0.25">
      <c r="A85">
        <v>20210630</v>
      </c>
      <c r="B85" t="s">
        <v>83</v>
      </c>
      <c r="C85" s="1">
        <f>VLOOKUP(B85,'[1]MP 2021Q2'!$A$2:$B$243,2,0)</f>
        <v>5.5E-2</v>
      </c>
      <c r="D85" s="3">
        <f>VLOOKUP(B85,'[2]Operationeel Risico'!$S$53:$AB$294,6,0)</f>
        <v>101684438.890324</v>
      </c>
      <c r="E85" s="3">
        <f>VLOOKUP(B85,'[2]Operationeel Risico'!$S$53:$AB$294,7,0)</f>
        <v>0</v>
      </c>
      <c r="F85" s="3">
        <f>VLOOKUP(B85,'[2]Operationeel Risico'!$S$53:$AB$294,8,0)</f>
        <v>22069.1</v>
      </c>
      <c r="G85" s="3">
        <f>VLOOKUP(B85,'[2]Operationeel Risico'!$S$53:$AB$294,9,0)</f>
        <v>0</v>
      </c>
      <c r="H85" s="3">
        <f>VLOOKUP(B85,'[2]Operationeel Risico'!$S$53:$AB$294,10,0)</f>
        <v>0</v>
      </c>
      <c r="I85" s="2">
        <f>VLOOKUP(B85,[3]Lifesheet!$K$49:$AR$290,34,0)</f>
        <v>0</v>
      </c>
      <c r="J85" s="2">
        <f>VLOOKUP(B85,[3]Lifesheet!$K$49:$R$290,8,0)</f>
        <v>2</v>
      </c>
      <c r="K85" s="2">
        <f>VLOOKUP(B85,[3]Lifesheet!$K$49:$AU$290,37,0)</f>
        <v>101482315.053845</v>
      </c>
      <c r="L85" s="2">
        <f>VLOOKUP($B85,[3]Lifesheet!$K$49:$CK$290,71,0)</f>
        <v>0</v>
      </c>
      <c r="M85" s="2">
        <f>VLOOKUP($B85,[3]Lifesheet!$K$49:$CK$290,72,0)</f>
        <v>0</v>
      </c>
      <c r="N85" s="2">
        <f>VLOOKUP($B85,[3]Lifesheet!$K$49:$CK$290,73,0)</f>
        <v>0</v>
      </c>
      <c r="O85" s="2">
        <f>VLOOKUP($B85,[3]Lifesheet!$K$49:$CK$290,74,0)</f>
        <v>0</v>
      </c>
      <c r="P85" s="2">
        <f>VLOOKUP($B85,[3]Lifesheet!$K$49:$CK$290,75,0)</f>
        <v>0</v>
      </c>
      <c r="Q85" s="2">
        <f>VLOOKUP($B85,[3]Lifesheet!$K$49:$CK$290,76,0)</f>
        <v>0</v>
      </c>
      <c r="R85" s="2">
        <f>VLOOKUP($B85,[3]Lifesheet!$K$49:$CK$290,77,0)</f>
        <v>0</v>
      </c>
      <c r="S85" s="2">
        <f>VLOOKUP($B85,[3]Lifesheet!$K$49:$CK$290,78,0)</f>
        <v>0</v>
      </c>
      <c r="T85" s="2">
        <f>VLOOKUP($B85,[3]Lifesheet!$K$49:$CK$290,79,0)</f>
        <v>0</v>
      </c>
      <c r="U85" s="2">
        <f>VLOOKUP(B85,[3]Lifesheet!$K$49:$AO$290,31,0)</f>
        <v>202061.31471530299</v>
      </c>
      <c r="V85" s="2">
        <f>VLOOKUP($B85,[3]Lifesheet!$K$49:$AN$290,22,0)</f>
        <v>101482377.575609</v>
      </c>
      <c r="W85" s="2">
        <f>VLOOKUP($B85,[3]Lifesheet!$K$49:$AN$290,23,0)</f>
        <v>100572774.856181</v>
      </c>
      <c r="X85" s="2">
        <f>VLOOKUP($B85,[3]Lifesheet!$K$49:$AN$290,24,0)</f>
        <v>102944523.88080201</v>
      </c>
      <c r="Y85" s="2">
        <f>VLOOKUP($B85,[3]Lifesheet!$K$49:$AN$290,25,0)</f>
        <v>101482377.575609</v>
      </c>
      <c r="Z85" s="2">
        <f>VLOOKUP($B85,[3]Lifesheet!$K$49:$AN$290,26,0)</f>
        <v>101482413.262684</v>
      </c>
      <c r="AA85" s="2">
        <f>VLOOKUP($B85,[3]Lifesheet!$K$49:$AN$290,27,0)</f>
        <v>101482358.97976799</v>
      </c>
      <c r="AB85" s="2">
        <f>VLOOKUP($B85,[3]Lifesheet!$K$49:$AN$290,28,0)</f>
        <v>101482315.053845</v>
      </c>
      <c r="AC85" s="2">
        <f>VLOOKUP($B85,[3]Lifesheet!$K$49:$AN$290,29,0)</f>
        <v>101615816.830277</v>
      </c>
      <c r="AD85" s="2">
        <f>VLOOKUP($B85,[3]Lifesheet!$K$49:$AN$290,30,0)</f>
        <v>101460735.98463801</v>
      </c>
      <c r="AE85" s="2">
        <f>VLOOKUP(B85,[3]Lifesheet!$K$49:$AX$290,40,0)</f>
        <v>0</v>
      </c>
    </row>
    <row r="86" spans="1:31" x14ac:dyDescent="0.25">
      <c r="A86">
        <v>20210630</v>
      </c>
      <c r="B86" t="s">
        <v>84</v>
      </c>
      <c r="C86" s="1">
        <f>VLOOKUP(B86,'[1]MP 2021Q2'!$A$2:$B$243,2,0)</f>
        <v>5.5E-2</v>
      </c>
      <c r="D86" s="3">
        <f>VLOOKUP(B86,'[2]Operationeel Risico'!$S$53:$AB$294,6,0)</f>
        <v>53282979.697737001</v>
      </c>
      <c r="E86" s="3">
        <f>VLOOKUP(B86,'[2]Operationeel Risico'!$S$53:$AB$294,7,0)</f>
        <v>25221.89</v>
      </c>
      <c r="F86" s="3">
        <f>VLOOKUP(B86,'[2]Operationeel Risico'!$S$53:$AB$294,8,0)</f>
        <v>8245.84</v>
      </c>
      <c r="G86" s="3">
        <f>VLOOKUP(B86,'[2]Operationeel Risico'!$S$53:$AB$294,9,0)</f>
        <v>1345.54</v>
      </c>
      <c r="H86" s="3">
        <f>VLOOKUP(B86,'[2]Operationeel Risico'!$S$53:$AB$294,10,0)</f>
        <v>278418</v>
      </c>
      <c r="I86" s="2">
        <f>VLOOKUP(B86,[3]Lifesheet!$K$49:$AR$290,34,0)</f>
        <v>24940621.0210668</v>
      </c>
      <c r="J86" s="2">
        <f>VLOOKUP(B86,[3]Lifesheet!$K$49:$R$290,8,0)</f>
        <v>1</v>
      </c>
      <c r="K86" s="2">
        <f>VLOOKUP(B86,[3]Lifesheet!$K$49:$AU$290,37,0)</f>
        <v>0</v>
      </c>
      <c r="L86" s="2">
        <f>VLOOKUP($B86,[3]Lifesheet!$K$49:$CK$290,71,0)</f>
        <v>0</v>
      </c>
      <c r="M86" s="2">
        <f>VLOOKUP($B86,[3]Lifesheet!$K$49:$CK$290,72,0)</f>
        <v>0</v>
      </c>
      <c r="N86" s="2">
        <f>VLOOKUP($B86,[3]Lifesheet!$K$49:$CK$290,73,0)</f>
        <v>0</v>
      </c>
      <c r="O86" s="2">
        <f>VLOOKUP($B86,[3]Lifesheet!$K$49:$CK$290,74,0)</f>
        <v>0</v>
      </c>
      <c r="P86" s="2">
        <f>VLOOKUP($B86,[3]Lifesheet!$K$49:$CK$290,75,0)</f>
        <v>0</v>
      </c>
      <c r="Q86" s="2">
        <f>VLOOKUP($B86,[3]Lifesheet!$K$49:$CK$290,76,0)</f>
        <v>0</v>
      </c>
      <c r="R86" s="2">
        <f>VLOOKUP($B86,[3]Lifesheet!$K$49:$CK$290,77,0)</f>
        <v>0</v>
      </c>
      <c r="S86" s="2">
        <f>VLOOKUP($B86,[3]Lifesheet!$K$49:$CK$290,78,0)</f>
        <v>0</v>
      </c>
      <c r="T86" s="2">
        <f>VLOOKUP($B86,[3]Lifesheet!$K$49:$CK$290,79,0)</f>
        <v>0</v>
      </c>
      <c r="U86" s="2">
        <f>VLOOKUP(B86,[3]Lifesheet!$K$49:$AO$290,31,0)</f>
        <v>87406.813155028402</v>
      </c>
      <c r="V86" s="2">
        <f>VLOOKUP($B86,[3]Lifesheet!$K$49:$AN$290,22,0)</f>
        <v>53195572.884581998</v>
      </c>
      <c r="W86" s="2">
        <f>VLOOKUP($B86,[3]Lifesheet!$K$49:$AN$290,23,0)</f>
        <v>53284323.695021696</v>
      </c>
      <c r="X86" s="2">
        <f>VLOOKUP($B86,[3]Lifesheet!$K$49:$AN$290,24,0)</f>
        <v>53042988.893093802</v>
      </c>
      <c r="Y86" s="2">
        <f>VLOOKUP($B86,[3]Lifesheet!$K$49:$AN$290,25,0)</f>
        <v>53195572.884581998</v>
      </c>
      <c r="Z86" s="2">
        <f>VLOOKUP($B86,[3]Lifesheet!$K$49:$AN$290,26,0)</f>
        <v>54106105.901678197</v>
      </c>
      <c r="AA86" s="2">
        <f>VLOOKUP($B86,[3]Lifesheet!$K$49:$AN$290,27,0)</f>
        <v>52329393.483014703</v>
      </c>
      <c r="AB86" s="2">
        <f>VLOOKUP($B86,[3]Lifesheet!$K$49:$AN$290,28,0)</f>
        <v>53070122.0839504</v>
      </c>
      <c r="AC86" s="2">
        <f>VLOOKUP($B86,[3]Lifesheet!$K$49:$AN$290,29,0)</f>
        <v>57169471.378761403</v>
      </c>
      <c r="AD86" s="2">
        <f>VLOOKUP($B86,[3]Lifesheet!$K$49:$AN$290,30,0)</f>
        <v>53201529.953882299</v>
      </c>
      <c r="AE86" s="2">
        <f>VLOOKUP(B86,[3]Lifesheet!$K$49:$AX$290,40,0)</f>
        <v>0</v>
      </c>
    </row>
    <row r="87" spans="1:31" x14ac:dyDescent="0.25">
      <c r="A87">
        <v>20210630</v>
      </c>
      <c r="B87" t="s">
        <v>85</v>
      </c>
      <c r="C87" s="1">
        <f>VLOOKUP(B87,'[1]MP 2021Q2'!$A$2:$B$243,2,0)</f>
        <v>5.5E-2</v>
      </c>
      <c r="D87" s="3">
        <f>VLOOKUP(B87,'[2]Operationeel Risico'!$S$53:$AB$294,6,0)</f>
        <v>33010700.342085201</v>
      </c>
      <c r="E87" s="3">
        <f>VLOOKUP(B87,'[2]Operationeel Risico'!$S$53:$AB$294,7,0)</f>
        <v>1685597.56</v>
      </c>
      <c r="F87" s="3">
        <f>VLOOKUP(B87,'[2]Operationeel Risico'!$S$53:$AB$294,8,0)</f>
        <v>2779.47</v>
      </c>
      <c r="G87" s="3">
        <f>VLOOKUP(B87,'[2]Operationeel Risico'!$S$53:$AB$294,9,0)</f>
        <v>8863.25</v>
      </c>
      <c r="H87" s="3">
        <f>VLOOKUP(B87,'[2]Operationeel Risico'!$S$53:$AB$294,10,0)</f>
        <v>1118.8599999999999</v>
      </c>
      <c r="I87" s="2">
        <f>VLOOKUP(B87,[3]Lifesheet!$K$49:$AR$290,34,0)</f>
        <v>25075605.2323214</v>
      </c>
      <c r="J87" s="2">
        <f>VLOOKUP(B87,[3]Lifesheet!$K$49:$R$290,8,0)</f>
        <v>1</v>
      </c>
      <c r="K87" s="2">
        <f>VLOOKUP(B87,[3]Lifesheet!$K$49:$AU$290,37,0)</f>
        <v>0</v>
      </c>
      <c r="L87" s="2">
        <f>VLOOKUP($B87,[3]Lifesheet!$K$49:$CK$290,71,0)</f>
        <v>0</v>
      </c>
      <c r="M87" s="2">
        <f>VLOOKUP($B87,[3]Lifesheet!$K$49:$CK$290,72,0)</f>
        <v>0</v>
      </c>
      <c r="N87" s="2">
        <f>VLOOKUP($B87,[3]Lifesheet!$K$49:$CK$290,73,0)</f>
        <v>0</v>
      </c>
      <c r="O87" s="2">
        <f>VLOOKUP($B87,[3]Lifesheet!$K$49:$CK$290,74,0)</f>
        <v>0</v>
      </c>
      <c r="P87" s="2">
        <f>VLOOKUP($B87,[3]Lifesheet!$K$49:$CK$290,75,0)</f>
        <v>0</v>
      </c>
      <c r="Q87" s="2">
        <f>VLOOKUP($B87,[3]Lifesheet!$K$49:$CK$290,76,0)</f>
        <v>0</v>
      </c>
      <c r="R87" s="2">
        <f>VLOOKUP($B87,[3]Lifesheet!$K$49:$CK$290,77,0)</f>
        <v>0</v>
      </c>
      <c r="S87" s="2">
        <f>VLOOKUP($B87,[3]Lifesheet!$K$49:$CK$290,78,0)</f>
        <v>0</v>
      </c>
      <c r="T87" s="2">
        <f>VLOOKUP($B87,[3]Lifesheet!$K$49:$CK$290,79,0)</f>
        <v>0</v>
      </c>
      <c r="U87" s="2">
        <f>VLOOKUP(B87,[3]Lifesheet!$K$49:$AO$290,31,0)</f>
        <v>55278.219352561799</v>
      </c>
      <c r="V87" s="2">
        <f>VLOOKUP($B87,[3]Lifesheet!$K$49:$AN$290,22,0)</f>
        <v>32955422.122732598</v>
      </c>
      <c r="W87" s="2">
        <f>VLOOKUP($B87,[3]Lifesheet!$K$49:$AN$290,23,0)</f>
        <v>33899413.1946771</v>
      </c>
      <c r="X87" s="2">
        <f>VLOOKUP($B87,[3]Lifesheet!$K$49:$AN$290,24,0)</f>
        <v>31383291.584855702</v>
      </c>
      <c r="Y87" s="2">
        <f>VLOOKUP($B87,[3]Lifesheet!$K$49:$AN$290,25,0)</f>
        <v>32955422.122732598</v>
      </c>
      <c r="Z87" s="2">
        <f>VLOOKUP($B87,[3]Lifesheet!$K$49:$AN$290,26,0)</f>
        <v>33133662.872863598</v>
      </c>
      <c r="AA87" s="2">
        <f>VLOOKUP($B87,[3]Lifesheet!$K$49:$AN$290,27,0)</f>
        <v>32800994.540820599</v>
      </c>
      <c r="AB87" s="2">
        <f>VLOOKUP($B87,[3]Lifesheet!$K$49:$AN$290,28,0)</f>
        <v>26228744.075540502</v>
      </c>
      <c r="AC87" s="2">
        <f>VLOOKUP($B87,[3]Lifesheet!$K$49:$AN$290,29,0)</f>
        <v>33606776.060743801</v>
      </c>
      <c r="AD87" s="2">
        <f>VLOOKUP($B87,[3]Lifesheet!$K$49:$AN$290,30,0)</f>
        <v>32991882.014867801</v>
      </c>
      <c r="AE87" s="2">
        <f>VLOOKUP(B87,[3]Lifesheet!$K$49:$AX$290,40,0)</f>
        <v>0</v>
      </c>
    </row>
    <row r="88" spans="1:31" x14ac:dyDescent="0.25">
      <c r="A88">
        <v>20210630</v>
      </c>
      <c r="B88" t="s">
        <v>86</v>
      </c>
      <c r="C88" s="1">
        <f>VLOOKUP(B88,'[1]MP 2021Q2'!$A$2:$B$243,2,0)</f>
        <v>5.5E-2</v>
      </c>
      <c r="D88" s="3">
        <f>VLOOKUP(B88,'[2]Operationeel Risico'!$S$53:$AB$294,6,0)</f>
        <v>80010.900592204707</v>
      </c>
      <c r="E88" s="3">
        <f>VLOOKUP(B88,'[2]Operationeel Risico'!$S$53:$AB$294,7,0)</f>
        <v>0</v>
      </c>
      <c r="F88" s="3">
        <f>VLOOKUP(B88,'[2]Operationeel Risico'!$S$53:$AB$294,8,0)</f>
        <v>90.31</v>
      </c>
      <c r="G88" s="3">
        <f>VLOOKUP(B88,'[2]Operationeel Risico'!$S$53:$AB$294,9,0)</f>
        <v>0</v>
      </c>
      <c r="H88" s="3">
        <f>VLOOKUP(B88,'[2]Operationeel Risico'!$S$53:$AB$294,10,0)</f>
        <v>0</v>
      </c>
      <c r="I88" s="2">
        <f>VLOOKUP(B88,[3]Lifesheet!$K$49:$AR$290,34,0)</f>
        <v>0</v>
      </c>
      <c r="J88" s="2">
        <f>VLOOKUP(B88,[3]Lifesheet!$K$49:$R$290,8,0)</f>
        <v>2</v>
      </c>
      <c r="K88" s="2">
        <f>VLOOKUP(B88,[3]Lifesheet!$K$49:$AU$290,37,0)</f>
        <v>55069.003551891197</v>
      </c>
      <c r="L88" s="2">
        <f>VLOOKUP($B88,[3]Lifesheet!$K$49:$CK$290,71,0)</f>
        <v>0</v>
      </c>
      <c r="M88" s="2">
        <f>VLOOKUP($B88,[3]Lifesheet!$K$49:$CK$290,72,0)</f>
        <v>0</v>
      </c>
      <c r="N88" s="2">
        <f>VLOOKUP($B88,[3]Lifesheet!$K$49:$CK$290,73,0)</f>
        <v>0</v>
      </c>
      <c r="O88" s="2">
        <f>VLOOKUP($B88,[3]Lifesheet!$K$49:$CK$290,74,0)</f>
        <v>0</v>
      </c>
      <c r="P88" s="2">
        <f>VLOOKUP($B88,[3]Lifesheet!$K$49:$CK$290,75,0)</f>
        <v>0</v>
      </c>
      <c r="Q88" s="2">
        <f>VLOOKUP($B88,[3]Lifesheet!$K$49:$CK$290,76,0)</f>
        <v>0</v>
      </c>
      <c r="R88" s="2">
        <f>VLOOKUP($B88,[3]Lifesheet!$K$49:$CK$290,77,0)</f>
        <v>0</v>
      </c>
      <c r="S88" s="2">
        <f>VLOOKUP($B88,[3]Lifesheet!$K$49:$CK$290,78,0)</f>
        <v>0</v>
      </c>
      <c r="T88" s="2">
        <f>VLOOKUP($B88,[3]Lifesheet!$K$49:$CK$290,79,0)</f>
        <v>0</v>
      </c>
      <c r="U88" s="2">
        <f>VLOOKUP(B88,[3]Lifesheet!$K$49:$AO$290,31,0)</f>
        <v>121.999877933514</v>
      </c>
      <c r="V88" s="2">
        <f>VLOOKUP($B88,[3]Lifesheet!$K$49:$AN$290,22,0)</f>
        <v>79888.900714271207</v>
      </c>
      <c r="W88" s="2">
        <f>VLOOKUP($B88,[3]Lifesheet!$K$49:$AN$290,23,0)</f>
        <v>78609.1470714803</v>
      </c>
      <c r="X88" s="2">
        <f>VLOOKUP($B88,[3]Lifesheet!$K$49:$AN$290,24,0)</f>
        <v>81925.805394613897</v>
      </c>
      <c r="Y88" s="2">
        <f>VLOOKUP($B88,[3]Lifesheet!$K$49:$AN$290,25,0)</f>
        <v>79888.900714271207</v>
      </c>
      <c r="Z88" s="2">
        <f>VLOOKUP($B88,[3]Lifesheet!$K$49:$AN$290,26,0)</f>
        <v>79888.951970982002</v>
      </c>
      <c r="AA88" s="2">
        <f>VLOOKUP($B88,[3]Lifesheet!$K$49:$AN$290,27,0)</f>
        <v>79888.873775962405</v>
      </c>
      <c r="AB88" s="2">
        <f>VLOOKUP($B88,[3]Lifesheet!$K$49:$AN$290,28,0)</f>
        <v>55069.003551891197</v>
      </c>
      <c r="AC88" s="2">
        <f>VLOOKUP($B88,[3]Lifesheet!$K$49:$AN$290,29,0)</f>
        <v>80091.695319223494</v>
      </c>
      <c r="AD88" s="2">
        <f>VLOOKUP($B88,[3]Lifesheet!$K$49:$AN$290,30,0)</f>
        <v>80244.260885120806</v>
      </c>
      <c r="AE88" s="2">
        <f>VLOOKUP(B88,[3]Lifesheet!$K$49:$AX$290,40,0)</f>
        <v>0</v>
      </c>
    </row>
    <row r="89" spans="1:31" x14ac:dyDescent="0.25">
      <c r="A89">
        <v>20210630</v>
      </c>
      <c r="B89" t="s">
        <v>87</v>
      </c>
      <c r="C89" s="1">
        <f>VLOOKUP(B89,'[1]MP 2021Q2'!$A$2:$B$243,2,0)</f>
        <v>5.5E-2</v>
      </c>
      <c r="D89" s="3">
        <f>VLOOKUP(B89,'[2]Operationeel Risico'!$S$53:$AB$294,6,0)</f>
        <v>97538584.994086906</v>
      </c>
      <c r="E89" s="3">
        <f>VLOOKUP(B89,'[2]Operationeel Risico'!$S$53:$AB$294,7,0)</f>
        <v>41085.03</v>
      </c>
      <c r="F89" s="3">
        <f>VLOOKUP(B89,'[2]Operationeel Risico'!$S$53:$AB$294,8,0)</f>
        <v>13714.26</v>
      </c>
      <c r="G89" s="3">
        <f>VLOOKUP(B89,'[2]Operationeel Risico'!$S$53:$AB$294,9,0)</f>
        <v>1350.15</v>
      </c>
      <c r="H89" s="3">
        <f>VLOOKUP(B89,'[2]Operationeel Risico'!$S$53:$AB$294,10,0)</f>
        <v>269870.89</v>
      </c>
      <c r="I89" s="2">
        <f>VLOOKUP(B89,[3]Lifesheet!$K$49:$AR$290,34,0)</f>
        <v>0</v>
      </c>
      <c r="J89" s="2">
        <f>VLOOKUP(B89,[3]Lifesheet!$K$49:$R$290,8,0)</f>
        <v>2</v>
      </c>
      <c r="K89" s="2">
        <f>VLOOKUP(B89,[3]Lifesheet!$K$49:$AU$290,37,0)</f>
        <v>97732563.202238306</v>
      </c>
      <c r="L89" s="2">
        <f>VLOOKUP($B89,[3]Lifesheet!$K$49:$CK$290,71,0)</f>
        <v>0</v>
      </c>
      <c r="M89" s="2">
        <f>VLOOKUP($B89,[3]Lifesheet!$K$49:$CK$290,72,0)</f>
        <v>0</v>
      </c>
      <c r="N89" s="2">
        <f>VLOOKUP($B89,[3]Lifesheet!$K$49:$CK$290,73,0)</f>
        <v>0</v>
      </c>
      <c r="O89" s="2">
        <f>VLOOKUP($B89,[3]Lifesheet!$K$49:$CK$290,74,0)</f>
        <v>0</v>
      </c>
      <c r="P89" s="2">
        <f>VLOOKUP($B89,[3]Lifesheet!$K$49:$CK$290,75,0)</f>
        <v>0</v>
      </c>
      <c r="Q89" s="2">
        <f>VLOOKUP($B89,[3]Lifesheet!$K$49:$CK$290,76,0)</f>
        <v>0</v>
      </c>
      <c r="R89" s="2">
        <f>VLOOKUP($B89,[3]Lifesheet!$K$49:$CK$290,77,0)</f>
        <v>0</v>
      </c>
      <c r="S89" s="2">
        <f>VLOOKUP($B89,[3]Lifesheet!$K$49:$CK$290,78,0)</f>
        <v>0</v>
      </c>
      <c r="T89" s="2">
        <f>VLOOKUP($B89,[3]Lifesheet!$K$49:$CK$290,79,0)</f>
        <v>0</v>
      </c>
      <c r="U89" s="2">
        <f>VLOOKUP(B89,[3]Lifesheet!$K$49:$AO$290,31,0)</f>
        <v>0</v>
      </c>
      <c r="V89" s="2">
        <f>VLOOKUP($B89,[3]Lifesheet!$K$49:$AN$290,22,0)</f>
        <v>97538584.994086906</v>
      </c>
      <c r="W89" s="2">
        <f>VLOOKUP($B89,[3]Lifesheet!$K$49:$AN$290,23,0)</f>
        <v>98320338.311214298</v>
      </c>
      <c r="X89" s="2">
        <f>VLOOKUP($B89,[3]Lifesheet!$K$49:$AN$290,24,0)</f>
        <v>96241629.489838302</v>
      </c>
      <c r="Y89" s="2">
        <f>VLOOKUP($B89,[3]Lifesheet!$K$49:$AN$290,25,0)</f>
        <v>97538584.994086906</v>
      </c>
      <c r="Z89" s="2">
        <f>VLOOKUP($B89,[3]Lifesheet!$K$49:$AN$290,26,0)</f>
        <v>97874327.705997899</v>
      </c>
      <c r="AA89" s="2">
        <f>VLOOKUP($B89,[3]Lifesheet!$K$49:$AN$290,27,0)</f>
        <v>97200873.896672994</v>
      </c>
      <c r="AB89" s="2">
        <f>VLOOKUP($B89,[3]Lifesheet!$K$49:$AN$290,28,0)</f>
        <v>97732563.202238306</v>
      </c>
      <c r="AC89" s="2">
        <f>VLOOKUP($B89,[3]Lifesheet!$K$49:$AN$290,29,0)</f>
        <v>100508510.576942</v>
      </c>
      <c r="AD89" s="2">
        <f>VLOOKUP($B89,[3]Lifesheet!$K$49:$AN$290,30,0)</f>
        <v>97554782.557469398</v>
      </c>
      <c r="AE89" s="2">
        <f>VLOOKUP(B89,[3]Lifesheet!$K$49:$AX$290,40,0)</f>
        <v>0</v>
      </c>
    </row>
    <row r="90" spans="1:31" x14ac:dyDescent="0.25">
      <c r="A90">
        <v>20210630</v>
      </c>
      <c r="B90" t="s">
        <v>88</v>
      </c>
      <c r="C90" s="1">
        <f>VLOOKUP(B90,'[1]MP 2021Q2'!$A$2:$B$243,2,0)</f>
        <v>5.5E-2</v>
      </c>
      <c r="D90" s="3">
        <f>VLOOKUP(B90,'[2]Operationeel Risico'!$S$53:$AB$294,6,0)</f>
        <v>45866292.918864302</v>
      </c>
      <c r="E90" s="3">
        <f>VLOOKUP(B90,'[2]Operationeel Risico'!$S$53:$AB$294,7,0)</f>
        <v>391723.1</v>
      </c>
      <c r="F90" s="3">
        <f>VLOOKUP(B90,'[2]Operationeel Risico'!$S$53:$AB$294,8,0)</f>
        <v>175.89</v>
      </c>
      <c r="G90" s="3">
        <f>VLOOKUP(B90,'[2]Operationeel Risico'!$S$53:$AB$294,9,0)</f>
        <v>7472.11</v>
      </c>
      <c r="H90" s="3">
        <f>VLOOKUP(B90,'[2]Operationeel Risico'!$S$53:$AB$294,10,0)</f>
        <v>13571.31</v>
      </c>
      <c r="I90" s="2">
        <f>VLOOKUP(B90,[3]Lifesheet!$K$49:$AR$290,34,0)</f>
        <v>0</v>
      </c>
      <c r="J90" s="2">
        <f>VLOOKUP(B90,[3]Lifesheet!$K$49:$R$290,8,0)</f>
        <v>2</v>
      </c>
      <c r="K90" s="2">
        <f>VLOOKUP(B90,[3]Lifesheet!$K$49:$AU$290,37,0)</f>
        <v>47707460.125928603</v>
      </c>
      <c r="L90" s="2">
        <f>VLOOKUP($B90,[3]Lifesheet!$K$49:$CK$290,71,0)</f>
        <v>0</v>
      </c>
      <c r="M90" s="2">
        <f>VLOOKUP($B90,[3]Lifesheet!$K$49:$CK$290,72,0)</f>
        <v>0</v>
      </c>
      <c r="N90" s="2">
        <f>VLOOKUP($B90,[3]Lifesheet!$K$49:$CK$290,73,0)</f>
        <v>0</v>
      </c>
      <c r="O90" s="2">
        <f>VLOOKUP($B90,[3]Lifesheet!$K$49:$CK$290,74,0)</f>
        <v>0</v>
      </c>
      <c r="P90" s="2">
        <f>VLOOKUP($B90,[3]Lifesheet!$K$49:$CK$290,75,0)</f>
        <v>0</v>
      </c>
      <c r="Q90" s="2">
        <f>VLOOKUP($B90,[3]Lifesheet!$K$49:$CK$290,76,0)</f>
        <v>0</v>
      </c>
      <c r="R90" s="2">
        <f>VLOOKUP($B90,[3]Lifesheet!$K$49:$CK$290,77,0)</f>
        <v>0</v>
      </c>
      <c r="S90" s="2">
        <f>VLOOKUP($B90,[3]Lifesheet!$K$49:$CK$290,78,0)</f>
        <v>0</v>
      </c>
      <c r="T90" s="2">
        <f>VLOOKUP($B90,[3]Lifesheet!$K$49:$CK$290,79,0)</f>
        <v>0</v>
      </c>
      <c r="U90" s="2">
        <f>VLOOKUP(B90,[3]Lifesheet!$K$49:$AO$290,31,0)</f>
        <v>0</v>
      </c>
      <c r="V90" s="2">
        <f>VLOOKUP($B90,[3]Lifesheet!$K$49:$AN$290,22,0)</f>
        <v>45866292.918864302</v>
      </c>
      <c r="W90" s="2">
        <f>VLOOKUP($B90,[3]Lifesheet!$K$49:$AN$290,23,0)</f>
        <v>46629304.7729325</v>
      </c>
      <c r="X90" s="2">
        <f>VLOOKUP($B90,[3]Lifesheet!$K$49:$AN$290,24,0)</f>
        <v>44640162.083544701</v>
      </c>
      <c r="Y90" s="2">
        <f>VLOOKUP($B90,[3]Lifesheet!$K$49:$AN$290,25,0)</f>
        <v>45866292.918864302</v>
      </c>
      <c r="Z90" s="2">
        <f>VLOOKUP($B90,[3]Lifesheet!$K$49:$AN$290,26,0)</f>
        <v>46167440.350545399</v>
      </c>
      <c r="AA90" s="2">
        <f>VLOOKUP($B90,[3]Lifesheet!$K$49:$AN$290,27,0)</f>
        <v>45571182.1886658</v>
      </c>
      <c r="AB90" s="2">
        <f>VLOOKUP($B90,[3]Lifesheet!$K$49:$AN$290,28,0)</f>
        <v>47707460.125928603</v>
      </c>
      <c r="AC90" s="2">
        <f>VLOOKUP($B90,[3]Lifesheet!$K$49:$AN$290,29,0)</f>
        <v>46435354.613981202</v>
      </c>
      <c r="AD90" s="2">
        <f>VLOOKUP($B90,[3]Lifesheet!$K$49:$AN$290,30,0)</f>
        <v>45895610.896761298</v>
      </c>
      <c r="AE90" s="2">
        <f>VLOOKUP(B90,[3]Lifesheet!$K$49:$AX$290,40,0)</f>
        <v>0</v>
      </c>
    </row>
    <row r="91" spans="1:31" x14ac:dyDescent="0.25">
      <c r="A91">
        <v>20210630</v>
      </c>
      <c r="B91" t="s">
        <v>89</v>
      </c>
      <c r="C91" s="1">
        <f>VLOOKUP(B91,'[1]MP 2021Q2'!$A$2:$B$243,2,0)</f>
        <v>5.5E-2</v>
      </c>
      <c r="D91" s="3">
        <f>VLOOKUP(B91,'[2]Operationeel Risico'!$S$53:$AB$294,6,0)</f>
        <v>17011783.00626</v>
      </c>
      <c r="E91" s="3">
        <f>VLOOKUP(B91,'[2]Operationeel Risico'!$S$53:$AB$294,7,0)</f>
        <v>41337.440000000002</v>
      </c>
      <c r="F91" s="3">
        <f>VLOOKUP(B91,'[2]Operationeel Risico'!$S$53:$AB$294,8,0)</f>
        <v>43.41</v>
      </c>
      <c r="G91" s="3">
        <f>VLOOKUP(B91,'[2]Operationeel Risico'!$S$53:$AB$294,9,0)</f>
        <v>1722.16</v>
      </c>
      <c r="H91" s="3">
        <f>VLOOKUP(B91,'[2]Operationeel Risico'!$S$53:$AB$294,10,0)</f>
        <v>4241.57</v>
      </c>
      <c r="I91" s="2">
        <f>VLOOKUP(B91,[3]Lifesheet!$K$49:$AR$290,34,0)</f>
        <v>14125045.567691101</v>
      </c>
      <c r="J91" s="2">
        <f>VLOOKUP(B91,[3]Lifesheet!$K$49:$R$290,8,0)</f>
        <v>1</v>
      </c>
      <c r="K91" s="2">
        <f>VLOOKUP(B91,[3]Lifesheet!$K$49:$AU$290,37,0)</f>
        <v>0</v>
      </c>
      <c r="L91" s="2">
        <f>VLOOKUP($B91,[3]Lifesheet!$K$49:$CK$290,71,0)</f>
        <v>0</v>
      </c>
      <c r="M91" s="2">
        <f>VLOOKUP($B91,[3]Lifesheet!$K$49:$CK$290,72,0)</f>
        <v>0</v>
      </c>
      <c r="N91" s="2">
        <f>VLOOKUP($B91,[3]Lifesheet!$K$49:$CK$290,73,0)</f>
        <v>0</v>
      </c>
      <c r="O91" s="2">
        <f>VLOOKUP($B91,[3]Lifesheet!$K$49:$CK$290,74,0)</f>
        <v>0</v>
      </c>
      <c r="P91" s="2">
        <f>VLOOKUP($B91,[3]Lifesheet!$K$49:$CK$290,75,0)</f>
        <v>0</v>
      </c>
      <c r="Q91" s="2">
        <f>VLOOKUP($B91,[3]Lifesheet!$K$49:$CK$290,76,0)</f>
        <v>0</v>
      </c>
      <c r="R91" s="2">
        <f>VLOOKUP($B91,[3]Lifesheet!$K$49:$CK$290,77,0)</f>
        <v>0</v>
      </c>
      <c r="S91" s="2">
        <f>VLOOKUP($B91,[3]Lifesheet!$K$49:$CK$290,78,0)</f>
        <v>0</v>
      </c>
      <c r="T91" s="2">
        <f>VLOOKUP($B91,[3]Lifesheet!$K$49:$CK$290,79,0)</f>
        <v>0</v>
      </c>
      <c r="U91" s="2">
        <f>VLOOKUP(B91,[3]Lifesheet!$K$49:$AO$290,31,0)</f>
        <v>-100373.88609004499</v>
      </c>
      <c r="V91" s="2">
        <f>VLOOKUP($B91,[3]Lifesheet!$K$49:$AN$290,22,0)</f>
        <v>17112156.892349999</v>
      </c>
      <c r="W91" s="2">
        <f>VLOOKUP($B91,[3]Lifesheet!$K$49:$AN$290,23,0)</f>
        <v>17301897.289829299</v>
      </c>
      <c r="X91" s="2">
        <f>VLOOKUP($B91,[3]Lifesheet!$K$49:$AN$290,24,0)</f>
        <v>16791420.673966199</v>
      </c>
      <c r="Y91" s="2">
        <f>VLOOKUP($B91,[3]Lifesheet!$K$49:$AN$290,25,0)</f>
        <v>17112156.892349999</v>
      </c>
      <c r="Z91" s="2">
        <f>VLOOKUP($B91,[3]Lifesheet!$K$49:$AN$290,26,0)</f>
        <v>17137012.524001401</v>
      </c>
      <c r="AA91" s="2">
        <f>VLOOKUP($B91,[3]Lifesheet!$K$49:$AN$290,27,0)</f>
        <v>17085789.244287599</v>
      </c>
      <c r="AB91" s="2">
        <f>VLOOKUP($B91,[3]Lifesheet!$K$49:$AN$290,28,0)</f>
        <v>17041023.726878501</v>
      </c>
      <c r="AC91" s="2">
        <f>VLOOKUP($B91,[3]Lifesheet!$K$49:$AN$290,29,0)</f>
        <v>17221413.552914198</v>
      </c>
      <c r="AD91" s="2">
        <f>VLOOKUP($B91,[3]Lifesheet!$K$49:$AN$290,30,0)</f>
        <v>17116644.523768101</v>
      </c>
      <c r="AE91" s="2">
        <f>VLOOKUP(B91,[3]Lifesheet!$K$49:$AX$290,40,0)</f>
        <v>0</v>
      </c>
    </row>
    <row r="92" spans="1:31" x14ac:dyDescent="0.25">
      <c r="A92">
        <v>20210630</v>
      </c>
      <c r="B92" t="s">
        <v>90</v>
      </c>
      <c r="C92" s="1">
        <f>VLOOKUP(B92,'[1]MP 2021Q2'!$A$2:$B$243,2,0)</f>
        <v>5.5E-2</v>
      </c>
      <c r="D92" s="3">
        <f>VLOOKUP(B92,'[2]Operationeel Risico'!$S$53:$AB$294,6,0)</f>
        <v>139097021.07109499</v>
      </c>
      <c r="E92" s="3">
        <f>VLOOKUP(B92,'[2]Operationeel Risico'!$S$53:$AB$294,7,0)</f>
        <v>222.9</v>
      </c>
      <c r="F92" s="3">
        <f>VLOOKUP(B92,'[2]Operationeel Risico'!$S$53:$AB$294,8,0)</f>
        <v>50172.59</v>
      </c>
      <c r="G92" s="3">
        <f>VLOOKUP(B92,'[2]Operationeel Risico'!$S$53:$AB$294,9,0)</f>
        <v>106.64</v>
      </c>
      <c r="H92" s="3">
        <f>VLOOKUP(B92,'[2]Operationeel Risico'!$S$53:$AB$294,10,0)</f>
        <v>1146139.44</v>
      </c>
      <c r="I92" s="2">
        <f>VLOOKUP(B92,[3]Lifesheet!$K$49:$AR$290,34,0)</f>
        <v>0</v>
      </c>
      <c r="J92" s="2">
        <f>VLOOKUP(B92,[3]Lifesheet!$K$49:$R$290,8,0)</f>
        <v>2</v>
      </c>
      <c r="K92" s="2">
        <f>VLOOKUP(B92,[3]Lifesheet!$K$49:$AU$290,37,0)</f>
        <v>138852524.35593</v>
      </c>
      <c r="L92" s="2">
        <f>VLOOKUP($B92,[3]Lifesheet!$K$49:$CK$290,71,0)</f>
        <v>0</v>
      </c>
      <c r="M92" s="2">
        <f>VLOOKUP($B92,[3]Lifesheet!$K$49:$CK$290,72,0)</f>
        <v>0</v>
      </c>
      <c r="N92" s="2">
        <f>VLOOKUP($B92,[3]Lifesheet!$K$49:$CK$290,73,0)</f>
        <v>0</v>
      </c>
      <c r="O92" s="2">
        <f>VLOOKUP($B92,[3]Lifesheet!$K$49:$CK$290,74,0)</f>
        <v>0</v>
      </c>
      <c r="P92" s="2">
        <f>VLOOKUP($B92,[3]Lifesheet!$K$49:$CK$290,75,0)</f>
        <v>0</v>
      </c>
      <c r="Q92" s="2">
        <f>VLOOKUP($B92,[3]Lifesheet!$K$49:$CK$290,76,0)</f>
        <v>0</v>
      </c>
      <c r="R92" s="2">
        <f>VLOOKUP($B92,[3]Lifesheet!$K$49:$CK$290,77,0)</f>
        <v>0</v>
      </c>
      <c r="S92" s="2">
        <f>VLOOKUP($B92,[3]Lifesheet!$K$49:$CK$290,78,0)</f>
        <v>0</v>
      </c>
      <c r="T92" s="2">
        <f>VLOOKUP($B92,[3]Lifesheet!$K$49:$CK$290,79,0)</f>
        <v>0</v>
      </c>
      <c r="U92" s="2">
        <f>VLOOKUP(B92,[3]Lifesheet!$K$49:$AO$290,31,0)</f>
        <v>232436.093296512</v>
      </c>
      <c r="V92" s="2">
        <f>VLOOKUP($B92,[3]Lifesheet!$K$49:$AN$290,22,0)</f>
        <v>138864584.97779801</v>
      </c>
      <c r="W92" s="2">
        <f>VLOOKUP($B92,[3]Lifesheet!$K$49:$AN$290,23,0)</f>
        <v>138176094.38347399</v>
      </c>
      <c r="X92" s="2">
        <f>VLOOKUP($B92,[3]Lifesheet!$K$49:$AN$290,24,0)</f>
        <v>139879823.70502499</v>
      </c>
      <c r="Y92" s="2">
        <f>VLOOKUP($B92,[3]Lifesheet!$K$49:$AN$290,25,0)</f>
        <v>138864584.97779801</v>
      </c>
      <c r="Z92" s="2">
        <f>VLOOKUP($B92,[3]Lifesheet!$K$49:$AN$290,26,0)</f>
        <v>141736762.60622701</v>
      </c>
      <c r="AA92" s="2">
        <f>VLOOKUP($B92,[3]Lifesheet!$K$49:$AN$290,27,0)</f>
        <v>136122171.704593</v>
      </c>
      <c r="AB92" s="2">
        <f>VLOOKUP($B92,[3]Lifesheet!$K$49:$AN$290,28,0)</f>
        <v>138852524.35593</v>
      </c>
      <c r="AC92" s="2">
        <f>VLOOKUP($B92,[3]Lifesheet!$K$49:$AN$290,29,0)</f>
        <v>148779554.12376699</v>
      </c>
      <c r="AD92" s="2">
        <f>VLOOKUP($B92,[3]Lifesheet!$K$49:$AN$290,30,0)</f>
        <v>138837836.09733099</v>
      </c>
      <c r="AE92" s="2">
        <f>VLOOKUP(B92,[3]Lifesheet!$K$49:$AX$290,40,0)</f>
        <v>0</v>
      </c>
    </row>
    <row r="93" spans="1:31" x14ac:dyDescent="0.25">
      <c r="A93">
        <v>20210630</v>
      </c>
      <c r="B93" t="s">
        <v>91</v>
      </c>
      <c r="C93" s="1">
        <f>VLOOKUP(B93,'[1]MP 2021Q2'!$A$2:$B$243,2,0)</f>
        <v>5.5E-2</v>
      </c>
      <c r="D93" s="3">
        <f>VLOOKUP(B93,'[2]Operationeel Risico'!$S$53:$AB$294,6,0)</f>
        <v>368891604.02531099</v>
      </c>
      <c r="E93" s="3">
        <f>VLOOKUP(B93,'[2]Operationeel Risico'!$S$53:$AB$294,7,0)</f>
        <v>336.35</v>
      </c>
      <c r="F93" s="3">
        <f>VLOOKUP(B93,'[2]Operationeel Risico'!$S$53:$AB$294,8,0)</f>
        <v>58862.02</v>
      </c>
      <c r="G93" s="3">
        <f>VLOOKUP(B93,'[2]Operationeel Risico'!$S$53:$AB$294,9,0)</f>
        <v>41.44</v>
      </c>
      <c r="H93" s="3">
        <f>VLOOKUP(B93,'[2]Operationeel Risico'!$S$53:$AB$294,10,0)</f>
        <v>683568.07</v>
      </c>
      <c r="I93" s="2">
        <f>VLOOKUP(B93,[3]Lifesheet!$K$49:$AR$290,34,0)</f>
        <v>0</v>
      </c>
      <c r="J93" s="2">
        <f>VLOOKUP(B93,[3]Lifesheet!$K$49:$R$290,8,0)</f>
        <v>2</v>
      </c>
      <c r="K93" s="2">
        <f>VLOOKUP(B93,[3]Lifesheet!$K$49:$AU$290,37,0)</f>
        <v>367337605.58335501</v>
      </c>
      <c r="L93" s="2">
        <f>VLOOKUP($B93,[3]Lifesheet!$K$49:$CK$290,71,0)</f>
        <v>0</v>
      </c>
      <c r="M93" s="2">
        <f>VLOOKUP($B93,[3]Lifesheet!$K$49:$CK$290,72,0)</f>
        <v>0</v>
      </c>
      <c r="N93" s="2">
        <f>VLOOKUP($B93,[3]Lifesheet!$K$49:$CK$290,73,0)</f>
        <v>0</v>
      </c>
      <c r="O93" s="2">
        <f>VLOOKUP($B93,[3]Lifesheet!$K$49:$CK$290,74,0)</f>
        <v>0</v>
      </c>
      <c r="P93" s="2">
        <f>VLOOKUP($B93,[3]Lifesheet!$K$49:$CK$290,75,0)</f>
        <v>0</v>
      </c>
      <c r="Q93" s="2">
        <f>VLOOKUP($B93,[3]Lifesheet!$K$49:$CK$290,76,0)</f>
        <v>0</v>
      </c>
      <c r="R93" s="2">
        <f>VLOOKUP($B93,[3]Lifesheet!$K$49:$CK$290,77,0)</f>
        <v>0</v>
      </c>
      <c r="S93" s="2">
        <f>VLOOKUP($B93,[3]Lifesheet!$K$49:$CK$290,78,0)</f>
        <v>0</v>
      </c>
      <c r="T93" s="2">
        <f>VLOOKUP($B93,[3]Lifesheet!$K$49:$CK$290,79,0)</f>
        <v>0</v>
      </c>
      <c r="U93" s="2">
        <f>VLOOKUP(B93,[3]Lifesheet!$K$49:$AO$290,31,0)</f>
        <v>1548524.9249011399</v>
      </c>
      <c r="V93" s="2">
        <f>VLOOKUP($B93,[3]Lifesheet!$K$49:$AN$290,22,0)</f>
        <v>367343079.10040998</v>
      </c>
      <c r="W93" s="2">
        <f>VLOOKUP($B93,[3]Lifesheet!$K$49:$AN$290,23,0)</f>
        <v>373175403.04340798</v>
      </c>
      <c r="X93" s="2">
        <f>VLOOKUP($B93,[3]Lifesheet!$K$49:$AN$290,24,0)</f>
        <v>358143039.25586897</v>
      </c>
      <c r="Y93" s="2">
        <f>VLOOKUP($B93,[3]Lifesheet!$K$49:$AN$290,25,0)</f>
        <v>367343079.10040998</v>
      </c>
      <c r="Z93" s="2">
        <f>VLOOKUP($B93,[3]Lifesheet!$K$49:$AN$290,26,0)</f>
        <v>367343693.974621</v>
      </c>
      <c r="AA93" s="2">
        <f>VLOOKUP($B93,[3]Lifesheet!$K$49:$AN$290,27,0)</f>
        <v>367342700.43597198</v>
      </c>
      <c r="AB93" s="2">
        <f>VLOOKUP($B93,[3]Lifesheet!$K$49:$AN$290,28,0)</f>
        <v>367337605.58335501</v>
      </c>
      <c r="AC93" s="2">
        <f>VLOOKUP($B93,[3]Lifesheet!$K$49:$AN$290,29,0)</f>
        <v>383974713.45215899</v>
      </c>
      <c r="AD93" s="2">
        <f>VLOOKUP($B93,[3]Lifesheet!$K$49:$AN$290,30,0)</f>
        <v>367496122.13244498</v>
      </c>
      <c r="AE93" s="2">
        <f>VLOOKUP(B93,[3]Lifesheet!$K$49:$AX$290,40,0)</f>
        <v>0</v>
      </c>
    </row>
    <row r="94" spans="1:31" x14ac:dyDescent="0.25">
      <c r="A94">
        <v>20210630</v>
      </c>
      <c r="B94" t="s">
        <v>92</v>
      </c>
      <c r="C94" s="1">
        <f>VLOOKUP(B94,'[1]MP 2021Q2'!$A$2:$B$243,2,0)</f>
        <v>5.5E-2</v>
      </c>
      <c r="D94" s="3">
        <f>VLOOKUP(B94,'[2]Operationeel Risico'!$S$53:$AB$294,6,0)</f>
        <v>1224075993.2137201</v>
      </c>
      <c r="E94" s="3">
        <f>VLOOKUP(B94,'[2]Operationeel Risico'!$S$53:$AB$294,7,0)</f>
        <v>17756867.739999998</v>
      </c>
      <c r="F94" s="3">
        <f>VLOOKUP(B94,'[2]Operationeel Risico'!$S$53:$AB$294,8,0)</f>
        <v>6019</v>
      </c>
      <c r="G94" s="3">
        <f>VLOOKUP(B94,'[2]Operationeel Risico'!$S$53:$AB$294,9,0)</f>
        <v>104815.11</v>
      </c>
      <c r="H94" s="3">
        <f>VLOOKUP(B94,'[2]Operationeel Risico'!$S$53:$AB$294,10,0)</f>
        <v>288356.11</v>
      </c>
      <c r="I94" s="2">
        <f>VLOOKUP(B94,[3]Lifesheet!$K$49:$AR$290,34,0)</f>
        <v>148225000</v>
      </c>
      <c r="J94" s="2">
        <f>VLOOKUP(B94,[3]Lifesheet!$K$49:$R$290,8,0)</f>
        <v>2</v>
      </c>
      <c r="K94" s="2">
        <f>VLOOKUP(B94,[3]Lifesheet!$K$49:$AU$290,37,0)</f>
        <v>1095777636.279</v>
      </c>
      <c r="L94" s="2">
        <f>VLOOKUP($B94,[3]Lifesheet!$K$49:$CK$290,71,0)</f>
        <v>0</v>
      </c>
      <c r="M94" s="2">
        <f>VLOOKUP($B94,[3]Lifesheet!$K$49:$CK$290,72,0)</f>
        <v>0</v>
      </c>
      <c r="N94" s="2">
        <f>VLOOKUP($B94,[3]Lifesheet!$K$49:$CK$290,73,0)</f>
        <v>0</v>
      </c>
      <c r="O94" s="2">
        <f>VLOOKUP($B94,[3]Lifesheet!$K$49:$CK$290,74,0)</f>
        <v>0</v>
      </c>
      <c r="P94" s="2">
        <f>VLOOKUP($B94,[3]Lifesheet!$K$49:$CK$290,75,0)</f>
        <v>0</v>
      </c>
      <c r="Q94" s="2">
        <f>VLOOKUP($B94,[3]Lifesheet!$K$49:$CK$290,76,0)</f>
        <v>0</v>
      </c>
      <c r="R94" s="2">
        <f>VLOOKUP($B94,[3]Lifesheet!$K$49:$CK$290,77,0)</f>
        <v>0</v>
      </c>
      <c r="S94" s="2">
        <f>VLOOKUP($B94,[3]Lifesheet!$K$49:$CK$290,78,0)</f>
        <v>0</v>
      </c>
      <c r="T94" s="2">
        <f>VLOOKUP($B94,[3]Lifesheet!$K$49:$CK$290,79,0)</f>
        <v>0</v>
      </c>
      <c r="U94" s="2">
        <f>VLOOKUP(B94,[3]Lifesheet!$K$49:$AO$290,31,0)</f>
        <v>163951263.472278</v>
      </c>
      <c r="V94" s="2">
        <f>VLOOKUP($B94,[3]Lifesheet!$K$49:$AN$290,22,0)</f>
        <v>1060124729.7414401</v>
      </c>
      <c r="W94" s="2">
        <f>VLOOKUP($B94,[3]Lifesheet!$K$49:$AN$290,23,0)</f>
        <v>1086972882.4684</v>
      </c>
      <c r="X94" s="2">
        <f>VLOOKUP($B94,[3]Lifesheet!$K$49:$AN$290,24,0)</f>
        <v>1017041248.69212</v>
      </c>
      <c r="Y94" s="2">
        <f>VLOOKUP($B94,[3]Lifesheet!$K$49:$AN$290,25,0)</f>
        <v>1060124729.7414401</v>
      </c>
      <c r="Z94" s="2">
        <f>VLOOKUP($B94,[3]Lifesheet!$K$49:$AN$290,26,0)</f>
        <v>1059613185.4482</v>
      </c>
      <c r="AA94" s="2">
        <f>VLOOKUP($B94,[3]Lifesheet!$K$49:$AN$290,27,0)</f>
        <v>1060628121.04302</v>
      </c>
      <c r="AB94" s="2">
        <f>VLOOKUP($B94,[3]Lifesheet!$K$49:$AN$290,28,0)</f>
        <v>1095777636.279</v>
      </c>
      <c r="AC94" s="2">
        <f>VLOOKUP($B94,[3]Lifesheet!$K$49:$AN$290,29,0)</f>
        <v>1074065146.27947</v>
      </c>
      <c r="AD94" s="2">
        <f>VLOOKUP($B94,[3]Lifesheet!$K$49:$AN$290,30,0)</f>
        <v>1061253715.9818701</v>
      </c>
      <c r="AE94" s="2">
        <f>VLOOKUP(B94,[3]Lifesheet!$K$49:$AX$290,40,0)</f>
        <v>0</v>
      </c>
    </row>
    <row r="95" spans="1:31" x14ac:dyDescent="0.25">
      <c r="A95">
        <v>20210630</v>
      </c>
      <c r="B95" t="s">
        <v>93</v>
      </c>
      <c r="C95" s="1">
        <f>VLOOKUP(B95,'[1]MP 2021Q2'!$A$2:$B$243,2,0)</f>
        <v>5.5E-2</v>
      </c>
      <c r="D95" s="3">
        <f>VLOOKUP(B95,'[2]Operationeel Risico'!$S$53:$AB$294,6,0)</f>
        <v>142773252.16371599</v>
      </c>
      <c r="E95" s="3">
        <f>VLOOKUP(B95,'[2]Operationeel Risico'!$S$53:$AB$294,7,0)</f>
        <v>22819876.059999999</v>
      </c>
      <c r="F95" s="3">
        <f>VLOOKUP(B95,'[2]Operationeel Risico'!$S$53:$AB$294,8,0)</f>
        <v>430.3</v>
      </c>
      <c r="G95" s="3">
        <f>VLOOKUP(B95,'[2]Operationeel Risico'!$S$53:$AB$294,9,0)</f>
        <v>133260.79</v>
      </c>
      <c r="H95" s="3">
        <f>VLOOKUP(B95,'[2]Operationeel Risico'!$S$53:$AB$294,10,0)</f>
        <v>30001.97</v>
      </c>
      <c r="I95" s="2">
        <f>VLOOKUP(B95,[3]Lifesheet!$K$49:$AR$290,34,0)</f>
        <v>0</v>
      </c>
      <c r="J95" s="2">
        <f>VLOOKUP(B95,[3]Lifesheet!$K$49:$R$290,8,0)</f>
        <v>2</v>
      </c>
      <c r="K95" s="2">
        <f>VLOOKUP(B95,[3]Lifesheet!$K$49:$AU$290,37,0)</f>
        <v>244042561.48718601</v>
      </c>
      <c r="L95" s="2">
        <f>VLOOKUP($B95,[3]Lifesheet!$K$49:$CK$290,71,0)</f>
        <v>0</v>
      </c>
      <c r="M95" s="2">
        <f>VLOOKUP($B95,[3]Lifesheet!$K$49:$CK$290,72,0)</f>
        <v>0</v>
      </c>
      <c r="N95" s="2">
        <f>VLOOKUP($B95,[3]Lifesheet!$K$49:$CK$290,73,0)</f>
        <v>0</v>
      </c>
      <c r="O95" s="2">
        <f>VLOOKUP($B95,[3]Lifesheet!$K$49:$CK$290,74,0)</f>
        <v>0</v>
      </c>
      <c r="P95" s="2">
        <f>VLOOKUP($B95,[3]Lifesheet!$K$49:$CK$290,75,0)</f>
        <v>0</v>
      </c>
      <c r="Q95" s="2">
        <f>VLOOKUP($B95,[3]Lifesheet!$K$49:$CK$290,76,0)</f>
        <v>0</v>
      </c>
      <c r="R95" s="2">
        <f>VLOOKUP($B95,[3]Lifesheet!$K$49:$CK$290,77,0)</f>
        <v>0</v>
      </c>
      <c r="S95" s="2">
        <f>VLOOKUP($B95,[3]Lifesheet!$K$49:$CK$290,78,0)</f>
        <v>0</v>
      </c>
      <c r="T95" s="2">
        <f>VLOOKUP($B95,[3]Lifesheet!$K$49:$CK$290,79,0)</f>
        <v>0</v>
      </c>
      <c r="U95" s="2">
        <f>VLOOKUP(B95,[3]Lifesheet!$K$49:$AO$290,31,0)</f>
        <v>-1231448.89448457</v>
      </c>
      <c r="V95" s="2">
        <f>VLOOKUP($B95,[3]Lifesheet!$K$49:$AN$290,22,0)</f>
        <v>144004701.05820099</v>
      </c>
      <c r="W95" s="2">
        <f>VLOOKUP($B95,[3]Lifesheet!$K$49:$AN$290,23,0)</f>
        <v>163661812.66899601</v>
      </c>
      <c r="X95" s="2">
        <f>VLOOKUP($B95,[3]Lifesheet!$K$49:$AN$290,24,0)</f>
        <v>113883009.93341599</v>
      </c>
      <c r="Y95" s="2">
        <f>VLOOKUP($B95,[3]Lifesheet!$K$49:$AN$290,25,0)</f>
        <v>144004701.05820099</v>
      </c>
      <c r="Z95" s="2">
        <f>VLOOKUP($B95,[3]Lifesheet!$K$49:$AN$290,26,0)</f>
        <v>138619019.01378101</v>
      </c>
      <c r="AA95" s="2">
        <f>VLOOKUP($B95,[3]Lifesheet!$K$49:$AN$290,27,0)</f>
        <v>149073620.852588</v>
      </c>
      <c r="AB95" s="2">
        <f>VLOOKUP($B95,[3]Lifesheet!$K$49:$AN$290,28,0)</f>
        <v>244042561.48718601</v>
      </c>
      <c r="AC95" s="2">
        <f>VLOOKUP($B95,[3]Lifesheet!$K$49:$AN$290,29,0)</f>
        <v>159444763.768507</v>
      </c>
      <c r="AD95" s="2">
        <f>VLOOKUP($B95,[3]Lifesheet!$K$49:$AN$290,30,0)</f>
        <v>145394904.821491</v>
      </c>
      <c r="AE95" s="2">
        <f>VLOOKUP(B95,[3]Lifesheet!$K$49:$AX$290,40,0)</f>
        <v>0</v>
      </c>
    </row>
    <row r="96" spans="1:31" x14ac:dyDescent="0.25">
      <c r="A96">
        <v>20210630</v>
      </c>
      <c r="B96" t="s">
        <v>94</v>
      </c>
      <c r="C96" s="1">
        <f>VLOOKUP(B96,'[1]MP 2021Q2'!$A$2:$B$243,2,0)</f>
        <v>5.5E-2</v>
      </c>
      <c r="D96" s="3">
        <f>VLOOKUP(B96,'[2]Operationeel Risico'!$S$53:$AB$294,6,0)</f>
        <v>61693743.995391399</v>
      </c>
      <c r="E96" s="3">
        <f>VLOOKUP(B96,'[2]Operationeel Risico'!$S$53:$AB$294,7,0)</f>
        <v>229593.68</v>
      </c>
      <c r="F96" s="3">
        <f>VLOOKUP(B96,'[2]Operationeel Risico'!$S$53:$AB$294,8,0)</f>
        <v>124.03</v>
      </c>
      <c r="G96" s="3">
        <f>VLOOKUP(B96,'[2]Operationeel Risico'!$S$53:$AB$294,9,0)</f>
        <v>7267.33</v>
      </c>
      <c r="H96" s="3">
        <f>VLOOKUP(B96,'[2]Operationeel Risico'!$S$53:$AB$294,10,0)</f>
        <v>18033.91</v>
      </c>
      <c r="I96" s="2">
        <f>VLOOKUP(B96,[3]Lifesheet!$K$49:$AR$290,34,0)</f>
        <v>48659303.147506103</v>
      </c>
      <c r="J96" s="2">
        <f>VLOOKUP(B96,[3]Lifesheet!$K$49:$R$290,8,0)</f>
        <v>1</v>
      </c>
      <c r="K96" s="2">
        <f>VLOOKUP(B96,[3]Lifesheet!$K$49:$AU$290,37,0)</f>
        <v>0</v>
      </c>
      <c r="L96" s="2">
        <f>VLOOKUP($B96,[3]Lifesheet!$K$49:$CK$290,71,0)</f>
        <v>0</v>
      </c>
      <c r="M96" s="2">
        <f>VLOOKUP($B96,[3]Lifesheet!$K$49:$CK$290,72,0)</f>
        <v>0</v>
      </c>
      <c r="N96" s="2">
        <f>VLOOKUP($B96,[3]Lifesheet!$K$49:$CK$290,73,0)</f>
        <v>0</v>
      </c>
      <c r="O96" s="2">
        <f>VLOOKUP($B96,[3]Lifesheet!$K$49:$CK$290,74,0)</f>
        <v>0</v>
      </c>
      <c r="P96" s="2">
        <f>VLOOKUP($B96,[3]Lifesheet!$K$49:$CK$290,75,0)</f>
        <v>0</v>
      </c>
      <c r="Q96" s="2">
        <f>VLOOKUP($B96,[3]Lifesheet!$K$49:$CK$290,76,0)</f>
        <v>0</v>
      </c>
      <c r="R96" s="2">
        <f>VLOOKUP($B96,[3]Lifesheet!$K$49:$CK$290,77,0)</f>
        <v>0</v>
      </c>
      <c r="S96" s="2">
        <f>VLOOKUP($B96,[3]Lifesheet!$K$49:$CK$290,78,0)</f>
        <v>0</v>
      </c>
      <c r="T96" s="2">
        <f>VLOOKUP($B96,[3]Lifesheet!$K$49:$CK$290,79,0)</f>
        <v>0</v>
      </c>
      <c r="U96" s="2">
        <f>VLOOKUP(B96,[3]Lifesheet!$K$49:$AO$290,31,0)</f>
        <v>-347405.34170026903</v>
      </c>
      <c r="V96" s="2">
        <f>VLOOKUP($B96,[3]Lifesheet!$K$49:$AN$290,22,0)</f>
        <v>62041149.337091699</v>
      </c>
      <c r="W96" s="2">
        <f>VLOOKUP($B96,[3]Lifesheet!$K$49:$AN$290,23,0)</f>
        <v>62816596.593086697</v>
      </c>
      <c r="X96" s="2">
        <f>VLOOKUP($B96,[3]Lifesheet!$K$49:$AN$290,24,0)</f>
        <v>60752323.121360302</v>
      </c>
      <c r="Y96" s="2">
        <f>VLOOKUP($B96,[3]Lifesheet!$K$49:$AN$290,25,0)</f>
        <v>62041149.337091699</v>
      </c>
      <c r="Z96" s="2">
        <f>VLOOKUP($B96,[3]Lifesheet!$K$49:$AN$290,26,0)</f>
        <v>62203792.839529604</v>
      </c>
      <c r="AA96" s="2">
        <f>VLOOKUP($B96,[3]Lifesheet!$K$49:$AN$290,27,0)</f>
        <v>61872978.4480839</v>
      </c>
      <c r="AB96" s="2">
        <f>VLOOKUP($B96,[3]Lifesheet!$K$49:$AN$290,28,0)</f>
        <v>61903697.331054501</v>
      </c>
      <c r="AC96" s="2">
        <f>VLOOKUP($B96,[3]Lifesheet!$K$49:$AN$290,29,0)</f>
        <v>62655146.580537401</v>
      </c>
      <c r="AD96" s="2">
        <f>VLOOKUP($B96,[3]Lifesheet!$K$49:$AN$290,30,0)</f>
        <v>62064845.281858698</v>
      </c>
      <c r="AE96" s="2">
        <f>VLOOKUP(B96,[3]Lifesheet!$K$49:$AX$290,40,0)</f>
        <v>0</v>
      </c>
    </row>
    <row r="97" spans="1:31" x14ac:dyDescent="0.25">
      <c r="A97">
        <v>20210630</v>
      </c>
      <c r="B97" t="s">
        <v>95</v>
      </c>
      <c r="C97" s="1">
        <f>VLOOKUP(B97,'[1]MP 2021Q2'!$A$2:$B$243,2,0)</f>
        <v>5.5E-2</v>
      </c>
      <c r="D97" s="3">
        <f>VLOOKUP(B97,'[2]Operationeel Risico'!$S$53:$AB$294,6,0)</f>
        <v>5503590.9187475396</v>
      </c>
      <c r="E97" s="3">
        <f>VLOOKUP(B97,'[2]Operationeel Risico'!$S$53:$AB$294,7,0)</f>
        <v>1270266.08</v>
      </c>
      <c r="F97" s="3">
        <f>VLOOKUP(B97,'[2]Operationeel Risico'!$S$53:$AB$294,8,0)</f>
        <v>5</v>
      </c>
      <c r="G97" s="3">
        <f>VLOOKUP(B97,'[2]Operationeel Risico'!$S$53:$AB$294,9,0)</f>
        <v>6817.63</v>
      </c>
      <c r="H97" s="3">
        <f>VLOOKUP(B97,'[2]Operationeel Risico'!$S$53:$AB$294,10,0)</f>
        <v>1497.9</v>
      </c>
      <c r="I97" s="2">
        <f>VLOOKUP(B97,[3]Lifesheet!$K$49:$AR$290,34,0)</f>
        <v>0</v>
      </c>
      <c r="J97" s="2">
        <f>VLOOKUP(B97,[3]Lifesheet!$K$49:$R$290,8,0)</f>
        <v>2</v>
      </c>
      <c r="K97" s="2">
        <f>VLOOKUP(B97,[3]Lifesheet!$K$49:$AU$290,37,0)</f>
        <v>11964132.817185299</v>
      </c>
      <c r="L97" s="2">
        <f>VLOOKUP($B97,[3]Lifesheet!$K$49:$CK$290,71,0)</f>
        <v>0</v>
      </c>
      <c r="M97" s="2">
        <f>VLOOKUP($B97,[3]Lifesheet!$K$49:$CK$290,72,0)</f>
        <v>0</v>
      </c>
      <c r="N97" s="2">
        <f>VLOOKUP($B97,[3]Lifesheet!$K$49:$CK$290,73,0)</f>
        <v>0</v>
      </c>
      <c r="O97" s="2">
        <f>VLOOKUP($B97,[3]Lifesheet!$K$49:$CK$290,74,0)</f>
        <v>0</v>
      </c>
      <c r="P97" s="2">
        <f>VLOOKUP($B97,[3]Lifesheet!$K$49:$CK$290,75,0)</f>
        <v>0</v>
      </c>
      <c r="Q97" s="2">
        <f>VLOOKUP($B97,[3]Lifesheet!$K$49:$CK$290,76,0)</f>
        <v>0</v>
      </c>
      <c r="R97" s="2">
        <f>VLOOKUP($B97,[3]Lifesheet!$K$49:$CK$290,77,0)</f>
        <v>0</v>
      </c>
      <c r="S97" s="2">
        <f>VLOOKUP($B97,[3]Lifesheet!$K$49:$CK$290,78,0)</f>
        <v>0</v>
      </c>
      <c r="T97" s="2">
        <f>VLOOKUP($B97,[3]Lifesheet!$K$49:$CK$290,79,0)</f>
        <v>0</v>
      </c>
      <c r="U97" s="2">
        <f>VLOOKUP(B97,[3]Lifesheet!$K$49:$AO$290,31,0)</f>
        <v>-60085.459494941097</v>
      </c>
      <c r="V97" s="2">
        <f>VLOOKUP($B97,[3]Lifesheet!$K$49:$AN$290,22,0)</f>
        <v>5563676.3782424796</v>
      </c>
      <c r="W97" s="2">
        <f>VLOOKUP($B97,[3]Lifesheet!$K$49:$AN$290,23,0)</f>
        <v>6705591.0319601102</v>
      </c>
      <c r="X97" s="2">
        <f>VLOOKUP($B97,[3]Lifesheet!$K$49:$AN$290,24,0)</f>
        <v>3808514.6354546398</v>
      </c>
      <c r="Y97" s="2">
        <f>VLOOKUP($B97,[3]Lifesheet!$K$49:$AN$290,25,0)</f>
        <v>5563676.3782424796</v>
      </c>
      <c r="Z97" s="2">
        <f>VLOOKUP($B97,[3]Lifesheet!$K$49:$AN$290,26,0)</f>
        <v>5251205.0767653501</v>
      </c>
      <c r="AA97" s="2">
        <f>VLOOKUP($B97,[3]Lifesheet!$K$49:$AN$290,27,0)</f>
        <v>5858925.7931332598</v>
      </c>
      <c r="AB97" s="2">
        <f>VLOOKUP($B97,[3]Lifesheet!$K$49:$AN$290,28,0)</f>
        <v>11964132.817185299</v>
      </c>
      <c r="AC97" s="2">
        <f>VLOOKUP($B97,[3]Lifesheet!$K$49:$AN$290,29,0)</f>
        <v>6316242.2117119003</v>
      </c>
      <c r="AD97" s="2">
        <f>VLOOKUP($B97,[3]Lifesheet!$K$49:$AN$290,30,0)</f>
        <v>5639096.3503765203</v>
      </c>
      <c r="AE97" s="2">
        <f>VLOOKUP(B97,[3]Lifesheet!$K$49:$AX$290,40,0)</f>
        <v>0</v>
      </c>
    </row>
    <row r="98" spans="1:31" x14ac:dyDescent="0.25">
      <c r="A98">
        <v>20210630</v>
      </c>
      <c r="B98" t="s">
        <v>96</v>
      </c>
      <c r="C98" s="1">
        <f>VLOOKUP(B98,'[1]MP 2021Q2'!$A$2:$B$243,2,0)</f>
        <v>5.5E-2</v>
      </c>
      <c r="D98" s="3">
        <f>VLOOKUP(B98,'[2]Operationeel Risico'!$S$53:$AB$294,6,0)</f>
        <v>35361287.568176001</v>
      </c>
      <c r="E98" s="3">
        <f>VLOOKUP(B98,'[2]Operationeel Risico'!$S$53:$AB$294,7,0)</f>
        <v>236368.04</v>
      </c>
      <c r="F98" s="3">
        <f>VLOOKUP(B98,'[2]Operationeel Risico'!$S$53:$AB$294,8,0)</f>
        <v>55.67</v>
      </c>
      <c r="G98" s="3">
        <f>VLOOKUP(B98,'[2]Operationeel Risico'!$S$53:$AB$294,9,0)</f>
        <v>5741.86</v>
      </c>
      <c r="H98" s="3">
        <f>VLOOKUP(B98,'[2]Operationeel Risico'!$S$53:$AB$294,10,0)</f>
        <v>13603.6</v>
      </c>
      <c r="I98" s="2">
        <f>VLOOKUP(B98,[3]Lifesheet!$K$49:$AR$290,34,0)</f>
        <v>23355537.535636101</v>
      </c>
      <c r="J98" s="2">
        <f>VLOOKUP(B98,[3]Lifesheet!$K$49:$R$290,8,0)</f>
        <v>1</v>
      </c>
      <c r="K98" s="2">
        <f>VLOOKUP(B98,[3]Lifesheet!$K$49:$AU$290,37,0)</f>
        <v>0</v>
      </c>
      <c r="L98" s="2">
        <f>VLOOKUP($B98,[3]Lifesheet!$K$49:$CK$290,71,0)</f>
        <v>0</v>
      </c>
      <c r="M98" s="2">
        <f>VLOOKUP($B98,[3]Lifesheet!$K$49:$CK$290,72,0)</f>
        <v>0</v>
      </c>
      <c r="N98" s="2">
        <f>VLOOKUP($B98,[3]Lifesheet!$K$49:$CK$290,73,0)</f>
        <v>0</v>
      </c>
      <c r="O98" s="2">
        <f>VLOOKUP($B98,[3]Lifesheet!$K$49:$CK$290,74,0)</f>
        <v>0</v>
      </c>
      <c r="P98" s="2">
        <f>VLOOKUP($B98,[3]Lifesheet!$K$49:$CK$290,75,0)</f>
        <v>0</v>
      </c>
      <c r="Q98" s="2">
        <f>VLOOKUP($B98,[3]Lifesheet!$K$49:$CK$290,76,0)</f>
        <v>0</v>
      </c>
      <c r="R98" s="2">
        <f>VLOOKUP($B98,[3]Lifesheet!$K$49:$CK$290,77,0)</f>
        <v>0</v>
      </c>
      <c r="S98" s="2">
        <f>VLOOKUP($B98,[3]Lifesheet!$K$49:$CK$290,78,0)</f>
        <v>0</v>
      </c>
      <c r="T98" s="2">
        <f>VLOOKUP($B98,[3]Lifesheet!$K$49:$CK$290,79,0)</f>
        <v>0</v>
      </c>
      <c r="U98" s="2">
        <f>VLOOKUP(B98,[3]Lifesheet!$K$49:$AO$290,31,0)</f>
        <v>-169254.91589246801</v>
      </c>
      <c r="V98" s="2">
        <f>VLOOKUP($B98,[3]Lifesheet!$K$49:$AN$290,22,0)</f>
        <v>35530542.484068498</v>
      </c>
      <c r="W98" s="2">
        <f>VLOOKUP($B98,[3]Lifesheet!$K$49:$AN$290,23,0)</f>
        <v>36145415.393475197</v>
      </c>
      <c r="X98" s="2">
        <f>VLOOKUP($B98,[3]Lifesheet!$K$49:$AN$290,24,0)</f>
        <v>34531609.171565898</v>
      </c>
      <c r="Y98" s="2">
        <f>VLOOKUP($B98,[3]Lifesheet!$K$49:$AN$290,25,0)</f>
        <v>35530542.484068498</v>
      </c>
      <c r="Z98" s="2">
        <f>VLOOKUP($B98,[3]Lifesheet!$K$49:$AN$290,26,0)</f>
        <v>35800035.029608302</v>
      </c>
      <c r="AA98" s="2">
        <f>VLOOKUP($B98,[3]Lifesheet!$K$49:$AN$290,27,0)</f>
        <v>35265492.488070801</v>
      </c>
      <c r="AB98" s="2">
        <f>VLOOKUP($B98,[3]Lifesheet!$K$49:$AN$290,28,0)</f>
        <v>35982980.867295697</v>
      </c>
      <c r="AC98" s="2">
        <f>VLOOKUP($B98,[3]Lifesheet!$K$49:$AN$290,29,0)</f>
        <v>36151816.077145301</v>
      </c>
      <c r="AD98" s="2">
        <f>VLOOKUP($B98,[3]Lifesheet!$K$49:$AN$290,30,0)</f>
        <v>35555669.338412903</v>
      </c>
      <c r="AE98" s="2">
        <f>VLOOKUP(B98,[3]Lifesheet!$K$49:$AX$290,40,0)</f>
        <v>0</v>
      </c>
    </row>
    <row r="99" spans="1:31" x14ac:dyDescent="0.25">
      <c r="A99">
        <v>20210630</v>
      </c>
      <c r="B99" t="s">
        <v>97</v>
      </c>
      <c r="C99" s="1">
        <f>VLOOKUP(B99,'[1]MP 2021Q2'!$A$2:$B$243,2,0)</f>
        <v>5.5E-2</v>
      </c>
      <c r="D99" s="3">
        <f>VLOOKUP(B99,'[2]Operationeel Risico'!$S$53:$AB$294,6,0)</f>
        <v>141126885.38550499</v>
      </c>
      <c r="E99" s="3">
        <f>VLOOKUP(B99,'[2]Operationeel Risico'!$S$53:$AB$294,7,0)</f>
        <v>11694704.560000001</v>
      </c>
      <c r="F99" s="3">
        <f>VLOOKUP(B99,'[2]Operationeel Risico'!$S$53:$AB$294,8,0)</f>
        <v>627.05999999999995</v>
      </c>
      <c r="G99" s="3">
        <f>VLOOKUP(B99,'[2]Operationeel Risico'!$S$53:$AB$294,9,0)</f>
        <v>115049.34</v>
      </c>
      <c r="H99" s="3">
        <f>VLOOKUP(B99,'[2]Operationeel Risico'!$S$53:$AB$294,10,0)</f>
        <v>22209.09</v>
      </c>
      <c r="I99" s="2">
        <f>VLOOKUP(B99,[3]Lifesheet!$K$49:$AR$290,34,0)</f>
        <v>0</v>
      </c>
      <c r="J99" s="2">
        <f>VLOOKUP(B99,[3]Lifesheet!$K$49:$R$290,8,0)</f>
        <v>2</v>
      </c>
      <c r="K99" s="2">
        <f>VLOOKUP(B99,[3]Lifesheet!$K$49:$AU$290,37,0)</f>
        <v>172411267.504098</v>
      </c>
      <c r="L99" s="2">
        <f>VLOOKUP($B99,[3]Lifesheet!$K$49:$CK$290,71,0)</f>
        <v>0</v>
      </c>
      <c r="M99" s="2">
        <f>VLOOKUP($B99,[3]Lifesheet!$K$49:$CK$290,72,0)</f>
        <v>0</v>
      </c>
      <c r="N99" s="2">
        <f>VLOOKUP($B99,[3]Lifesheet!$K$49:$CK$290,73,0)</f>
        <v>0</v>
      </c>
      <c r="O99" s="2">
        <f>VLOOKUP($B99,[3]Lifesheet!$K$49:$CK$290,74,0)</f>
        <v>0</v>
      </c>
      <c r="P99" s="2">
        <f>VLOOKUP($B99,[3]Lifesheet!$K$49:$CK$290,75,0)</f>
        <v>0</v>
      </c>
      <c r="Q99" s="2">
        <f>VLOOKUP($B99,[3]Lifesheet!$K$49:$CK$290,76,0)</f>
        <v>0</v>
      </c>
      <c r="R99" s="2">
        <f>VLOOKUP($B99,[3]Lifesheet!$K$49:$CK$290,77,0)</f>
        <v>0</v>
      </c>
      <c r="S99" s="2">
        <f>VLOOKUP($B99,[3]Lifesheet!$K$49:$CK$290,78,0)</f>
        <v>0</v>
      </c>
      <c r="T99" s="2">
        <f>VLOOKUP($B99,[3]Lifesheet!$K$49:$CK$290,79,0)</f>
        <v>0</v>
      </c>
      <c r="U99" s="2">
        <f>VLOOKUP(B99,[3]Lifesheet!$K$49:$AO$290,31,0)</f>
        <v>0</v>
      </c>
      <c r="V99" s="2">
        <f>VLOOKUP($B99,[3]Lifesheet!$K$49:$AN$290,22,0)</f>
        <v>141126885.38550499</v>
      </c>
      <c r="W99" s="2">
        <f>VLOOKUP($B99,[3]Lifesheet!$K$49:$AN$290,23,0)</f>
        <v>147261748.57376999</v>
      </c>
      <c r="X99" s="2">
        <f>VLOOKUP($B99,[3]Lifesheet!$K$49:$AN$290,24,0)</f>
        <v>131604843.28288101</v>
      </c>
      <c r="Y99" s="2">
        <f>VLOOKUP($B99,[3]Lifesheet!$K$49:$AN$290,25,0)</f>
        <v>141126885.38550499</v>
      </c>
      <c r="Z99" s="2">
        <f>VLOOKUP($B99,[3]Lifesheet!$K$49:$AN$290,26,0)</f>
        <v>139733265.016471</v>
      </c>
      <c r="AA99" s="2">
        <f>VLOOKUP($B99,[3]Lifesheet!$K$49:$AN$290,27,0)</f>
        <v>142245770.39305699</v>
      </c>
      <c r="AB99" s="2">
        <f>VLOOKUP($B99,[3]Lifesheet!$K$49:$AN$290,28,0)</f>
        <v>172411267.504098</v>
      </c>
      <c r="AC99" s="2">
        <f>VLOOKUP($B99,[3]Lifesheet!$K$49:$AN$290,29,0)</f>
        <v>147633944.60558099</v>
      </c>
      <c r="AD99" s="2">
        <f>VLOOKUP($B99,[3]Lifesheet!$K$49:$AN$290,30,0)</f>
        <v>141571878.307937</v>
      </c>
      <c r="AE99" s="2">
        <f>VLOOKUP(B99,[3]Lifesheet!$K$49:$AX$290,40,0)</f>
        <v>0</v>
      </c>
    </row>
    <row r="100" spans="1:31" x14ac:dyDescent="0.25">
      <c r="A100">
        <v>20210630</v>
      </c>
      <c r="B100" t="s">
        <v>98</v>
      </c>
      <c r="C100" s="1">
        <f>VLOOKUP(B100,'[1]MP 2021Q2'!$A$2:$B$243,2,0)</f>
        <v>5.5E-2</v>
      </c>
      <c r="D100" s="3">
        <f>VLOOKUP(B100,'[2]Operationeel Risico'!$S$53:$AB$294,6,0)</f>
        <v>495240974.88111597</v>
      </c>
      <c r="E100" s="3">
        <f>VLOOKUP(B100,'[2]Operationeel Risico'!$S$53:$AB$294,7,0)</f>
        <v>12859700.34</v>
      </c>
      <c r="F100" s="3">
        <f>VLOOKUP(B100,'[2]Operationeel Risico'!$S$53:$AB$294,8,0)</f>
        <v>14639.52</v>
      </c>
      <c r="G100" s="3">
        <f>VLOOKUP(B100,'[2]Operationeel Risico'!$S$53:$AB$294,9,0)</f>
        <v>102537.4</v>
      </c>
      <c r="H100" s="3">
        <f>VLOOKUP(B100,'[2]Operationeel Risico'!$S$53:$AB$294,10,0)</f>
        <v>941090.44</v>
      </c>
      <c r="I100" s="2">
        <f>VLOOKUP(B100,[3]Lifesheet!$K$49:$AR$290,34,0)</f>
        <v>0</v>
      </c>
      <c r="J100" s="2">
        <f>VLOOKUP(B100,[3]Lifesheet!$K$49:$R$290,8,0)</f>
        <v>2</v>
      </c>
      <c r="K100" s="2">
        <f>VLOOKUP(B100,[3]Lifesheet!$K$49:$AU$290,37,0)</f>
        <v>499406508.778099</v>
      </c>
      <c r="L100" s="2">
        <f>VLOOKUP($B100,[3]Lifesheet!$K$49:$CK$290,71,0)</f>
        <v>0</v>
      </c>
      <c r="M100" s="2">
        <f>VLOOKUP($B100,[3]Lifesheet!$K$49:$CK$290,72,0)</f>
        <v>0</v>
      </c>
      <c r="N100" s="2">
        <f>VLOOKUP($B100,[3]Lifesheet!$K$49:$CK$290,73,0)</f>
        <v>0</v>
      </c>
      <c r="O100" s="2">
        <f>VLOOKUP($B100,[3]Lifesheet!$K$49:$CK$290,74,0)</f>
        <v>0</v>
      </c>
      <c r="P100" s="2">
        <f>VLOOKUP($B100,[3]Lifesheet!$K$49:$CK$290,75,0)</f>
        <v>0</v>
      </c>
      <c r="Q100" s="2">
        <f>VLOOKUP($B100,[3]Lifesheet!$K$49:$CK$290,76,0)</f>
        <v>0</v>
      </c>
      <c r="R100" s="2">
        <f>VLOOKUP($B100,[3]Lifesheet!$K$49:$CK$290,77,0)</f>
        <v>0</v>
      </c>
      <c r="S100" s="2">
        <f>VLOOKUP($B100,[3]Lifesheet!$K$49:$CK$290,78,0)</f>
        <v>0</v>
      </c>
      <c r="T100" s="2">
        <f>VLOOKUP($B100,[3]Lifesheet!$K$49:$CK$290,79,0)</f>
        <v>0</v>
      </c>
      <c r="U100" s="2">
        <f>VLOOKUP(B100,[3]Lifesheet!$K$49:$AO$290,31,0)</f>
        <v>0</v>
      </c>
      <c r="V100" s="2">
        <f>VLOOKUP($B100,[3]Lifesheet!$K$49:$AN$290,22,0)</f>
        <v>495240974.88111597</v>
      </c>
      <c r="W100" s="2">
        <f>VLOOKUP($B100,[3]Lifesheet!$K$49:$AN$290,23,0)</f>
        <v>507023216.29716903</v>
      </c>
      <c r="X100" s="2">
        <f>VLOOKUP($B100,[3]Lifesheet!$K$49:$AN$290,24,0)</f>
        <v>476647500.78472</v>
      </c>
      <c r="Y100" s="2">
        <f>VLOOKUP($B100,[3]Lifesheet!$K$49:$AN$290,25,0)</f>
        <v>495240974.88111597</v>
      </c>
      <c r="Z100" s="2">
        <f>VLOOKUP($B100,[3]Lifesheet!$K$49:$AN$290,26,0)</f>
        <v>497487855.78145301</v>
      </c>
      <c r="AA100" s="2">
        <f>VLOOKUP($B100,[3]Lifesheet!$K$49:$AN$290,27,0)</f>
        <v>492697108.87204701</v>
      </c>
      <c r="AB100" s="2">
        <f>VLOOKUP($B100,[3]Lifesheet!$K$49:$AN$290,28,0)</f>
        <v>499406508.778099</v>
      </c>
      <c r="AC100" s="2">
        <f>VLOOKUP($B100,[3]Lifesheet!$K$49:$AN$290,29,0)</f>
        <v>514101645.46982402</v>
      </c>
      <c r="AD100" s="2">
        <f>VLOOKUP($B100,[3]Lifesheet!$K$49:$AN$290,30,0)</f>
        <v>495876934.60427201</v>
      </c>
      <c r="AE100" s="2">
        <f>VLOOKUP(B100,[3]Lifesheet!$K$49:$AX$290,40,0)</f>
        <v>0</v>
      </c>
    </row>
    <row r="101" spans="1:31" x14ac:dyDescent="0.25">
      <c r="A101">
        <v>20210630</v>
      </c>
      <c r="B101" t="s">
        <v>99</v>
      </c>
      <c r="C101" s="1">
        <f>VLOOKUP(B101,'[1]MP 2021Q2'!$A$2:$B$243,2,0)</f>
        <v>5.5E-2</v>
      </c>
      <c r="D101" s="3">
        <f>VLOOKUP(B101,'[2]Operationeel Risico'!$S$53:$AB$294,6,0)</f>
        <v>341927622.81346399</v>
      </c>
      <c r="E101" s="3">
        <f>VLOOKUP(B101,'[2]Operationeel Risico'!$S$53:$AB$294,7,0)</f>
        <v>1650019.17</v>
      </c>
      <c r="F101" s="3">
        <f>VLOOKUP(B101,'[2]Operationeel Risico'!$S$53:$AB$294,8,0)</f>
        <v>592.01</v>
      </c>
      <c r="G101" s="3">
        <f>VLOOKUP(B101,'[2]Operationeel Risico'!$S$53:$AB$294,9,0)</f>
        <v>28617.17</v>
      </c>
      <c r="H101" s="3">
        <f>VLOOKUP(B101,'[2]Operationeel Risico'!$S$53:$AB$294,10,0)</f>
        <v>93613.2</v>
      </c>
      <c r="I101" s="2">
        <f>VLOOKUP(B101,[3]Lifesheet!$K$49:$AR$290,34,0)</f>
        <v>34037500</v>
      </c>
      <c r="J101" s="2">
        <f>VLOOKUP(B101,[3]Lifesheet!$K$49:$R$290,8,0)</f>
        <v>2</v>
      </c>
      <c r="K101" s="2">
        <f>VLOOKUP(B101,[3]Lifesheet!$K$49:$AU$290,37,0)</f>
        <v>303900222.34824198</v>
      </c>
      <c r="L101" s="2">
        <f>VLOOKUP($B101,[3]Lifesheet!$K$49:$CK$290,71,0)</f>
        <v>0</v>
      </c>
      <c r="M101" s="2">
        <f>VLOOKUP($B101,[3]Lifesheet!$K$49:$CK$290,72,0)</f>
        <v>0</v>
      </c>
      <c r="N101" s="2">
        <f>VLOOKUP($B101,[3]Lifesheet!$K$49:$CK$290,73,0)</f>
        <v>0</v>
      </c>
      <c r="O101" s="2">
        <f>VLOOKUP($B101,[3]Lifesheet!$K$49:$CK$290,74,0)</f>
        <v>0</v>
      </c>
      <c r="P101" s="2">
        <f>VLOOKUP($B101,[3]Lifesheet!$K$49:$CK$290,75,0)</f>
        <v>0</v>
      </c>
      <c r="Q101" s="2">
        <f>VLOOKUP($B101,[3]Lifesheet!$K$49:$CK$290,76,0)</f>
        <v>0</v>
      </c>
      <c r="R101" s="2">
        <f>VLOOKUP($B101,[3]Lifesheet!$K$49:$CK$290,77,0)</f>
        <v>0</v>
      </c>
      <c r="S101" s="2">
        <f>VLOOKUP($B101,[3]Lifesheet!$K$49:$CK$290,78,0)</f>
        <v>0</v>
      </c>
      <c r="T101" s="2">
        <f>VLOOKUP($B101,[3]Lifesheet!$K$49:$CK$290,79,0)</f>
        <v>0</v>
      </c>
      <c r="U101" s="2">
        <f>VLOOKUP(B101,[3]Lifesheet!$K$49:$AO$290,31,0)</f>
        <v>38900000</v>
      </c>
      <c r="V101" s="2">
        <f>VLOOKUP($B101,[3]Lifesheet!$K$49:$AN$290,22,0)</f>
        <v>303027622.81346399</v>
      </c>
      <c r="W101" s="2">
        <f>VLOOKUP($B101,[3]Lifesheet!$K$49:$AN$290,23,0)</f>
        <v>309179457.06986099</v>
      </c>
      <c r="X101" s="2">
        <f>VLOOKUP($B101,[3]Lifesheet!$K$49:$AN$290,24,0)</f>
        <v>293161038.79755402</v>
      </c>
      <c r="Y101" s="2">
        <f>VLOOKUP($B101,[3]Lifesheet!$K$49:$AN$290,25,0)</f>
        <v>303027622.81346399</v>
      </c>
      <c r="Z101" s="2">
        <f>VLOOKUP($B101,[3]Lifesheet!$K$49:$AN$290,26,0)</f>
        <v>304442694.67732</v>
      </c>
      <c r="AA101" s="2">
        <f>VLOOKUP($B101,[3]Lifesheet!$K$49:$AN$290,27,0)</f>
        <v>301567344.13260198</v>
      </c>
      <c r="AB101" s="2">
        <f>VLOOKUP($B101,[3]Lifesheet!$K$49:$AN$290,28,0)</f>
        <v>303900222.34824198</v>
      </c>
      <c r="AC101" s="2">
        <f>VLOOKUP($B101,[3]Lifesheet!$K$49:$AN$290,29,0)</f>
        <v>306768267.994151</v>
      </c>
      <c r="AD101" s="2">
        <f>VLOOKUP($B101,[3]Lifesheet!$K$49:$AN$290,30,0)</f>
        <v>303267900.83453202</v>
      </c>
      <c r="AE101" s="2">
        <f>VLOOKUP(B101,[3]Lifesheet!$K$49:$AX$290,40,0)</f>
        <v>0</v>
      </c>
    </row>
    <row r="102" spans="1:31" x14ac:dyDescent="0.25">
      <c r="A102">
        <v>20210630</v>
      </c>
      <c r="B102" t="s">
        <v>100</v>
      </c>
      <c r="C102" s="1">
        <f>VLOOKUP(B102,'[1]MP 2021Q2'!$A$2:$B$243,2,0)</f>
        <v>5.5E-2</v>
      </c>
      <c r="D102" s="3">
        <f>VLOOKUP(B102,'[2]Operationeel Risico'!$S$53:$AB$294,6,0)</f>
        <v>3348103.1337995599</v>
      </c>
      <c r="E102" s="3">
        <f>VLOOKUP(B102,'[2]Operationeel Risico'!$S$53:$AB$294,7,0)</f>
        <v>16015.74</v>
      </c>
      <c r="F102" s="3">
        <f>VLOOKUP(B102,'[2]Operationeel Risico'!$S$53:$AB$294,8,0)</f>
        <v>6.99</v>
      </c>
      <c r="G102" s="3">
        <f>VLOOKUP(B102,'[2]Operationeel Risico'!$S$53:$AB$294,9,0)</f>
        <v>546.4</v>
      </c>
      <c r="H102" s="3">
        <f>VLOOKUP(B102,'[2]Operationeel Risico'!$S$53:$AB$294,10,0)</f>
        <v>20830.93</v>
      </c>
      <c r="I102" s="2">
        <f>VLOOKUP(B102,[3]Lifesheet!$K$49:$AR$290,34,0)</f>
        <v>288750</v>
      </c>
      <c r="J102" s="2">
        <f>VLOOKUP(B102,[3]Lifesheet!$K$49:$R$290,8,0)</f>
        <v>2</v>
      </c>
      <c r="K102" s="2">
        <f>VLOOKUP(B102,[3]Lifesheet!$K$49:$AU$290,37,0)</f>
        <v>2990463.5330111301</v>
      </c>
      <c r="L102" s="2">
        <f>VLOOKUP($B102,[3]Lifesheet!$K$49:$CK$290,71,0)</f>
        <v>0</v>
      </c>
      <c r="M102" s="2">
        <f>VLOOKUP($B102,[3]Lifesheet!$K$49:$CK$290,72,0)</f>
        <v>0</v>
      </c>
      <c r="N102" s="2">
        <f>VLOOKUP($B102,[3]Lifesheet!$K$49:$CK$290,73,0)</f>
        <v>0</v>
      </c>
      <c r="O102" s="2">
        <f>VLOOKUP($B102,[3]Lifesheet!$K$49:$CK$290,74,0)</f>
        <v>0</v>
      </c>
      <c r="P102" s="2">
        <f>VLOOKUP($B102,[3]Lifesheet!$K$49:$CK$290,75,0)</f>
        <v>0</v>
      </c>
      <c r="Q102" s="2">
        <f>VLOOKUP($B102,[3]Lifesheet!$K$49:$CK$290,76,0)</f>
        <v>0</v>
      </c>
      <c r="R102" s="2">
        <f>VLOOKUP($B102,[3]Lifesheet!$K$49:$CK$290,77,0)</f>
        <v>0</v>
      </c>
      <c r="S102" s="2">
        <f>VLOOKUP($B102,[3]Lifesheet!$K$49:$CK$290,78,0)</f>
        <v>0</v>
      </c>
      <c r="T102" s="2">
        <f>VLOOKUP($B102,[3]Lifesheet!$K$49:$CK$290,79,0)</f>
        <v>0</v>
      </c>
      <c r="U102" s="2">
        <f>VLOOKUP(B102,[3]Lifesheet!$K$49:$AO$290,31,0)</f>
        <v>330000</v>
      </c>
      <c r="V102" s="2">
        <f>VLOOKUP($B102,[3]Lifesheet!$K$49:$AN$290,22,0)</f>
        <v>3018103.1337995599</v>
      </c>
      <c r="W102" s="2">
        <f>VLOOKUP($B102,[3]Lifesheet!$K$49:$AN$290,23,0)</f>
        <v>3026742.98422421</v>
      </c>
      <c r="X102" s="2">
        <f>VLOOKUP($B102,[3]Lifesheet!$K$49:$AN$290,24,0)</f>
        <v>3003541.12979563</v>
      </c>
      <c r="Y102" s="2">
        <f>VLOOKUP($B102,[3]Lifesheet!$K$49:$AN$290,25,0)</f>
        <v>3018103.1337995599</v>
      </c>
      <c r="Z102" s="2">
        <f>VLOOKUP($B102,[3]Lifesheet!$K$49:$AN$290,26,0)</f>
        <v>3035162.0689395401</v>
      </c>
      <c r="AA102" s="2">
        <f>VLOOKUP($B102,[3]Lifesheet!$K$49:$AN$290,27,0)</f>
        <v>3001071.1732516498</v>
      </c>
      <c r="AB102" s="2">
        <f>VLOOKUP($B102,[3]Lifesheet!$K$49:$AN$290,28,0)</f>
        <v>2990463.5330111301</v>
      </c>
      <c r="AC102" s="2">
        <f>VLOOKUP($B102,[3]Lifesheet!$K$49:$AN$290,29,0)</f>
        <v>3067747.4406082602</v>
      </c>
      <c r="AD102" s="2">
        <f>VLOOKUP($B102,[3]Lifesheet!$K$49:$AN$290,30,0)</f>
        <v>3018509.6689752801</v>
      </c>
      <c r="AE102" s="2">
        <f>VLOOKUP(B102,[3]Lifesheet!$K$49:$AX$290,40,0)</f>
        <v>0</v>
      </c>
    </row>
    <row r="103" spans="1:31" x14ac:dyDescent="0.25">
      <c r="A103">
        <v>20210630</v>
      </c>
      <c r="B103" t="s">
        <v>101</v>
      </c>
      <c r="C103" s="1">
        <f>VLOOKUP(B103,'[1]MP 2021Q2'!$A$2:$B$243,2,0)</f>
        <v>5.5E-2</v>
      </c>
      <c r="D103" s="3">
        <f>VLOOKUP(B103,'[2]Operationeel Risico'!$S$53:$AB$294,6,0)</f>
        <v>126668079.90746801</v>
      </c>
      <c r="E103" s="3">
        <f>VLOOKUP(B103,'[2]Operationeel Risico'!$S$53:$AB$294,7,0)</f>
        <v>8896462.1199999992</v>
      </c>
      <c r="F103" s="3">
        <f>VLOOKUP(B103,'[2]Operationeel Risico'!$S$53:$AB$294,8,0)</f>
        <v>4776.75</v>
      </c>
      <c r="G103" s="3">
        <f>VLOOKUP(B103,'[2]Operationeel Risico'!$S$53:$AB$294,9,0)</f>
        <v>53593.48</v>
      </c>
      <c r="H103" s="3">
        <f>VLOOKUP(B103,'[2]Operationeel Risico'!$S$53:$AB$294,10,0)</f>
        <v>23956.32</v>
      </c>
      <c r="I103" s="2">
        <f>VLOOKUP(B103,[3]Lifesheet!$K$49:$AR$290,34,0)</f>
        <v>0</v>
      </c>
      <c r="J103" s="2">
        <f>VLOOKUP(B103,[3]Lifesheet!$K$49:$R$290,8,0)</f>
        <v>2</v>
      </c>
      <c r="K103" s="2">
        <f>VLOOKUP(B103,[3]Lifesheet!$K$49:$AU$290,37,0)</f>
        <v>135841369.47912699</v>
      </c>
      <c r="L103" s="2">
        <f>VLOOKUP($B103,[3]Lifesheet!$K$49:$CK$290,71,0)</f>
        <v>0</v>
      </c>
      <c r="M103" s="2">
        <f>VLOOKUP($B103,[3]Lifesheet!$K$49:$CK$290,72,0)</f>
        <v>0</v>
      </c>
      <c r="N103" s="2">
        <f>VLOOKUP($B103,[3]Lifesheet!$K$49:$CK$290,73,0)</f>
        <v>0</v>
      </c>
      <c r="O103" s="2">
        <f>VLOOKUP($B103,[3]Lifesheet!$K$49:$CK$290,74,0)</f>
        <v>0</v>
      </c>
      <c r="P103" s="2">
        <f>VLOOKUP($B103,[3]Lifesheet!$K$49:$CK$290,75,0)</f>
        <v>0</v>
      </c>
      <c r="Q103" s="2">
        <f>VLOOKUP($B103,[3]Lifesheet!$K$49:$CK$290,76,0)</f>
        <v>0</v>
      </c>
      <c r="R103" s="2">
        <f>VLOOKUP($B103,[3]Lifesheet!$K$49:$CK$290,77,0)</f>
        <v>0</v>
      </c>
      <c r="S103" s="2">
        <f>VLOOKUP($B103,[3]Lifesheet!$K$49:$CK$290,78,0)</f>
        <v>0</v>
      </c>
      <c r="T103" s="2">
        <f>VLOOKUP($B103,[3]Lifesheet!$K$49:$CK$290,79,0)</f>
        <v>0</v>
      </c>
      <c r="U103" s="2">
        <f>VLOOKUP(B103,[3]Lifesheet!$K$49:$AO$290,31,0)</f>
        <v>0</v>
      </c>
      <c r="V103" s="2">
        <f>VLOOKUP($B103,[3]Lifesheet!$K$49:$AN$290,22,0)</f>
        <v>126668079.90746801</v>
      </c>
      <c r="W103" s="2">
        <f>VLOOKUP($B103,[3]Lifesheet!$K$49:$AN$290,23,0)</f>
        <v>132492146.797805</v>
      </c>
      <c r="X103" s="2">
        <f>VLOOKUP($B103,[3]Lifesheet!$K$49:$AN$290,24,0)</f>
        <v>117443070.53500199</v>
      </c>
      <c r="Y103" s="2">
        <f>VLOOKUP($B103,[3]Lifesheet!$K$49:$AN$290,25,0)</f>
        <v>126668079.90746801</v>
      </c>
      <c r="Z103" s="2">
        <f>VLOOKUP($B103,[3]Lifesheet!$K$49:$AN$290,26,0)</f>
        <v>126800220.76007199</v>
      </c>
      <c r="AA103" s="2">
        <f>VLOOKUP($B103,[3]Lifesheet!$K$49:$AN$290,27,0)</f>
        <v>126549849.180176</v>
      </c>
      <c r="AB103" s="2">
        <f>VLOOKUP($B103,[3]Lifesheet!$K$49:$AN$290,28,0)</f>
        <v>135841369.47912699</v>
      </c>
      <c r="AC103" s="2">
        <f>VLOOKUP($B103,[3]Lifesheet!$K$49:$AN$290,29,0)</f>
        <v>130327110.961913</v>
      </c>
      <c r="AD103" s="2">
        <f>VLOOKUP($B103,[3]Lifesheet!$K$49:$AN$290,30,0)</f>
        <v>126934541.765723</v>
      </c>
      <c r="AE103" s="2">
        <f>VLOOKUP(B103,[3]Lifesheet!$K$49:$AX$290,40,0)</f>
        <v>0</v>
      </c>
    </row>
    <row r="104" spans="1:31" x14ac:dyDescent="0.25">
      <c r="A104">
        <v>20210630</v>
      </c>
      <c r="B104" t="s">
        <v>102</v>
      </c>
      <c r="C104" s="1">
        <f>VLOOKUP(B104,'[1]MP 2021Q2'!$A$2:$B$243,2,0)</f>
        <v>5.5E-2</v>
      </c>
      <c r="D104" s="3">
        <f>VLOOKUP(B104,'[2]Operationeel Risico'!$S$53:$AB$294,6,0)</f>
        <v>21984256.884538401</v>
      </c>
      <c r="E104" s="3">
        <f>VLOOKUP(B104,'[2]Operationeel Risico'!$S$53:$AB$294,7,0)</f>
        <v>74825.850000000006</v>
      </c>
      <c r="F104" s="3">
        <f>VLOOKUP(B104,'[2]Operationeel Risico'!$S$53:$AB$294,8,0)</f>
        <v>316.88</v>
      </c>
      <c r="G104" s="3">
        <f>VLOOKUP(B104,'[2]Operationeel Risico'!$S$53:$AB$294,9,0)</f>
        <v>1629.93</v>
      </c>
      <c r="H104" s="3">
        <f>VLOOKUP(B104,'[2]Operationeel Risico'!$S$53:$AB$294,10,0)</f>
        <v>12910.23</v>
      </c>
      <c r="I104" s="2">
        <f>VLOOKUP(B104,[3]Lifesheet!$K$49:$AR$290,34,0)</f>
        <v>0</v>
      </c>
      <c r="J104" s="2">
        <f>VLOOKUP(B104,[3]Lifesheet!$K$49:$R$290,8,0)</f>
        <v>2</v>
      </c>
      <c r="K104" s="2">
        <f>VLOOKUP(B104,[3]Lifesheet!$K$49:$AU$290,37,0)</f>
        <v>22148626.234782498</v>
      </c>
      <c r="L104" s="2">
        <f>VLOOKUP($B104,[3]Lifesheet!$K$49:$CK$290,71,0)</f>
        <v>0</v>
      </c>
      <c r="M104" s="2">
        <f>VLOOKUP($B104,[3]Lifesheet!$K$49:$CK$290,72,0)</f>
        <v>0</v>
      </c>
      <c r="N104" s="2">
        <f>VLOOKUP($B104,[3]Lifesheet!$K$49:$CK$290,73,0)</f>
        <v>0</v>
      </c>
      <c r="O104" s="2">
        <f>VLOOKUP($B104,[3]Lifesheet!$K$49:$CK$290,74,0)</f>
        <v>0</v>
      </c>
      <c r="P104" s="2">
        <f>VLOOKUP($B104,[3]Lifesheet!$K$49:$CK$290,75,0)</f>
        <v>0</v>
      </c>
      <c r="Q104" s="2">
        <f>VLOOKUP($B104,[3]Lifesheet!$K$49:$CK$290,76,0)</f>
        <v>0</v>
      </c>
      <c r="R104" s="2">
        <f>VLOOKUP($B104,[3]Lifesheet!$K$49:$CK$290,77,0)</f>
        <v>0</v>
      </c>
      <c r="S104" s="2">
        <f>VLOOKUP($B104,[3]Lifesheet!$K$49:$CK$290,78,0)</f>
        <v>0</v>
      </c>
      <c r="T104" s="2">
        <f>VLOOKUP($B104,[3]Lifesheet!$K$49:$CK$290,79,0)</f>
        <v>0</v>
      </c>
      <c r="U104" s="2">
        <f>VLOOKUP(B104,[3]Lifesheet!$K$49:$AO$290,31,0)</f>
        <v>0</v>
      </c>
      <c r="V104" s="2">
        <f>VLOOKUP($B104,[3]Lifesheet!$K$49:$AN$290,22,0)</f>
        <v>21984256.884538401</v>
      </c>
      <c r="W104" s="2">
        <f>VLOOKUP($B104,[3]Lifesheet!$K$49:$AN$290,23,0)</f>
        <v>22310189.621551901</v>
      </c>
      <c r="X104" s="2">
        <f>VLOOKUP($B104,[3]Lifesheet!$K$49:$AN$290,24,0)</f>
        <v>21436925.715502799</v>
      </c>
      <c r="Y104" s="2">
        <f>VLOOKUP($B104,[3]Lifesheet!$K$49:$AN$290,25,0)</f>
        <v>21984256.884538401</v>
      </c>
      <c r="Z104" s="2">
        <f>VLOOKUP($B104,[3]Lifesheet!$K$49:$AN$290,26,0)</f>
        <v>21982079.669311099</v>
      </c>
      <c r="AA104" s="2">
        <f>VLOOKUP($B104,[3]Lifesheet!$K$49:$AN$290,27,0)</f>
        <v>21986333.987976599</v>
      </c>
      <c r="AB104" s="2">
        <f>VLOOKUP($B104,[3]Lifesheet!$K$49:$AN$290,28,0)</f>
        <v>22148626.234782498</v>
      </c>
      <c r="AC104" s="2">
        <f>VLOOKUP($B104,[3]Lifesheet!$K$49:$AN$290,29,0)</f>
        <v>22261715.777297001</v>
      </c>
      <c r="AD104" s="2">
        <f>VLOOKUP($B104,[3]Lifesheet!$K$49:$AN$290,30,0)</f>
        <v>21990671.255079199</v>
      </c>
      <c r="AE104" s="2">
        <f>VLOOKUP(B104,[3]Lifesheet!$K$49:$AX$290,40,0)</f>
        <v>0</v>
      </c>
    </row>
    <row r="105" spans="1:31" x14ac:dyDescent="0.25">
      <c r="A105">
        <v>20210630</v>
      </c>
      <c r="B105" t="s">
        <v>103</v>
      </c>
      <c r="C105" s="1">
        <f>VLOOKUP(B105,'[1]MP 2021Q2'!$A$2:$B$243,2,0)</f>
        <v>5.5E-2</v>
      </c>
      <c r="D105" s="3">
        <f>VLOOKUP(B105,'[2]Operationeel Risico'!$S$53:$AB$294,6,0)</f>
        <v>365502747.26229203</v>
      </c>
      <c r="E105" s="3">
        <f>VLOOKUP(B105,'[2]Operationeel Risico'!$S$53:$AB$294,7,0)</f>
        <v>4164662.54</v>
      </c>
      <c r="F105" s="3">
        <f>VLOOKUP(B105,'[2]Operationeel Risico'!$S$53:$AB$294,8,0)</f>
        <v>2924.88</v>
      </c>
      <c r="G105" s="3">
        <f>VLOOKUP(B105,'[2]Operationeel Risico'!$S$53:$AB$294,9,0)</f>
        <v>65156.87</v>
      </c>
      <c r="H105" s="3">
        <f>VLOOKUP(B105,'[2]Operationeel Risico'!$S$53:$AB$294,10,0)</f>
        <v>233604.04</v>
      </c>
      <c r="I105" s="2">
        <f>VLOOKUP(B105,[3]Lifesheet!$K$49:$AR$290,34,0)</f>
        <v>0</v>
      </c>
      <c r="J105" s="2">
        <f>VLOOKUP(B105,[3]Lifesheet!$K$49:$R$290,8,0)</f>
        <v>2</v>
      </c>
      <c r="K105" s="2">
        <f>VLOOKUP(B105,[3]Lifesheet!$K$49:$AU$290,37,0)</f>
        <v>359329774.87814403</v>
      </c>
      <c r="L105" s="2">
        <f>VLOOKUP($B105,[3]Lifesheet!$K$49:$CK$290,71,0)</f>
        <v>0</v>
      </c>
      <c r="M105" s="2">
        <f>VLOOKUP($B105,[3]Lifesheet!$K$49:$CK$290,72,0)</f>
        <v>0</v>
      </c>
      <c r="N105" s="2">
        <f>VLOOKUP($B105,[3]Lifesheet!$K$49:$CK$290,73,0)</f>
        <v>0</v>
      </c>
      <c r="O105" s="2">
        <f>VLOOKUP($B105,[3]Lifesheet!$K$49:$CK$290,74,0)</f>
        <v>0</v>
      </c>
      <c r="P105" s="2">
        <f>VLOOKUP($B105,[3]Lifesheet!$K$49:$CK$290,75,0)</f>
        <v>0</v>
      </c>
      <c r="Q105" s="2">
        <f>VLOOKUP($B105,[3]Lifesheet!$K$49:$CK$290,76,0)</f>
        <v>0</v>
      </c>
      <c r="R105" s="2">
        <f>VLOOKUP($B105,[3]Lifesheet!$K$49:$CK$290,77,0)</f>
        <v>0</v>
      </c>
      <c r="S105" s="2">
        <f>VLOOKUP($B105,[3]Lifesheet!$K$49:$CK$290,78,0)</f>
        <v>0</v>
      </c>
      <c r="T105" s="2">
        <f>VLOOKUP($B105,[3]Lifesheet!$K$49:$CK$290,79,0)</f>
        <v>0</v>
      </c>
      <c r="U105" s="2">
        <f>VLOOKUP(B105,[3]Lifesheet!$K$49:$AO$290,31,0)</f>
        <v>0</v>
      </c>
      <c r="V105" s="2">
        <f>VLOOKUP($B105,[3]Lifesheet!$K$49:$AN$290,22,0)</f>
        <v>365502747.26229203</v>
      </c>
      <c r="W105" s="2">
        <f>VLOOKUP($B105,[3]Lifesheet!$K$49:$AN$290,23,0)</f>
        <v>371865653.859052</v>
      </c>
      <c r="X105" s="2">
        <f>VLOOKUP($B105,[3]Lifesheet!$K$49:$AN$290,24,0)</f>
        <v>355012870.27578503</v>
      </c>
      <c r="Y105" s="2">
        <f>VLOOKUP($B105,[3]Lifesheet!$K$49:$AN$290,25,0)</f>
        <v>365502747.26229203</v>
      </c>
      <c r="Z105" s="2">
        <f>VLOOKUP($B105,[3]Lifesheet!$K$49:$AN$290,26,0)</f>
        <v>365222953.42575198</v>
      </c>
      <c r="AA105" s="2">
        <f>VLOOKUP($B105,[3]Lifesheet!$K$49:$AN$290,27,0)</f>
        <v>365772675.40450102</v>
      </c>
      <c r="AB105" s="2">
        <f>VLOOKUP($B105,[3]Lifesheet!$K$49:$AN$290,28,0)</f>
        <v>359329774.87814403</v>
      </c>
      <c r="AC105" s="2">
        <f>VLOOKUP($B105,[3]Lifesheet!$K$49:$AN$290,29,0)</f>
        <v>373859604.47437799</v>
      </c>
      <c r="AD105" s="2">
        <f>VLOOKUP($B105,[3]Lifesheet!$K$49:$AN$290,30,0)</f>
        <v>365643587.25816202</v>
      </c>
      <c r="AE105" s="2">
        <f>VLOOKUP(B105,[3]Lifesheet!$K$49:$AX$290,40,0)</f>
        <v>0</v>
      </c>
    </row>
    <row r="106" spans="1:31" x14ac:dyDescent="0.25">
      <c r="A106">
        <v>20210630</v>
      </c>
      <c r="B106" t="s">
        <v>104</v>
      </c>
      <c r="C106" s="1">
        <f>VLOOKUP(B106,'[1]MP 2021Q2'!$A$2:$B$243,2,0)</f>
        <v>5.5E-2</v>
      </c>
      <c r="D106" s="3">
        <f>VLOOKUP(B106,'[2]Operationeel Risico'!$S$53:$AB$294,6,0)</f>
        <v>79160714.672622502</v>
      </c>
      <c r="E106" s="3">
        <f>VLOOKUP(B106,'[2]Operationeel Risico'!$S$53:$AB$294,7,0)</f>
        <v>2226595.83</v>
      </c>
      <c r="F106" s="3">
        <f>VLOOKUP(B106,'[2]Operationeel Risico'!$S$53:$AB$294,8,0)</f>
        <v>73.459999999999994</v>
      </c>
      <c r="G106" s="3">
        <f>VLOOKUP(B106,'[2]Operationeel Risico'!$S$53:$AB$294,9,0)</f>
        <v>30181.47</v>
      </c>
      <c r="H106" s="3">
        <f>VLOOKUP(B106,'[2]Operationeel Risico'!$S$53:$AB$294,10,0)</f>
        <v>2391.2600000000002</v>
      </c>
      <c r="I106" s="2">
        <f>VLOOKUP(B106,[3]Lifesheet!$K$49:$AR$290,34,0)</f>
        <v>23625000</v>
      </c>
      <c r="J106" s="2">
        <f>VLOOKUP(B106,[3]Lifesheet!$K$49:$R$290,8,0)</f>
        <v>2</v>
      </c>
      <c r="K106" s="2">
        <f>VLOOKUP(B106,[3]Lifesheet!$K$49:$AU$290,37,0)</f>
        <v>55866707.580139004</v>
      </c>
      <c r="L106" s="2">
        <f>VLOOKUP($B106,[3]Lifesheet!$K$49:$CK$290,71,0)</f>
        <v>0</v>
      </c>
      <c r="M106" s="2">
        <f>VLOOKUP($B106,[3]Lifesheet!$K$49:$CK$290,72,0)</f>
        <v>0</v>
      </c>
      <c r="N106" s="2">
        <f>VLOOKUP($B106,[3]Lifesheet!$K$49:$CK$290,73,0)</f>
        <v>0</v>
      </c>
      <c r="O106" s="2">
        <f>VLOOKUP($B106,[3]Lifesheet!$K$49:$CK$290,74,0)</f>
        <v>0</v>
      </c>
      <c r="P106" s="2">
        <f>VLOOKUP($B106,[3]Lifesheet!$K$49:$CK$290,75,0)</f>
        <v>0</v>
      </c>
      <c r="Q106" s="2">
        <f>VLOOKUP($B106,[3]Lifesheet!$K$49:$CK$290,76,0)</f>
        <v>0</v>
      </c>
      <c r="R106" s="2">
        <f>VLOOKUP($B106,[3]Lifesheet!$K$49:$CK$290,77,0)</f>
        <v>0</v>
      </c>
      <c r="S106" s="2">
        <f>VLOOKUP($B106,[3]Lifesheet!$K$49:$CK$290,78,0)</f>
        <v>0</v>
      </c>
      <c r="T106" s="2">
        <f>VLOOKUP($B106,[3]Lifesheet!$K$49:$CK$290,79,0)</f>
        <v>0</v>
      </c>
      <c r="U106" s="2">
        <f>VLOOKUP(B106,[3]Lifesheet!$K$49:$AO$290,31,0)</f>
        <v>27000000</v>
      </c>
      <c r="V106" s="2">
        <f>VLOOKUP($B106,[3]Lifesheet!$K$49:$AN$290,22,0)</f>
        <v>52160714.672622502</v>
      </c>
      <c r="W106" s="2">
        <f>VLOOKUP($B106,[3]Lifesheet!$K$49:$AN$290,23,0)</f>
        <v>53518738.853387401</v>
      </c>
      <c r="X106" s="2">
        <f>VLOOKUP($B106,[3]Lifesheet!$K$49:$AN$290,24,0)</f>
        <v>50003751.3458068</v>
      </c>
      <c r="Y106" s="2">
        <f>VLOOKUP($B106,[3]Lifesheet!$K$49:$AN$290,25,0)</f>
        <v>52160714.672622502</v>
      </c>
      <c r="Z106" s="2">
        <f>VLOOKUP($B106,[3]Lifesheet!$K$49:$AN$290,26,0)</f>
        <v>51615606.4804345</v>
      </c>
      <c r="AA106" s="2">
        <f>VLOOKUP($B106,[3]Lifesheet!$K$49:$AN$290,27,0)</f>
        <v>52636449.2432907</v>
      </c>
      <c r="AB106" s="2">
        <f>VLOOKUP($B106,[3]Lifesheet!$K$49:$AN$290,28,0)</f>
        <v>55866707.580139004</v>
      </c>
      <c r="AC106" s="2">
        <f>VLOOKUP($B106,[3]Lifesheet!$K$49:$AN$290,29,0)</f>
        <v>53434387.740478799</v>
      </c>
      <c r="AD106" s="2">
        <f>VLOOKUP($B106,[3]Lifesheet!$K$49:$AN$290,30,0)</f>
        <v>52235716.4956588</v>
      </c>
      <c r="AE106" s="2">
        <f>VLOOKUP(B106,[3]Lifesheet!$K$49:$AX$290,40,0)</f>
        <v>0</v>
      </c>
    </row>
    <row r="107" spans="1:31" x14ac:dyDescent="0.25">
      <c r="A107">
        <v>20210630</v>
      </c>
      <c r="B107" t="s">
        <v>105</v>
      </c>
      <c r="C107" s="1">
        <f>VLOOKUP(B107,'[1]MP 2021Q2'!$A$2:$B$243,2,0)</f>
        <v>5.5E-2</v>
      </c>
      <c r="D107" s="3">
        <f>VLOOKUP(B107,'[2]Operationeel Risico'!$S$53:$AB$294,6,0)</f>
        <v>155746775.70086101</v>
      </c>
      <c r="E107" s="3">
        <f>VLOOKUP(B107,'[2]Operationeel Risico'!$S$53:$AB$294,7,0)</f>
        <v>2744907.52</v>
      </c>
      <c r="F107" s="3">
        <f>VLOOKUP(B107,'[2]Operationeel Risico'!$S$53:$AB$294,8,0)</f>
        <v>428.69</v>
      </c>
      <c r="G107" s="3">
        <f>VLOOKUP(B107,'[2]Operationeel Risico'!$S$53:$AB$294,9,0)</f>
        <v>55531.59</v>
      </c>
      <c r="H107" s="3">
        <f>VLOOKUP(B107,'[2]Operationeel Risico'!$S$53:$AB$294,10,0)</f>
        <v>49976.4</v>
      </c>
      <c r="I107" s="2">
        <f>VLOOKUP(B107,[3]Lifesheet!$K$49:$AR$290,34,0)</f>
        <v>0</v>
      </c>
      <c r="J107" s="2">
        <f>VLOOKUP(B107,[3]Lifesheet!$K$49:$R$290,8,0)</f>
        <v>2</v>
      </c>
      <c r="K107" s="2">
        <f>VLOOKUP(B107,[3]Lifesheet!$K$49:$AU$290,37,0)</f>
        <v>154125434.19764</v>
      </c>
      <c r="L107" s="2">
        <f>VLOOKUP($B107,[3]Lifesheet!$K$49:$CK$290,71,0)</f>
        <v>0</v>
      </c>
      <c r="M107" s="2">
        <f>VLOOKUP($B107,[3]Lifesheet!$K$49:$CK$290,72,0)</f>
        <v>0</v>
      </c>
      <c r="N107" s="2">
        <f>VLOOKUP($B107,[3]Lifesheet!$K$49:$CK$290,73,0)</f>
        <v>0</v>
      </c>
      <c r="O107" s="2">
        <f>VLOOKUP($B107,[3]Lifesheet!$K$49:$CK$290,74,0)</f>
        <v>0</v>
      </c>
      <c r="P107" s="2">
        <f>VLOOKUP($B107,[3]Lifesheet!$K$49:$CK$290,75,0)</f>
        <v>0</v>
      </c>
      <c r="Q107" s="2">
        <f>VLOOKUP($B107,[3]Lifesheet!$K$49:$CK$290,76,0)</f>
        <v>0</v>
      </c>
      <c r="R107" s="2">
        <f>VLOOKUP($B107,[3]Lifesheet!$K$49:$CK$290,77,0)</f>
        <v>0</v>
      </c>
      <c r="S107" s="2">
        <f>VLOOKUP($B107,[3]Lifesheet!$K$49:$CK$290,78,0)</f>
        <v>0</v>
      </c>
      <c r="T107" s="2">
        <f>VLOOKUP($B107,[3]Lifesheet!$K$49:$CK$290,79,0)</f>
        <v>0</v>
      </c>
      <c r="U107" s="2">
        <f>VLOOKUP(B107,[3]Lifesheet!$K$49:$AO$290,31,0)</f>
        <v>0</v>
      </c>
      <c r="V107" s="2">
        <f>VLOOKUP($B107,[3]Lifesheet!$K$49:$AN$290,22,0)</f>
        <v>155746775.70086101</v>
      </c>
      <c r="W107" s="2">
        <f>VLOOKUP($B107,[3]Lifesheet!$K$49:$AN$290,23,0)</f>
        <v>158793329.711382</v>
      </c>
      <c r="X107" s="2">
        <f>VLOOKUP($B107,[3]Lifesheet!$K$49:$AN$290,24,0)</f>
        <v>150849155.25611401</v>
      </c>
      <c r="Y107" s="2">
        <f>VLOOKUP($B107,[3]Lifesheet!$K$49:$AN$290,25,0)</f>
        <v>155746775.70086101</v>
      </c>
      <c r="Z107" s="2">
        <f>VLOOKUP($B107,[3]Lifesheet!$K$49:$AN$290,26,0)</f>
        <v>156667124.439228</v>
      </c>
      <c r="AA107" s="2">
        <f>VLOOKUP($B107,[3]Lifesheet!$K$49:$AN$290,27,0)</f>
        <v>154826098.963635</v>
      </c>
      <c r="AB107" s="2">
        <f>VLOOKUP($B107,[3]Lifesheet!$K$49:$AN$290,28,0)</f>
        <v>154125434.19764</v>
      </c>
      <c r="AC107" s="2">
        <f>VLOOKUP($B107,[3]Lifesheet!$K$49:$AN$290,29,0)</f>
        <v>158635481.306972</v>
      </c>
      <c r="AD107" s="2">
        <f>VLOOKUP($B107,[3]Lifesheet!$K$49:$AN$290,30,0)</f>
        <v>155866531.044788</v>
      </c>
      <c r="AE107" s="2">
        <f>VLOOKUP(B107,[3]Lifesheet!$K$49:$AX$290,40,0)</f>
        <v>0</v>
      </c>
    </row>
    <row r="108" spans="1:31" x14ac:dyDescent="0.25">
      <c r="A108">
        <v>20210630</v>
      </c>
      <c r="B108" t="s">
        <v>106</v>
      </c>
      <c r="C108" s="1">
        <f>VLOOKUP(B108,'[1]MP 2021Q2'!$A$2:$B$243,2,0)</f>
        <v>5.5E-2</v>
      </c>
      <c r="D108" s="3">
        <f>VLOOKUP(B108,'[2]Operationeel Risico'!$S$53:$AB$294,6,0)</f>
        <v>114522470.871907</v>
      </c>
      <c r="E108" s="3">
        <f>VLOOKUP(B108,'[2]Operationeel Risico'!$S$53:$AB$294,7,0)</f>
        <v>1978988.03</v>
      </c>
      <c r="F108" s="3">
        <f>VLOOKUP(B108,'[2]Operationeel Risico'!$S$53:$AB$294,8,0)</f>
        <v>2682.67</v>
      </c>
      <c r="G108" s="3">
        <f>VLOOKUP(B108,'[2]Operationeel Risico'!$S$53:$AB$294,9,0)</f>
        <v>22101.119999999999</v>
      </c>
      <c r="H108" s="3">
        <f>VLOOKUP(B108,'[2]Operationeel Risico'!$S$53:$AB$294,10,0)</f>
        <v>22935.17</v>
      </c>
      <c r="I108" s="2">
        <f>VLOOKUP(B108,[3]Lifesheet!$K$49:$AR$290,34,0)</f>
        <v>0</v>
      </c>
      <c r="J108" s="2">
        <f>VLOOKUP(B108,[3]Lifesheet!$K$49:$R$290,8,0)</f>
        <v>2</v>
      </c>
      <c r="K108" s="2">
        <f>VLOOKUP(B108,[3]Lifesheet!$K$49:$AU$290,37,0)</f>
        <v>92511973.600962505</v>
      </c>
      <c r="L108" s="2">
        <f>VLOOKUP($B108,[3]Lifesheet!$K$49:$CK$290,71,0)</f>
        <v>0</v>
      </c>
      <c r="M108" s="2">
        <f>VLOOKUP($B108,[3]Lifesheet!$K$49:$CK$290,72,0)</f>
        <v>0</v>
      </c>
      <c r="N108" s="2">
        <f>VLOOKUP($B108,[3]Lifesheet!$K$49:$CK$290,73,0)</f>
        <v>0</v>
      </c>
      <c r="O108" s="2">
        <f>VLOOKUP($B108,[3]Lifesheet!$K$49:$CK$290,74,0)</f>
        <v>0</v>
      </c>
      <c r="P108" s="2">
        <f>VLOOKUP($B108,[3]Lifesheet!$K$49:$CK$290,75,0)</f>
        <v>0</v>
      </c>
      <c r="Q108" s="2">
        <f>VLOOKUP($B108,[3]Lifesheet!$K$49:$CK$290,76,0)</f>
        <v>0</v>
      </c>
      <c r="R108" s="2">
        <f>VLOOKUP($B108,[3]Lifesheet!$K$49:$CK$290,77,0)</f>
        <v>0</v>
      </c>
      <c r="S108" s="2">
        <f>VLOOKUP($B108,[3]Lifesheet!$K$49:$CK$290,78,0)</f>
        <v>0</v>
      </c>
      <c r="T108" s="2">
        <f>VLOOKUP($B108,[3]Lifesheet!$K$49:$CK$290,79,0)</f>
        <v>0</v>
      </c>
      <c r="U108" s="2">
        <f>VLOOKUP(B108,[3]Lifesheet!$K$49:$AO$290,31,0)</f>
        <v>161610.674063271</v>
      </c>
      <c r="V108" s="2">
        <f>VLOOKUP($B108,[3]Lifesheet!$K$49:$AN$290,22,0)</f>
        <v>114360860.197844</v>
      </c>
      <c r="W108" s="2">
        <f>VLOOKUP($B108,[3]Lifesheet!$K$49:$AN$290,23,0)</f>
        <v>116367008.76672401</v>
      </c>
      <c r="X108" s="2">
        <f>VLOOKUP($B108,[3]Lifesheet!$K$49:$AN$290,24,0)</f>
        <v>111129552.982282</v>
      </c>
      <c r="Y108" s="2">
        <f>VLOOKUP($B108,[3]Lifesheet!$K$49:$AN$290,25,0)</f>
        <v>114360860.197844</v>
      </c>
      <c r="Z108" s="2">
        <f>VLOOKUP($B108,[3]Lifesheet!$K$49:$AN$290,26,0)</f>
        <v>115961507.880916</v>
      </c>
      <c r="AA108" s="2">
        <f>VLOOKUP($B108,[3]Lifesheet!$K$49:$AN$290,27,0)</f>
        <v>112832534.23732799</v>
      </c>
      <c r="AB108" s="2">
        <f>VLOOKUP($B108,[3]Lifesheet!$K$49:$AN$290,28,0)</f>
        <v>92511973.600962505</v>
      </c>
      <c r="AC108" s="2">
        <f>VLOOKUP($B108,[3]Lifesheet!$K$49:$AN$290,29,0)</f>
        <v>116275271.28480899</v>
      </c>
      <c r="AD108" s="2">
        <f>VLOOKUP($B108,[3]Lifesheet!$K$49:$AN$290,30,0)</f>
        <v>114432496.652263</v>
      </c>
      <c r="AE108" s="2">
        <f>VLOOKUP(B108,[3]Lifesheet!$K$49:$AX$290,40,0)</f>
        <v>0</v>
      </c>
    </row>
    <row r="109" spans="1:31" x14ac:dyDescent="0.25">
      <c r="A109">
        <v>20210630</v>
      </c>
      <c r="B109" t="s">
        <v>107</v>
      </c>
      <c r="C109" s="1">
        <f>VLOOKUP(B109,'[1]MP 2021Q2'!$A$2:$B$243,2,0)</f>
        <v>5.5E-2</v>
      </c>
      <c r="D109" s="3">
        <f>VLOOKUP(B109,'[2]Operationeel Risico'!$S$53:$AB$294,6,0)</f>
        <v>559211140.216887</v>
      </c>
      <c r="E109" s="3">
        <f>VLOOKUP(B109,'[2]Operationeel Risico'!$S$53:$AB$294,7,0)</f>
        <v>26701502.649999999</v>
      </c>
      <c r="F109" s="3">
        <f>VLOOKUP(B109,'[2]Operationeel Risico'!$S$53:$AB$294,8,0)</f>
        <v>8872.93</v>
      </c>
      <c r="G109" s="3">
        <f>VLOOKUP(B109,'[2]Operationeel Risico'!$S$53:$AB$294,9,0)</f>
        <v>207241.22</v>
      </c>
      <c r="H109" s="3">
        <f>VLOOKUP(B109,'[2]Operationeel Risico'!$S$53:$AB$294,10,0)</f>
        <v>160310.71</v>
      </c>
      <c r="I109" s="2">
        <f>VLOOKUP(B109,[3]Lifesheet!$K$49:$AR$290,34,0)</f>
        <v>0</v>
      </c>
      <c r="J109" s="2">
        <f>VLOOKUP(B109,[3]Lifesheet!$K$49:$R$290,8,0)</f>
        <v>2</v>
      </c>
      <c r="K109" s="2">
        <f>VLOOKUP(B109,[3]Lifesheet!$K$49:$AU$290,37,0)</f>
        <v>522814775.143704</v>
      </c>
      <c r="L109" s="2">
        <f>VLOOKUP($B109,[3]Lifesheet!$K$49:$CK$290,71,0)</f>
        <v>0</v>
      </c>
      <c r="M109" s="2">
        <f>VLOOKUP($B109,[3]Lifesheet!$K$49:$CK$290,72,0)</f>
        <v>0</v>
      </c>
      <c r="N109" s="2">
        <f>VLOOKUP($B109,[3]Lifesheet!$K$49:$CK$290,73,0)</f>
        <v>0</v>
      </c>
      <c r="O109" s="2">
        <f>VLOOKUP($B109,[3]Lifesheet!$K$49:$CK$290,74,0)</f>
        <v>0</v>
      </c>
      <c r="P109" s="2">
        <f>VLOOKUP($B109,[3]Lifesheet!$K$49:$CK$290,75,0)</f>
        <v>0</v>
      </c>
      <c r="Q109" s="2">
        <f>VLOOKUP($B109,[3]Lifesheet!$K$49:$CK$290,76,0)</f>
        <v>0</v>
      </c>
      <c r="R109" s="2">
        <f>VLOOKUP($B109,[3]Lifesheet!$K$49:$CK$290,77,0)</f>
        <v>0</v>
      </c>
      <c r="S109" s="2">
        <f>VLOOKUP($B109,[3]Lifesheet!$K$49:$CK$290,78,0)</f>
        <v>0</v>
      </c>
      <c r="T109" s="2">
        <f>VLOOKUP($B109,[3]Lifesheet!$K$49:$CK$290,79,0)</f>
        <v>0</v>
      </c>
      <c r="U109" s="2">
        <f>VLOOKUP(B109,[3]Lifesheet!$K$49:$AO$290,31,0)</f>
        <v>2895522.6849152301</v>
      </c>
      <c r="V109" s="2">
        <f>VLOOKUP($B109,[3]Lifesheet!$K$49:$AN$290,22,0)</f>
        <v>556315617.53197205</v>
      </c>
      <c r="W109" s="2">
        <f>VLOOKUP($B109,[3]Lifesheet!$K$49:$AN$290,23,0)</f>
        <v>574604524.82966495</v>
      </c>
      <c r="X109" s="2">
        <f>VLOOKUP($B109,[3]Lifesheet!$K$49:$AN$290,24,0)</f>
        <v>527267904.901618</v>
      </c>
      <c r="Y109" s="2">
        <f>VLOOKUP($B109,[3]Lifesheet!$K$49:$AN$290,25,0)</f>
        <v>556315617.53197205</v>
      </c>
      <c r="Z109" s="2">
        <f>VLOOKUP($B109,[3]Lifesheet!$K$49:$AN$290,26,0)</f>
        <v>555838370.08344996</v>
      </c>
      <c r="AA109" s="2">
        <f>VLOOKUP($B109,[3]Lifesheet!$K$49:$AN$290,27,0)</f>
        <v>556875398.27497196</v>
      </c>
      <c r="AB109" s="2">
        <f>VLOOKUP($B109,[3]Lifesheet!$K$49:$AN$290,28,0)</f>
        <v>522814775.143704</v>
      </c>
      <c r="AC109" s="2">
        <f>VLOOKUP($B109,[3]Lifesheet!$K$49:$AN$290,29,0)</f>
        <v>578738838.26326001</v>
      </c>
      <c r="AD109" s="2">
        <f>VLOOKUP($B109,[3]Lifesheet!$K$49:$AN$290,30,0)</f>
        <v>557185496.63763106</v>
      </c>
      <c r="AE109" s="2">
        <f>VLOOKUP(B109,[3]Lifesheet!$K$49:$AX$290,40,0)</f>
        <v>0</v>
      </c>
    </row>
    <row r="110" spans="1:31" x14ac:dyDescent="0.25">
      <c r="A110">
        <v>20210630</v>
      </c>
      <c r="B110" t="s">
        <v>108</v>
      </c>
      <c r="C110" s="1">
        <f>VLOOKUP(B110,'[1]MP 2021Q2'!$A$2:$B$243,2,0)</f>
        <v>5.5E-2</v>
      </c>
      <c r="D110" s="3">
        <f>VLOOKUP(B110,'[2]Operationeel Risico'!$S$53:$AB$294,6,0)</f>
        <v>1250436.15047379</v>
      </c>
      <c r="E110" s="3">
        <f>VLOOKUP(B110,'[2]Operationeel Risico'!$S$53:$AB$294,7,0)</f>
        <v>0</v>
      </c>
      <c r="F110" s="3">
        <f>VLOOKUP(B110,'[2]Operationeel Risico'!$S$53:$AB$294,8,0)</f>
        <v>0</v>
      </c>
      <c r="G110" s="3">
        <f>VLOOKUP(B110,'[2]Operationeel Risico'!$S$53:$AB$294,9,0)</f>
        <v>0</v>
      </c>
      <c r="H110" s="3">
        <f>VLOOKUP(B110,'[2]Operationeel Risico'!$S$53:$AB$294,10,0)</f>
        <v>104.15</v>
      </c>
      <c r="I110" s="2">
        <f>VLOOKUP(B110,[3]Lifesheet!$K$49:$AR$290,34,0)</f>
        <v>1260953.09719292</v>
      </c>
      <c r="J110" s="2">
        <f>VLOOKUP(B110,[3]Lifesheet!$K$49:$R$290,8,0)</f>
        <v>1</v>
      </c>
      <c r="K110" s="2">
        <f>VLOOKUP(B110,[3]Lifesheet!$K$49:$AU$290,37,0)</f>
        <v>0</v>
      </c>
      <c r="L110" s="2">
        <f>VLOOKUP($B110,[3]Lifesheet!$K$49:$CK$290,71,0)</f>
        <v>0</v>
      </c>
      <c r="M110" s="2">
        <f>VLOOKUP($B110,[3]Lifesheet!$K$49:$CK$290,72,0)</f>
        <v>0</v>
      </c>
      <c r="N110" s="2">
        <f>VLOOKUP($B110,[3]Lifesheet!$K$49:$CK$290,73,0)</f>
        <v>0</v>
      </c>
      <c r="O110" s="2">
        <f>VLOOKUP($B110,[3]Lifesheet!$K$49:$CK$290,74,0)</f>
        <v>0</v>
      </c>
      <c r="P110" s="2">
        <f>VLOOKUP($B110,[3]Lifesheet!$K$49:$CK$290,75,0)</f>
        <v>0</v>
      </c>
      <c r="Q110" s="2">
        <f>VLOOKUP($B110,[3]Lifesheet!$K$49:$CK$290,76,0)</f>
        <v>0</v>
      </c>
      <c r="R110" s="2">
        <f>VLOOKUP($B110,[3]Lifesheet!$K$49:$CK$290,77,0)</f>
        <v>0</v>
      </c>
      <c r="S110" s="2">
        <f>VLOOKUP($B110,[3]Lifesheet!$K$49:$CK$290,78,0)</f>
        <v>0</v>
      </c>
      <c r="T110" s="2">
        <f>VLOOKUP($B110,[3]Lifesheet!$K$49:$CK$290,79,0)</f>
        <v>0</v>
      </c>
      <c r="U110" s="2">
        <f>VLOOKUP(B110,[3]Lifesheet!$K$49:$AO$290,31,0)</f>
        <v>-6810.6393279200001</v>
      </c>
      <c r="V110" s="2">
        <f>VLOOKUP($B110,[3]Lifesheet!$K$49:$AN$290,22,0)</f>
        <v>1257246.7898017101</v>
      </c>
      <c r="W110" s="2">
        <f>VLOOKUP($B110,[3]Lifesheet!$K$49:$AN$290,23,0)</f>
        <v>1257353.69071717</v>
      </c>
      <c r="X110" s="2">
        <f>VLOOKUP($B110,[3]Lifesheet!$K$49:$AN$290,24,0)</f>
        <v>1257096.2728329001</v>
      </c>
      <c r="Y110" s="2">
        <f>VLOOKUP($B110,[3]Lifesheet!$K$49:$AN$290,25,0)</f>
        <v>1257246.7898017101</v>
      </c>
      <c r="Z110" s="2">
        <f>VLOOKUP($B110,[3]Lifesheet!$K$49:$AN$290,26,0)</f>
        <v>1257110.3986518399</v>
      </c>
      <c r="AA110" s="2">
        <f>VLOOKUP($B110,[3]Lifesheet!$K$49:$AN$290,27,0)</f>
        <v>1257374.50621813</v>
      </c>
      <c r="AB110" s="2">
        <f>VLOOKUP($B110,[3]Lifesheet!$K$49:$AN$290,28,0)</f>
        <v>1257246.7898017101</v>
      </c>
      <c r="AC110" s="2">
        <f>VLOOKUP($B110,[3]Lifesheet!$K$49:$AN$290,29,0)</f>
        <v>1262005.70710238</v>
      </c>
      <c r="AD110" s="2">
        <f>VLOOKUP($B110,[3]Lifesheet!$K$49:$AN$290,30,0)</f>
        <v>1257330.6848688801</v>
      </c>
      <c r="AE110" s="2">
        <f>VLOOKUP(B110,[3]Lifesheet!$K$49:$AX$290,40,0)</f>
        <v>0</v>
      </c>
    </row>
    <row r="111" spans="1:31" x14ac:dyDescent="0.25">
      <c r="A111">
        <v>20210630</v>
      </c>
      <c r="B111" t="s">
        <v>109</v>
      </c>
      <c r="C111" s="1">
        <f>VLOOKUP(B111,'[1]MP 2021Q2'!$A$2:$B$243,2,0)</f>
        <v>5.5E-2</v>
      </c>
      <c r="D111" s="3">
        <f>VLOOKUP(B111,'[2]Operationeel Risico'!$S$53:$AB$294,6,0)</f>
        <v>3813783.7107004998</v>
      </c>
      <c r="E111" s="3">
        <f>VLOOKUP(B111,'[2]Operationeel Risico'!$S$53:$AB$294,7,0)</f>
        <v>66496.34</v>
      </c>
      <c r="F111" s="3">
        <f>VLOOKUP(B111,'[2]Operationeel Risico'!$S$53:$AB$294,8,0)</f>
        <v>0</v>
      </c>
      <c r="G111" s="3">
        <f>VLOOKUP(B111,'[2]Operationeel Risico'!$S$53:$AB$294,9,0)</f>
        <v>257.72000000000003</v>
      </c>
      <c r="H111" s="3">
        <f>VLOOKUP(B111,'[2]Operationeel Risico'!$S$53:$AB$294,10,0)</f>
        <v>361.95</v>
      </c>
      <c r="I111" s="2">
        <f>VLOOKUP(B111,[3]Lifesheet!$K$49:$AR$290,34,0)</f>
        <v>3679347.6834271899</v>
      </c>
      <c r="J111" s="2">
        <f>VLOOKUP(B111,[3]Lifesheet!$K$49:$R$290,8,0)</f>
        <v>1</v>
      </c>
      <c r="K111" s="2">
        <f>VLOOKUP(B111,[3]Lifesheet!$K$49:$AU$290,37,0)</f>
        <v>0</v>
      </c>
      <c r="L111" s="2">
        <f>VLOOKUP($B111,[3]Lifesheet!$K$49:$CK$290,71,0)</f>
        <v>0</v>
      </c>
      <c r="M111" s="2">
        <f>VLOOKUP($B111,[3]Lifesheet!$K$49:$CK$290,72,0)</f>
        <v>0</v>
      </c>
      <c r="N111" s="2">
        <f>VLOOKUP($B111,[3]Lifesheet!$K$49:$CK$290,73,0)</f>
        <v>0</v>
      </c>
      <c r="O111" s="2">
        <f>VLOOKUP($B111,[3]Lifesheet!$K$49:$CK$290,74,0)</f>
        <v>0</v>
      </c>
      <c r="P111" s="2">
        <f>VLOOKUP($B111,[3]Lifesheet!$K$49:$CK$290,75,0)</f>
        <v>0</v>
      </c>
      <c r="Q111" s="2">
        <f>VLOOKUP($B111,[3]Lifesheet!$K$49:$CK$290,76,0)</f>
        <v>0</v>
      </c>
      <c r="R111" s="2">
        <f>VLOOKUP($B111,[3]Lifesheet!$K$49:$CK$290,77,0)</f>
        <v>0</v>
      </c>
      <c r="S111" s="2">
        <f>VLOOKUP($B111,[3]Lifesheet!$K$49:$CK$290,78,0)</f>
        <v>0</v>
      </c>
      <c r="T111" s="2">
        <f>VLOOKUP($B111,[3]Lifesheet!$K$49:$CK$290,79,0)</f>
        <v>0</v>
      </c>
      <c r="U111" s="2">
        <f>VLOOKUP(B111,[3]Lifesheet!$K$49:$AO$290,31,0)</f>
        <v>0</v>
      </c>
      <c r="V111" s="2">
        <f>VLOOKUP($B111,[3]Lifesheet!$K$49:$AN$290,22,0)</f>
        <v>3813783.7107004998</v>
      </c>
      <c r="W111" s="2">
        <f>VLOOKUP($B111,[3]Lifesheet!$K$49:$AN$290,23,0)</f>
        <v>3846348.66010537</v>
      </c>
      <c r="X111" s="2">
        <f>VLOOKUP($B111,[3]Lifesheet!$K$49:$AN$290,24,0)</f>
        <v>3770167.7165967501</v>
      </c>
      <c r="Y111" s="2">
        <f>VLOOKUP($B111,[3]Lifesheet!$K$49:$AN$290,25,0)</f>
        <v>3813869.0757523598</v>
      </c>
      <c r="Z111" s="2">
        <f>VLOOKUP($B111,[3]Lifesheet!$K$49:$AN$290,26,0)</f>
        <v>3805877.4640823901</v>
      </c>
      <c r="AA111" s="2">
        <f>VLOOKUP($B111,[3]Lifesheet!$K$49:$AN$290,27,0)</f>
        <v>3821105.01922603</v>
      </c>
      <c r="AB111" s="2">
        <f>VLOOKUP($B111,[3]Lifesheet!$K$49:$AN$290,28,0)</f>
        <v>3813783.7107004998</v>
      </c>
      <c r="AC111" s="2">
        <f>VLOOKUP($B111,[3]Lifesheet!$K$49:$AN$290,29,0)</f>
        <v>3822463.27588666</v>
      </c>
      <c r="AD111" s="2">
        <f>VLOOKUP($B111,[3]Lifesheet!$K$49:$AN$290,30,0)</f>
        <v>3838313.23215811</v>
      </c>
      <c r="AE111" s="2">
        <f>VLOOKUP(B111,[3]Lifesheet!$K$49:$AX$290,40,0)</f>
        <v>0</v>
      </c>
    </row>
    <row r="112" spans="1:31" x14ac:dyDescent="0.25">
      <c r="A112">
        <v>20210630</v>
      </c>
      <c r="B112" t="s">
        <v>110</v>
      </c>
      <c r="C112" s="1">
        <f>VLOOKUP(B112,'[1]MP 2021Q2'!$A$2:$B$243,2,0)</f>
        <v>5.0000000000000001E-3</v>
      </c>
      <c r="D112" s="3">
        <f>VLOOKUP(B112,'[2]Operationeel Risico'!$S$53:$AB$294,6,0)</f>
        <v>139428402.56344301</v>
      </c>
      <c r="E112" s="3">
        <f>VLOOKUP(B112,'[2]Operationeel Risico'!$S$53:$AB$294,7,0)</f>
        <v>4670222.55</v>
      </c>
      <c r="F112" s="3">
        <f>VLOOKUP(B112,'[2]Operationeel Risico'!$S$53:$AB$294,8,0)</f>
        <v>0</v>
      </c>
      <c r="G112" s="3">
        <f>VLOOKUP(B112,'[2]Operationeel Risico'!$S$53:$AB$294,9,0)</f>
        <v>2170.1799999999998</v>
      </c>
      <c r="H112" s="3">
        <f>VLOOKUP(B112,'[2]Operationeel Risico'!$S$53:$AB$294,10,0)</f>
        <v>17.96</v>
      </c>
      <c r="I112" s="2">
        <f>VLOOKUP(B112,[3]Lifesheet!$K$49:$AR$290,34,0)</f>
        <v>117457369.978809</v>
      </c>
      <c r="J112" s="2">
        <f>VLOOKUP(B112,[3]Lifesheet!$K$49:$R$290,8,0)</f>
        <v>1</v>
      </c>
      <c r="K112" s="2">
        <f>VLOOKUP(B112,[3]Lifesheet!$K$49:$AU$290,37,0)</f>
        <v>0</v>
      </c>
      <c r="L112" s="2">
        <f>VLOOKUP($B112,[3]Lifesheet!$K$49:$CK$290,71,0)</f>
        <v>22015462.2134666</v>
      </c>
      <c r="M112" s="2">
        <f>VLOOKUP($B112,[3]Lifesheet!$K$49:$CK$290,72,0)</f>
        <v>21962518.932724498</v>
      </c>
      <c r="N112" s="2">
        <f>VLOOKUP($B112,[3]Lifesheet!$K$49:$CK$290,73,0)</f>
        <v>22086392.1790291</v>
      </c>
      <c r="O112" s="2">
        <f>VLOOKUP($B112,[3]Lifesheet!$K$49:$CK$290,74,0)</f>
        <v>22015462.2134666</v>
      </c>
      <c r="P112" s="2">
        <f>VLOOKUP($B112,[3]Lifesheet!$K$49:$CK$290,75,0)</f>
        <v>22797569.455099002</v>
      </c>
      <c r="Q112" s="2">
        <f>VLOOKUP($B112,[3]Lifesheet!$K$49:$CK$290,76,0)</f>
        <v>21263017.7991415</v>
      </c>
      <c r="R112" s="2">
        <f>VLOOKUP($B112,[3]Lifesheet!$K$49:$CK$290,77,0)</f>
        <v>22015462.2134666</v>
      </c>
      <c r="S112" s="2">
        <f>VLOOKUP($B112,[3]Lifesheet!$K$49:$CK$290,78,0)</f>
        <v>22015462.2134666</v>
      </c>
      <c r="T112" s="2">
        <f>VLOOKUP($B112,[3]Lifesheet!$K$49:$CK$290,79,0)</f>
        <v>21966639.832325801</v>
      </c>
      <c r="U112" s="2">
        <f>VLOOKUP(B112,[3]Lifesheet!$K$49:$AO$290,31,0)</f>
        <v>0</v>
      </c>
      <c r="V112" s="2">
        <f>VLOOKUP($B112,[3]Lifesheet!$K$49:$AN$290,22,0)</f>
        <v>139428402.56344301</v>
      </c>
      <c r="W112" s="2">
        <f>VLOOKUP($B112,[3]Lifesheet!$K$49:$AN$290,23,0)</f>
        <v>139470342.757541</v>
      </c>
      <c r="X112" s="2">
        <f>VLOOKUP($B112,[3]Lifesheet!$K$49:$AN$290,24,0)</f>
        <v>139372214.134918</v>
      </c>
      <c r="Y112" s="2">
        <f>VLOOKUP($B112,[3]Lifesheet!$K$49:$AN$290,25,0)</f>
        <v>139434837.81052101</v>
      </c>
      <c r="Z112" s="2">
        <f>VLOOKUP($B112,[3]Lifesheet!$K$49:$AN$290,26,0)</f>
        <v>140213792.78731501</v>
      </c>
      <c r="AA112" s="2">
        <f>VLOOKUP($B112,[3]Lifesheet!$K$49:$AN$290,27,0)</f>
        <v>138672871.93373001</v>
      </c>
      <c r="AB112" s="2">
        <f>VLOOKUP($B112,[3]Lifesheet!$K$49:$AN$290,28,0)</f>
        <v>139428402.56344301</v>
      </c>
      <c r="AC112" s="2">
        <f>VLOOKUP($B112,[3]Lifesheet!$K$49:$AN$290,29,0)</f>
        <v>139576668.926687</v>
      </c>
      <c r="AD112" s="2">
        <f>VLOOKUP($B112,[3]Lifesheet!$K$49:$AN$290,30,0)</f>
        <v>139463348.39222601</v>
      </c>
      <c r="AE112" s="2">
        <f>VLOOKUP(B112,[3]Lifesheet!$K$49:$AX$290,40,0)</f>
        <v>0</v>
      </c>
    </row>
    <row r="113" spans="1:31" x14ac:dyDescent="0.25">
      <c r="A113">
        <v>20210630</v>
      </c>
      <c r="B113" t="s">
        <v>111</v>
      </c>
      <c r="C113" s="1">
        <f>VLOOKUP(B113,'[1]MP 2021Q2'!$A$2:$B$243,2,0)</f>
        <v>5.5E-2</v>
      </c>
      <c r="D113" s="3">
        <f>VLOOKUP(B113,'[2]Operationeel Risico'!$S$53:$AB$294,6,0)</f>
        <v>51918709.760289602</v>
      </c>
      <c r="E113" s="3">
        <f>VLOOKUP(B113,'[2]Operationeel Risico'!$S$53:$AB$294,7,0)</f>
        <v>353834.22</v>
      </c>
      <c r="F113" s="3">
        <f>VLOOKUP(B113,'[2]Operationeel Risico'!$S$53:$AB$294,8,0)</f>
        <v>0</v>
      </c>
      <c r="G113" s="3">
        <f>VLOOKUP(B113,'[2]Operationeel Risico'!$S$53:$AB$294,9,0)</f>
        <v>463.23</v>
      </c>
      <c r="H113" s="3">
        <f>VLOOKUP(B113,'[2]Operationeel Risico'!$S$53:$AB$294,10,0)</f>
        <v>701</v>
      </c>
      <c r="I113" s="2">
        <f>VLOOKUP(B113,[3]Lifesheet!$K$49:$AR$290,34,0)</f>
        <v>41374292.491904996</v>
      </c>
      <c r="J113" s="2">
        <f>VLOOKUP(B113,[3]Lifesheet!$K$49:$R$290,8,0)</f>
        <v>1</v>
      </c>
      <c r="K113" s="2">
        <f>VLOOKUP(B113,[3]Lifesheet!$K$49:$AU$290,37,0)</f>
        <v>0</v>
      </c>
      <c r="L113" s="2">
        <f>VLOOKUP($B113,[3]Lifesheet!$K$49:$CK$290,71,0)</f>
        <v>0</v>
      </c>
      <c r="M113" s="2">
        <f>VLOOKUP($B113,[3]Lifesheet!$K$49:$CK$290,72,0)</f>
        <v>0</v>
      </c>
      <c r="N113" s="2">
        <f>VLOOKUP($B113,[3]Lifesheet!$K$49:$CK$290,73,0)</f>
        <v>0</v>
      </c>
      <c r="O113" s="2">
        <f>VLOOKUP($B113,[3]Lifesheet!$K$49:$CK$290,74,0)</f>
        <v>0</v>
      </c>
      <c r="P113" s="2">
        <f>VLOOKUP($B113,[3]Lifesheet!$K$49:$CK$290,75,0)</f>
        <v>0</v>
      </c>
      <c r="Q113" s="2">
        <f>VLOOKUP($B113,[3]Lifesheet!$K$49:$CK$290,76,0)</f>
        <v>0</v>
      </c>
      <c r="R113" s="2">
        <f>VLOOKUP($B113,[3]Lifesheet!$K$49:$CK$290,77,0)</f>
        <v>0</v>
      </c>
      <c r="S113" s="2">
        <f>VLOOKUP($B113,[3]Lifesheet!$K$49:$CK$290,78,0)</f>
        <v>0</v>
      </c>
      <c r="T113" s="2">
        <f>VLOOKUP($B113,[3]Lifesheet!$K$49:$CK$290,79,0)</f>
        <v>0</v>
      </c>
      <c r="U113" s="2">
        <f>VLOOKUP(B113,[3]Lifesheet!$K$49:$AO$290,31,0)</f>
        <v>0</v>
      </c>
      <c r="V113" s="2">
        <f>VLOOKUP($B113,[3]Lifesheet!$K$49:$AN$290,22,0)</f>
        <v>51918709.760289602</v>
      </c>
      <c r="W113" s="2">
        <f>VLOOKUP($B113,[3]Lifesheet!$K$49:$AN$290,23,0)</f>
        <v>51934816.1679672</v>
      </c>
      <c r="X113" s="2">
        <f>VLOOKUP($B113,[3]Lifesheet!$K$49:$AN$290,24,0)</f>
        <v>51894212.115411699</v>
      </c>
      <c r="Y113" s="2">
        <f>VLOOKUP($B113,[3]Lifesheet!$K$49:$AN$290,25,0)</f>
        <v>51919609.477857798</v>
      </c>
      <c r="Z113" s="2">
        <f>VLOOKUP($B113,[3]Lifesheet!$K$49:$AN$290,26,0)</f>
        <v>52441226.312229797</v>
      </c>
      <c r="AA113" s="2">
        <f>VLOOKUP($B113,[3]Lifesheet!$K$49:$AN$290,27,0)</f>
        <v>51446225.827876799</v>
      </c>
      <c r="AB113" s="2">
        <f>VLOOKUP($B113,[3]Lifesheet!$K$49:$AN$290,28,0)</f>
        <v>51918709.760289602</v>
      </c>
      <c r="AC113" s="2">
        <f>VLOOKUP($B113,[3]Lifesheet!$K$49:$AN$290,29,0)</f>
        <v>52133447.211637102</v>
      </c>
      <c r="AD113" s="2">
        <f>VLOOKUP($B113,[3]Lifesheet!$K$49:$AN$290,30,0)</f>
        <v>51917541.792581901</v>
      </c>
      <c r="AE113" s="2">
        <f>VLOOKUP(B113,[3]Lifesheet!$K$49:$AX$290,40,0)</f>
        <v>0</v>
      </c>
    </row>
    <row r="114" spans="1:31" x14ac:dyDescent="0.25">
      <c r="A114">
        <v>20210630</v>
      </c>
      <c r="B114" t="s">
        <v>112</v>
      </c>
      <c r="C114" s="1">
        <f>VLOOKUP(B114,'[1]MP 2021Q2'!$A$2:$B$243,2,0)</f>
        <v>5.5E-2</v>
      </c>
      <c r="D114" s="3">
        <f>VLOOKUP(B114,'[2]Operationeel Risico'!$S$53:$AB$294,6,0)</f>
        <v>185026.92242734399</v>
      </c>
      <c r="E114" s="3">
        <f>VLOOKUP(B114,'[2]Operationeel Risico'!$S$53:$AB$294,7,0)</f>
        <v>0</v>
      </c>
      <c r="F114" s="3">
        <f>VLOOKUP(B114,'[2]Operationeel Risico'!$S$53:$AB$294,8,0)</f>
        <v>0</v>
      </c>
      <c r="G114" s="3">
        <f>VLOOKUP(B114,'[2]Operationeel Risico'!$S$53:$AB$294,9,0)</f>
        <v>0</v>
      </c>
      <c r="H114" s="3">
        <f>VLOOKUP(B114,'[2]Operationeel Risico'!$S$53:$AB$294,10,0)</f>
        <v>0</v>
      </c>
      <c r="I114" s="2">
        <f>VLOOKUP(B114,[3]Lifesheet!$K$49:$AR$290,34,0)</f>
        <v>0</v>
      </c>
      <c r="J114" s="2">
        <f>VLOOKUP(B114,[3]Lifesheet!$K$49:$R$290,8,0)</f>
        <v>1</v>
      </c>
      <c r="K114" s="2">
        <f>VLOOKUP(B114,[3]Lifesheet!$K$49:$AU$290,37,0)</f>
        <v>0</v>
      </c>
      <c r="L114" s="2">
        <f>VLOOKUP($B114,[3]Lifesheet!$K$49:$CK$290,71,0)</f>
        <v>0</v>
      </c>
      <c r="M114" s="2">
        <f>VLOOKUP($B114,[3]Lifesheet!$K$49:$CK$290,72,0)</f>
        <v>0</v>
      </c>
      <c r="N114" s="2">
        <f>VLOOKUP($B114,[3]Lifesheet!$K$49:$CK$290,73,0)</f>
        <v>0</v>
      </c>
      <c r="O114" s="2">
        <f>VLOOKUP($B114,[3]Lifesheet!$K$49:$CK$290,74,0)</f>
        <v>0</v>
      </c>
      <c r="P114" s="2">
        <f>VLOOKUP($B114,[3]Lifesheet!$K$49:$CK$290,75,0)</f>
        <v>0</v>
      </c>
      <c r="Q114" s="2">
        <f>VLOOKUP($B114,[3]Lifesheet!$K$49:$CK$290,76,0)</f>
        <v>0</v>
      </c>
      <c r="R114" s="2">
        <f>VLOOKUP($B114,[3]Lifesheet!$K$49:$CK$290,77,0)</f>
        <v>0</v>
      </c>
      <c r="S114" s="2">
        <f>VLOOKUP($B114,[3]Lifesheet!$K$49:$CK$290,78,0)</f>
        <v>0</v>
      </c>
      <c r="T114" s="2">
        <f>VLOOKUP($B114,[3]Lifesheet!$K$49:$CK$290,79,0)</f>
        <v>0</v>
      </c>
      <c r="U114" s="2">
        <f>VLOOKUP(B114,[3]Lifesheet!$K$49:$AO$290,31,0)</f>
        <v>0</v>
      </c>
      <c r="V114" s="2">
        <f>VLOOKUP($B114,[3]Lifesheet!$K$49:$AN$290,22,0)</f>
        <v>185026.92242734399</v>
      </c>
      <c r="W114" s="2">
        <f>VLOOKUP($B114,[3]Lifesheet!$K$49:$AN$290,23,0)</f>
        <v>185026.92242734399</v>
      </c>
      <c r="X114" s="2">
        <f>VLOOKUP($B114,[3]Lifesheet!$K$49:$AN$290,24,0)</f>
        <v>185026.92242734399</v>
      </c>
      <c r="Y114" s="2">
        <f>VLOOKUP($B114,[3]Lifesheet!$K$49:$AN$290,25,0)</f>
        <v>185026.92242734399</v>
      </c>
      <c r="Z114" s="2">
        <f>VLOOKUP($B114,[3]Lifesheet!$K$49:$AN$290,26,0)</f>
        <v>185026.92242734399</v>
      </c>
      <c r="AA114" s="2">
        <f>VLOOKUP($B114,[3]Lifesheet!$K$49:$AN$290,27,0)</f>
        <v>185026.92242734399</v>
      </c>
      <c r="AB114" s="2">
        <f>VLOOKUP($B114,[3]Lifesheet!$K$49:$AN$290,28,0)</f>
        <v>185026.92242734399</v>
      </c>
      <c r="AC114" s="2">
        <f>VLOOKUP($B114,[3]Lifesheet!$K$49:$AN$290,29,0)</f>
        <v>203611.175876194</v>
      </c>
      <c r="AD114" s="2">
        <f>VLOOKUP($B114,[3]Lifesheet!$K$49:$AN$290,30,0)</f>
        <v>185026.92242734399</v>
      </c>
      <c r="AE114" s="2">
        <f>VLOOKUP(B114,[3]Lifesheet!$K$49:$AX$290,40,0)</f>
        <v>0</v>
      </c>
    </row>
    <row r="115" spans="1:31" x14ac:dyDescent="0.25">
      <c r="A115">
        <v>20210630</v>
      </c>
      <c r="B115" t="s">
        <v>113</v>
      </c>
      <c r="C115" s="1">
        <f>VLOOKUP(B115,'[1]MP 2021Q2'!$A$2:$B$243,2,0)</f>
        <v>5.5E-2</v>
      </c>
      <c r="D115" s="3">
        <f>VLOOKUP(B115,'[2]Operationeel Risico'!$S$53:$AB$294,6,0)</f>
        <v>7970137.2933180695</v>
      </c>
      <c r="E115" s="3">
        <f>VLOOKUP(B115,'[2]Operationeel Risico'!$S$53:$AB$294,7,0)</f>
        <v>0</v>
      </c>
      <c r="F115" s="3">
        <f>VLOOKUP(B115,'[2]Operationeel Risico'!$S$53:$AB$294,8,0)</f>
        <v>142.16999999999999</v>
      </c>
      <c r="G115" s="3">
        <f>VLOOKUP(B115,'[2]Operationeel Risico'!$S$53:$AB$294,9,0)</f>
        <v>0</v>
      </c>
      <c r="H115" s="3">
        <f>VLOOKUP(B115,'[2]Operationeel Risico'!$S$53:$AB$294,10,0)</f>
        <v>-0.5</v>
      </c>
      <c r="I115" s="2">
        <f>VLOOKUP(B115,[3]Lifesheet!$K$49:$AR$290,34,0)</f>
        <v>0</v>
      </c>
      <c r="J115" s="2">
        <f>VLOOKUP(B115,[3]Lifesheet!$K$49:$R$290,8,0)</f>
        <v>3</v>
      </c>
      <c r="K115" s="2">
        <f>VLOOKUP(B115,[3]Lifesheet!$K$49:$AU$290,37,0)</f>
        <v>0</v>
      </c>
      <c r="L115" s="2">
        <f>VLOOKUP($B115,[3]Lifesheet!$K$49:$CK$290,71,0)</f>
        <v>0</v>
      </c>
      <c r="M115" s="2">
        <f>VLOOKUP($B115,[3]Lifesheet!$K$49:$CK$290,72,0)</f>
        <v>0</v>
      </c>
      <c r="N115" s="2">
        <f>VLOOKUP($B115,[3]Lifesheet!$K$49:$CK$290,73,0)</f>
        <v>0</v>
      </c>
      <c r="O115" s="2">
        <f>VLOOKUP($B115,[3]Lifesheet!$K$49:$CK$290,74,0)</f>
        <v>0</v>
      </c>
      <c r="P115" s="2">
        <f>VLOOKUP($B115,[3]Lifesheet!$K$49:$CK$290,75,0)</f>
        <v>0</v>
      </c>
      <c r="Q115" s="2">
        <f>VLOOKUP($B115,[3]Lifesheet!$K$49:$CK$290,76,0)</f>
        <v>0</v>
      </c>
      <c r="R115" s="2">
        <f>VLOOKUP($B115,[3]Lifesheet!$K$49:$CK$290,77,0)</f>
        <v>0</v>
      </c>
      <c r="S115" s="2">
        <f>VLOOKUP($B115,[3]Lifesheet!$K$49:$CK$290,78,0)</f>
        <v>0</v>
      </c>
      <c r="T115" s="2">
        <f>VLOOKUP($B115,[3]Lifesheet!$K$49:$CK$290,79,0)</f>
        <v>0</v>
      </c>
      <c r="U115" s="2">
        <f>VLOOKUP(B115,[3]Lifesheet!$K$49:$AO$290,31,0)</f>
        <v>0</v>
      </c>
      <c r="V115" s="2">
        <f>VLOOKUP($B115,[3]Lifesheet!$K$49:$AN$290,22,0)</f>
        <v>7970137.2933180695</v>
      </c>
      <c r="W115" s="2">
        <f>VLOOKUP($B115,[3]Lifesheet!$K$49:$AN$290,23,0)</f>
        <v>7854566.5818470903</v>
      </c>
      <c r="X115" s="2">
        <f>VLOOKUP($B115,[3]Lifesheet!$K$49:$AN$290,24,0)</f>
        <v>8149158.9874767698</v>
      </c>
      <c r="Y115" s="2">
        <f>VLOOKUP($B115,[3]Lifesheet!$K$49:$AN$290,25,0)</f>
        <v>7970137.2933180695</v>
      </c>
      <c r="Z115" s="2">
        <f>VLOOKUP($B115,[3]Lifesheet!$K$49:$AN$290,26,0)</f>
        <v>7970137.2933180695</v>
      </c>
      <c r="AA115" s="2">
        <f>VLOOKUP($B115,[3]Lifesheet!$K$49:$AN$290,27,0)</f>
        <v>7970137.2933180695</v>
      </c>
      <c r="AB115" s="2">
        <f>VLOOKUP($B115,[3]Lifesheet!$K$49:$AN$290,28,0)</f>
        <v>7970137.2933180695</v>
      </c>
      <c r="AC115" s="2">
        <f>VLOOKUP($B115,[3]Lifesheet!$K$49:$AN$290,29,0)</f>
        <v>7982966.7545619598</v>
      </c>
      <c r="AD115" s="2">
        <f>VLOOKUP($B115,[3]Lifesheet!$K$49:$AN$290,30,0)</f>
        <v>7959082.94186527</v>
      </c>
      <c r="AE115" s="2">
        <f>VLOOKUP(B115,[3]Lifesheet!$K$49:$AX$290,40,0)</f>
        <v>0</v>
      </c>
    </row>
    <row r="116" spans="1:31" x14ac:dyDescent="0.25">
      <c r="A116">
        <v>20210630</v>
      </c>
      <c r="B116" t="s">
        <v>114</v>
      </c>
      <c r="C116" s="1">
        <f>VLOOKUP(B116,'[1]MP 2021Q2'!$A$2:$B$243,2,0)</f>
        <v>5.5E-2</v>
      </c>
      <c r="D116" s="3">
        <f>VLOOKUP(B116,'[2]Operationeel Risico'!$S$53:$AB$294,6,0)</f>
        <v>79303113.431973293</v>
      </c>
      <c r="E116" s="3">
        <f>VLOOKUP(B116,'[2]Operationeel Risico'!$S$53:$AB$294,7,0)</f>
        <v>21122925.18</v>
      </c>
      <c r="F116" s="3">
        <f>VLOOKUP(B116,'[2]Operationeel Risico'!$S$53:$AB$294,8,0)</f>
        <v>1.21</v>
      </c>
      <c r="G116" s="3">
        <f>VLOOKUP(B116,'[2]Operationeel Risico'!$S$53:$AB$294,9,0)</f>
        <v>67388.28</v>
      </c>
      <c r="H116" s="3">
        <f>VLOOKUP(B116,'[2]Operationeel Risico'!$S$53:$AB$294,10,0)</f>
        <v>413.71</v>
      </c>
      <c r="I116" s="2">
        <f>VLOOKUP(B116,[3]Lifesheet!$K$49:$AR$290,34,0)</f>
        <v>25964835.703444701</v>
      </c>
      <c r="J116" s="2">
        <f>VLOOKUP(B116,[3]Lifesheet!$K$49:$R$290,8,0)</f>
        <v>1</v>
      </c>
      <c r="K116" s="2">
        <f>VLOOKUP(B116,[3]Lifesheet!$K$49:$AU$290,37,0)</f>
        <v>0</v>
      </c>
      <c r="L116" s="2">
        <f>VLOOKUP($B116,[3]Lifesheet!$K$49:$CK$290,71,0)</f>
        <v>0</v>
      </c>
      <c r="M116" s="2">
        <f>VLOOKUP($B116,[3]Lifesheet!$K$49:$CK$290,72,0)</f>
        <v>0</v>
      </c>
      <c r="N116" s="2">
        <f>VLOOKUP($B116,[3]Lifesheet!$K$49:$CK$290,73,0)</f>
        <v>0</v>
      </c>
      <c r="O116" s="2">
        <f>VLOOKUP($B116,[3]Lifesheet!$K$49:$CK$290,74,0)</f>
        <v>0</v>
      </c>
      <c r="P116" s="2">
        <f>VLOOKUP($B116,[3]Lifesheet!$K$49:$CK$290,75,0)</f>
        <v>0</v>
      </c>
      <c r="Q116" s="2">
        <f>VLOOKUP($B116,[3]Lifesheet!$K$49:$CK$290,76,0)</f>
        <v>0</v>
      </c>
      <c r="R116" s="2">
        <f>VLOOKUP($B116,[3]Lifesheet!$K$49:$CK$290,77,0)</f>
        <v>0</v>
      </c>
      <c r="S116" s="2">
        <f>VLOOKUP($B116,[3]Lifesheet!$K$49:$CK$290,78,0)</f>
        <v>0</v>
      </c>
      <c r="T116" s="2">
        <f>VLOOKUP($B116,[3]Lifesheet!$K$49:$CK$290,79,0)</f>
        <v>0</v>
      </c>
      <c r="U116" s="2">
        <f>VLOOKUP(B116,[3]Lifesheet!$K$49:$AO$290,31,0)</f>
        <v>0</v>
      </c>
      <c r="V116" s="2">
        <f>VLOOKUP($B116,[3]Lifesheet!$K$49:$AN$290,22,0)</f>
        <v>79303113.431973293</v>
      </c>
      <c r="W116" s="2">
        <f>VLOOKUP($B116,[3]Lifesheet!$K$49:$AN$290,23,0)</f>
        <v>113815320.41708</v>
      </c>
      <c r="X116" s="2">
        <f>VLOOKUP($B116,[3]Lifesheet!$K$49:$AN$290,24,0)</f>
        <v>32706185.272174701</v>
      </c>
      <c r="Y116" s="2">
        <f>VLOOKUP($B116,[3]Lifesheet!$K$49:$AN$290,25,0)</f>
        <v>79303113.431973293</v>
      </c>
      <c r="Z116" s="2">
        <f>VLOOKUP($B116,[3]Lifesheet!$K$49:$AN$290,26,0)</f>
        <v>99023508.267465904</v>
      </c>
      <c r="AA116" s="2">
        <f>VLOOKUP($B116,[3]Lifesheet!$K$49:$AN$290,27,0)</f>
        <v>65426215.0969593</v>
      </c>
      <c r="AB116" s="2">
        <f>VLOOKUP($B116,[3]Lifesheet!$K$49:$AN$290,28,0)</f>
        <v>79303113.431973293</v>
      </c>
      <c r="AC116" s="2">
        <f>VLOOKUP($B116,[3]Lifesheet!$K$49:$AN$290,29,0)</f>
        <v>84835305.890920907</v>
      </c>
      <c r="AD116" s="2">
        <f>VLOOKUP($B116,[3]Lifesheet!$K$49:$AN$290,30,0)</f>
        <v>97535063.527625695</v>
      </c>
      <c r="AE116" s="2">
        <f>VLOOKUP(B116,[3]Lifesheet!$K$49:$AX$290,40,0)</f>
        <v>0</v>
      </c>
    </row>
    <row r="117" spans="1:31" x14ac:dyDescent="0.25">
      <c r="A117">
        <v>20210630</v>
      </c>
      <c r="B117" t="s">
        <v>115</v>
      </c>
      <c r="C117" s="1">
        <f>VLOOKUP(B117,'[1]MP 2021Q2'!$A$2:$B$243,2,0)</f>
        <v>5.5E-2</v>
      </c>
      <c r="D117" s="3">
        <f>VLOOKUP(B117,'[2]Operationeel Risico'!$S$53:$AB$294,6,0)</f>
        <v>7.2544165293488396E-4</v>
      </c>
      <c r="E117" s="3">
        <f>VLOOKUP(B117,'[2]Operationeel Risico'!$S$53:$AB$294,7,0)</f>
        <v>0</v>
      </c>
      <c r="F117" s="3">
        <f>VLOOKUP(B117,'[2]Operationeel Risico'!$S$53:$AB$294,8,0)</f>
        <v>0</v>
      </c>
      <c r="G117" s="3">
        <f>VLOOKUP(B117,'[2]Operationeel Risico'!$S$53:$AB$294,9,0)</f>
        <v>0</v>
      </c>
      <c r="H117" s="3">
        <f>VLOOKUP(B117,'[2]Operationeel Risico'!$S$53:$AB$294,10,0)</f>
        <v>0</v>
      </c>
      <c r="I117" s="2">
        <f>VLOOKUP(B117,[3]Lifesheet!$K$49:$AR$290,34,0)</f>
        <v>0</v>
      </c>
      <c r="J117" s="2">
        <f>VLOOKUP(B117,[3]Lifesheet!$K$49:$R$290,8,0)</f>
        <v>1</v>
      </c>
      <c r="K117" s="2">
        <f>VLOOKUP(B117,[3]Lifesheet!$K$49:$AU$290,37,0)</f>
        <v>0</v>
      </c>
      <c r="L117" s="2">
        <f>VLOOKUP($B117,[3]Lifesheet!$K$49:$CK$290,71,0)</f>
        <v>0</v>
      </c>
      <c r="M117" s="2">
        <f>VLOOKUP($B117,[3]Lifesheet!$K$49:$CK$290,72,0)</f>
        <v>0</v>
      </c>
      <c r="N117" s="2">
        <f>VLOOKUP($B117,[3]Lifesheet!$K$49:$CK$290,73,0)</f>
        <v>0</v>
      </c>
      <c r="O117" s="2">
        <f>VLOOKUP($B117,[3]Lifesheet!$K$49:$CK$290,74,0)</f>
        <v>0</v>
      </c>
      <c r="P117" s="2">
        <f>VLOOKUP($B117,[3]Lifesheet!$K$49:$CK$290,75,0)</f>
        <v>0</v>
      </c>
      <c r="Q117" s="2">
        <f>VLOOKUP($B117,[3]Lifesheet!$K$49:$CK$290,76,0)</f>
        <v>0</v>
      </c>
      <c r="R117" s="2">
        <f>VLOOKUP($B117,[3]Lifesheet!$K$49:$CK$290,77,0)</f>
        <v>0</v>
      </c>
      <c r="S117" s="2">
        <f>VLOOKUP($B117,[3]Lifesheet!$K$49:$CK$290,78,0)</f>
        <v>0</v>
      </c>
      <c r="T117" s="2">
        <f>VLOOKUP($B117,[3]Lifesheet!$K$49:$CK$290,79,0)</f>
        <v>0</v>
      </c>
      <c r="U117" s="2">
        <f>VLOOKUP(B117,[3]Lifesheet!$K$49:$AO$290,31,0)</f>
        <v>0</v>
      </c>
      <c r="V117" s="2">
        <f>VLOOKUP($B117,[3]Lifesheet!$K$49:$AN$290,22,0)</f>
        <v>7.2544165293488396E-4</v>
      </c>
      <c r="W117" s="2">
        <f>VLOOKUP($B117,[3]Lifesheet!$K$49:$AN$290,23,0)</f>
        <v>7.2544165293488396E-4</v>
      </c>
      <c r="X117" s="2">
        <f>VLOOKUP($B117,[3]Lifesheet!$K$49:$AN$290,24,0)</f>
        <v>7.2544165293488396E-4</v>
      </c>
      <c r="Y117" s="2">
        <f>VLOOKUP($B117,[3]Lifesheet!$K$49:$AN$290,25,0)</f>
        <v>7.2544165293488396E-4</v>
      </c>
      <c r="Z117" s="2">
        <f>VLOOKUP($B117,[3]Lifesheet!$K$49:$AN$290,26,0)</f>
        <v>7.2544165293488396E-4</v>
      </c>
      <c r="AA117" s="2">
        <f>VLOOKUP($B117,[3]Lifesheet!$K$49:$AN$290,27,0)</f>
        <v>7.2544165293488396E-4</v>
      </c>
      <c r="AB117" s="2">
        <f>VLOOKUP($B117,[3]Lifesheet!$K$49:$AN$290,28,0)</f>
        <v>7.2544165293488396E-4</v>
      </c>
      <c r="AC117" s="2">
        <f>VLOOKUP($B117,[3]Lifesheet!$K$49:$AN$290,29,0)</f>
        <v>7.9798574623143501E-4</v>
      </c>
      <c r="AD117" s="2">
        <f>VLOOKUP($B117,[3]Lifesheet!$K$49:$AN$290,30,0)</f>
        <v>7.2544165293488396E-4</v>
      </c>
      <c r="AE117" s="2">
        <f>VLOOKUP(B117,[3]Lifesheet!$K$49:$AX$290,40,0)</f>
        <v>0</v>
      </c>
    </row>
    <row r="118" spans="1:31" x14ac:dyDescent="0.25">
      <c r="A118">
        <v>20210630</v>
      </c>
      <c r="B118" t="s">
        <v>116</v>
      </c>
      <c r="C118" s="1">
        <f>VLOOKUP(B118,'[1]MP 2021Q2'!$A$2:$B$243,2,0)</f>
        <v>5.5E-2</v>
      </c>
      <c r="D118" s="3">
        <f>VLOOKUP(B118,'[2]Operationeel Risico'!$S$53:$AB$294,6,0)</f>
        <v>7.2544165293488396E-4</v>
      </c>
      <c r="E118" s="3">
        <f>VLOOKUP(B118,'[2]Operationeel Risico'!$S$53:$AB$294,7,0)</f>
        <v>0</v>
      </c>
      <c r="F118" s="3">
        <f>VLOOKUP(B118,'[2]Operationeel Risico'!$S$53:$AB$294,8,0)</f>
        <v>0</v>
      </c>
      <c r="G118" s="3">
        <f>VLOOKUP(B118,'[2]Operationeel Risico'!$S$53:$AB$294,9,0)</f>
        <v>0</v>
      </c>
      <c r="H118" s="3">
        <f>VLOOKUP(B118,'[2]Operationeel Risico'!$S$53:$AB$294,10,0)</f>
        <v>0</v>
      </c>
      <c r="I118" s="2">
        <f>VLOOKUP(B118,[3]Lifesheet!$K$49:$AR$290,34,0)</f>
        <v>0</v>
      </c>
      <c r="J118" s="2">
        <f>VLOOKUP(B118,[3]Lifesheet!$K$49:$R$290,8,0)</f>
        <v>1</v>
      </c>
      <c r="K118" s="2">
        <f>VLOOKUP(B118,[3]Lifesheet!$K$49:$AU$290,37,0)</f>
        <v>0</v>
      </c>
      <c r="L118" s="2">
        <f>VLOOKUP($B118,[3]Lifesheet!$K$49:$CK$290,71,0)</f>
        <v>0</v>
      </c>
      <c r="M118" s="2">
        <f>VLOOKUP($B118,[3]Lifesheet!$K$49:$CK$290,72,0)</f>
        <v>0</v>
      </c>
      <c r="N118" s="2">
        <f>VLOOKUP($B118,[3]Lifesheet!$K$49:$CK$290,73,0)</f>
        <v>0</v>
      </c>
      <c r="O118" s="2">
        <f>VLOOKUP($B118,[3]Lifesheet!$K$49:$CK$290,74,0)</f>
        <v>0</v>
      </c>
      <c r="P118" s="2">
        <f>VLOOKUP($B118,[3]Lifesheet!$K$49:$CK$290,75,0)</f>
        <v>0</v>
      </c>
      <c r="Q118" s="2">
        <f>VLOOKUP($B118,[3]Lifesheet!$K$49:$CK$290,76,0)</f>
        <v>0</v>
      </c>
      <c r="R118" s="2">
        <f>VLOOKUP($B118,[3]Lifesheet!$K$49:$CK$290,77,0)</f>
        <v>0</v>
      </c>
      <c r="S118" s="2">
        <f>VLOOKUP($B118,[3]Lifesheet!$K$49:$CK$290,78,0)</f>
        <v>0</v>
      </c>
      <c r="T118" s="2">
        <f>VLOOKUP($B118,[3]Lifesheet!$K$49:$CK$290,79,0)</f>
        <v>0</v>
      </c>
      <c r="U118" s="2">
        <f>VLOOKUP(B118,[3]Lifesheet!$K$49:$AO$290,31,0)</f>
        <v>0</v>
      </c>
      <c r="V118" s="2">
        <f>VLOOKUP($B118,[3]Lifesheet!$K$49:$AN$290,22,0)</f>
        <v>7.2544165293488396E-4</v>
      </c>
      <c r="W118" s="2">
        <f>VLOOKUP($B118,[3]Lifesheet!$K$49:$AN$290,23,0)</f>
        <v>7.2544165293488396E-4</v>
      </c>
      <c r="X118" s="2">
        <f>VLOOKUP($B118,[3]Lifesheet!$K$49:$AN$290,24,0)</f>
        <v>7.2544165293488396E-4</v>
      </c>
      <c r="Y118" s="2">
        <f>VLOOKUP($B118,[3]Lifesheet!$K$49:$AN$290,25,0)</f>
        <v>7.2544165293488396E-4</v>
      </c>
      <c r="Z118" s="2">
        <f>VLOOKUP($B118,[3]Lifesheet!$K$49:$AN$290,26,0)</f>
        <v>7.2544165293488396E-4</v>
      </c>
      <c r="AA118" s="2">
        <f>VLOOKUP($B118,[3]Lifesheet!$K$49:$AN$290,27,0)</f>
        <v>7.2544165293488396E-4</v>
      </c>
      <c r="AB118" s="2">
        <f>VLOOKUP($B118,[3]Lifesheet!$K$49:$AN$290,28,0)</f>
        <v>7.2544165293488396E-4</v>
      </c>
      <c r="AC118" s="2">
        <f>VLOOKUP($B118,[3]Lifesheet!$K$49:$AN$290,29,0)</f>
        <v>7.9798574623143501E-4</v>
      </c>
      <c r="AD118" s="2">
        <f>VLOOKUP($B118,[3]Lifesheet!$K$49:$AN$290,30,0)</f>
        <v>7.2544165293488396E-4</v>
      </c>
      <c r="AE118" s="2">
        <f>VLOOKUP(B118,[3]Lifesheet!$K$49:$AX$290,40,0)</f>
        <v>0</v>
      </c>
    </row>
    <row r="119" spans="1:31" x14ac:dyDescent="0.25">
      <c r="A119">
        <v>20210630</v>
      </c>
      <c r="B119" t="s">
        <v>117</v>
      </c>
      <c r="C119" s="1">
        <f>VLOOKUP(B119,'[1]MP 2021Q2'!$A$2:$B$243,2,0)</f>
        <v>5.5E-2</v>
      </c>
      <c r="D119" s="3">
        <f>VLOOKUP(B119,'[2]Operationeel Risico'!$S$53:$AB$294,6,0)</f>
        <v>7.2544165293488396E-4</v>
      </c>
      <c r="E119" s="3">
        <f>VLOOKUP(B119,'[2]Operationeel Risico'!$S$53:$AB$294,7,0)</f>
        <v>0</v>
      </c>
      <c r="F119" s="3">
        <f>VLOOKUP(B119,'[2]Operationeel Risico'!$S$53:$AB$294,8,0)</f>
        <v>0</v>
      </c>
      <c r="G119" s="3">
        <f>VLOOKUP(B119,'[2]Operationeel Risico'!$S$53:$AB$294,9,0)</f>
        <v>0</v>
      </c>
      <c r="H119" s="3">
        <f>VLOOKUP(B119,'[2]Operationeel Risico'!$S$53:$AB$294,10,0)</f>
        <v>0</v>
      </c>
      <c r="I119" s="2">
        <f>VLOOKUP(B119,[3]Lifesheet!$K$49:$AR$290,34,0)</f>
        <v>0</v>
      </c>
      <c r="J119" s="2">
        <f>VLOOKUP(B119,[3]Lifesheet!$K$49:$R$290,8,0)</f>
        <v>1</v>
      </c>
      <c r="K119" s="2">
        <f>VLOOKUP(B119,[3]Lifesheet!$K$49:$AU$290,37,0)</f>
        <v>0</v>
      </c>
      <c r="L119" s="2">
        <f>VLOOKUP($B119,[3]Lifesheet!$K$49:$CK$290,71,0)</f>
        <v>0</v>
      </c>
      <c r="M119" s="2">
        <f>VLOOKUP($B119,[3]Lifesheet!$K$49:$CK$290,72,0)</f>
        <v>0</v>
      </c>
      <c r="N119" s="2">
        <f>VLOOKUP($B119,[3]Lifesheet!$K$49:$CK$290,73,0)</f>
        <v>0</v>
      </c>
      <c r="O119" s="2">
        <f>VLOOKUP($B119,[3]Lifesheet!$K$49:$CK$290,74,0)</f>
        <v>0</v>
      </c>
      <c r="P119" s="2">
        <f>VLOOKUP($B119,[3]Lifesheet!$K$49:$CK$290,75,0)</f>
        <v>0</v>
      </c>
      <c r="Q119" s="2">
        <f>VLOOKUP($B119,[3]Lifesheet!$K$49:$CK$290,76,0)</f>
        <v>0</v>
      </c>
      <c r="R119" s="2">
        <f>VLOOKUP($B119,[3]Lifesheet!$K$49:$CK$290,77,0)</f>
        <v>0</v>
      </c>
      <c r="S119" s="2">
        <f>VLOOKUP($B119,[3]Lifesheet!$K$49:$CK$290,78,0)</f>
        <v>0</v>
      </c>
      <c r="T119" s="2">
        <f>VLOOKUP($B119,[3]Lifesheet!$K$49:$CK$290,79,0)</f>
        <v>0</v>
      </c>
      <c r="U119" s="2">
        <f>VLOOKUP(B119,[3]Lifesheet!$K$49:$AO$290,31,0)</f>
        <v>0</v>
      </c>
      <c r="V119" s="2">
        <f>VLOOKUP($B119,[3]Lifesheet!$K$49:$AN$290,22,0)</f>
        <v>7.2544165293488396E-4</v>
      </c>
      <c r="W119" s="2">
        <f>VLOOKUP($B119,[3]Lifesheet!$K$49:$AN$290,23,0)</f>
        <v>7.2544165293488396E-4</v>
      </c>
      <c r="X119" s="2">
        <f>VLOOKUP($B119,[3]Lifesheet!$K$49:$AN$290,24,0)</f>
        <v>7.2544165293488396E-4</v>
      </c>
      <c r="Y119" s="2">
        <f>VLOOKUP($B119,[3]Lifesheet!$K$49:$AN$290,25,0)</f>
        <v>7.2544165293488396E-4</v>
      </c>
      <c r="Z119" s="2">
        <f>VLOOKUP($B119,[3]Lifesheet!$K$49:$AN$290,26,0)</f>
        <v>7.2544165293488396E-4</v>
      </c>
      <c r="AA119" s="2">
        <f>VLOOKUP($B119,[3]Lifesheet!$K$49:$AN$290,27,0)</f>
        <v>7.2544165293488396E-4</v>
      </c>
      <c r="AB119" s="2">
        <f>VLOOKUP($B119,[3]Lifesheet!$K$49:$AN$290,28,0)</f>
        <v>7.2544165293488396E-4</v>
      </c>
      <c r="AC119" s="2">
        <f>VLOOKUP($B119,[3]Lifesheet!$K$49:$AN$290,29,0)</f>
        <v>7.9798574623143501E-4</v>
      </c>
      <c r="AD119" s="2">
        <f>VLOOKUP($B119,[3]Lifesheet!$K$49:$AN$290,30,0)</f>
        <v>7.2544165293488396E-4</v>
      </c>
      <c r="AE119" s="2">
        <f>VLOOKUP(B119,[3]Lifesheet!$K$49:$AX$290,40,0)</f>
        <v>0</v>
      </c>
    </row>
    <row r="120" spans="1:31" x14ac:dyDescent="0.25">
      <c r="A120">
        <v>20210630</v>
      </c>
      <c r="B120" t="s">
        <v>118</v>
      </c>
      <c r="C120" s="1">
        <f>VLOOKUP(B120,'[1]MP 2021Q2'!$A$2:$B$243,2,0)</f>
        <v>5.5E-2</v>
      </c>
      <c r="D120" s="3">
        <f>VLOOKUP(B120,'[2]Operationeel Risico'!$S$53:$AB$294,6,0)</f>
        <v>7.2544165293488396E-4</v>
      </c>
      <c r="E120" s="3">
        <f>VLOOKUP(B120,'[2]Operationeel Risico'!$S$53:$AB$294,7,0)</f>
        <v>0</v>
      </c>
      <c r="F120" s="3">
        <f>VLOOKUP(B120,'[2]Operationeel Risico'!$S$53:$AB$294,8,0)</f>
        <v>0</v>
      </c>
      <c r="G120" s="3">
        <f>VLOOKUP(B120,'[2]Operationeel Risico'!$S$53:$AB$294,9,0)</f>
        <v>0</v>
      </c>
      <c r="H120" s="3">
        <f>VLOOKUP(B120,'[2]Operationeel Risico'!$S$53:$AB$294,10,0)</f>
        <v>0</v>
      </c>
      <c r="I120" s="2">
        <f>VLOOKUP(B120,[3]Lifesheet!$K$49:$AR$290,34,0)</f>
        <v>0</v>
      </c>
      <c r="J120" s="2">
        <f>VLOOKUP(B120,[3]Lifesheet!$K$49:$R$290,8,0)</f>
        <v>3</v>
      </c>
      <c r="K120" s="2">
        <f>VLOOKUP(B120,[3]Lifesheet!$K$49:$AU$290,37,0)</f>
        <v>0</v>
      </c>
      <c r="L120" s="2">
        <f>VLOOKUP($B120,[3]Lifesheet!$K$49:$CK$290,71,0)</f>
        <v>0</v>
      </c>
      <c r="M120" s="2">
        <f>VLOOKUP($B120,[3]Lifesheet!$K$49:$CK$290,72,0)</f>
        <v>0</v>
      </c>
      <c r="N120" s="2">
        <f>VLOOKUP($B120,[3]Lifesheet!$K$49:$CK$290,73,0)</f>
        <v>0</v>
      </c>
      <c r="O120" s="2">
        <f>VLOOKUP($B120,[3]Lifesheet!$K$49:$CK$290,74,0)</f>
        <v>0</v>
      </c>
      <c r="P120" s="2">
        <f>VLOOKUP($B120,[3]Lifesheet!$K$49:$CK$290,75,0)</f>
        <v>0</v>
      </c>
      <c r="Q120" s="2">
        <f>VLOOKUP($B120,[3]Lifesheet!$K$49:$CK$290,76,0)</f>
        <v>0</v>
      </c>
      <c r="R120" s="2">
        <f>VLOOKUP($B120,[3]Lifesheet!$K$49:$CK$290,77,0)</f>
        <v>0</v>
      </c>
      <c r="S120" s="2">
        <f>VLOOKUP($B120,[3]Lifesheet!$K$49:$CK$290,78,0)</f>
        <v>0</v>
      </c>
      <c r="T120" s="2">
        <f>VLOOKUP($B120,[3]Lifesheet!$K$49:$CK$290,79,0)</f>
        <v>0</v>
      </c>
      <c r="U120" s="2">
        <f>VLOOKUP(B120,[3]Lifesheet!$K$49:$AO$290,31,0)</f>
        <v>0</v>
      </c>
      <c r="V120" s="2">
        <f>VLOOKUP($B120,[3]Lifesheet!$K$49:$AN$290,22,0)</f>
        <v>7.2544165293488396E-4</v>
      </c>
      <c r="W120" s="2">
        <f>VLOOKUP($B120,[3]Lifesheet!$K$49:$AN$290,23,0)</f>
        <v>7.2544165293488396E-4</v>
      </c>
      <c r="X120" s="2">
        <f>VLOOKUP($B120,[3]Lifesheet!$K$49:$AN$290,24,0)</f>
        <v>7.2544165293488396E-4</v>
      </c>
      <c r="Y120" s="2">
        <f>VLOOKUP($B120,[3]Lifesheet!$K$49:$AN$290,25,0)</f>
        <v>7.2544165293488396E-4</v>
      </c>
      <c r="Z120" s="2">
        <f>VLOOKUP($B120,[3]Lifesheet!$K$49:$AN$290,26,0)</f>
        <v>7.2544165293488396E-4</v>
      </c>
      <c r="AA120" s="2">
        <f>VLOOKUP($B120,[3]Lifesheet!$K$49:$AN$290,27,0)</f>
        <v>7.2544165293488396E-4</v>
      </c>
      <c r="AB120" s="2">
        <f>VLOOKUP($B120,[3]Lifesheet!$K$49:$AN$290,28,0)</f>
        <v>7.2544165293488396E-4</v>
      </c>
      <c r="AC120" s="2">
        <f>VLOOKUP($B120,[3]Lifesheet!$K$49:$AN$290,29,0)</f>
        <v>7.9798574623143501E-4</v>
      </c>
      <c r="AD120" s="2">
        <f>VLOOKUP($B120,[3]Lifesheet!$K$49:$AN$290,30,0)</f>
        <v>7.2544165293488396E-4</v>
      </c>
      <c r="AE120" s="2">
        <f>VLOOKUP(B120,[3]Lifesheet!$K$49:$AX$290,40,0)</f>
        <v>0</v>
      </c>
    </row>
    <row r="121" spans="1:31" x14ac:dyDescent="0.25">
      <c r="A121">
        <v>20210630</v>
      </c>
      <c r="B121" t="s">
        <v>119</v>
      </c>
      <c r="C121" s="1">
        <f>VLOOKUP(B121,'[1]MP 2021Q2'!$A$2:$B$243,2,0)</f>
        <v>5.5E-2</v>
      </c>
      <c r="D121" s="3">
        <f>VLOOKUP(B121,'[2]Operationeel Risico'!$S$53:$AB$294,6,0)</f>
        <v>628355376.45471001</v>
      </c>
      <c r="E121" s="3">
        <f>VLOOKUP(B121,'[2]Operationeel Risico'!$S$53:$AB$294,7,0)</f>
        <v>0</v>
      </c>
      <c r="F121" s="3">
        <f>VLOOKUP(B121,'[2]Operationeel Risico'!$S$53:$AB$294,8,0)</f>
        <v>17606.740000000002</v>
      </c>
      <c r="G121" s="3">
        <f>VLOOKUP(B121,'[2]Operationeel Risico'!$S$53:$AB$294,9,0)</f>
        <v>0</v>
      </c>
      <c r="H121" s="3">
        <f>VLOOKUP(B121,'[2]Operationeel Risico'!$S$53:$AB$294,10,0)</f>
        <v>-96.59</v>
      </c>
      <c r="I121" s="2">
        <f>VLOOKUP(B121,[3]Lifesheet!$K$49:$AR$290,34,0)</f>
        <v>0</v>
      </c>
      <c r="J121" s="2">
        <f>VLOOKUP(B121,[3]Lifesheet!$K$49:$R$290,8,0)</f>
        <v>3</v>
      </c>
      <c r="K121" s="2">
        <f>VLOOKUP(B121,[3]Lifesheet!$K$49:$AU$290,37,0)</f>
        <v>0</v>
      </c>
      <c r="L121" s="2">
        <f>VLOOKUP($B121,[3]Lifesheet!$K$49:$CK$290,71,0)</f>
        <v>0</v>
      </c>
      <c r="M121" s="2">
        <f>VLOOKUP($B121,[3]Lifesheet!$K$49:$CK$290,72,0)</f>
        <v>0</v>
      </c>
      <c r="N121" s="2">
        <f>VLOOKUP($B121,[3]Lifesheet!$K$49:$CK$290,73,0)</f>
        <v>0</v>
      </c>
      <c r="O121" s="2">
        <f>VLOOKUP($B121,[3]Lifesheet!$K$49:$CK$290,74,0)</f>
        <v>0</v>
      </c>
      <c r="P121" s="2">
        <f>VLOOKUP($B121,[3]Lifesheet!$K$49:$CK$290,75,0)</f>
        <v>0</v>
      </c>
      <c r="Q121" s="2">
        <f>VLOOKUP($B121,[3]Lifesheet!$K$49:$CK$290,76,0)</f>
        <v>0</v>
      </c>
      <c r="R121" s="2">
        <f>VLOOKUP($B121,[3]Lifesheet!$K$49:$CK$290,77,0)</f>
        <v>0</v>
      </c>
      <c r="S121" s="2">
        <f>VLOOKUP($B121,[3]Lifesheet!$K$49:$CK$290,78,0)</f>
        <v>0</v>
      </c>
      <c r="T121" s="2">
        <f>VLOOKUP($B121,[3]Lifesheet!$K$49:$CK$290,79,0)</f>
        <v>0</v>
      </c>
      <c r="U121" s="2">
        <f>VLOOKUP(B121,[3]Lifesheet!$K$49:$AO$290,31,0)</f>
        <v>23243636</v>
      </c>
      <c r="V121" s="2">
        <f>VLOOKUP($B121,[3]Lifesheet!$K$49:$AN$290,22,0)</f>
        <v>605111740.45471001</v>
      </c>
      <c r="W121" s="2">
        <f>VLOOKUP($B121,[3]Lifesheet!$K$49:$AN$290,23,0)</f>
        <v>578959128.00846899</v>
      </c>
      <c r="X121" s="2">
        <f>VLOOKUP($B121,[3]Lifesheet!$K$49:$AN$290,24,0)</f>
        <v>647808182.83212304</v>
      </c>
      <c r="Y121" s="2">
        <f>VLOOKUP($B121,[3]Lifesheet!$K$49:$AN$290,25,0)</f>
        <v>605111740.45471001</v>
      </c>
      <c r="Z121" s="2">
        <f>VLOOKUP($B121,[3]Lifesheet!$K$49:$AN$290,26,0)</f>
        <v>605111740.45471001</v>
      </c>
      <c r="AA121" s="2">
        <f>VLOOKUP($B121,[3]Lifesheet!$K$49:$AN$290,27,0)</f>
        <v>605111740.45471001</v>
      </c>
      <c r="AB121" s="2">
        <f>VLOOKUP($B121,[3]Lifesheet!$K$49:$AN$290,28,0)</f>
        <v>605111740.45471001</v>
      </c>
      <c r="AC121" s="2">
        <f>VLOOKUP($B121,[3]Lifesheet!$K$49:$AN$290,29,0)</f>
        <v>607500180.40096903</v>
      </c>
      <c r="AD121" s="2">
        <f>VLOOKUP($B121,[3]Lifesheet!$K$49:$AN$290,30,0)</f>
        <v>604509861.23743606</v>
      </c>
      <c r="AE121" s="2">
        <f>VLOOKUP(B121,[3]Lifesheet!$K$49:$AX$290,40,0)</f>
        <v>0</v>
      </c>
    </row>
    <row r="122" spans="1:31" x14ac:dyDescent="0.25">
      <c r="A122">
        <v>20210630</v>
      </c>
      <c r="B122" t="s">
        <v>120</v>
      </c>
      <c r="C122" s="1">
        <f>VLOOKUP(B122,'[1]MP 2021Q2'!$A$2:$B$243,2,0)</f>
        <v>5.5E-2</v>
      </c>
      <c r="D122" s="3">
        <f>VLOOKUP(B122,'[2]Operationeel Risico'!$S$53:$AB$294,6,0)</f>
        <v>5584103.4738622103</v>
      </c>
      <c r="E122" s="3">
        <f>VLOOKUP(B122,'[2]Operationeel Risico'!$S$53:$AB$294,7,0)</f>
        <v>0</v>
      </c>
      <c r="F122" s="3">
        <f>VLOOKUP(B122,'[2]Operationeel Risico'!$S$53:$AB$294,8,0)</f>
        <v>0</v>
      </c>
      <c r="G122" s="3">
        <f>VLOOKUP(B122,'[2]Operationeel Risico'!$S$53:$AB$294,9,0)</f>
        <v>0</v>
      </c>
      <c r="H122" s="3">
        <f>VLOOKUP(B122,'[2]Operationeel Risico'!$S$53:$AB$294,10,0)</f>
        <v>277.06</v>
      </c>
      <c r="I122" s="2">
        <f>VLOOKUP(B122,[3]Lifesheet!$K$49:$AR$290,34,0)</f>
        <v>5339314.324213</v>
      </c>
      <c r="J122" s="2">
        <f>VLOOKUP(B122,[3]Lifesheet!$K$49:$R$290,8,0)</f>
        <v>1</v>
      </c>
      <c r="K122" s="2">
        <f>VLOOKUP(B122,[3]Lifesheet!$K$49:$AU$290,37,0)</f>
        <v>0</v>
      </c>
      <c r="L122" s="2">
        <f>VLOOKUP($B122,[3]Lifesheet!$K$49:$CK$290,71,0)</f>
        <v>0</v>
      </c>
      <c r="M122" s="2">
        <f>VLOOKUP($B122,[3]Lifesheet!$K$49:$CK$290,72,0)</f>
        <v>0</v>
      </c>
      <c r="N122" s="2">
        <f>VLOOKUP($B122,[3]Lifesheet!$K$49:$CK$290,73,0)</f>
        <v>0</v>
      </c>
      <c r="O122" s="2">
        <f>VLOOKUP($B122,[3]Lifesheet!$K$49:$CK$290,74,0)</f>
        <v>0</v>
      </c>
      <c r="P122" s="2">
        <f>VLOOKUP($B122,[3]Lifesheet!$K$49:$CK$290,75,0)</f>
        <v>0</v>
      </c>
      <c r="Q122" s="2">
        <f>VLOOKUP($B122,[3]Lifesheet!$K$49:$CK$290,76,0)</f>
        <v>0</v>
      </c>
      <c r="R122" s="2">
        <f>VLOOKUP($B122,[3]Lifesheet!$K$49:$CK$290,77,0)</f>
        <v>0</v>
      </c>
      <c r="S122" s="2">
        <f>VLOOKUP($B122,[3]Lifesheet!$K$49:$CK$290,78,0)</f>
        <v>0</v>
      </c>
      <c r="T122" s="2">
        <f>VLOOKUP($B122,[3]Lifesheet!$K$49:$CK$290,79,0)</f>
        <v>0</v>
      </c>
      <c r="U122" s="2">
        <f>VLOOKUP(B122,[3]Lifesheet!$K$49:$AO$290,31,0)</f>
        <v>0</v>
      </c>
      <c r="V122" s="2">
        <f>VLOOKUP($B122,[3]Lifesheet!$K$49:$AN$290,22,0)</f>
        <v>5584103.4738622103</v>
      </c>
      <c r="W122" s="2">
        <f>VLOOKUP($B122,[3]Lifesheet!$K$49:$AN$290,23,0)</f>
        <v>5581756.8057965003</v>
      </c>
      <c r="X122" s="2">
        <f>VLOOKUP($B122,[3]Lifesheet!$K$49:$AN$290,24,0)</f>
        <v>5587245.0264076497</v>
      </c>
      <c r="Y122" s="2">
        <f>VLOOKUP($B122,[3]Lifesheet!$K$49:$AN$290,25,0)</f>
        <v>5584103.4738622103</v>
      </c>
      <c r="Z122" s="2">
        <f>VLOOKUP($B122,[3]Lifesheet!$K$49:$AN$290,26,0)</f>
        <v>5584103.4738622103</v>
      </c>
      <c r="AA122" s="2">
        <f>VLOOKUP($B122,[3]Lifesheet!$K$49:$AN$290,27,0)</f>
        <v>5584103.4738622103</v>
      </c>
      <c r="AB122" s="2">
        <f>VLOOKUP($B122,[3]Lifesheet!$K$49:$AN$290,28,0)</f>
        <v>5584103.4738622103</v>
      </c>
      <c r="AC122" s="2">
        <f>VLOOKUP($B122,[3]Lifesheet!$K$49:$AN$290,29,0)</f>
        <v>5607234.2878961703</v>
      </c>
      <c r="AD122" s="2">
        <f>VLOOKUP($B122,[3]Lifesheet!$K$49:$AN$290,30,0)</f>
        <v>5582629.3157409104</v>
      </c>
      <c r="AE122" s="2">
        <f>VLOOKUP(B122,[3]Lifesheet!$K$49:$AX$290,40,0)</f>
        <v>0</v>
      </c>
    </row>
    <row r="123" spans="1:31" x14ac:dyDescent="0.25">
      <c r="A123">
        <v>20210630</v>
      </c>
      <c r="B123" t="s">
        <v>121</v>
      </c>
      <c r="C123" s="1">
        <f>VLOOKUP(B123,'[1]MP 2021Q2'!$A$2:$B$243,2,0)</f>
        <v>5.5E-2</v>
      </c>
      <c r="D123" s="3">
        <f>VLOOKUP(B123,'[2]Operationeel Risico'!$S$53:$AB$294,6,0)</f>
        <v>-51531321.707943603</v>
      </c>
      <c r="E123" s="3">
        <f>VLOOKUP(B123,'[2]Operationeel Risico'!$S$53:$AB$294,7,0)</f>
        <v>12152450.4</v>
      </c>
      <c r="F123" s="3">
        <f>VLOOKUP(B123,'[2]Operationeel Risico'!$S$53:$AB$294,8,0)</f>
        <v>53.07</v>
      </c>
      <c r="G123" s="3">
        <f>VLOOKUP(B123,'[2]Operationeel Risico'!$S$53:$AB$294,9,0)</f>
        <v>23513.64</v>
      </c>
      <c r="H123" s="3">
        <f>VLOOKUP(B123,'[2]Operationeel Risico'!$S$53:$AB$294,10,0)</f>
        <v>334.43</v>
      </c>
      <c r="I123" s="2">
        <f>VLOOKUP(B123,[3]Lifesheet!$K$49:$AR$290,34,0)</f>
        <v>7336856.2283773301</v>
      </c>
      <c r="J123" s="2">
        <f>VLOOKUP(B123,[3]Lifesheet!$K$49:$R$290,8,0)</f>
        <v>1</v>
      </c>
      <c r="K123" s="2">
        <f>VLOOKUP(B123,[3]Lifesheet!$K$49:$AU$290,37,0)</f>
        <v>0</v>
      </c>
      <c r="L123" s="2">
        <f>VLOOKUP($B123,[3]Lifesheet!$K$49:$CK$290,71,0)</f>
        <v>0</v>
      </c>
      <c r="M123" s="2">
        <f>VLOOKUP($B123,[3]Lifesheet!$K$49:$CK$290,72,0)</f>
        <v>0</v>
      </c>
      <c r="N123" s="2">
        <f>VLOOKUP($B123,[3]Lifesheet!$K$49:$CK$290,73,0)</f>
        <v>0</v>
      </c>
      <c r="O123" s="2">
        <f>VLOOKUP($B123,[3]Lifesheet!$K$49:$CK$290,74,0)</f>
        <v>0</v>
      </c>
      <c r="P123" s="2">
        <f>VLOOKUP($B123,[3]Lifesheet!$K$49:$CK$290,75,0)</f>
        <v>0</v>
      </c>
      <c r="Q123" s="2">
        <f>VLOOKUP($B123,[3]Lifesheet!$K$49:$CK$290,76,0)</f>
        <v>0</v>
      </c>
      <c r="R123" s="2">
        <f>VLOOKUP($B123,[3]Lifesheet!$K$49:$CK$290,77,0)</f>
        <v>0</v>
      </c>
      <c r="S123" s="2">
        <f>VLOOKUP($B123,[3]Lifesheet!$K$49:$CK$290,78,0)</f>
        <v>0</v>
      </c>
      <c r="T123" s="2">
        <f>VLOOKUP($B123,[3]Lifesheet!$K$49:$CK$290,79,0)</f>
        <v>0</v>
      </c>
      <c r="U123" s="2">
        <f>VLOOKUP(B123,[3]Lifesheet!$K$49:$AO$290,31,0)</f>
        <v>14400000</v>
      </c>
      <c r="V123" s="2">
        <f>VLOOKUP($B123,[3]Lifesheet!$K$49:$AN$290,22,0)</f>
        <v>-65931321.707943603</v>
      </c>
      <c r="W123" s="2">
        <f>VLOOKUP($B123,[3]Lifesheet!$K$49:$AN$290,23,0)</f>
        <v>-59833828.972292103</v>
      </c>
      <c r="X123" s="2">
        <f>VLOOKUP($B123,[3]Lifesheet!$K$49:$AN$290,24,0)</f>
        <v>-74176270.327399805</v>
      </c>
      <c r="Y123" s="2">
        <f>VLOOKUP($B123,[3]Lifesheet!$K$49:$AN$290,25,0)</f>
        <v>-65887265.772563197</v>
      </c>
      <c r="Z123" s="2">
        <f>VLOOKUP($B123,[3]Lifesheet!$K$49:$AN$290,26,0)</f>
        <v>-84507857.256375298</v>
      </c>
      <c r="AA123" s="2">
        <f>VLOOKUP($B123,[3]Lifesheet!$K$49:$AN$290,27,0)</f>
        <v>-52647600.151236899</v>
      </c>
      <c r="AB123" s="2">
        <f>VLOOKUP($B123,[3]Lifesheet!$K$49:$AN$290,28,0)</f>
        <v>-65931321.707943603</v>
      </c>
      <c r="AC123" s="2">
        <f>VLOOKUP($B123,[3]Lifesheet!$K$49:$AN$290,29,0)</f>
        <v>-64836658.115643904</v>
      </c>
      <c r="AD123" s="2">
        <f>VLOOKUP($B123,[3]Lifesheet!$K$49:$AN$290,30,0)</f>
        <v>-62653199.237735502</v>
      </c>
      <c r="AE123" s="2">
        <f>VLOOKUP(B123,[3]Lifesheet!$K$49:$AX$290,40,0)</f>
        <v>0</v>
      </c>
    </row>
    <row r="124" spans="1:31" x14ac:dyDescent="0.25">
      <c r="A124">
        <v>20210630</v>
      </c>
      <c r="B124" t="s">
        <v>122</v>
      </c>
      <c r="C124" s="1">
        <f>VLOOKUP(B124,'[1]MP 2021Q2'!$A$2:$B$243,2,0)</f>
        <v>5.5E-2</v>
      </c>
      <c r="D124" s="3">
        <f>VLOOKUP(B124,'[2]Operationeel Risico'!$S$53:$AB$294,6,0)</f>
        <v>7.2544165293488396E-4</v>
      </c>
      <c r="E124" s="3">
        <f>VLOOKUP(B124,'[2]Operationeel Risico'!$S$53:$AB$294,7,0)</f>
        <v>0</v>
      </c>
      <c r="F124" s="3">
        <f>VLOOKUP(B124,'[2]Operationeel Risico'!$S$53:$AB$294,8,0)</f>
        <v>0</v>
      </c>
      <c r="G124" s="3">
        <f>VLOOKUP(B124,'[2]Operationeel Risico'!$S$53:$AB$294,9,0)</f>
        <v>0</v>
      </c>
      <c r="H124" s="3">
        <f>VLOOKUP(B124,'[2]Operationeel Risico'!$S$53:$AB$294,10,0)</f>
        <v>0</v>
      </c>
      <c r="I124" s="2">
        <f>VLOOKUP(B124,[3]Lifesheet!$K$49:$AR$290,34,0)</f>
        <v>0</v>
      </c>
      <c r="J124" s="2">
        <f>VLOOKUP(B124,[3]Lifesheet!$K$49:$R$290,8,0)</f>
        <v>1</v>
      </c>
      <c r="K124" s="2">
        <f>VLOOKUP(B124,[3]Lifesheet!$K$49:$AU$290,37,0)</f>
        <v>0</v>
      </c>
      <c r="L124" s="2">
        <f>VLOOKUP($B124,[3]Lifesheet!$K$49:$CK$290,71,0)</f>
        <v>0</v>
      </c>
      <c r="M124" s="2">
        <f>VLOOKUP($B124,[3]Lifesheet!$K$49:$CK$290,72,0)</f>
        <v>0</v>
      </c>
      <c r="N124" s="2">
        <f>VLOOKUP($B124,[3]Lifesheet!$K$49:$CK$290,73,0)</f>
        <v>0</v>
      </c>
      <c r="O124" s="2">
        <f>VLOOKUP($B124,[3]Lifesheet!$K$49:$CK$290,74,0)</f>
        <v>0</v>
      </c>
      <c r="P124" s="2">
        <f>VLOOKUP($B124,[3]Lifesheet!$K$49:$CK$290,75,0)</f>
        <v>0</v>
      </c>
      <c r="Q124" s="2">
        <f>VLOOKUP($B124,[3]Lifesheet!$K$49:$CK$290,76,0)</f>
        <v>0</v>
      </c>
      <c r="R124" s="2">
        <f>VLOOKUP($B124,[3]Lifesheet!$K$49:$CK$290,77,0)</f>
        <v>0</v>
      </c>
      <c r="S124" s="2">
        <f>VLOOKUP($B124,[3]Lifesheet!$K$49:$CK$290,78,0)</f>
        <v>0</v>
      </c>
      <c r="T124" s="2">
        <f>VLOOKUP($B124,[3]Lifesheet!$K$49:$CK$290,79,0)</f>
        <v>0</v>
      </c>
      <c r="U124" s="2">
        <f>VLOOKUP(B124,[3]Lifesheet!$K$49:$AO$290,31,0)</f>
        <v>0</v>
      </c>
      <c r="V124" s="2">
        <f>VLOOKUP($B124,[3]Lifesheet!$K$49:$AN$290,22,0)</f>
        <v>7.2544165293488396E-4</v>
      </c>
      <c r="W124" s="2">
        <f>VLOOKUP($B124,[3]Lifesheet!$K$49:$AN$290,23,0)</f>
        <v>7.2544165293488396E-4</v>
      </c>
      <c r="X124" s="2">
        <f>VLOOKUP($B124,[3]Lifesheet!$K$49:$AN$290,24,0)</f>
        <v>7.2544165293488396E-4</v>
      </c>
      <c r="Y124" s="2">
        <f>VLOOKUP($B124,[3]Lifesheet!$K$49:$AN$290,25,0)</f>
        <v>7.2544165293488396E-4</v>
      </c>
      <c r="Z124" s="2">
        <f>VLOOKUP($B124,[3]Lifesheet!$K$49:$AN$290,26,0)</f>
        <v>7.2544165293488396E-4</v>
      </c>
      <c r="AA124" s="2">
        <f>VLOOKUP($B124,[3]Lifesheet!$K$49:$AN$290,27,0)</f>
        <v>7.2544165293488396E-4</v>
      </c>
      <c r="AB124" s="2">
        <f>VLOOKUP($B124,[3]Lifesheet!$K$49:$AN$290,28,0)</f>
        <v>7.2544165293488396E-4</v>
      </c>
      <c r="AC124" s="2">
        <f>VLOOKUP($B124,[3]Lifesheet!$K$49:$AN$290,29,0)</f>
        <v>7.9798574623143501E-4</v>
      </c>
      <c r="AD124" s="2">
        <f>VLOOKUP($B124,[3]Lifesheet!$K$49:$AN$290,30,0)</f>
        <v>7.2544165293488396E-4</v>
      </c>
      <c r="AE124" s="2">
        <f>VLOOKUP(B124,[3]Lifesheet!$K$49:$AX$290,40,0)</f>
        <v>0</v>
      </c>
    </row>
    <row r="125" spans="1:31" x14ac:dyDescent="0.25">
      <c r="A125">
        <v>20210630</v>
      </c>
      <c r="B125" t="s">
        <v>123</v>
      </c>
      <c r="C125" s="1">
        <f>VLOOKUP(B125,'[1]MP 2021Q2'!$A$2:$B$243,2,0)</f>
        <v>5.0000000000000001E-3</v>
      </c>
      <c r="D125" s="3">
        <f>VLOOKUP(B125,'[2]Operationeel Risico'!$S$53:$AB$294,6,0)</f>
        <v>1593187.0886609501</v>
      </c>
      <c r="E125" s="3">
        <f>VLOOKUP(B125,'[2]Operationeel Risico'!$S$53:$AB$294,7,0)</f>
        <v>54110.16</v>
      </c>
      <c r="F125" s="3">
        <f>VLOOKUP(B125,'[2]Operationeel Risico'!$S$53:$AB$294,8,0)</f>
        <v>0</v>
      </c>
      <c r="G125" s="3">
        <f>VLOOKUP(B125,'[2]Operationeel Risico'!$S$53:$AB$294,9,0)</f>
        <v>23.08</v>
      </c>
      <c r="H125" s="3">
        <f>VLOOKUP(B125,'[2]Operationeel Risico'!$S$53:$AB$294,10,0)</f>
        <v>0.5</v>
      </c>
      <c r="I125" s="2">
        <f>VLOOKUP(B125,[3]Lifesheet!$K$49:$AR$290,34,0)</f>
        <v>1428194.2519202901</v>
      </c>
      <c r="J125" s="2">
        <f>VLOOKUP(B125,[3]Lifesheet!$K$49:$R$290,8,0)</f>
        <v>1</v>
      </c>
      <c r="K125" s="2">
        <f>VLOOKUP(B125,[3]Lifesheet!$K$49:$AU$290,37,0)</f>
        <v>0</v>
      </c>
      <c r="L125" s="2">
        <f>VLOOKUP($B125,[3]Lifesheet!$K$49:$CK$290,71,0)</f>
        <v>179332.08578013099</v>
      </c>
      <c r="M125" s="2">
        <f>VLOOKUP($B125,[3]Lifesheet!$K$49:$CK$290,72,0)</f>
        <v>178992.85142192899</v>
      </c>
      <c r="N125" s="2">
        <f>VLOOKUP($B125,[3]Lifesheet!$K$49:$CK$290,73,0)</f>
        <v>179786.04156555701</v>
      </c>
      <c r="O125" s="2">
        <f>VLOOKUP($B125,[3]Lifesheet!$K$49:$CK$290,74,0)</f>
        <v>179332.08578013099</v>
      </c>
      <c r="P125" s="2">
        <f>VLOOKUP($B125,[3]Lifesheet!$K$49:$CK$290,75,0)</f>
        <v>217352.160253006</v>
      </c>
      <c r="Q125" s="2">
        <f>VLOOKUP($B125,[3]Lifesheet!$K$49:$CK$290,76,0)</f>
        <v>149737.61117366899</v>
      </c>
      <c r="R125" s="2">
        <f>VLOOKUP($B125,[3]Lifesheet!$K$49:$CK$290,77,0)</f>
        <v>179332.08578013099</v>
      </c>
      <c r="S125" s="2">
        <f>VLOOKUP($B125,[3]Lifesheet!$K$49:$CK$290,78,0)</f>
        <v>179332.08578013099</v>
      </c>
      <c r="T125" s="2">
        <f>VLOOKUP($B125,[3]Lifesheet!$K$49:$CK$290,79,0)</f>
        <v>178938.29870072799</v>
      </c>
      <c r="U125" s="2">
        <f>VLOOKUP(B125,[3]Lifesheet!$K$49:$AO$290,31,0)</f>
        <v>0</v>
      </c>
      <c r="V125" s="2">
        <f>VLOOKUP($B125,[3]Lifesheet!$K$49:$AN$290,22,0)</f>
        <v>1593187.0886609501</v>
      </c>
      <c r="W125" s="2">
        <f>VLOOKUP($B125,[3]Lifesheet!$K$49:$AN$290,23,0)</f>
        <v>1588752.70275661</v>
      </c>
      <c r="X125" s="2">
        <f>VLOOKUP($B125,[3]Lifesheet!$K$49:$AN$290,24,0)</f>
        <v>1599126.4862307201</v>
      </c>
      <c r="Y125" s="2">
        <f>VLOOKUP($B125,[3]Lifesheet!$K$49:$AN$290,25,0)</f>
        <v>1593187.0886609501</v>
      </c>
      <c r="Z125" s="2">
        <f>VLOOKUP($B125,[3]Lifesheet!$K$49:$AN$290,26,0)</f>
        <v>1628903.7833247399</v>
      </c>
      <c r="AA125" s="2">
        <f>VLOOKUP($B125,[3]Lifesheet!$K$49:$AN$290,27,0)</f>
        <v>1565527.6399771899</v>
      </c>
      <c r="AB125" s="2">
        <f>VLOOKUP($B125,[3]Lifesheet!$K$49:$AN$290,28,0)</f>
        <v>1593187.0886609501</v>
      </c>
      <c r="AC125" s="2">
        <f>VLOOKUP($B125,[3]Lifesheet!$K$49:$AN$290,29,0)</f>
        <v>1594336.15066729</v>
      </c>
      <c r="AD125" s="2">
        <f>VLOOKUP($B125,[3]Lifesheet!$K$49:$AN$290,30,0)</f>
        <v>1590074.8167280101</v>
      </c>
      <c r="AE125" s="2">
        <f>VLOOKUP(B125,[3]Lifesheet!$K$49:$AX$290,40,0)</f>
        <v>0</v>
      </c>
    </row>
    <row r="126" spans="1:31" x14ac:dyDescent="0.25">
      <c r="A126">
        <v>20210630</v>
      </c>
      <c r="B126" t="s">
        <v>124</v>
      </c>
      <c r="C126" s="1">
        <f>VLOOKUP(B126,'[1]MP 2021Q2'!$A$2:$B$243,2,0)</f>
        <v>5.5E-2</v>
      </c>
      <c r="D126" s="3">
        <f>VLOOKUP(B126,'[2]Operationeel Risico'!$S$53:$AB$294,6,0)</f>
        <v>2400000.0007254402</v>
      </c>
      <c r="E126" s="3">
        <f>VLOOKUP(B126,'[2]Operationeel Risico'!$S$53:$AB$294,7,0)</f>
        <v>0</v>
      </c>
      <c r="F126" s="3">
        <f>VLOOKUP(B126,'[2]Operationeel Risico'!$S$53:$AB$294,8,0)</f>
        <v>0</v>
      </c>
      <c r="G126" s="3">
        <f>VLOOKUP(B126,'[2]Operationeel Risico'!$S$53:$AB$294,9,0)</f>
        <v>0</v>
      </c>
      <c r="H126" s="3">
        <f>VLOOKUP(B126,'[2]Operationeel Risico'!$S$53:$AB$294,10,0)</f>
        <v>0</v>
      </c>
      <c r="I126" s="2">
        <f>VLOOKUP(B126,[3]Lifesheet!$K$49:$AR$290,34,0)</f>
        <v>0</v>
      </c>
      <c r="J126" s="2">
        <f>VLOOKUP(B126,[3]Lifesheet!$K$49:$R$290,8,0)</f>
        <v>1</v>
      </c>
      <c r="K126" s="2">
        <f>VLOOKUP(B126,[3]Lifesheet!$K$49:$AU$290,37,0)</f>
        <v>0</v>
      </c>
      <c r="L126" s="2">
        <f>VLOOKUP($B126,[3]Lifesheet!$K$49:$CK$290,71,0)</f>
        <v>0</v>
      </c>
      <c r="M126" s="2">
        <f>VLOOKUP($B126,[3]Lifesheet!$K$49:$CK$290,72,0)</f>
        <v>0</v>
      </c>
      <c r="N126" s="2">
        <f>VLOOKUP($B126,[3]Lifesheet!$K$49:$CK$290,73,0)</f>
        <v>0</v>
      </c>
      <c r="O126" s="2">
        <f>VLOOKUP($B126,[3]Lifesheet!$K$49:$CK$290,74,0)</f>
        <v>0</v>
      </c>
      <c r="P126" s="2">
        <f>VLOOKUP($B126,[3]Lifesheet!$K$49:$CK$290,75,0)</f>
        <v>0</v>
      </c>
      <c r="Q126" s="2">
        <f>VLOOKUP($B126,[3]Lifesheet!$K$49:$CK$290,76,0)</f>
        <v>0</v>
      </c>
      <c r="R126" s="2">
        <f>VLOOKUP($B126,[3]Lifesheet!$K$49:$CK$290,77,0)</f>
        <v>0</v>
      </c>
      <c r="S126" s="2">
        <f>VLOOKUP($B126,[3]Lifesheet!$K$49:$CK$290,78,0)</f>
        <v>0</v>
      </c>
      <c r="T126" s="2">
        <f>VLOOKUP($B126,[3]Lifesheet!$K$49:$CK$290,79,0)</f>
        <v>0</v>
      </c>
      <c r="U126" s="2">
        <f>VLOOKUP(B126,[3]Lifesheet!$K$49:$AO$290,31,0)</f>
        <v>2400000</v>
      </c>
      <c r="V126" s="2">
        <f>VLOOKUP($B126,[3]Lifesheet!$K$49:$AN$290,22,0)</f>
        <v>7.2544165293488396E-4</v>
      </c>
      <c r="W126" s="2">
        <f>VLOOKUP($B126,[3]Lifesheet!$K$49:$AN$290,23,0)</f>
        <v>7.2544165293488396E-4</v>
      </c>
      <c r="X126" s="2">
        <f>VLOOKUP($B126,[3]Lifesheet!$K$49:$AN$290,24,0)</f>
        <v>7.2544165293488396E-4</v>
      </c>
      <c r="Y126" s="2">
        <f>VLOOKUP($B126,[3]Lifesheet!$K$49:$AN$290,25,0)</f>
        <v>7.2544165293488396E-4</v>
      </c>
      <c r="Z126" s="2">
        <f>VLOOKUP($B126,[3]Lifesheet!$K$49:$AN$290,26,0)</f>
        <v>7.2544165293488396E-4</v>
      </c>
      <c r="AA126" s="2">
        <f>VLOOKUP($B126,[3]Lifesheet!$K$49:$AN$290,27,0)</f>
        <v>7.2544165293488396E-4</v>
      </c>
      <c r="AB126" s="2">
        <f>VLOOKUP($B126,[3]Lifesheet!$K$49:$AN$290,28,0)</f>
        <v>7.2544165293488396E-4</v>
      </c>
      <c r="AC126" s="2">
        <f>VLOOKUP($B126,[3]Lifesheet!$K$49:$AN$290,29,0)</f>
        <v>7.9798574623143501E-4</v>
      </c>
      <c r="AD126" s="2">
        <f>VLOOKUP($B126,[3]Lifesheet!$K$49:$AN$290,30,0)</f>
        <v>7.2544165293488396E-4</v>
      </c>
      <c r="AE126" s="2">
        <f>VLOOKUP(B126,[3]Lifesheet!$K$49:$AX$290,40,0)</f>
        <v>0</v>
      </c>
    </row>
    <row r="127" spans="1:31" x14ac:dyDescent="0.25">
      <c r="A127">
        <v>20210630</v>
      </c>
      <c r="B127" t="s">
        <v>125</v>
      </c>
      <c r="C127" s="1">
        <f>VLOOKUP(B127,'[1]MP 2021Q2'!$A$2:$B$243,2,0)</f>
        <v>5.5E-2</v>
      </c>
      <c r="D127" s="3">
        <f>VLOOKUP(B127,'[2]Operationeel Risico'!$S$53:$AB$294,6,0)</f>
        <v>7653362.9902475402</v>
      </c>
      <c r="E127" s="3">
        <f>VLOOKUP(B127,'[2]Operationeel Risico'!$S$53:$AB$294,7,0)</f>
        <v>98092.479999999996</v>
      </c>
      <c r="F127" s="3">
        <f>VLOOKUP(B127,'[2]Operationeel Risico'!$S$53:$AB$294,8,0)</f>
        <v>0</v>
      </c>
      <c r="G127" s="3">
        <f>VLOOKUP(B127,'[2]Operationeel Risico'!$S$53:$AB$294,9,0)</f>
        <v>208.48</v>
      </c>
      <c r="H127" s="3">
        <f>VLOOKUP(B127,'[2]Operationeel Risico'!$S$53:$AB$294,10,0)</f>
        <v>299.39999999999998</v>
      </c>
      <c r="I127" s="2">
        <f>VLOOKUP(B127,[3]Lifesheet!$K$49:$AR$290,34,0)</f>
        <v>6311358.9375340799</v>
      </c>
      <c r="J127" s="2">
        <f>VLOOKUP(B127,[3]Lifesheet!$K$49:$R$290,8,0)</f>
        <v>1</v>
      </c>
      <c r="K127" s="2">
        <f>VLOOKUP(B127,[3]Lifesheet!$K$49:$AU$290,37,0)</f>
        <v>0</v>
      </c>
      <c r="L127" s="2">
        <f>VLOOKUP($B127,[3]Lifesheet!$K$49:$CK$290,71,0)</f>
        <v>0</v>
      </c>
      <c r="M127" s="2">
        <f>VLOOKUP($B127,[3]Lifesheet!$K$49:$CK$290,72,0)</f>
        <v>0</v>
      </c>
      <c r="N127" s="2">
        <f>VLOOKUP($B127,[3]Lifesheet!$K$49:$CK$290,73,0)</f>
        <v>0</v>
      </c>
      <c r="O127" s="2">
        <f>VLOOKUP($B127,[3]Lifesheet!$K$49:$CK$290,74,0)</f>
        <v>0</v>
      </c>
      <c r="P127" s="2">
        <f>VLOOKUP($B127,[3]Lifesheet!$K$49:$CK$290,75,0)</f>
        <v>0</v>
      </c>
      <c r="Q127" s="2">
        <f>VLOOKUP($B127,[3]Lifesheet!$K$49:$CK$290,76,0)</f>
        <v>0</v>
      </c>
      <c r="R127" s="2">
        <f>VLOOKUP($B127,[3]Lifesheet!$K$49:$CK$290,77,0)</f>
        <v>0</v>
      </c>
      <c r="S127" s="2">
        <f>VLOOKUP($B127,[3]Lifesheet!$K$49:$CK$290,78,0)</f>
        <v>0</v>
      </c>
      <c r="T127" s="2">
        <f>VLOOKUP($B127,[3]Lifesheet!$K$49:$CK$290,79,0)</f>
        <v>0</v>
      </c>
      <c r="U127" s="2">
        <f>VLOOKUP(B127,[3]Lifesheet!$K$49:$AO$290,31,0)</f>
        <v>0</v>
      </c>
      <c r="V127" s="2">
        <f>VLOOKUP($B127,[3]Lifesheet!$K$49:$AN$290,22,0)</f>
        <v>7653362.9902475402</v>
      </c>
      <c r="W127" s="2">
        <f>VLOOKUP($B127,[3]Lifesheet!$K$49:$AN$290,23,0)</f>
        <v>7650223.0828073202</v>
      </c>
      <c r="X127" s="2">
        <f>VLOOKUP($B127,[3]Lifesheet!$K$49:$AN$290,24,0)</f>
        <v>7657563.3392896699</v>
      </c>
      <c r="Y127" s="2">
        <f>VLOOKUP($B127,[3]Lifesheet!$K$49:$AN$290,25,0)</f>
        <v>7653362.9902475402</v>
      </c>
      <c r="Z127" s="2">
        <f>VLOOKUP($B127,[3]Lifesheet!$K$49:$AN$290,26,0)</f>
        <v>7669917.7565643704</v>
      </c>
      <c r="AA127" s="2">
        <f>VLOOKUP($B127,[3]Lifesheet!$K$49:$AN$290,27,0)</f>
        <v>7638450.6992069399</v>
      </c>
      <c r="AB127" s="2">
        <f>VLOOKUP($B127,[3]Lifesheet!$K$49:$AN$290,28,0)</f>
        <v>7653362.9902475402</v>
      </c>
      <c r="AC127" s="2">
        <f>VLOOKUP($B127,[3]Lifesheet!$K$49:$AN$290,29,0)</f>
        <v>7683038.6957430802</v>
      </c>
      <c r="AD127" s="2">
        <f>VLOOKUP($B127,[3]Lifesheet!$K$49:$AN$290,30,0)</f>
        <v>7650571.7058307603</v>
      </c>
      <c r="AE127" s="2">
        <f>VLOOKUP(B127,[3]Lifesheet!$K$49:$AX$290,40,0)</f>
        <v>0</v>
      </c>
    </row>
    <row r="128" spans="1:31" x14ac:dyDescent="0.25">
      <c r="A128">
        <v>20210630</v>
      </c>
      <c r="B128" t="s">
        <v>126</v>
      </c>
      <c r="C128" s="1">
        <f>VLOOKUP(B128,'[1]MP 2021Q2'!$A$2:$B$243,2,0)</f>
        <v>5.5E-2</v>
      </c>
      <c r="D128" s="3">
        <f>VLOOKUP(B128,'[2]Operationeel Risico'!$S$53:$AB$294,6,0)</f>
        <v>86588975.104271799</v>
      </c>
      <c r="E128" s="3">
        <f>VLOOKUP(B128,'[2]Operationeel Risico'!$S$53:$AB$294,7,0)</f>
        <v>3023551.81</v>
      </c>
      <c r="F128" s="3">
        <f>VLOOKUP(B128,'[2]Operationeel Risico'!$S$53:$AB$294,8,0)</f>
        <v>0</v>
      </c>
      <c r="G128" s="3">
        <f>VLOOKUP(B128,'[2]Operationeel Risico'!$S$53:$AB$294,9,0)</f>
        <v>2626.9</v>
      </c>
      <c r="H128" s="3">
        <f>VLOOKUP(B128,'[2]Operationeel Risico'!$S$53:$AB$294,10,0)</f>
        <v>1130.05</v>
      </c>
      <c r="I128" s="2">
        <f>VLOOKUP(B128,[3]Lifesheet!$K$49:$AR$290,34,0)</f>
        <v>68308035.359234601</v>
      </c>
      <c r="J128" s="2">
        <f>VLOOKUP(B128,[3]Lifesheet!$K$49:$R$290,8,0)</f>
        <v>1</v>
      </c>
      <c r="K128" s="2">
        <f>VLOOKUP(B128,[3]Lifesheet!$K$49:$AU$290,37,0)</f>
        <v>0</v>
      </c>
      <c r="L128" s="2">
        <f>VLOOKUP($B128,[3]Lifesheet!$K$49:$CK$290,71,0)</f>
        <v>0</v>
      </c>
      <c r="M128" s="2">
        <f>VLOOKUP($B128,[3]Lifesheet!$K$49:$CK$290,72,0)</f>
        <v>0</v>
      </c>
      <c r="N128" s="2">
        <f>VLOOKUP($B128,[3]Lifesheet!$K$49:$CK$290,73,0)</f>
        <v>0</v>
      </c>
      <c r="O128" s="2">
        <f>VLOOKUP($B128,[3]Lifesheet!$K$49:$CK$290,74,0)</f>
        <v>0</v>
      </c>
      <c r="P128" s="2">
        <f>VLOOKUP($B128,[3]Lifesheet!$K$49:$CK$290,75,0)</f>
        <v>0</v>
      </c>
      <c r="Q128" s="2">
        <f>VLOOKUP($B128,[3]Lifesheet!$K$49:$CK$290,76,0)</f>
        <v>0</v>
      </c>
      <c r="R128" s="2">
        <f>VLOOKUP($B128,[3]Lifesheet!$K$49:$CK$290,77,0)</f>
        <v>0</v>
      </c>
      <c r="S128" s="2">
        <f>VLOOKUP($B128,[3]Lifesheet!$K$49:$CK$290,78,0)</f>
        <v>0</v>
      </c>
      <c r="T128" s="2">
        <f>VLOOKUP($B128,[3]Lifesheet!$K$49:$CK$290,79,0)</f>
        <v>0</v>
      </c>
      <c r="U128" s="2">
        <f>VLOOKUP(B128,[3]Lifesheet!$K$49:$AO$290,31,0)</f>
        <v>-3369848.0452133599</v>
      </c>
      <c r="V128" s="2">
        <f>VLOOKUP($B128,[3]Lifesheet!$K$49:$AN$290,22,0)</f>
        <v>89958823.149485201</v>
      </c>
      <c r="W128" s="2">
        <f>VLOOKUP($B128,[3]Lifesheet!$K$49:$AN$290,23,0)</f>
        <v>90125111.351580307</v>
      </c>
      <c r="X128" s="2">
        <f>VLOOKUP($B128,[3]Lifesheet!$K$49:$AN$290,24,0)</f>
        <v>89736042.372663006</v>
      </c>
      <c r="Y128" s="2">
        <f>VLOOKUP($B128,[3]Lifesheet!$K$49:$AN$290,25,0)</f>
        <v>90109899.8532359</v>
      </c>
      <c r="Z128" s="2">
        <f>VLOOKUP($B128,[3]Lifesheet!$K$49:$AN$290,26,0)</f>
        <v>91844477.649360999</v>
      </c>
      <c r="AA128" s="2">
        <f>VLOOKUP($B128,[3]Lifesheet!$K$49:$AN$290,27,0)</f>
        <v>88367998.180651695</v>
      </c>
      <c r="AB128" s="2">
        <f>VLOOKUP($B128,[3]Lifesheet!$K$49:$AN$290,28,0)</f>
        <v>89958823.149485201</v>
      </c>
      <c r="AC128" s="2">
        <f>VLOOKUP($B128,[3]Lifesheet!$K$49:$AN$290,29,0)</f>
        <v>90847119.161528707</v>
      </c>
      <c r="AD128" s="2">
        <f>VLOOKUP($B128,[3]Lifesheet!$K$49:$AN$290,30,0)</f>
        <v>90091105.703969702</v>
      </c>
      <c r="AE128" s="2">
        <f>VLOOKUP(B128,[3]Lifesheet!$K$49:$AX$290,40,0)</f>
        <v>0</v>
      </c>
    </row>
    <row r="129" spans="1:31" x14ac:dyDescent="0.25">
      <c r="A129">
        <v>20210630</v>
      </c>
      <c r="B129" t="s">
        <v>127</v>
      </c>
      <c r="C129" s="1">
        <f>VLOOKUP(B129,'[1]MP 2021Q2'!$A$2:$B$243,2,0)</f>
        <v>5.5E-2</v>
      </c>
      <c r="D129" s="3">
        <f>VLOOKUP(B129,'[2]Operationeel Risico'!$S$53:$AB$294,6,0)</f>
        <v>354138615.57525802</v>
      </c>
      <c r="E129" s="3">
        <f>VLOOKUP(B129,'[2]Operationeel Risico'!$S$53:$AB$294,7,0)</f>
        <v>3728345.08</v>
      </c>
      <c r="F129" s="3">
        <f>VLOOKUP(B129,'[2]Operationeel Risico'!$S$53:$AB$294,8,0)</f>
        <v>0</v>
      </c>
      <c r="G129" s="3">
        <f>VLOOKUP(B129,'[2]Operationeel Risico'!$S$53:$AB$294,9,0)</f>
        <v>4223.22</v>
      </c>
      <c r="H129" s="3">
        <f>VLOOKUP(B129,'[2]Operationeel Risico'!$S$53:$AB$294,10,0)</f>
        <v>5597.6</v>
      </c>
      <c r="I129" s="2">
        <f>VLOOKUP(B129,[3]Lifesheet!$K$49:$AR$290,34,0)</f>
        <v>286225574.88702101</v>
      </c>
      <c r="J129" s="2">
        <f>VLOOKUP(B129,[3]Lifesheet!$K$49:$R$290,8,0)</f>
        <v>1</v>
      </c>
      <c r="K129" s="2">
        <f>VLOOKUP(B129,[3]Lifesheet!$K$49:$AU$290,37,0)</f>
        <v>0</v>
      </c>
      <c r="L129" s="2">
        <f>VLOOKUP($B129,[3]Lifesheet!$K$49:$CK$290,71,0)</f>
        <v>0</v>
      </c>
      <c r="M129" s="2">
        <f>VLOOKUP($B129,[3]Lifesheet!$K$49:$CK$290,72,0)</f>
        <v>0</v>
      </c>
      <c r="N129" s="2">
        <f>VLOOKUP($B129,[3]Lifesheet!$K$49:$CK$290,73,0)</f>
        <v>0</v>
      </c>
      <c r="O129" s="2">
        <f>VLOOKUP($B129,[3]Lifesheet!$K$49:$CK$290,74,0)</f>
        <v>0</v>
      </c>
      <c r="P129" s="2">
        <f>VLOOKUP($B129,[3]Lifesheet!$K$49:$CK$290,75,0)</f>
        <v>0</v>
      </c>
      <c r="Q129" s="2">
        <f>VLOOKUP($B129,[3]Lifesheet!$K$49:$CK$290,76,0)</f>
        <v>0</v>
      </c>
      <c r="R129" s="2">
        <f>VLOOKUP($B129,[3]Lifesheet!$K$49:$CK$290,77,0)</f>
        <v>0</v>
      </c>
      <c r="S129" s="2">
        <f>VLOOKUP($B129,[3]Lifesheet!$K$49:$CK$290,78,0)</f>
        <v>0</v>
      </c>
      <c r="T129" s="2">
        <f>VLOOKUP($B129,[3]Lifesheet!$K$49:$CK$290,79,0)</f>
        <v>0</v>
      </c>
      <c r="U129" s="2">
        <f>VLOOKUP(B129,[3]Lifesheet!$K$49:$AO$290,31,0)</f>
        <v>-13974000.730869699</v>
      </c>
      <c r="V129" s="2">
        <f>VLOOKUP($B129,[3]Lifesheet!$K$49:$AN$290,22,0)</f>
        <v>368112616.30612803</v>
      </c>
      <c r="W129" s="2">
        <f>VLOOKUP($B129,[3]Lifesheet!$K$49:$AN$290,23,0)</f>
        <v>367879289.61746103</v>
      </c>
      <c r="X129" s="2">
        <f>VLOOKUP($B129,[3]Lifesheet!$K$49:$AN$290,24,0)</f>
        <v>368425472.68132401</v>
      </c>
      <c r="Y129" s="2">
        <f>VLOOKUP($B129,[3]Lifesheet!$K$49:$AN$290,25,0)</f>
        <v>368217297.28179598</v>
      </c>
      <c r="Z129" s="2">
        <f>VLOOKUP($B129,[3]Lifesheet!$K$49:$AN$290,26,0)</f>
        <v>370859966.84365499</v>
      </c>
      <c r="AA129" s="2">
        <f>VLOOKUP($B129,[3]Lifesheet!$K$49:$AN$290,27,0)</f>
        <v>365574098.07100898</v>
      </c>
      <c r="AB129" s="2">
        <f>VLOOKUP($B129,[3]Lifesheet!$K$49:$AN$290,28,0)</f>
        <v>368112616.30612803</v>
      </c>
      <c r="AC129" s="2">
        <f>VLOOKUP($B129,[3]Lifesheet!$K$49:$AN$290,29,0)</f>
        <v>369214292.38077402</v>
      </c>
      <c r="AD129" s="2">
        <f>VLOOKUP($B129,[3]Lifesheet!$K$49:$AN$290,30,0)</f>
        <v>368058907.15467399</v>
      </c>
      <c r="AE129" s="2">
        <f>VLOOKUP(B129,[3]Lifesheet!$K$49:$AX$290,40,0)</f>
        <v>0</v>
      </c>
    </row>
    <row r="130" spans="1:31" x14ac:dyDescent="0.25">
      <c r="A130">
        <v>20210630</v>
      </c>
      <c r="B130" t="s">
        <v>128</v>
      </c>
      <c r="C130" s="1">
        <f>VLOOKUP(B130,'[1]MP 2021Q2'!$A$2:$B$243,2,0)</f>
        <v>5.5E-2</v>
      </c>
      <c r="D130" s="3">
        <f>VLOOKUP(B130,'[2]Operationeel Risico'!$S$53:$AB$294,6,0)</f>
        <v>148532353.34040099</v>
      </c>
      <c r="E130" s="3">
        <f>VLOOKUP(B130,'[2]Operationeel Risico'!$S$53:$AB$294,7,0)</f>
        <v>0</v>
      </c>
      <c r="F130" s="3">
        <f>VLOOKUP(B130,'[2]Operationeel Risico'!$S$53:$AB$294,8,0)</f>
        <v>1696.84</v>
      </c>
      <c r="G130" s="3">
        <f>VLOOKUP(B130,'[2]Operationeel Risico'!$S$53:$AB$294,9,0)</f>
        <v>0</v>
      </c>
      <c r="H130" s="3">
        <f>VLOOKUP(B130,'[2]Operationeel Risico'!$S$53:$AB$294,10,0)</f>
        <v>-0.5</v>
      </c>
      <c r="I130" s="2">
        <f>VLOOKUP(B130,[3]Lifesheet!$K$49:$AR$290,34,0)</f>
        <v>0</v>
      </c>
      <c r="J130" s="2">
        <f>VLOOKUP(B130,[3]Lifesheet!$K$49:$R$290,8,0)</f>
        <v>3</v>
      </c>
      <c r="K130" s="2">
        <f>VLOOKUP(B130,[3]Lifesheet!$K$49:$AU$290,37,0)</f>
        <v>0</v>
      </c>
      <c r="L130" s="2">
        <f>VLOOKUP($B130,[3]Lifesheet!$K$49:$CK$290,71,0)</f>
        <v>0</v>
      </c>
      <c r="M130" s="2">
        <f>VLOOKUP($B130,[3]Lifesheet!$K$49:$CK$290,72,0)</f>
        <v>0</v>
      </c>
      <c r="N130" s="2">
        <f>VLOOKUP($B130,[3]Lifesheet!$K$49:$CK$290,73,0)</f>
        <v>0</v>
      </c>
      <c r="O130" s="2">
        <f>VLOOKUP($B130,[3]Lifesheet!$K$49:$CK$290,74,0)</f>
        <v>0</v>
      </c>
      <c r="P130" s="2">
        <f>VLOOKUP($B130,[3]Lifesheet!$K$49:$CK$290,75,0)</f>
        <v>0</v>
      </c>
      <c r="Q130" s="2">
        <f>VLOOKUP($B130,[3]Lifesheet!$K$49:$CK$290,76,0)</f>
        <v>0</v>
      </c>
      <c r="R130" s="2">
        <f>VLOOKUP($B130,[3]Lifesheet!$K$49:$CK$290,77,0)</f>
        <v>0</v>
      </c>
      <c r="S130" s="2">
        <f>VLOOKUP($B130,[3]Lifesheet!$K$49:$CK$290,78,0)</f>
        <v>0</v>
      </c>
      <c r="T130" s="2">
        <f>VLOOKUP($B130,[3]Lifesheet!$K$49:$CK$290,79,0)</f>
        <v>0</v>
      </c>
      <c r="U130" s="2">
        <f>VLOOKUP(B130,[3]Lifesheet!$K$49:$AO$290,31,0)</f>
        <v>0</v>
      </c>
      <c r="V130" s="2">
        <f>VLOOKUP($B130,[3]Lifesheet!$K$49:$AN$290,22,0)</f>
        <v>148532353.34040099</v>
      </c>
      <c r="W130" s="2">
        <f>VLOOKUP($B130,[3]Lifesheet!$K$49:$AN$290,23,0)</f>
        <v>141382801.69897601</v>
      </c>
      <c r="X130" s="2">
        <f>VLOOKUP($B130,[3]Lifesheet!$K$49:$AN$290,24,0)</f>
        <v>160282180.24831301</v>
      </c>
      <c r="Y130" s="2">
        <f>VLOOKUP($B130,[3]Lifesheet!$K$49:$AN$290,25,0)</f>
        <v>148532353.34040099</v>
      </c>
      <c r="Z130" s="2">
        <f>VLOOKUP($B130,[3]Lifesheet!$K$49:$AN$290,26,0)</f>
        <v>148532353.34040099</v>
      </c>
      <c r="AA130" s="2">
        <f>VLOOKUP($B130,[3]Lifesheet!$K$49:$AN$290,27,0)</f>
        <v>148532353.34040099</v>
      </c>
      <c r="AB130" s="2">
        <f>VLOOKUP($B130,[3]Lifesheet!$K$49:$AN$290,28,0)</f>
        <v>148532353.34040099</v>
      </c>
      <c r="AC130" s="2">
        <f>VLOOKUP($B130,[3]Lifesheet!$K$49:$AN$290,29,0)</f>
        <v>148909383.60222301</v>
      </c>
      <c r="AD130" s="2">
        <f>VLOOKUP($B130,[3]Lifesheet!$K$49:$AN$290,30,0)</f>
        <v>148352610.53084901</v>
      </c>
      <c r="AE130" s="2">
        <f>VLOOKUP(B130,[3]Lifesheet!$K$49:$AX$290,40,0)</f>
        <v>0</v>
      </c>
    </row>
    <row r="131" spans="1:31" x14ac:dyDescent="0.25">
      <c r="A131">
        <v>20210630</v>
      </c>
      <c r="B131" t="s">
        <v>129</v>
      </c>
      <c r="C131" s="1">
        <f>VLOOKUP(B131,'[1]MP 2021Q2'!$A$2:$B$243,2,0)</f>
        <v>9.5000000000000001E-2</v>
      </c>
      <c r="D131" s="3">
        <f>VLOOKUP(B131,'[2]Operationeel Risico'!$S$53:$AB$294,6,0)</f>
        <v>32894263.677696001</v>
      </c>
      <c r="E131" s="3">
        <f>VLOOKUP(B131,'[2]Operationeel Risico'!$S$53:$AB$294,7,0)</f>
        <v>1037770.78</v>
      </c>
      <c r="F131" s="3">
        <f>VLOOKUP(B131,'[2]Operationeel Risico'!$S$53:$AB$294,8,0)</f>
        <v>0</v>
      </c>
      <c r="G131" s="3">
        <f>VLOOKUP(B131,'[2]Operationeel Risico'!$S$53:$AB$294,9,0)</f>
        <v>514.79</v>
      </c>
      <c r="H131" s="3">
        <f>VLOOKUP(B131,'[2]Operationeel Risico'!$S$53:$AB$294,10,0)</f>
        <v>4.49</v>
      </c>
      <c r="I131" s="2">
        <f>VLOOKUP(B131,[3]Lifesheet!$K$49:$AR$290,34,0)</f>
        <v>26848619.352922302</v>
      </c>
      <c r="J131" s="2">
        <f>VLOOKUP(B131,[3]Lifesheet!$K$49:$R$290,8,0)</f>
        <v>1</v>
      </c>
      <c r="K131" s="2">
        <f>VLOOKUP(B131,[3]Lifesheet!$K$49:$AU$290,37,0)</f>
        <v>0</v>
      </c>
      <c r="L131" s="2">
        <f>VLOOKUP($B131,[3]Lifesheet!$K$49:$CK$290,71,0)</f>
        <v>0</v>
      </c>
      <c r="M131" s="2">
        <f>VLOOKUP($B131,[3]Lifesheet!$K$49:$CK$290,72,0)</f>
        <v>0</v>
      </c>
      <c r="N131" s="2">
        <f>VLOOKUP($B131,[3]Lifesheet!$K$49:$CK$290,73,0)</f>
        <v>0</v>
      </c>
      <c r="O131" s="2">
        <f>VLOOKUP($B131,[3]Lifesheet!$K$49:$CK$290,74,0)</f>
        <v>0</v>
      </c>
      <c r="P131" s="2">
        <f>VLOOKUP($B131,[3]Lifesheet!$K$49:$CK$290,75,0)</f>
        <v>0</v>
      </c>
      <c r="Q131" s="2">
        <f>VLOOKUP($B131,[3]Lifesheet!$K$49:$CK$290,76,0)</f>
        <v>0</v>
      </c>
      <c r="R131" s="2">
        <f>VLOOKUP($B131,[3]Lifesheet!$K$49:$CK$290,77,0)</f>
        <v>0</v>
      </c>
      <c r="S131" s="2">
        <f>VLOOKUP($B131,[3]Lifesheet!$K$49:$CK$290,78,0)</f>
        <v>0</v>
      </c>
      <c r="T131" s="2">
        <f>VLOOKUP($B131,[3]Lifesheet!$K$49:$CK$290,79,0)</f>
        <v>0</v>
      </c>
      <c r="U131" s="2">
        <f>VLOOKUP(B131,[3]Lifesheet!$K$49:$AO$290,31,0)</f>
        <v>0</v>
      </c>
      <c r="V131" s="2">
        <f>VLOOKUP($B131,[3]Lifesheet!$K$49:$AN$290,22,0)</f>
        <v>32894263.677696001</v>
      </c>
      <c r="W131" s="2">
        <f>VLOOKUP($B131,[3]Lifesheet!$K$49:$AN$290,23,0)</f>
        <v>32881728.411642399</v>
      </c>
      <c r="X131" s="2">
        <f>VLOOKUP($B131,[3]Lifesheet!$K$49:$AN$290,24,0)</f>
        <v>32911049.143353201</v>
      </c>
      <c r="Y131" s="2">
        <f>VLOOKUP($B131,[3]Lifesheet!$K$49:$AN$290,25,0)</f>
        <v>32901397.342496201</v>
      </c>
      <c r="Z131" s="2">
        <f>VLOOKUP($B131,[3]Lifesheet!$K$49:$AN$290,26,0)</f>
        <v>33165150.1708211</v>
      </c>
      <c r="AA131" s="2">
        <f>VLOOKUP($B131,[3]Lifesheet!$K$49:$AN$290,27,0)</f>
        <v>32639328.899537198</v>
      </c>
      <c r="AB131" s="2">
        <f>VLOOKUP($B131,[3]Lifesheet!$K$49:$AN$290,28,0)</f>
        <v>32894263.677696001</v>
      </c>
      <c r="AC131" s="2">
        <f>VLOOKUP($B131,[3]Lifesheet!$K$49:$AN$290,29,0)</f>
        <v>32950107.670935798</v>
      </c>
      <c r="AD131" s="2">
        <f>VLOOKUP($B131,[3]Lifesheet!$K$49:$AN$290,30,0)</f>
        <v>32881147.657550301</v>
      </c>
      <c r="AE131" s="2">
        <f>VLOOKUP(B131,[3]Lifesheet!$K$49:$AX$290,40,0)</f>
        <v>0</v>
      </c>
    </row>
    <row r="132" spans="1:31" x14ac:dyDescent="0.25">
      <c r="A132">
        <v>20210630</v>
      </c>
      <c r="B132" t="s">
        <v>130</v>
      </c>
      <c r="C132" s="1">
        <f>VLOOKUP(B132,'[1]MP 2021Q2'!$A$2:$B$243,2,0)</f>
        <v>5.5E-2</v>
      </c>
      <c r="D132" s="3">
        <f>VLOOKUP(B132,'[2]Operationeel Risico'!$S$53:$AB$294,6,0)</f>
        <v>96644830.615430295</v>
      </c>
      <c r="E132" s="3">
        <f>VLOOKUP(B132,'[2]Operationeel Risico'!$S$53:$AB$294,7,0)</f>
        <v>0</v>
      </c>
      <c r="F132" s="3">
        <f>VLOOKUP(B132,'[2]Operationeel Risico'!$S$53:$AB$294,8,0)</f>
        <v>2006.33</v>
      </c>
      <c r="G132" s="3">
        <f>VLOOKUP(B132,'[2]Operationeel Risico'!$S$53:$AB$294,9,0)</f>
        <v>0</v>
      </c>
      <c r="H132" s="3">
        <f>VLOOKUP(B132,'[2]Operationeel Risico'!$S$53:$AB$294,10,0)</f>
        <v>-10.86</v>
      </c>
      <c r="I132" s="2">
        <f>VLOOKUP(B132,[3]Lifesheet!$K$49:$AR$290,34,0)</f>
        <v>0</v>
      </c>
      <c r="J132" s="2">
        <f>VLOOKUP(B132,[3]Lifesheet!$K$49:$R$290,8,0)</f>
        <v>3</v>
      </c>
      <c r="K132" s="2">
        <f>VLOOKUP(B132,[3]Lifesheet!$K$49:$AU$290,37,0)</f>
        <v>0</v>
      </c>
      <c r="L132" s="2">
        <f>VLOOKUP($B132,[3]Lifesheet!$K$49:$CK$290,71,0)</f>
        <v>0</v>
      </c>
      <c r="M132" s="2">
        <f>VLOOKUP($B132,[3]Lifesheet!$K$49:$CK$290,72,0)</f>
        <v>0</v>
      </c>
      <c r="N132" s="2">
        <f>VLOOKUP($B132,[3]Lifesheet!$K$49:$CK$290,73,0)</f>
        <v>0</v>
      </c>
      <c r="O132" s="2">
        <f>VLOOKUP($B132,[3]Lifesheet!$K$49:$CK$290,74,0)</f>
        <v>0</v>
      </c>
      <c r="P132" s="2">
        <f>VLOOKUP($B132,[3]Lifesheet!$K$49:$CK$290,75,0)</f>
        <v>0</v>
      </c>
      <c r="Q132" s="2">
        <f>VLOOKUP($B132,[3]Lifesheet!$K$49:$CK$290,76,0)</f>
        <v>0</v>
      </c>
      <c r="R132" s="2">
        <f>VLOOKUP($B132,[3]Lifesheet!$K$49:$CK$290,77,0)</f>
        <v>0</v>
      </c>
      <c r="S132" s="2">
        <f>VLOOKUP($B132,[3]Lifesheet!$K$49:$CK$290,78,0)</f>
        <v>0</v>
      </c>
      <c r="T132" s="2">
        <f>VLOOKUP($B132,[3]Lifesheet!$K$49:$CK$290,79,0)</f>
        <v>0</v>
      </c>
      <c r="U132" s="2">
        <f>VLOOKUP(B132,[3]Lifesheet!$K$49:$AO$290,31,0)</f>
        <v>0</v>
      </c>
      <c r="V132" s="2">
        <f>VLOOKUP($B132,[3]Lifesheet!$K$49:$AN$290,22,0)</f>
        <v>96644830.615430295</v>
      </c>
      <c r="W132" s="2">
        <f>VLOOKUP($B132,[3]Lifesheet!$K$49:$AN$290,23,0)</f>
        <v>92008184.5581038</v>
      </c>
      <c r="X132" s="2">
        <f>VLOOKUP($B132,[3]Lifesheet!$K$49:$AN$290,24,0)</f>
        <v>104327813.317799</v>
      </c>
      <c r="Y132" s="2">
        <f>VLOOKUP($B132,[3]Lifesheet!$K$49:$AN$290,25,0)</f>
        <v>96644830.615430295</v>
      </c>
      <c r="Z132" s="2">
        <f>VLOOKUP($B132,[3]Lifesheet!$K$49:$AN$290,26,0)</f>
        <v>96644830.615430295</v>
      </c>
      <c r="AA132" s="2">
        <f>VLOOKUP($B132,[3]Lifesheet!$K$49:$AN$290,27,0)</f>
        <v>96644830.615430295</v>
      </c>
      <c r="AB132" s="2">
        <f>VLOOKUP($B132,[3]Lifesheet!$K$49:$AN$290,28,0)</f>
        <v>96644830.615430295</v>
      </c>
      <c r="AC132" s="2">
        <f>VLOOKUP($B132,[3]Lifesheet!$K$49:$AN$290,29,0)</f>
        <v>96871812.4933642</v>
      </c>
      <c r="AD132" s="2">
        <f>VLOOKUP($B132,[3]Lifesheet!$K$49:$AN$290,30,0)</f>
        <v>96535010.452022806</v>
      </c>
      <c r="AE132" s="2">
        <f>VLOOKUP(B132,[3]Lifesheet!$K$49:$AX$290,40,0)</f>
        <v>0</v>
      </c>
    </row>
    <row r="133" spans="1:31" x14ac:dyDescent="0.25">
      <c r="A133">
        <v>20210630</v>
      </c>
      <c r="B133" t="s">
        <v>131</v>
      </c>
      <c r="C133" s="1">
        <f>VLOOKUP(B133,'[1]MP 2021Q2'!$A$2:$B$243,2,0)</f>
        <v>5.5E-2</v>
      </c>
      <c r="D133" s="3">
        <f>VLOOKUP(B133,'[2]Operationeel Risico'!$S$53:$AB$294,6,0)</f>
        <v>44583200.798637196</v>
      </c>
      <c r="E133" s="3">
        <f>VLOOKUP(B133,'[2]Operationeel Risico'!$S$53:$AB$294,7,0)</f>
        <v>136.86000000000001</v>
      </c>
      <c r="F133" s="3">
        <f>VLOOKUP(B133,'[2]Operationeel Risico'!$S$53:$AB$294,8,0)</f>
        <v>0</v>
      </c>
      <c r="G133" s="3">
        <f>VLOOKUP(B133,'[2]Operationeel Risico'!$S$53:$AB$294,9,0)</f>
        <v>3.94</v>
      </c>
      <c r="H133" s="3">
        <f>VLOOKUP(B133,'[2]Operationeel Risico'!$S$53:$AB$294,10,0)</f>
        <v>1451.96</v>
      </c>
      <c r="I133" s="2">
        <f>VLOOKUP(B133,[3]Lifesheet!$K$49:$AR$290,34,0)</f>
        <v>36953423.343278602</v>
      </c>
      <c r="J133" s="2">
        <f>VLOOKUP(B133,[3]Lifesheet!$K$49:$R$290,8,0)</f>
        <v>1</v>
      </c>
      <c r="K133" s="2">
        <f>VLOOKUP(B133,[3]Lifesheet!$K$49:$AU$290,37,0)</f>
        <v>0</v>
      </c>
      <c r="L133" s="2">
        <f>VLOOKUP($B133,[3]Lifesheet!$K$49:$CK$290,71,0)</f>
        <v>0</v>
      </c>
      <c r="M133" s="2">
        <f>VLOOKUP($B133,[3]Lifesheet!$K$49:$CK$290,72,0)</f>
        <v>0</v>
      </c>
      <c r="N133" s="2">
        <f>VLOOKUP($B133,[3]Lifesheet!$K$49:$CK$290,73,0)</f>
        <v>0</v>
      </c>
      <c r="O133" s="2">
        <f>VLOOKUP($B133,[3]Lifesheet!$K$49:$CK$290,74,0)</f>
        <v>0</v>
      </c>
      <c r="P133" s="2">
        <f>VLOOKUP($B133,[3]Lifesheet!$K$49:$CK$290,75,0)</f>
        <v>0</v>
      </c>
      <c r="Q133" s="2">
        <f>VLOOKUP($B133,[3]Lifesheet!$K$49:$CK$290,76,0)</f>
        <v>0</v>
      </c>
      <c r="R133" s="2">
        <f>VLOOKUP($B133,[3]Lifesheet!$K$49:$CK$290,77,0)</f>
        <v>0</v>
      </c>
      <c r="S133" s="2">
        <f>VLOOKUP($B133,[3]Lifesheet!$K$49:$CK$290,78,0)</f>
        <v>0</v>
      </c>
      <c r="T133" s="2">
        <f>VLOOKUP($B133,[3]Lifesheet!$K$49:$CK$290,79,0)</f>
        <v>0</v>
      </c>
      <c r="U133" s="2">
        <f>VLOOKUP(B133,[3]Lifesheet!$K$49:$AO$290,31,0)</f>
        <v>0</v>
      </c>
      <c r="V133" s="2">
        <f>VLOOKUP($B133,[3]Lifesheet!$K$49:$AN$290,22,0)</f>
        <v>44583200.798637196</v>
      </c>
      <c r="W133" s="2">
        <f>VLOOKUP($B133,[3]Lifesheet!$K$49:$AN$290,23,0)</f>
        <v>44513849.269640498</v>
      </c>
      <c r="X133" s="2">
        <f>VLOOKUP($B133,[3]Lifesheet!$K$49:$AN$290,24,0)</f>
        <v>44676071.740124904</v>
      </c>
      <c r="Y133" s="2">
        <f>VLOOKUP($B133,[3]Lifesheet!$K$49:$AN$290,25,0)</f>
        <v>44583200.798637196</v>
      </c>
      <c r="Z133" s="2">
        <f>VLOOKUP($B133,[3]Lifesheet!$K$49:$AN$290,26,0)</f>
        <v>44747943.662023798</v>
      </c>
      <c r="AA133" s="2">
        <f>VLOOKUP($B133,[3]Lifesheet!$K$49:$AN$290,27,0)</f>
        <v>44423697.611879297</v>
      </c>
      <c r="AB133" s="2">
        <f>VLOOKUP($B133,[3]Lifesheet!$K$49:$AN$290,28,0)</f>
        <v>44583200.798637196</v>
      </c>
      <c r="AC133" s="2">
        <f>VLOOKUP($B133,[3]Lifesheet!$K$49:$AN$290,29,0)</f>
        <v>44627855.115216397</v>
      </c>
      <c r="AD133" s="2">
        <f>VLOOKUP($B133,[3]Lifesheet!$K$49:$AN$290,30,0)</f>
        <v>44549106.024166599</v>
      </c>
      <c r="AE133" s="2">
        <f>VLOOKUP(B133,[3]Lifesheet!$K$49:$AX$290,40,0)</f>
        <v>0</v>
      </c>
    </row>
    <row r="134" spans="1:31" x14ac:dyDescent="0.25">
      <c r="A134">
        <v>20210630</v>
      </c>
      <c r="B134" t="s">
        <v>132</v>
      </c>
      <c r="C134" s="1">
        <f>VLOOKUP(B134,'[1]MP 2021Q2'!$A$2:$B$243,2,0)</f>
        <v>5.5E-2</v>
      </c>
      <c r="D134" s="3">
        <f>VLOOKUP(B134,'[2]Operationeel Risico'!$S$53:$AB$294,6,0)</f>
        <v>-3676073.5591286202</v>
      </c>
      <c r="E134" s="3">
        <f>VLOOKUP(B134,'[2]Operationeel Risico'!$S$53:$AB$294,7,0)</f>
        <v>1277108.25</v>
      </c>
      <c r="F134" s="3">
        <f>VLOOKUP(B134,'[2]Operationeel Risico'!$S$53:$AB$294,8,0)</f>
        <v>0.22</v>
      </c>
      <c r="G134" s="3">
        <f>VLOOKUP(B134,'[2]Operationeel Risico'!$S$53:$AB$294,9,0)</f>
        <v>3225.83</v>
      </c>
      <c r="H134" s="3">
        <f>VLOOKUP(B134,'[2]Operationeel Risico'!$S$53:$AB$294,10,0)</f>
        <v>436.71</v>
      </c>
      <c r="I134" s="2">
        <f>VLOOKUP(B134,[3]Lifesheet!$K$49:$AR$290,34,0)</f>
        <v>751681.659308817</v>
      </c>
      <c r="J134" s="2">
        <f>VLOOKUP(B134,[3]Lifesheet!$K$49:$R$290,8,0)</f>
        <v>1</v>
      </c>
      <c r="K134" s="2">
        <f>VLOOKUP(B134,[3]Lifesheet!$K$49:$AU$290,37,0)</f>
        <v>0</v>
      </c>
      <c r="L134" s="2">
        <f>VLOOKUP($B134,[3]Lifesheet!$K$49:$CK$290,71,0)</f>
        <v>0</v>
      </c>
      <c r="M134" s="2">
        <f>VLOOKUP($B134,[3]Lifesheet!$K$49:$CK$290,72,0)</f>
        <v>0</v>
      </c>
      <c r="N134" s="2">
        <f>VLOOKUP($B134,[3]Lifesheet!$K$49:$CK$290,73,0)</f>
        <v>0</v>
      </c>
      <c r="O134" s="2">
        <f>VLOOKUP($B134,[3]Lifesheet!$K$49:$CK$290,74,0)</f>
        <v>0</v>
      </c>
      <c r="P134" s="2">
        <f>VLOOKUP($B134,[3]Lifesheet!$K$49:$CK$290,75,0)</f>
        <v>0</v>
      </c>
      <c r="Q134" s="2">
        <f>VLOOKUP($B134,[3]Lifesheet!$K$49:$CK$290,76,0)</f>
        <v>0</v>
      </c>
      <c r="R134" s="2">
        <f>VLOOKUP($B134,[3]Lifesheet!$K$49:$CK$290,77,0)</f>
        <v>0</v>
      </c>
      <c r="S134" s="2">
        <f>VLOOKUP($B134,[3]Lifesheet!$K$49:$CK$290,78,0)</f>
        <v>0</v>
      </c>
      <c r="T134" s="2">
        <f>VLOOKUP($B134,[3]Lifesheet!$K$49:$CK$290,79,0)</f>
        <v>0</v>
      </c>
      <c r="U134" s="2">
        <f>VLOOKUP(B134,[3]Lifesheet!$K$49:$AO$290,31,0)</f>
        <v>0</v>
      </c>
      <c r="V134" s="2">
        <f>VLOOKUP($B134,[3]Lifesheet!$K$49:$AN$290,22,0)</f>
        <v>-3676073.5591286202</v>
      </c>
      <c r="W134" s="2">
        <f>VLOOKUP($B134,[3]Lifesheet!$K$49:$AN$290,23,0)</f>
        <v>-2688315.1243223399</v>
      </c>
      <c r="X134" s="2">
        <f>VLOOKUP($B134,[3]Lifesheet!$K$49:$AN$290,24,0)</f>
        <v>-5002706.7100756597</v>
      </c>
      <c r="Y134" s="2">
        <f>VLOOKUP($B134,[3]Lifesheet!$K$49:$AN$290,25,0)</f>
        <v>-3599040.0761761498</v>
      </c>
      <c r="Z134" s="2">
        <f>VLOOKUP($B134,[3]Lifesheet!$K$49:$AN$290,26,0)</f>
        <v>-4389060.5082959495</v>
      </c>
      <c r="AA134" s="2">
        <f>VLOOKUP($B134,[3]Lifesheet!$K$49:$AN$290,27,0)</f>
        <v>-3090634.8726363098</v>
      </c>
      <c r="AB134" s="2">
        <f>VLOOKUP($B134,[3]Lifesheet!$K$49:$AN$290,28,0)</f>
        <v>-3676073.5591286202</v>
      </c>
      <c r="AC134" s="2">
        <f>VLOOKUP($B134,[3]Lifesheet!$K$49:$AN$290,29,0)</f>
        <v>-3499201.9876279002</v>
      </c>
      <c r="AD134" s="2">
        <f>VLOOKUP($B134,[3]Lifesheet!$K$49:$AN$290,30,0)</f>
        <v>-3181172.5962882298</v>
      </c>
      <c r="AE134" s="2">
        <f>VLOOKUP(B134,[3]Lifesheet!$K$49:$AX$290,40,0)</f>
        <v>0</v>
      </c>
    </row>
    <row r="135" spans="1:31" x14ac:dyDescent="0.25">
      <c r="A135">
        <v>20210630</v>
      </c>
      <c r="B135" t="s">
        <v>133</v>
      </c>
      <c r="C135" s="1">
        <f>VLOOKUP(B135,'[1]MP 2021Q2'!$A$2:$B$243,2,0)</f>
        <v>5.0000000000000001E-3</v>
      </c>
      <c r="D135" s="3">
        <f>VLOOKUP(B135,'[2]Operationeel Risico'!$S$53:$AB$294,6,0)</f>
        <v>25348254.691355899</v>
      </c>
      <c r="E135" s="3">
        <f>VLOOKUP(B135,'[2]Operationeel Risico'!$S$53:$AB$294,7,0)</f>
        <v>717071.86</v>
      </c>
      <c r="F135" s="3">
        <f>VLOOKUP(B135,'[2]Operationeel Risico'!$S$53:$AB$294,8,0)</f>
        <v>0</v>
      </c>
      <c r="G135" s="3">
        <f>VLOOKUP(B135,'[2]Operationeel Risico'!$S$53:$AB$294,9,0)</f>
        <v>346.78</v>
      </c>
      <c r="H135" s="3">
        <f>VLOOKUP(B135,'[2]Operationeel Risico'!$S$53:$AB$294,10,0)</f>
        <v>13.44</v>
      </c>
      <c r="I135" s="2">
        <f>VLOOKUP(B135,[3]Lifesheet!$K$49:$AR$290,34,0)</f>
        <v>18297648.0061813</v>
      </c>
      <c r="J135" s="2">
        <f>VLOOKUP(B135,[3]Lifesheet!$K$49:$R$290,8,0)</f>
        <v>1</v>
      </c>
      <c r="K135" s="2">
        <f>VLOOKUP(B135,[3]Lifesheet!$K$49:$AU$290,37,0)</f>
        <v>0</v>
      </c>
      <c r="L135" s="2">
        <f>VLOOKUP($B135,[3]Lifesheet!$K$49:$CK$290,71,0)</f>
        <v>6102200.0511547998</v>
      </c>
      <c r="M135" s="2">
        <f>VLOOKUP($B135,[3]Lifesheet!$K$49:$CK$290,72,0)</f>
        <v>6084778.6307188198</v>
      </c>
      <c r="N135" s="2">
        <f>VLOOKUP($B135,[3]Lifesheet!$K$49:$CK$290,73,0)</f>
        <v>6125558.8054754501</v>
      </c>
      <c r="O135" s="2">
        <f>VLOOKUP($B135,[3]Lifesheet!$K$49:$CK$290,74,0)</f>
        <v>6102200.0511547998</v>
      </c>
      <c r="P135" s="2">
        <f>VLOOKUP($B135,[3]Lifesheet!$K$49:$CK$290,75,0)</f>
        <v>6545267.04861065</v>
      </c>
      <c r="Q135" s="2">
        <f>VLOOKUP($B135,[3]Lifesheet!$K$49:$CK$290,76,0)</f>
        <v>5695254.63123185</v>
      </c>
      <c r="R135" s="2">
        <f>VLOOKUP($B135,[3]Lifesheet!$K$49:$CK$290,77,0)</f>
        <v>6102200.0511547998</v>
      </c>
      <c r="S135" s="2">
        <f>VLOOKUP($B135,[3]Lifesheet!$K$49:$CK$290,78,0)</f>
        <v>6102200.0511547998</v>
      </c>
      <c r="T135" s="2">
        <f>VLOOKUP($B135,[3]Lifesheet!$K$49:$CK$290,79,0)</f>
        <v>6087218.6468658997</v>
      </c>
      <c r="U135" s="2">
        <f>VLOOKUP(B135,[3]Lifesheet!$K$49:$AO$290,31,0)</f>
        <v>0</v>
      </c>
      <c r="V135" s="2">
        <f>VLOOKUP($B135,[3]Lifesheet!$K$49:$AN$290,22,0)</f>
        <v>25348254.691355899</v>
      </c>
      <c r="W135" s="2">
        <f>VLOOKUP($B135,[3]Lifesheet!$K$49:$AN$290,23,0)</f>
        <v>25328431.667024601</v>
      </c>
      <c r="X135" s="2">
        <f>VLOOKUP($B135,[3]Lifesheet!$K$49:$AN$290,24,0)</f>
        <v>25374839.129143398</v>
      </c>
      <c r="Y135" s="2">
        <f>VLOOKUP($B135,[3]Lifesheet!$K$49:$AN$290,25,0)</f>
        <v>25352941.887344498</v>
      </c>
      <c r="Z135" s="2">
        <f>VLOOKUP($B135,[3]Lifesheet!$K$49:$AN$290,26,0)</f>
        <v>25859494.156199999</v>
      </c>
      <c r="AA135" s="2">
        <f>VLOOKUP($B135,[3]Lifesheet!$K$49:$AN$290,27,0)</f>
        <v>24878781.0074207</v>
      </c>
      <c r="AB135" s="2">
        <f>VLOOKUP($B135,[3]Lifesheet!$K$49:$AN$290,28,0)</f>
        <v>25348254.691355899</v>
      </c>
      <c r="AC135" s="2">
        <f>VLOOKUP($B135,[3]Lifesheet!$K$49:$AN$290,29,0)</f>
        <v>25401578.3258227</v>
      </c>
      <c r="AD135" s="2">
        <f>VLOOKUP($B135,[3]Lifesheet!$K$49:$AN$290,30,0)</f>
        <v>25331306.514081798</v>
      </c>
      <c r="AE135" s="2">
        <f>VLOOKUP(B135,[3]Lifesheet!$K$49:$AX$290,40,0)</f>
        <v>0</v>
      </c>
    </row>
    <row r="136" spans="1:31" x14ac:dyDescent="0.25">
      <c r="A136">
        <v>20210630</v>
      </c>
      <c r="B136" t="s">
        <v>134</v>
      </c>
      <c r="C136" s="1">
        <f>VLOOKUP(B136,'[1]MP 2021Q2'!$A$2:$B$243,2,0)</f>
        <v>5.5E-2</v>
      </c>
      <c r="D136" s="3">
        <f>VLOOKUP(B136,'[2]Operationeel Risico'!$S$53:$AB$294,6,0)</f>
        <v>7.2544165293488396E-4</v>
      </c>
      <c r="E136" s="3">
        <f>VLOOKUP(B136,'[2]Operationeel Risico'!$S$53:$AB$294,7,0)</f>
        <v>0</v>
      </c>
      <c r="F136" s="3">
        <f>VLOOKUP(B136,'[2]Operationeel Risico'!$S$53:$AB$294,8,0)</f>
        <v>0</v>
      </c>
      <c r="G136" s="3">
        <f>VLOOKUP(B136,'[2]Operationeel Risico'!$S$53:$AB$294,9,0)</f>
        <v>0</v>
      </c>
      <c r="H136" s="3">
        <f>VLOOKUP(B136,'[2]Operationeel Risico'!$S$53:$AB$294,10,0)</f>
        <v>0</v>
      </c>
      <c r="I136" s="2">
        <f>VLOOKUP(B136,[3]Lifesheet!$K$49:$AR$290,34,0)</f>
        <v>0</v>
      </c>
      <c r="J136" s="2">
        <f>VLOOKUP(B136,[3]Lifesheet!$K$49:$R$290,8,0)</f>
        <v>1</v>
      </c>
      <c r="K136" s="2">
        <f>VLOOKUP(B136,[3]Lifesheet!$K$49:$AU$290,37,0)</f>
        <v>0</v>
      </c>
      <c r="L136" s="2">
        <f>VLOOKUP($B136,[3]Lifesheet!$K$49:$CK$290,71,0)</f>
        <v>0</v>
      </c>
      <c r="M136" s="2">
        <f>VLOOKUP($B136,[3]Lifesheet!$K$49:$CK$290,72,0)</f>
        <v>0</v>
      </c>
      <c r="N136" s="2">
        <f>VLOOKUP($B136,[3]Lifesheet!$K$49:$CK$290,73,0)</f>
        <v>0</v>
      </c>
      <c r="O136" s="2">
        <f>VLOOKUP($B136,[3]Lifesheet!$K$49:$CK$290,74,0)</f>
        <v>0</v>
      </c>
      <c r="P136" s="2">
        <f>VLOOKUP($B136,[3]Lifesheet!$K$49:$CK$290,75,0)</f>
        <v>0</v>
      </c>
      <c r="Q136" s="2">
        <f>VLOOKUP($B136,[3]Lifesheet!$K$49:$CK$290,76,0)</f>
        <v>0</v>
      </c>
      <c r="R136" s="2">
        <f>VLOOKUP($B136,[3]Lifesheet!$K$49:$CK$290,77,0)</f>
        <v>0</v>
      </c>
      <c r="S136" s="2">
        <f>VLOOKUP($B136,[3]Lifesheet!$K$49:$CK$290,78,0)</f>
        <v>0</v>
      </c>
      <c r="T136" s="2">
        <f>VLOOKUP($B136,[3]Lifesheet!$K$49:$CK$290,79,0)</f>
        <v>0</v>
      </c>
      <c r="U136" s="2">
        <f>VLOOKUP(B136,[3]Lifesheet!$K$49:$AO$290,31,0)</f>
        <v>0</v>
      </c>
      <c r="V136" s="2">
        <f>VLOOKUP($B136,[3]Lifesheet!$K$49:$AN$290,22,0)</f>
        <v>7.2544165293488396E-4</v>
      </c>
      <c r="W136" s="2">
        <f>VLOOKUP($B136,[3]Lifesheet!$K$49:$AN$290,23,0)</f>
        <v>7.2544165293488396E-4</v>
      </c>
      <c r="X136" s="2">
        <f>VLOOKUP($B136,[3]Lifesheet!$K$49:$AN$290,24,0)</f>
        <v>7.2544165293488396E-4</v>
      </c>
      <c r="Y136" s="2">
        <f>VLOOKUP($B136,[3]Lifesheet!$K$49:$AN$290,25,0)</f>
        <v>7.2544165293488396E-4</v>
      </c>
      <c r="Z136" s="2">
        <f>VLOOKUP($B136,[3]Lifesheet!$K$49:$AN$290,26,0)</f>
        <v>7.2544165293488396E-4</v>
      </c>
      <c r="AA136" s="2">
        <f>VLOOKUP($B136,[3]Lifesheet!$K$49:$AN$290,27,0)</f>
        <v>7.2544165293488396E-4</v>
      </c>
      <c r="AB136" s="2">
        <f>VLOOKUP($B136,[3]Lifesheet!$K$49:$AN$290,28,0)</f>
        <v>7.2544165293488396E-4</v>
      </c>
      <c r="AC136" s="2">
        <f>VLOOKUP($B136,[3]Lifesheet!$K$49:$AN$290,29,0)</f>
        <v>7.9798574623143501E-4</v>
      </c>
      <c r="AD136" s="2">
        <f>VLOOKUP($B136,[3]Lifesheet!$K$49:$AN$290,30,0)</f>
        <v>7.2544165293488396E-4</v>
      </c>
      <c r="AE136" s="2">
        <f>VLOOKUP(B136,[3]Lifesheet!$K$49:$AX$290,40,0)</f>
        <v>0</v>
      </c>
    </row>
    <row r="137" spans="1:31" x14ac:dyDescent="0.25">
      <c r="A137">
        <v>20210630</v>
      </c>
      <c r="B137" t="s">
        <v>135</v>
      </c>
      <c r="C137" s="1">
        <f>VLOOKUP(B137,'[1]MP 2021Q2'!$A$2:$B$243,2,0)</f>
        <v>9.5000000000000001E-2</v>
      </c>
      <c r="D137" s="3">
        <f>VLOOKUP(B137,'[2]Operationeel Risico'!$S$53:$AB$294,6,0)</f>
        <v>15944574.2538391</v>
      </c>
      <c r="E137" s="3">
        <f>VLOOKUP(B137,'[2]Operationeel Risico'!$S$53:$AB$294,7,0)</f>
        <v>499732.1</v>
      </c>
      <c r="F137" s="3">
        <f>VLOOKUP(B137,'[2]Operationeel Risico'!$S$53:$AB$294,8,0)</f>
        <v>0</v>
      </c>
      <c r="G137" s="3">
        <f>VLOOKUP(B137,'[2]Operationeel Risico'!$S$53:$AB$294,9,0)</f>
        <v>239.59</v>
      </c>
      <c r="H137" s="3">
        <f>VLOOKUP(B137,'[2]Operationeel Risico'!$S$53:$AB$294,10,0)</f>
        <v>0.5</v>
      </c>
      <c r="I137" s="2">
        <f>VLOOKUP(B137,[3]Lifesheet!$K$49:$AR$290,34,0)</f>
        <v>12325916.9882406</v>
      </c>
      <c r="J137" s="2">
        <f>VLOOKUP(B137,[3]Lifesheet!$K$49:$R$290,8,0)</f>
        <v>1</v>
      </c>
      <c r="K137" s="2">
        <f>VLOOKUP(B137,[3]Lifesheet!$K$49:$AU$290,37,0)</f>
        <v>0</v>
      </c>
      <c r="L137" s="2">
        <f>VLOOKUP($B137,[3]Lifesheet!$K$49:$CK$290,71,0)</f>
        <v>0</v>
      </c>
      <c r="M137" s="2">
        <f>VLOOKUP($B137,[3]Lifesheet!$K$49:$CK$290,72,0)</f>
        <v>0</v>
      </c>
      <c r="N137" s="2">
        <f>VLOOKUP($B137,[3]Lifesheet!$K$49:$CK$290,73,0)</f>
        <v>0</v>
      </c>
      <c r="O137" s="2">
        <f>VLOOKUP($B137,[3]Lifesheet!$K$49:$CK$290,74,0)</f>
        <v>0</v>
      </c>
      <c r="P137" s="2">
        <f>VLOOKUP($B137,[3]Lifesheet!$K$49:$CK$290,75,0)</f>
        <v>0</v>
      </c>
      <c r="Q137" s="2">
        <f>VLOOKUP($B137,[3]Lifesheet!$K$49:$CK$290,76,0)</f>
        <v>0</v>
      </c>
      <c r="R137" s="2">
        <f>VLOOKUP($B137,[3]Lifesheet!$K$49:$CK$290,77,0)</f>
        <v>0</v>
      </c>
      <c r="S137" s="2">
        <f>VLOOKUP($B137,[3]Lifesheet!$K$49:$CK$290,78,0)</f>
        <v>0</v>
      </c>
      <c r="T137" s="2">
        <f>VLOOKUP($B137,[3]Lifesheet!$K$49:$CK$290,79,0)</f>
        <v>0</v>
      </c>
      <c r="U137" s="2">
        <f>VLOOKUP(B137,[3]Lifesheet!$K$49:$AO$290,31,0)</f>
        <v>0</v>
      </c>
      <c r="V137" s="2">
        <f>VLOOKUP($B137,[3]Lifesheet!$K$49:$AN$290,22,0)</f>
        <v>15944574.2538391</v>
      </c>
      <c r="W137" s="2">
        <f>VLOOKUP($B137,[3]Lifesheet!$K$49:$AN$290,23,0)</f>
        <v>15873125.641977601</v>
      </c>
      <c r="X137" s="2">
        <f>VLOOKUP($B137,[3]Lifesheet!$K$49:$AN$290,24,0)</f>
        <v>16040797.128815999</v>
      </c>
      <c r="Y137" s="2">
        <f>VLOOKUP($B137,[3]Lifesheet!$K$49:$AN$290,25,0)</f>
        <v>15945807.570180699</v>
      </c>
      <c r="Z137" s="2">
        <f>VLOOKUP($B137,[3]Lifesheet!$K$49:$AN$290,26,0)</f>
        <v>16384460.334042201</v>
      </c>
      <c r="AA137" s="2">
        <f>VLOOKUP($B137,[3]Lifesheet!$K$49:$AN$290,27,0)</f>
        <v>15569743.3480704</v>
      </c>
      <c r="AB137" s="2">
        <f>VLOOKUP($B137,[3]Lifesheet!$K$49:$AN$290,28,0)</f>
        <v>15944574.2538391</v>
      </c>
      <c r="AC137" s="2">
        <f>VLOOKUP($B137,[3]Lifesheet!$K$49:$AN$290,29,0)</f>
        <v>15985225.755725101</v>
      </c>
      <c r="AD137" s="2">
        <f>VLOOKUP($B137,[3]Lifesheet!$K$49:$AN$290,30,0)</f>
        <v>15909559.692030299</v>
      </c>
      <c r="AE137" s="2">
        <f>VLOOKUP(B137,[3]Lifesheet!$K$49:$AX$290,40,0)</f>
        <v>0</v>
      </c>
    </row>
    <row r="138" spans="1:31" x14ac:dyDescent="0.25">
      <c r="A138">
        <v>20210630</v>
      </c>
      <c r="B138" t="s">
        <v>136</v>
      </c>
      <c r="C138" s="1">
        <f>VLOOKUP(B138,'[1]MP 2021Q2'!$A$2:$B$243,2,0)</f>
        <v>5.5E-2</v>
      </c>
      <c r="D138" s="3">
        <f>VLOOKUP(B138,'[2]Operationeel Risico'!$S$53:$AB$294,6,0)</f>
        <v>3.18925801891052E-4</v>
      </c>
      <c r="E138" s="3">
        <f>VLOOKUP(B138,'[2]Operationeel Risico'!$S$53:$AB$294,7,0)</f>
        <v>0</v>
      </c>
      <c r="F138" s="3">
        <f>VLOOKUP(B138,'[2]Operationeel Risico'!$S$53:$AB$294,8,0)</f>
        <v>0</v>
      </c>
      <c r="G138" s="3">
        <f>VLOOKUP(B138,'[2]Operationeel Risico'!$S$53:$AB$294,9,0)</f>
        <v>0</v>
      </c>
      <c r="H138" s="3">
        <f>VLOOKUP(B138,'[2]Operationeel Risico'!$S$53:$AB$294,10,0)</f>
        <v>0</v>
      </c>
      <c r="I138" s="2">
        <f>VLOOKUP(B138,[3]Lifesheet!$K$49:$AR$290,34,0)</f>
        <v>0</v>
      </c>
      <c r="J138" s="2">
        <f>VLOOKUP(B138,[3]Lifesheet!$K$49:$R$290,8,0)</f>
        <v>3</v>
      </c>
      <c r="K138" s="2">
        <f>VLOOKUP(B138,[3]Lifesheet!$K$49:$AU$290,37,0)</f>
        <v>0</v>
      </c>
      <c r="L138" s="2">
        <f>VLOOKUP($B138,[3]Lifesheet!$K$49:$CK$290,71,0)</f>
        <v>0</v>
      </c>
      <c r="M138" s="2">
        <f>VLOOKUP($B138,[3]Lifesheet!$K$49:$CK$290,72,0)</f>
        <v>0</v>
      </c>
      <c r="N138" s="2">
        <f>VLOOKUP($B138,[3]Lifesheet!$K$49:$CK$290,73,0)</f>
        <v>0</v>
      </c>
      <c r="O138" s="2">
        <f>VLOOKUP($B138,[3]Lifesheet!$K$49:$CK$290,74,0)</f>
        <v>0</v>
      </c>
      <c r="P138" s="2">
        <f>VLOOKUP($B138,[3]Lifesheet!$K$49:$CK$290,75,0)</f>
        <v>0</v>
      </c>
      <c r="Q138" s="2">
        <f>VLOOKUP($B138,[3]Lifesheet!$K$49:$CK$290,76,0)</f>
        <v>0</v>
      </c>
      <c r="R138" s="2">
        <f>VLOOKUP($B138,[3]Lifesheet!$K$49:$CK$290,77,0)</f>
        <v>0</v>
      </c>
      <c r="S138" s="2">
        <f>VLOOKUP($B138,[3]Lifesheet!$K$49:$CK$290,78,0)</f>
        <v>0</v>
      </c>
      <c r="T138" s="2">
        <f>VLOOKUP($B138,[3]Lifesheet!$K$49:$CK$290,79,0)</f>
        <v>0</v>
      </c>
      <c r="U138" s="2">
        <f>VLOOKUP(B138,[3]Lifesheet!$K$49:$AO$290,31,0)</f>
        <v>-4.0651585104383201E-4</v>
      </c>
      <c r="V138" s="2">
        <f>VLOOKUP($B138,[3]Lifesheet!$K$49:$AN$290,22,0)</f>
        <v>7.2544165293488396E-4</v>
      </c>
      <c r="W138" s="2">
        <f>VLOOKUP($B138,[3]Lifesheet!$K$49:$AN$290,23,0)</f>
        <v>7.2544165293488396E-4</v>
      </c>
      <c r="X138" s="2">
        <f>VLOOKUP($B138,[3]Lifesheet!$K$49:$AN$290,24,0)</f>
        <v>7.2544165293488396E-4</v>
      </c>
      <c r="Y138" s="2">
        <f>VLOOKUP($B138,[3]Lifesheet!$K$49:$AN$290,25,0)</f>
        <v>7.2544165293488396E-4</v>
      </c>
      <c r="Z138" s="2">
        <f>VLOOKUP($B138,[3]Lifesheet!$K$49:$AN$290,26,0)</f>
        <v>7.2544165293488396E-4</v>
      </c>
      <c r="AA138" s="2">
        <f>VLOOKUP($B138,[3]Lifesheet!$K$49:$AN$290,27,0)</f>
        <v>7.2544165293488396E-4</v>
      </c>
      <c r="AB138" s="2">
        <f>VLOOKUP($B138,[3]Lifesheet!$K$49:$AN$290,28,0)</f>
        <v>7.2544165293488396E-4</v>
      </c>
      <c r="AC138" s="2">
        <f>VLOOKUP($B138,[3]Lifesheet!$K$49:$AN$290,29,0)</f>
        <v>7.9798574623143501E-4</v>
      </c>
      <c r="AD138" s="2">
        <f>VLOOKUP($B138,[3]Lifesheet!$K$49:$AN$290,30,0)</f>
        <v>7.2544165293488396E-4</v>
      </c>
      <c r="AE138" s="2">
        <f>VLOOKUP(B138,[3]Lifesheet!$K$49:$AX$290,40,0)</f>
        <v>0</v>
      </c>
    </row>
    <row r="139" spans="1:31" x14ac:dyDescent="0.25">
      <c r="A139">
        <v>20210630</v>
      </c>
      <c r="B139" t="s">
        <v>137</v>
      </c>
      <c r="C139" s="1">
        <f>VLOOKUP(B139,'[1]MP 2021Q2'!$A$2:$B$243,2,0)</f>
        <v>5.5E-2</v>
      </c>
      <c r="D139" s="3">
        <f>VLOOKUP(B139,'[2]Operationeel Risico'!$S$53:$AB$294,6,0)</f>
        <v>166169763.34768</v>
      </c>
      <c r="E139" s="3">
        <f>VLOOKUP(B139,'[2]Operationeel Risico'!$S$53:$AB$294,7,0)</f>
        <v>0</v>
      </c>
      <c r="F139" s="3">
        <f>VLOOKUP(B139,'[2]Operationeel Risico'!$S$53:$AB$294,8,0)</f>
        <v>1735.95</v>
      </c>
      <c r="G139" s="3">
        <f>VLOOKUP(B139,'[2]Operationeel Risico'!$S$53:$AB$294,9,0)</f>
        <v>0</v>
      </c>
      <c r="H139" s="3">
        <f>VLOOKUP(B139,'[2]Operationeel Risico'!$S$53:$AB$294,10,0)</f>
        <v>-0.5</v>
      </c>
      <c r="I139" s="2">
        <f>VLOOKUP(B139,[3]Lifesheet!$K$49:$AR$290,34,0)</f>
        <v>0</v>
      </c>
      <c r="J139" s="2">
        <f>VLOOKUP(B139,[3]Lifesheet!$K$49:$R$290,8,0)</f>
        <v>3</v>
      </c>
      <c r="K139" s="2">
        <f>VLOOKUP(B139,[3]Lifesheet!$K$49:$AU$290,37,0)</f>
        <v>0</v>
      </c>
      <c r="L139" s="2">
        <f>VLOOKUP($B139,[3]Lifesheet!$K$49:$CK$290,71,0)</f>
        <v>0</v>
      </c>
      <c r="M139" s="2">
        <f>VLOOKUP($B139,[3]Lifesheet!$K$49:$CK$290,72,0)</f>
        <v>0</v>
      </c>
      <c r="N139" s="2">
        <f>VLOOKUP($B139,[3]Lifesheet!$K$49:$CK$290,73,0)</f>
        <v>0</v>
      </c>
      <c r="O139" s="2">
        <f>VLOOKUP($B139,[3]Lifesheet!$K$49:$CK$290,74,0)</f>
        <v>0</v>
      </c>
      <c r="P139" s="2">
        <f>VLOOKUP($B139,[3]Lifesheet!$K$49:$CK$290,75,0)</f>
        <v>0</v>
      </c>
      <c r="Q139" s="2">
        <f>VLOOKUP($B139,[3]Lifesheet!$K$49:$CK$290,76,0)</f>
        <v>0</v>
      </c>
      <c r="R139" s="2">
        <f>VLOOKUP($B139,[3]Lifesheet!$K$49:$CK$290,77,0)</f>
        <v>0</v>
      </c>
      <c r="S139" s="2">
        <f>VLOOKUP($B139,[3]Lifesheet!$K$49:$CK$290,78,0)</f>
        <v>0</v>
      </c>
      <c r="T139" s="2">
        <f>VLOOKUP($B139,[3]Lifesheet!$K$49:$CK$290,79,0)</f>
        <v>0</v>
      </c>
      <c r="U139" s="2">
        <f>VLOOKUP(B139,[3]Lifesheet!$K$49:$AO$290,31,0)</f>
        <v>0</v>
      </c>
      <c r="V139" s="2">
        <f>VLOOKUP($B139,[3]Lifesheet!$K$49:$AN$290,22,0)</f>
        <v>166169763.34768</v>
      </c>
      <c r="W139" s="2">
        <f>VLOOKUP($B139,[3]Lifesheet!$K$49:$AN$290,23,0)</f>
        <v>158614094.43446001</v>
      </c>
      <c r="X139" s="2">
        <f>VLOOKUP($B139,[3]Lifesheet!$K$49:$AN$290,24,0)</f>
        <v>178493822.820236</v>
      </c>
      <c r="Y139" s="2">
        <f>VLOOKUP($B139,[3]Lifesheet!$K$49:$AN$290,25,0)</f>
        <v>166169763.34768</v>
      </c>
      <c r="Z139" s="2">
        <f>VLOOKUP($B139,[3]Lifesheet!$K$49:$AN$290,26,0)</f>
        <v>166169763.34768</v>
      </c>
      <c r="AA139" s="2">
        <f>VLOOKUP($B139,[3]Lifesheet!$K$49:$AN$290,27,0)</f>
        <v>166169763.34768</v>
      </c>
      <c r="AB139" s="2">
        <f>VLOOKUP($B139,[3]Lifesheet!$K$49:$AN$290,28,0)</f>
        <v>166169763.34768</v>
      </c>
      <c r="AC139" s="2">
        <f>VLOOKUP($B139,[3]Lifesheet!$K$49:$AN$290,29,0)</f>
        <v>166512599.58256999</v>
      </c>
      <c r="AD139" s="2">
        <f>VLOOKUP($B139,[3]Lifesheet!$K$49:$AN$290,30,0)</f>
        <v>165984104.08021</v>
      </c>
      <c r="AE139" s="2">
        <f>VLOOKUP(B139,[3]Lifesheet!$K$49:$AX$290,40,0)</f>
        <v>0</v>
      </c>
    </row>
    <row r="140" spans="1:31" x14ac:dyDescent="0.25">
      <c r="A140">
        <v>20210630</v>
      </c>
      <c r="B140" t="s">
        <v>138</v>
      </c>
      <c r="C140" s="1">
        <f>VLOOKUP(B140,'[1]MP 2021Q2'!$A$2:$B$243,2,0)</f>
        <v>5.5E-2</v>
      </c>
      <c r="D140" s="3">
        <f>VLOOKUP(B140,'[2]Operationeel Risico'!$S$53:$AB$294,6,0)</f>
        <v>3.18925801891052E-4</v>
      </c>
      <c r="E140" s="3">
        <f>VLOOKUP(B140,'[2]Operationeel Risico'!$S$53:$AB$294,7,0)</f>
        <v>0</v>
      </c>
      <c r="F140" s="3">
        <f>VLOOKUP(B140,'[2]Operationeel Risico'!$S$53:$AB$294,8,0)</f>
        <v>0</v>
      </c>
      <c r="G140" s="3">
        <f>VLOOKUP(B140,'[2]Operationeel Risico'!$S$53:$AB$294,9,0)</f>
        <v>0</v>
      </c>
      <c r="H140" s="3">
        <f>VLOOKUP(B140,'[2]Operationeel Risico'!$S$53:$AB$294,10,0)</f>
        <v>0</v>
      </c>
      <c r="I140" s="2">
        <f>VLOOKUP(B140,[3]Lifesheet!$K$49:$AR$290,34,0)</f>
        <v>0</v>
      </c>
      <c r="J140" s="2">
        <f>VLOOKUP(B140,[3]Lifesheet!$K$49:$R$290,8,0)</f>
        <v>1</v>
      </c>
      <c r="K140" s="2">
        <f>VLOOKUP(B140,[3]Lifesheet!$K$49:$AU$290,37,0)</f>
        <v>0</v>
      </c>
      <c r="L140" s="2">
        <f>VLOOKUP($B140,[3]Lifesheet!$K$49:$CK$290,71,0)</f>
        <v>0</v>
      </c>
      <c r="M140" s="2">
        <f>VLOOKUP($B140,[3]Lifesheet!$K$49:$CK$290,72,0)</f>
        <v>0</v>
      </c>
      <c r="N140" s="2">
        <f>VLOOKUP($B140,[3]Lifesheet!$K$49:$CK$290,73,0)</f>
        <v>0</v>
      </c>
      <c r="O140" s="2">
        <f>VLOOKUP($B140,[3]Lifesheet!$K$49:$CK$290,74,0)</f>
        <v>0</v>
      </c>
      <c r="P140" s="2">
        <f>VLOOKUP($B140,[3]Lifesheet!$K$49:$CK$290,75,0)</f>
        <v>0</v>
      </c>
      <c r="Q140" s="2">
        <f>VLOOKUP($B140,[3]Lifesheet!$K$49:$CK$290,76,0)</f>
        <v>0</v>
      </c>
      <c r="R140" s="2">
        <f>VLOOKUP($B140,[3]Lifesheet!$K$49:$CK$290,77,0)</f>
        <v>0</v>
      </c>
      <c r="S140" s="2">
        <f>VLOOKUP($B140,[3]Lifesheet!$K$49:$CK$290,78,0)</f>
        <v>0</v>
      </c>
      <c r="T140" s="2">
        <f>VLOOKUP($B140,[3]Lifesheet!$K$49:$CK$290,79,0)</f>
        <v>0</v>
      </c>
      <c r="U140" s="2">
        <f>VLOOKUP(B140,[3]Lifesheet!$K$49:$AO$290,31,0)</f>
        <v>-4.0651585104383201E-4</v>
      </c>
      <c r="V140" s="2">
        <f>VLOOKUP($B140,[3]Lifesheet!$K$49:$AN$290,22,0)</f>
        <v>7.2544165293488396E-4</v>
      </c>
      <c r="W140" s="2">
        <f>VLOOKUP($B140,[3]Lifesheet!$K$49:$AN$290,23,0)</f>
        <v>7.2544165293488396E-4</v>
      </c>
      <c r="X140" s="2">
        <f>VLOOKUP($B140,[3]Lifesheet!$K$49:$AN$290,24,0)</f>
        <v>7.2544165293488396E-4</v>
      </c>
      <c r="Y140" s="2">
        <f>VLOOKUP($B140,[3]Lifesheet!$K$49:$AN$290,25,0)</f>
        <v>7.2544165293488396E-4</v>
      </c>
      <c r="Z140" s="2">
        <f>VLOOKUP($B140,[3]Lifesheet!$K$49:$AN$290,26,0)</f>
        <v>7.2544165293488396E-4</v>
      </c>
      <c r="AA140" s="2">
        <f>VLOOKUP($B140,[3]Lifesheet!$K$49:$AN$290,27,0)</f>
        <v>7.2544165293488396E-4</v>
      </c>
      <c r="AB140" s="2">
        <f>VLOOKUP($B140,[3]Lifesheet!$K$49:$AN$290,28,0)</f>
        <v>7.2544165293488396E-4</v>
      </c>
      <c r="AC140" s="2">
        <f>VLOOKUP($B140,[3]Lifesheet!$K$49:$AN$290,29,0)</f>
        <v>7.9798574623143501E-4</v>
      </c>
      <c r="AD140" s="2">
        <f>VLOOKUP($B140,[3]Lifesheet!$K$49:$AN$290,30,0)</f>
        <v>7.2544165293488396E-4</v>
      </c>
      <c r="AE140" s="2">
        <f>VLOOKUP(B140,[3]Lifesheet!$K$49:$AX$290,40,0)</f>
        <v>0</v>
      </c>
    </row>
    <row r="141" spans="1:31" x14ac:dyDescent="0.25">
      <c r="A141">
        <v>20210630</v>
      </c>
      <c r="B141" t="s">
        <v>139</v>
      </c>
      <c r="C141" s="1">
        <f>VLOOKUP(B141,'[1]MP 2021Q2'!$A$2:$B$243,2,0)</f>
        <v>5.5E-2</v>
      </c>
      <c r="D141" s="3">
        <f>VLOOKUP(B141,'[2]Operationeel Risico'!$S$53:$AB$294,6,0)</f>
        <v>3.18925801891052E-4</v>
      </c>
      <c r="E141" s="3">
        <f>VLOOKUP(B141,'[2]Operationeel Risico'!$S$53:$AB$294,7,0)</f>
        <v>0</v>
      </c>
      <c r="F141" s="3">
        <f>VLOOKUP(B141,'[2]Operationeel Risico'!$S$53:$AB$294,8,0)</f>
        <v>0</v>
      </c>
      <c r="G141" s="3">
        <f>VLOOKUP(B141,'[2]Operationeel Risico'!$S$53:$AB$294,9,0)</f>
        <v>0</v>
      </c>
      <c r="H141" s="3">
        <f>VLOOKUP(B141,'[2]Operationeel Risico'!$S$53:$AB$294,10,0)</f>
        <v>0</v>
      </c>
      <c r="I141" s="2">
        <f>VLOOKUP(B141,[3]Lifesheet!$K$49:$AR$290,34,0)</f>
        <v>0</v>
      </c>
      <c r="J141" s="2">
        <f>VLOOKUP(B141,[3]Lifesheet!$K$49:$R$290,8,0)</f>
        <v>1</v>
      </c>
      <c r="K141" s="2">
        <f>VLOOKUP(B141,[3]Lifesheet!$K$49:$AU$290,37,0)</f>
        <v>0</v>
      </c>
      <c r="L141" s="2">
        <f>VLOOKUP($B141,[3]Lifesheet!$K$49:$CK$290,71,0)</f>
        <v>0</v>
      </c>
      <c r="M141" s="2">
        <f>VLOOKUP($B141,[3]Lifesheet!$K$49:$CK$290,72,0)</f>
        <v>0</v>
      </c>
      <c r="N141" s="2">
        <f>VLOOKUP($B141,[3]Lifesheet!$K$49:$CK$290,73,0)</f>
        <v>0</v>
      </c>
      <c r="O141" s="2">
        <f>VLOOKUP($B141,[3]Lifesheet!$K$49:$CK$290,74,0)</f>
        <v>0</v>
      </c>
      <c r="P141" s="2">
        <f>VLOOKUP($B141,[3]Lifesheet!$K$49:$CK$290,75,0)</f>
        <v>0</v>
      </c>
      <c r="Q141" s="2">
        <f>VLOOKUP($B141,[3]Lifesheet!$K$49:$CK$290,76,0)</f>
        <v>0</v>
      </c>
      <c r="R141" s="2">
        <f>VLOOKUP($B141,[3]Lifesheet!$K$49:$CK$290,77,0)</f>
        <v>0</v>
      </c>
      <c r="S141" s="2">
        <f>VLOOKUP($B141,[3]Lifesheet!$K$49:$CK$290,78,0)</f>
        <v>0</v>
      </c>
      <c r="T141" s="2">
        <f>VLOOKUP($B141,[3]Lifesheet!$K$49:$CK$290,79,0)</f>
        <v>0</v>
      </c>
      <c r="U141" s="2">
        <f>VLOOKUP(B141,[3]Lifesheet!$K$49:$AO$290,31,0)</f>
        <v>-4.0651585104383201E-4</v>
      </c>
      <c r="V141" s="2">
        <f>VLOOKUP($B141,[3]Lifesheet!$K$49:$AN$290,22,0)</f>
        <v>7.2544165293488396E-4</v>
      </c>
      <c r="W141" s="2">
        <f>VLOOKUP($B141,[3]Lifesheet!$K$49:$AN$290,23,0)</f>
        <v>7.2544165293488396E-4</v>
      </c>
      <c r="X141" s="2">
        <f>VLOOKUP($B141,[3]Lifesheet!$K$49:$AN$290,24,0)</f>
        <v>7.2544165293488396E-4</v>
      </c>
      <c r="Y141" s="2">
        <f>VLOOKUP($B141,[3]Lifesheet!$K$49:$AN$290,25,0)</f>
        <v>7.2544165293488396E-4</v>
      </c>
      <c r="Z141" s="2">
        <f>VLOOKUP($B141,[3]Lifesheet!$K$49:$AN$290,26,0)</f>
        <v>7.2544165293488396E-4</v>
      </c>
      <c r="AA141" s="2">
        <f>VLOOKUP($B141,[3]Lifesheet!$K$49:$AN$290,27,0)</f>
        <v>7.2544165293488396E-4</v>
      </c>
      <c r="AB141" s="2">
        <f>VLOOKUP($B141,[3]Lifesheet!$K$49:$AN$290,28,0)</f>
        <v>7.2544165293488396E-4</v>
      </c>
      <c r="AC141" s="2">
        <f>VLOOKUP($B141,[3]Lifesheet!$K$49:$AN$290,29,0)</f>
        <v>7.9798574623143501E-4</v>
      </c>
      <c r="AD141" s="2">
        <f>VLOOKUP($B141,[3]Lifesheet!$K$49:$AN$290,30,0)</f>
        <v>7.2544165293488396E-4</v>
      </c>
      <c r="AE141" s="2">
        <f>VLOOKUP(B141,[3]Lifesheet!$K$49:$AX$290,40,0)</f>
        <v>0</v>
      </c>
    </row>
    <row r="142" spans="1:31" x14ac:dyDescent="0.25">
      <c r="A142">
        <v>20210630</v>
      </c>
      <c r="B142" t="s">
        <v>140</v>
      </c>
      <c r="C142" s="1">
        <f>VLOOKUP(B142,'[1]MP 2021Q2'!$A$2:$B$243,2,0)</f>
        <v>5.5E-2</v>
      </c>
      <c r="D142" s="3">
        <f>VLOOKUP(B142,'[2]Operationeel Risico'!$S$53:$AB$294,6,0)</f>
        <v>25307859.2571868</v>
      </c>
      <c r="E142" s="3">
        <f>VLOOKUP(B142,'[2]Operationeel Risico'!$S$53:$AB$294,7,0)</f>
        <v>97639.73</v>
      </c>
      <c r="F142" s="3">
        <f>VLOOKUP(B142,'[2]Operationeel Risico'!$S$53:$AB$294,8,0)</f>
        <v>0</v>
      </c>
      <c r="G142" s="3">
        <f>VLOOKUP(B142,'[2]Operationeel Risico'!$S$53:$AB$294,9,0)</f>
        <v>262.25</v>
      </c>
      <c r="H142" s="3">
        <f>VLOOKUP(B142,'[2]Operationeel Risico'!$S$53:$AB$294,10,0)</f>
        <v>2648.28</v>
      </c>
      <c r="I142" s="2">
        <f>VLOOKUP(B142,[3]Lifesheet!$K$49:$AR$290,34,0)</f>
        <v>19058387.722660899</v>
      </c>
      <c r="J142" s="2">
        <f>VLOOKUP(B142,[3]Lifesheet!$K$49:$R$290,8,0)</f>
        <v>1</v>
      </c>
      <c r="K142" s="2">
        <f>VLOOKUP(B142,[3]Lifesheet!$K$49:$AU$290,37,0)</f>
        <v>0</v>
      </c>
      <c r="L142" s="2">
        <f>VLOOKUP($B142,[3]Lifesheet!$K$49:$CK$290,71,0)</f>
        <v>0</v>
      </c>
      <c r="M142" s="2">
        <f>VLOOKUP($B142,[3]Lifesheet!$K$49:$CK$290,72,0)</f>
        <v>0</v>
      </c>
      <c r="N142" s="2">
        <f>VLOOKUP($B142,[3]Lifesheet!$K$49:$CK$290,73,0)</f>
        <v>0</v>
      </c>
      <c r="O142" s="2">
        <f>VLOOKUP($B142,[3]Lifesheet!$K$49:$CK$290,74,0)</f>
        <v>0</v>
      </c>
      <c r="P142" s="2">
        <f>VLOOKUP($B142,[3]Lifesheet!$K$49:$CK$290,75,0)</f>
        <v>0</v>
      </c>
      <c r="Q142" s="2">
        <f>VLOOKUP($B142,[3]Lifesheet!$K$49:$CK$290,76,0)</f>
        <v>0</v>
      </c>
      <c r="R142" s="2">
        <f>VLOOKUP($B142,[3]Lifesheet!$K$49:$CK$290,77,0)</f>
        <v>0</v>
      </c>
      <c r="S142" s="2">
        <f>VLOOKUP($B142,[3]Lifesheet!$K$49:$CK$290,78,0)</f>
        <v>0</v>
      </c>
      <c r="T142" s="2">
        <f>VLOOKUP($B142,[3]Lifesheet!$K$49:$CK$290,79,0)</f>
        <v>0</v>
      </c>
      <c r="U142" s="2">
        <f>VLOOKUP(B142,[3]Lifesheet!$K$49:$AO$290,31,0)</f>
        <v>0</v>
      </c>
      <c r="V142" s="2">
        <f>VLOOKUP($B142,[3]Lifesheet!$K$49:$AN$290,22,0)</f>
        <v>25307859.2571868</v>
      </c>
      <c r="W142" s="2">
        <f>VLOOKUP($B142,[3]Lifesheet!$K$49:$AN$290,23,0)</f>
        <v>25260901.9532387</v>
      </c>
      <c r="X142" s="2">
        <f>VLOOKUP($B142,[3]Lifesheet!$K$49:$AN$290,24,0)</f>
        <v>25376140.351220101</v>
      </c>
      <c r="Y142" s="2">
        <f>VLOOKUP($B142,[3]Lifesheet!$K$49:$AN$290,25,0)</f>
        <v>25312072.624979898</v>
      </c>
      <c r="Z142" s="2">
        <f>VLOOKUP($B142,[3]Lifesheet!$K$49:$AN$290,26,0)</f>
        <v>25591790.242236398</v>
      </c>
      <c r="AA142" s="2">
        <f>VLOOKUP($B142,[3]Lifesheet!$K$49:$AN$290,27,0)</f>
        <v>25047217.100823302</v>
      </c>
      <c r="AB142" s="2">
        <f>VLOOKUP($B142,[3]Lifesheet!$K$49:$AN$290,28,0)</f>
        <v>25307859.2571868</v>
      </c>
      <c r="AC142" s="2">
        <f>VLOOKUP($B142,[3]Lifesheet!$K$49:$AN$290,29,0)</f>
        <v>25902682.354995102</v>
      </c>
      <c r="AD142" s="2">
        <f>VLOOKUP($B142,[3]Lifesheet!$K$49:$AN$290,30,0)</f>
        <v>25294034.875009902</v>
      </c>
      <c r="AE142" s="2">
        <f>VLOOKUP(B142,[3]Lifesheet!$K$49:$AX$290,40,0)</f>
        <v>0</v>
      </c>
    </row>
    <row r="143" spans="1:31" x14ac:dyDescent="0.25">
      <c r="A143">
        <v>20210630</v>
      </c>
      <c r="B143" t="s">
        <v>141</v>
      </c>
      <c r="C143" s="1">
        <f>VLOOKUP(B143,'[1]MP 2021Q2'!$A$2:$B$243,2,0)</f>
        <v>5.5E-2</v>
      </c>
      <c r="D143" s="3">
        <f>VLOOKUP(B143,'[2]Operationeel Risico'!$S$53:$AB$294,6,0)</f>
        <v>9718689.4378490709</v>
      </c>
      <c r="E143" s="3">
        <f>VLOOKUP(B143,'[2]Operationeel Risico'!$S$53:$AB$294,7,0)</f>
        <v>22712581.949999999</v>
      </c>
      <c r="F143" s="3">
        <f>VLOOKUP(B143,'[2]Operationeel Risico'!$S$53:$AB$294,8,0)</f>
        <v>0</v>
      </c>
      <c r="G143" s="3">
        <f>VLOOKUP(B143,'[2]Operationeel Risico'!$S$53:$AB$294,9,0)</f>
        <v>67876.97</v>
      </c>
      <c r="H143" s="3">
        <f>VLOOKUP(B143,'[2]Operationeel Risico'!$S$53:$AB$294,10,0)</f>
        <v>4665.87</v>
      </c>
      <c r="I143" s="2">
        <f>VLOOKUP(B143,[3]Lifesheet!$K$49:$AR$290,34,0)</f>
        <v>46209221.6014781</v>
      </c>
      <c r="J143" s="2">
        <f>VLOOKUP(B143,[3]Lifesheet!$K$49:$R$290,8,0)</f>
        <v>1</v>
      </c>
      <c r="K143" s="2">
        <f>VLOOKUP(B143,[3]Lifesheet!$K$49:$AU$290,37,0)</f>
        <v>0</v>
      </c>
      <c r="L143" s="2">
        <f>VLOOKUP($B143,[3]Lifesheet!$K$49:$CK$290,71,0)</f>
        <v>0</v>
      </c>
      <c r="M143" s="2">
        <f>VLOOKUP($B143,[3]Lifesheet!$K$49:$CK$290,72,0)</f>
        <v>0</v>
      </c>
      <c r="N143" s="2">
        <f>VLOOKUP($B143,[3]Lifesheet!$K$49:$CK$290,73,0)</f>
        <v>0</v>
      </c>
      <c r="O143" s="2">
        <f>VLOOKUP($B143,[3]Lifesheet!$K$49:$CK$290,74,0)</f>
        <v>0</v>
      </c>
      <c r="P143" s="2">
        <f>VLOOKUP($B143,[3]Lifesheet!$K$49:$CK$290,75,0)</f>
        <v>0</v>
      </c>
      <c r="Q143" s="2">
        <f>VLOOKUP($B143,[3]Lifesheet!$K$49:$CK$290,76,0)</f>
        <v>0</v>
      </c>
      <c r="R143" s="2">
        <f>VLOOKUP($B143,[3]Lifesheet!$K$49:$CK$290,77,0)</f>
        <v>0</v>
      </c>
      <c r="S143" s="2">
        <f>VLOOKUP($B143,[3]Lifesheet!$K$49:$CK$290,78,0)</f>
        <v>0</v>
      </c>
      <c r="T143" s="2">
        <f>VLOOKUP($B143,[3]Lifesheet!$K$49:$CK$290,79,0)</f>
        <v>0</v>
      </c>
      <c r="U143" s="2">
        <f>VLOOKUP(B143,[3]Lifesheet!$K$49:$AO$290,31,0)</f>
        <v>0</v>
      </c>
      <c r="V143" s="2">
        <f>VLOOKUP($B143,[3]Lifesheet!$K$49:$AN$290,22,0)</f>
        <v>9718689.4378490709</v>
      </c>
      <c r="W143" s="2">
        <f>VLOOKUP($B143,[3]Lifesheet!$K$49:$AN$290,23,0)</f>
        <v>32832824.3445337</v>
      </c>
      <c r="X143" s="2">
        <f>VLOOKUP($B143,[3]Lifesheet!$K$49:$AN$290,24,0)</f>
        <v>-21332919.797587499</v>
      </c>
      <c r="Y143" s="2">
        <f>VLOOKUP($B143,[3]Lifesheet!$K$49:$AN$290,25,0)</f>
        <v>9840812.9179851096</v>
      </c>
      <c r="Z143" s="2">
        <f>VLOOKUP($B143,[3]Lifesheet!$K$49:$AN$290,26,0)</f>
        <v>7565581.2201680196</v>
      </c>
      <c r="AA143" s="2">
        <f>VLOOKUP($B143,[3]Lifesheet!$K$49:$AN$290,27,0)</f>
        <v>11942140.6634007</v>
      </c>
      <c r="AB143" s="2">
        <f>VLOOKUP($B143,[3]Lifesheet!$K$49:$AN$290,28,0)</f>
        <v>9718689.4378490709</v>
      </c>
      <c r="AC143" s="2">
        <f>VLOOKUP($B143,[3]Lifesheet!$K$49:$AN$290,29,0)</f>
        <v>15700863.636325801</v>
      </c>
      <c r="AD143" s="2">
        <f>VLOOKUP($B143,[3]Lifesheet!$K$49:$AN$290,30,0)</f>
        <v>26314302.906685099</v>
      </c>
      <c r="AE143" s="2">
        <f>VLOOKUP(B143,[3]Lifesheet!$K$49:$AX$290,40,0)</f>
        <v>0</v>
      </c>
    </row>
    <row r="144" spans="1:31" x14ac:dyDescent="0.25">
      <c r="A144">
        <v>20210630</v>
      </c>
      <c r="B144" t="s">
        <v>142</v>
      </c>
      <c r="C144" s="1">
        <f>VLOOKUP(B144,'[1]MP 2021Q2'!$A$2:$B$243,2,0)</f>
        <v>5.0000000000000001E-3</v>
      </c>
      <c r="D144" s="3">
        <f>VLOOKUP(B144,'[2]Operationeel Risico'!$S$53:$AB$294,6,0)</f>
        <v>124574970.55013201</v>
      </c>
      <c r="E144" s="3">
        <f>VLOOKUP(B144,'[2]Operationeel Risico'!$S$53:$AB$294,7,0)</f>
        <v>4338257.55</v>
      </c>
      <c r="F144" s="3">
        <f>VLOOKUP(B144,'[2]Operationeel Risico'!$S$53:$AB$294,8,0)</f>
        <v>0</v>
      </c>
      <c r="G144" s="3">
        <f>VLOOKUP(B144,'[2]Operationeel Risico'!$S$53:$AB$294,9,0)</f>
        <v>2060.84</v>
      </c>
      <c r="H144" s="3">
        <f>VLOOKUP(B144,'[2]Operationeel Risico'!$S$53:$AB$294,10,0)</f>
        <v>1.5</v>
      </c>
      <c r="I144" s="2">
        <f>VLOOKUP(B144,[3]Lifesheet!$K$49:$AR$290,34,0)</f>
        <v>88024586.153184995</v>
      </c>
      <c r="J144" s="2">
        <f>VLOOKUP(B144,[3]Lifesheet!$K$49:$R$290,8,0)</f>
        <v>1</v>
      </c>
      <c r="K144" s="2">
        <f>VLOOKUP(B144,[3]Lifesheet!$K$49:$AU$290,37,0)</f>
        <v>0</v>
      </c>
      <c r="L144" s="2">
        <f>VLOOKUP($B144,[3]Lifesheet!$K$49:$CK$290,71,0)</f>
        <v>37098250.559274301</v>
      </c>
      <c r="M144" s="2">
        <f>VLOOKUP($B144,[3]Lifesheet!$K$49:$CK$290,72,0)</f>
        <v>36980264.883787997</v>
      </c>
      <c r="N144" s="2">
        <f>VLOOKUP($B144,[3]Lifesheet!$K$49:$CK$290,73,0)</f>
        <v>37256698.681815498</v>
      </c>
      <c r="O144" s="2">
        <f>VLOOKUP($B144,[3]Lifesheet!$K$49:$CK$290,74,0)</f>
        <v>37098250.559274301</v>
      </c>
      <c r="P144" s="2">
        <f>VLOOKUP($B144,[3]Lifesheet!$K$49:$CK$290,75,0)</f>
        <v>42657361.117581204</v>
      </c>
      <c r="Q144" s="2">
        <f>VLOOKUP($B144,[3]Lifesheet!$K$49:$CK$290,76,0)</f>
        <v>32442493.6934411</v>
      </c>
      <c r="R144" s="2">
        <f>VLOOKUP($B144,[3]Lifesheet!$K$49:$CK$290,77,0)</f>
        <v>37098250.559274301</v>
      </c>
      <c r="S144" s="2">
        <f>VLOOKUP($B144,[3]Lifesheet!$K$49:$CK$290,78,0)</f>
        <v>37098250.559274301</v>
      </c>
      <c r="T144" s="2">
        <f>VLOOKUP($B144,[3]Lifesheet!$K$49:$CK$290,79,0)</f>
        <v>37009072.235776201</v>
      </c>
      <c r="U144" s="2">
        <f>VLOOKUP(B144,[3]Lifesheet!$K$49:$AO$290,31,0)</f>
        <v>0</v>
      </c>
      <c r="V144" s="2">
        <f>VLOOKUP($B144,[3]Lifesheet!$K$49:$AN$290,22,0)</f>
        <v>124574970.55013201</v>
      </c>
      <c r="W144" s="2">
        <f>VLOOKUP($B144,[3]Lifesheet!$K$49:$AN$290,23,0)</f>
        <v>123794688.504178</v>
      </c>
      <c r="X144" s="2">
        <f>VLOOKUP($B144,[3]Lifesheet!$K$49:$AN$290,24,0)</f>
        <v>125627432.69146401</v>
      </c>
      <c r="Y144" s="2">
        <f>VLOOKUP($B144,[3]Lifesheet!$K$49:$AN$290,25,0)</f>
        <v>124577939.88599101</v>
      </c>
      <c r="Z144" s="2">
        <f>VLOOKUP($B144,[3]Lifesheet!$K$49:$AN$290,26,0)</f>
        <v>130000074.997163</v>
      </c>
      <c r="AA144" s="2">
        <f>VLOOKUP($B144,[3]Lifesheet!$K$49:$AN$290,27,0)</f>
        <v>120029014.348547</v>
      </c>
      <c r="AB144" s="2">
        <f>VLOOKUP($B144,[3]Lifesheet!$K$49:$AN$290,28,0)</f>
        <v>124574970.55013201</v>
      </c>
      <c r="AC144" s="2">
        <f>VLOOKUP($B144,[3]Lifesheet!$K$49:$AN$290,29,0)</f>
        <v>124971252.151254</v>
      </c>
      <c r="AD144" s="2">
        <f>VLOOKUP($B144,[3]Lifesheet!$K$49:$AN$290,30,0)</f>
        <v>124303582.168358</v>
      </c>
      <c r="AE144" s="2">
        <f>VLOOKUP(B144,[3]Lifesheet!$K$49:$AX$290,40,0)</f>
        <v>0</v>
      </c>
    </row>
    <row r="145" spans="1:31" x14ac:dyDescent="0.25">
      <c r="A145">
        <v>20210630</v>
      </c>
      <c r="B145" t="s">
        <v>143</v>
      </c>
      <c r="C145" s="1">
        <f>VLOOKUP(B145,'[1]MP 2021Q2'!$A$2:$B$243,2,0)</f>
        <v>5.5E-2</v>
      </c>
      <c r="D145" s="3">
        <f>VLOOKUP(B145,'[2]Operationeel Risico'!$S$53:$AB$294,6,0)</f>
        <v>144728173.57768801</v>
      </c>
      <c r="E145" s="3">
        <f>VLOOKUP(B145,'[2]Operationeel Risico'!$S$53:$AB$294,7,0)</f>
        <v>2541850.88</v>
      </c>
      <c r="F145" s="3">
        <f>VLOOKUP(B145,'[2]Operationeel Risico'!$S$53:$AB$294,8,0)</f>
        <v>0</v>
      </c>
      <c r="G145" s="3">
        <f>VLOOKUP(B145,'[2]Operationeel Risico'!$S$53:$AB$294,9,0)</f>
        <v>6580.42</v>
      </c>
      <c r="H145" s="3">
        <f>VLOOKUP(B145,'[2]Operationeel Risico'!$S$53:$AB$294,10,0)</f>
        <v>1379.28</v>
      </c>
      <c r="I145" s="2">
        <f>VLOOKUP(B145,[3]Lifesheet!$K$49:$AR$290,34,0)</f>
        <v>109043109.477164</v>
      </c>
      <c r="J145" s="2">
        <f>VLOOKUP(B145,[3]Lifesheet!$K$49:$R$290,8,0)</f>
        <v>1</v>
      </c>
      <c r="K145" s="2">
        <f>VLOOKUP(B145,[3]Lifesheet!$K$49:$AU$290,37,0)</f>
        <v>0</v>
      </c>
      <c r="L145" s="2">
        <f>VLOOKUP($B145,[3]Lifesheet!$K$49:$CK$290,71,0)</f>
        <v>0</v>
      </c>
      <c r="M145" s="2">
        <f>VLOOKUP($B145,[3]Lifesheet!$K$49:$CK$290,72,0)</f>
        <v>0</v>
      </c>
      <c r="N145" s="2">
        <f>VLOOKUP($B145,[3]Lifesheet!$K$49:$CK$290,73,0)</f>
        <v>0</v>
      </c>
      <c r="O145" s="2">
        <f>VLOOKUP($B145,[3]Lifesheet!$K$49:$CK$290,74,0)</f>
        <v>0</v>
      </c>
      <c r="P145" s="2">
        <f>VLOOKUP($B145,[3]Lifesheet!$K$49:$CK$290,75,0)</f>
        <v>0</v>
      </c>
      <c r="Q145" s="2">
        <f>VLOOKUP($B145,[3]Lifesheet!$K$49:$CK$290,76,0)</f>
        <v>0</v>
      </c>
      <c r="R145" s="2">
        <f>VLOOKUP($B145,[3]Lifesheet!$K$49:$CK$290,77,0)</f>
        <v>0</v>
      </c>
      <c r="S145" s="2">
        <f>VLOOKUP($B145,[3]Lifesheet!$K$49:$CK$290,78,0)</f>
        <v>0</v>
      </c>
      <c r="T145" s="2">
        <f>VLOOKUP($B145,[3]Lifesheet!$K$49:$CK$290,79,0)</f>
        <v>0</v>
      </c>
      <c r="U145" s="2">
        <f>VLOOKUP(B145,[3]Lifesheet!$K$49:$AO$290,31,0)</f>
        <v>-44683.758780452401</v>
      </c>
      <c r="V145" s="2">
        <f>VLOOKUP($B145,[3]Lifesheet!$K$49:$AN$290,22,0)</f>
        <v>144772857.33646801</v>
      </c>
      <c r="W145" s="2">
        <f>VLOOKUP($B145,[3]Lifesheet!$K$49:$AN$290,23,0)</f>
        <v>144629741.33734</v>
      </c>
      <c r="X145" s="2">
        <f>VLOOKUP($B145,[3]Lifesheet!$K$49:$AN$290,24,0)</f>
        <v>144975707.30774999</v>
      </c>
      <c r="Y145" s="2">
        <f>VLOOKUP($B145,[3]Lifesheet!$K$49:$AN$290,25,0)</f>
        <v>144815641.124221</v>
      </c>
      <c r="Z145" s="2">
        <f>VLOOKUP($B145,[3]Lifesheet!$K$49:$AN$290,26,0)</f>
        <v>146765404.97455001</v>
      </c>
      <c r="AA145" s="2">
        <f>VLOOKUP($B145,[3]Lifesheet!$K$49:$AN$290,27,0)</f>
        <v>142979964.92905599</v>
      </c>
      <c r="AB145" s="2">
        <f>VLOOKUP($B145,[3]Lifesheet!$K$49:$AN$290,28,0)</f>
        <v>144772857.33646801</v>
      </c>
      <c r="AC145" s="2">
        <f>VLOOKUP($B145,[3]Lifesheet!$K$49:$AN$290,29,0)</f>
        <v>146489424.19909301</v>
      </c>
      <c r="AD145" s="2">
        <f>VLOOKUP($B145,[3]Lifesheet!$K$49:$AN$290,30,0)</f>
        <v>144744700.76477101</v>
      </c>
      <c r="AE145" s="2">
        <f>VLOOKUP(B145,[3]Lifesheet!$K$49:$AX$290,40,0)</f>
        <v>0</v>
      </c>
    </row>
    <row r="146" spans="1:31" x14ac:dyDescent="0.25">
      <c r="A146">
        <v>20210630</v>
      </c>
      <c r="B146" t="s">
        <v>144</v>
      </c>
      <c r="C146" s="1">
        <f>VLOOKUP(B146,'[1]MP 2021Q2'!$A$2:$B$243,2,0)</f>
        <v>5.5E-2</v>
      </c>
      <c r="D146" s="3">
        <f>VLOOKUP(B146,'[2]Operationeel Risico'!$S$53:$AB$294,6,0)</f>
        <v>2.71654192782665E-3</v>
      </c>
      <c r="E146" s="3">
        <f>VLOOKUP(B146,'[2]Operationeel Risico'!$S$53:$AB$294,7,0)</f>
        <v>0</v>
      </c>
      <c r="F146" s="3">
        <f>VLOOKUP(B146,'[2]Operationeel Risico'!$S$53:$AB$294,8,0)</f>
        <v>0</v>
      </c>
      <c r="G146" s="3">
        <f>VLOOKUP(B146,'[2]Operationeel Risico'!$S$53:$AB$294,9,0)</f>
        <v>0</v>
      </c>
      <c r="H146" s="3">
        <f>VLOOKUP(B146,'[2]Operationeel Risico'!$S$53:$AB$294,10,0)</f>
        <v>0</v>
      </c>
      <c r="I146" s="2">
        <f>VLOOKUP(B146,[3]Lifesheet!$K$49:$AR$290,34,0)</f>
        <v>0</v>
      </c>
      <c r="J146" s="2">
        <f>VLOOKUP(B146,[3]Lifesheet!$K$49:$R$290,8,0)</f>
        <v>1</v>
      </c>
      <c r="K146" s="2">
        <f>VLOOKUP(B146,[3]Lifesheet!$K$49:$AU$290,37,0)</f>
        <v>0</v>
      </c>
      <c r="L146" s="2">
        <f>VLOOKUP($B146,[3]Lifesheet!$K$49:$CK$290,71,0)</f>
        <v>0</v>
      </c>
      <c r="M146" s="2">
        <f>VLOOKUP($B146,[3]Lifesheet!$K$49:$CK$290,72,0)</f>
        <v>0</v>
      </c>
      <c r="N146" s="2">
        <f>VLOOKUP($B146,[3]Lifesheet!$K$49:$CK$290,73,0)</f>
        <v>0</v>
      </c>
      <c r="O146" s="2">
        <f>VLOOKUP($B146,[3]Lifesheet!$K$49:$CK$290,74,0)</f>
        <v>0</v>
      </c>
      <c r="P146" s="2">
        <f>VLOOKUP($B146,[3]Lifesheet!$K$49:$CK$290,75,0)</f>
        <v>0</v>
      </c>
      <c r="Q146" s="2">
        <f>VLOOKUP($B146,[3]Lifesheet!$K$49:$CK$290,76,0)</f>
        <v>0</v>
      </c>
      <c r="R146" s="2">
        <f>VLOOKUP($B146,[3]Lifesheet!$K$49:$CK$290,77,0)</f>
        <v>0</v>
      </c>
      <c r="S146" s="2">
        <f>VLOOKUP($B146,[3]Lifesheet!$K$49:$CK$290,78,0)</f>
        <v>0</v>
      </c>
      <c r="T146" s="2">
        <f>VLOOKUP($B146,[3]Lifesheet!$K$49:$CK$290,79,0)</f>
        <v>0</v>
      </c>
      <c r="U146" s="2">
        <f>VLOOKUP(B146,[3]Lifesheet!$K$49:$AO$290,31,0)</f>
        <v>2.2087350127057799E-3</v>
      </c>
      <c r="V146" s="2">
        <f>VLOOKUP($B146,[3]Lifesheet!$K$49:$AN$290,22,0)</f>
        <v>5.0780691512087E-4</v>
      </c>
      <c r="W146" s="2">
        <f>VLOOKUP($B146,[3]Lifesheet!$K$49:$AN$290,23,0)</f>
        <v>5.0780691512087E-4</v>
      </c>
      <c r="X146" s="2">
        <f>VLOOKUP($B146,[3]Lifesheet!$K$49:$AN$290,24,0)</f>
        <v>5.0780691512087E-4</v>
      </c>
      <c r="Y146" s="2">
        <f>VLOOKUP($B146,[3]Lifesheet!$K$49:$AN$290,25,0)</f>
        <v>5.0780691512087E-4</v>
      </c>
      <c r="Z146" s="2">
        <f>VLOOKUP($B146,[3]Lifesheet!$K$49:$AN$290,26,0)</f>
        <v>5.0780691512087E-4</v>
      </c>
      <c r="AA146" s="2">
        <f>VLOOKUP($B146,[3]Lifesheet!$K$49:$AN$290,27,0)</f>
        <v>5.0780691512087E-4</v>
      </c>
      <c r="AB146" s="2">
        <f>VLOOKUP($B146,[3]Lifesheet!$K$49:$AN$290,28,0)</f>
        <v>5.0780691512087E-4</v>
      </c>
      <c r="AC146" s="2">
        <f>VLOOKUP($B146,[3]Lifesheet!$K$49:$AN$290,29,0)</f>
        <v>5.58587588153133E-4</v>
      </c>
      <c r="AD146" s="2">
        <f>VLOOKUP($B146,[3]Lifesheet!$K$49:$AN$290,30,0)</f>
        <v>5.0780691512087E-4</v>
      </c>
      <c r="AE146" s="2">
        <f>VLOOKUP(B146,[3]Lifesheet!$K$49:$AX$290,40,0)</f>
        <v>0</v>
      </c>
    </row>
    <row r="147" spans="1:31" x14ac:dyDescent="0.25">
      <c r="A147">
        <v>20210630</v>
      </c>
      <c r="B147" t="s">
        <v>145</v>
      </c>
      <c r="C147" s="1">
        <f>VLOOKUP(B147,'[1]MP 2021Q2'!$A$2:$B$243,2,0)</f>
        <v>5.5E-2</v>
      </c>
      <c r="D147" s="3">
        <f>VLOOKUP(B147,'[2]Operationeel Risico'!$S$53:$AB$294,6,0)</f>
        <v>96222661.014639899</v>
      </c>
      <c r="E147" s="3">
        <f>VLOOKUP(B147,'[2]Operationeel Risico'!$S$53:$AB$294,7,0)</f>
        <v>9059.43</v>
      </c>
      <c r="F147" s="3">
        <f>VLOOKUP(B147,'[2]Operationeel Risico'!$S$53:$AB$294,8,0)</f>
        <v>0</v>
      </c>
      <c r="G147" s="3">
        <f>VLOOKUP(B147,'[2]Operationeel Risico'!$S$53:$AB$294,9,0)</f>
        <v>5.35</v>
      </c>
      <c r="H147" s="3">
        <f>VLOOKUP(B147,'[2]Operationeel Risico'!$S$53:$AB$294,10,0)</f>
        <v>1894.73</v>
      </c>
      <c r="I147" s="2">
        <f>VLOOKUP(B147,[3]Lifesheet!$K$49:$AR$290,34,0)</f>
        <v>86528055.429391295</v>
      </c>
      <c r="J147" s="2">
        <f>VLOOKUP(B147,[3]Lifesheet!$K$49:$R$290,8,0)</f>
        <v>1</v>
      </c>
      <c r="K147" s="2">
        <f>VLOOKUP(B147,[3]Lifesheet!$K$49:$AU$290,37,0)</f>
        <v>0</v>
      </c>
      <c r="L147" s="2">
        <f>VLOOKUP($B147,[3]Lifesheet!$K$49:$CK$290,71,0)</f>
        <v>0</v>
      </c>
      <c r="M147" s="2">
        <f>VLOOKUP($B147,[3]Lifesheet!$K$49:$CK$290,72,0)</f>
        <v>0</v>
      </c>
      <c r="N147" s="2">
        <f>VLOOKUP($B147,[3]Lifesheet!$K$49:$CK$290,73,0)</f>
        <v>0</v>
      </c>
      <c r="O147" s="2">
        <f>VLOOKUP($B147,[3]Lifesheet!$K$49:$CK$290,74,0)</f>
        <v>0</v>
      </c>
      <c r="P147" s="2">
        <f>VLOOKUP($B147,[3]Lifesheet!$K$49:$CK$290,75,0)</f>
        <v>0</v>
      </c>
      <c r="Q147" s="2">
        <f>VLOOKUP($B147,[3]Lifesheet!$K$49:$CK$290,76,0)</f>
        <v>0</v>
      </c>
      <c r="R147" s="2">
        <f>VLOOKUP($B147,[3]Lifesheet!$K$49:$CK$290,77,0)</f>
        <v>0</v>
      </c>
      <c r="S147" s="2">
        <f>VLOOKUP($B147,[3]Lifesheet!$K$49:$CK$290,78,0)</f>
        <v>0</v>
      </c>
      <c r="T147" s="2">
        <f>VLOOKUP($B147,[3]Lifesheet!$K$49:$CK$290,79,0)</f>
        <v>0</v>
      </c>
      <c r="U147" s="2">
        <f>VLOOKUP(B147,[3]Lifesheet!$K$49:$AO$290,31,0)</f>
        <v>191118.75166725399</v>
      </c>
      <c r="V147" s="2">
        <f>VLOOKUP($B147,[3]Lifesheet!$K$49:$AN$290,22,0)</f>
        <v>96031542.262972593</v>
      </c>
      <c r="W147" s="2">
        <f>VLOOKUP($B147,[3]Lifesheet!$K$49:$AN$290,23,0)</f>
        <v>95967579.918502301</v>
      </c>
      <c r="X147" s="2">
        <f>VLOOKUP($B147,[3]Lifesheet!$K$49:$AN$290,24,0)</f>
        <v>96117449.087185696</v>
      </c>
      <c r="Y147" s="2">
        <f>VLOOKUP($B147,[3]Lifesheet!$K$49:$AN$290,25,0)</f>
        <v>96031619.613932103</v>
      </c>
      <c r="Z147" s="2">
        <f>VLOOKUP($B147,[3]Lifesheet!$K$49:$AN$290,26,0)</f>
        <v>96586232.970282197</v>
      </c>
      <c r="AA147" s="2">
        <f>VLOOKUP($B147,[3]Lifesheet!$K$49:$AN$290,27,0)</f>
        <v>95526292.7475252</v>
      </c>
      <c r="AB147" s="2">
        <f>VLOOKUP($B147,[3]Lifesheet!$K$49:$AN$290,28,0)</f>
        <v>96031542.262972593</v>
      </c>
      <c r="AC147" s="2">
        <f>VLOOKUP($B147,[3]Lifesheet!$K$49:$AN$290,29,0)</f>
        <v>96174043.981711999</v>
      </c>
      <c r="AD147" s="2">
        <f>VLOOKUP($B147,[3]Lifesheet!$K$49:$AN$290,30,0)</f>
        <v>96010181.408231497</v>
      </c>
      <c r="AE147" s="2">
        <f>VLOOKUP(B147,[3]Lifesheet!$K$49:$AX$290,40,0)</f>
        <v>0</v>
      </c>
    </row>
    <row r="148" spans="1:31" x14ac:dyDescent="0.25">
      <c r="A148">
        <v>20210630</v>
      </c>
      <c r="B148" t="s">
        <v>146</v>
      </c>
      <c r="C148" s="1">
        <f>VLOOKUP(B148,'[1]MP 2021Q2'!$A$2:$B$243,2,0)</f>
        <v>5.5E-2</v>
      </c>
      <c r="D148" s="3">
        <f>VLOOKUP(B148,'[2]Operationeel Risico'!$S$53:$AB$294,6,0)</f>
        <v>62108750.870359898</v>
      </c>
      <c r="E148" s="3">
        <f>VLOOKUP(B148,'[2]Operationeel Risico'!$S$53:$AB$294,7,0)</f>
        <v>1845308.65</v>
      </c>
      <c r="F148" s="3">
        <f>VLOOKUP(B148,'[2]Operationeel Risico'!$S$53:$AB$294,8,0)</f>
        <v>0</v>
      </c>
      <c r="G148" s="3">
        <f>VLOOKUP(B148,'[2]Operationeel Risico'!$S$53:$AB$294,9,0)</f>
        <v>1637.48</v>
      </c>
      <c r="H148" s="3">
        <f>VLOOKUP(B148,'[2]Operationeel Risico'!$S$53:$AB$294,10,0)</f>
        <v>804.91</v>
      </c>
      <c r="I148" s="2">
        <f>VLOOKUP(B148,[3]Lifesheet!$K$49:$AR$290,34,0)</f>
        <v>50380548.586299203</v>
      </c>
      <c r="J148" s="2">
        <f>VLOOKUP(B148,[3]Lifesheet!$K$49:$R$290,8,0)</f>
        <v>1</v>
      </c>
      <c r="K148" s="2">
        <f>VLOOKUP(B148,[3]Lifesheet!$K$49:$AU$290,37,0)</f>
        <v>0</v>
      </c>
      <c r="L148" s="2">
        <f>VLOOKUP($B148,[3]Lifesheet!$K$49:$CK$290,71,0)</f>
        <v>0</v>
      </c>
      <c r="M148" s="2">
        <f>VLOOKUP($B148,[3]Lifesheet!$K$49:$CK$290,72,0)</f>
        <v>0</v>
      </c>
      <c r="N148" s="2">
        <f>VLOOKUP($B148,[3]Lifesheet!$K$49:$CK$290,73,0)</f>
        <v>0</v>
      </c>
      <c r="O148" s="2">
        <f>VLOOKUP($B148,[3]Lifesheet!$K$49:$CK$290,74,0)</f>
        <v>0</v>
      </c>
      <c r="P148" s="2">
        <f>VLOOKUP($B148,[3]Lifesheet!$K$49:$CK$290,75,0)</f>
        <v>0</v>
      </c>
      <c r="Q148" s="2">
        <f>VLOOKUP($B148,[3]Lifesheet!$K$49:$CK$290,76,0)</f>
        <v>0</v>
      </c>
      <c r="R148" s="2">
        <f>VLOOKUP($B148,[3]Lifesheet!$K$49:$CK$290,77,0)</f>
        <v>0</v>
      </c>
      <c r="S148" s="2">
        <f>VLOOKUP($B148,[3]Lifesheet!$K$49:$CK$290,78,0)</f>
        <v>0</v>
      </c>
      <c r="T148" s="2">
        <f>VLOOKUP($B148,[3]Lifesheet!$K$49:$CK$290,79,0)</f>
        <v>0</v>
      </c>
      <c r="U148" s="2">
        <f>VLOOKUP(B148,[3]Lifesheet!$K$49:$AO$290,31,0)</f>
        <v>112116.7222607</v>
      </c>
      <c r="V148" s="2">
        <f>VLOOKUP($B148,[3]Lifesheet!$K$49:$AN$290,22,0)</f>
        <v>61996634.148099199</v>
      </c>
      <c r="W148" s="2">
        <f>VLOOKUP($B148,[3]Lifesheet!$K$49:$AN$290,23,0)</f>
        <v>62135624.115245797</v>
      </c>
      <c r="X148" s="2">
        <f>VLOOKUP($B148,[3]Lifesheet!$K$49:$AN$290,24,0)</f>
        <v>61808976.482815698</v>
      </c>
      <c r="Y148" s="2">
        <f>VLOOKUP($B148,[3]Lifesheet!$K$49:$AN$290,25,0)</f>
        <v>62010836.482447699</v>
      </c>
      <c r="Z148" s="2">
        <f>VLOOKUP($B148,[3]Lifesheet!$K$49:$AN$290,26,0)</f>
        <v>62729870.696754798</v>
      </c>
      <c r="AA148" s="2">
        <f>VLOOKUP($B148,[3]Lifesheet!$K$49:$AN$290,27,0)</f>
        <v>61343373.844696097</v>
      </c>
      <c r="AB148" s="2">
        <f>VLOOKUP($B148,[3]Lifesheet!$K$49:$AN$290,28,0)</f>
        <v>61996634.148099199</v>
      </c>
      <c r="AC148" s="2">
        <f>VLOOKUP($B148,[3]Lifesheet!$K$49:$AN$290,29,0)</f>
        <v>62412008.407634199</v>
      </c>
      <c r="AD148" s="2">
        <f>VLOOKUP($B148,[3]Lifesheet!$K$49:$AN$290,30,0)</f>
        <v>62062652.415744402</v>
      </c>
      <c r="AE148" s="2">
        <f>VLOOKUP(B148,[3]Lifesheet!$K$49:$AX$290,40,0)</f>
        <v>0</v>
      </c>
    </row>
    <row r="149" spans="1:31" x14ac:dyDescent="0.25">
      <c r="A149">
        <v>20210630</v>
      </c>
      <c r="B149" t="s">
        <v>147</v>
      </c>
      <c r="C149" s="1">
        <f>VLOOKUP(B149,'[1]MP 2021Q2'!$A$2:$B$243,2,0)</f>
        <v>5.5E-2</v>
      </c>
      <c r="D149" s="3">
        <f>VLOOKUP(B149,'[2]Operationeel Risico'!$S$53:$AB$294,6,0)</f>
        <v>440392420.47489202</v>
      </c>
      <c r="E149" s="3">
        <f>VLOOKUP(B149,'[2]Operationeel Risico'!$S$53:$AB$294,7,0)</f>
        <v>8331378.3099999996</v>
      </c>
      <c r="F149" s="3">
        <f>VLOOKUP(B149,'[2]Operationeel Risico'!$S$53:$AB$294,8,0)</f>
        <v>0</v>
      </c>
      <c r="G149" s="3">
        <f>VLOOKUP(B149,'[2]Operationeel Risico'!$S$53:$AB$294,9,0)</f>
        <v>11613.73</v>
      </c>
      <c r="H149" s="3">
        <f>VLOOKUP(B149,'[2]Operationeel Risico'!$S$53:$AB$294,10,0)</f>
        <v>5804.86</v>
      </c>
      <c r="I149" s="2">
        <f>VLOOKUP(B149,[3]Lifesheet!$K$49:$AR$290,34,0)</f>
        <v>343359119.98956501</v>
      </c>
      <c r="J149" s="2">
        <f>VLOOKUP(B149,[3]Lifesheet!$K$49:$R$290,8,0)</f>
        <v>1</v>
      </c>
      <c r="K149" s="2">
        <f>VLOOKUP(B149,[3]Lifesheet!$K$49:$AU$290,37,0)</f>
        <v>0</v>
      </c>
      <c r="L149" s="2">
        <f>VLOOKUP($B149,[3]Lifesheet!$K$49:$CK$290,71,0)</f>
        <v>0</v>
      </c>
      <c r="M149" s="2">
        <f>VLOOKUP($B149,[3]Lifesheet!$K$49:$CK$290,72,0)</f>
        <v>0</v>
      </c>
      <c r="N149" s="2">
        <f>VLOOKUP($B149,[3]Lifesheet!$K$49:$CK$290,73,0)</f>
        <v>0</v>
      </c>
      <c r="O149" s="2">
        <f>VLOOKUP($B149,[3]Lifesheet!$K$49:$CK$290,74,0)</f>
        <v>0</v>
      </c>
      <c r="P149" s="2">
        <f>VLOOKUP($B149,[3]Lifesheet!$K$49:$CK$290,75,0)</f>
        <v>0</v>
      </c>
      <c r="Q149" s="2">
        <f>VLOOKUP($B149,[3]Lifesheet!$K$49:$CK$290,76,0)</f>
        <v>0</v>
      </c>
      <c r="R149" s="2">
        <f>VLOOKUP($B149,[3]Lifesheet!$K$49:$CK$290,77,0)</f>
        <v>0</v>
      </c>
      <c r="S149" s="2">
        <f>VLOOKUP($B149,[3]Lifesheet!$K$49:$CK$290,78,0)</f>
        <v>0</v>
      </c>
      <c r="T149" s="2">
        <f>VLOOKUP($B149,[3]Lifesheet!$K$49:$CK$290,79,0)</f>
        <v>0</v>
      </c>
      <c r="U149" s="2">
        <f>VLOOKUP(B149,[3]Lifesheet!$K$49:$AO$290,31,0)</f>
        <v>764570.313010543</v>
      </c>
      <c r="V149" s="2">
        <f>VLOOKUP($B149,[3]Lifesheet!$K$49:$AN$290,22,0)</f>
        <v>439627850.16188198</v>
      </c>
      <c r="W149" s="2">
        <f>VLOOKUP($B149,[3]Lifesheet!$K$49:$AN$290,23,0)</f>
        <v>439678724.11457998</v>
      </c>
      <c r="X149" s="2">
        <f>VLOOKUP($B149,[3]Lifesheet!$K$49:$AN$290,24,0)</f>
        <v>439560070.73292601</v>
      </c>
      <c r="Y149" s="2">
        <f>VLOOKUP($B149,[3]Lifesheet!$K$49:$AN$290,25,0)</f>
        <v>439664731.39266002</v>
      </c>
      <c r="Z149" s="2">
        <f>VLOOKUP($B149,[3]Lifesheet!$K$49:$AN$290,26,0)</f>
        <v>443086231.85354799</v>
      </c>
      <c r="AA149" s="2">
        <f>VLOOKUP($B149,[3]Lifesheet!$K$49:$AN$290,27,0)</f>
        <v>436434615.502882</v>
      </c>
      <c r="AB149" s="2">
        <f>VLOOKUP($B149,[3]Lifesheet!$K$49:$AN$290,28,0)</f>
        <v>439627850.16188198</v>
      </c>
      <c r="AC149" s="2">
        <f>VLOOKUP($B149,[3]Lifesheet!$K$49:$AN$290,29,0)</f>
        <v>441420778.77644199</v>
      </c>
      <c r="AD149" s="2">
        <f>VLOOKUP($B149,[3]Lifesheet!$K$49:$AN$290,30,0)</f>
        <v>439720585.33075303</v>
      </c>
      <c r="AE149" s="2">
        <f>VLOOKUP(B149,[3]Lifesheet!$K$49:$AX$290,40,0)</f>
        <v>0</v>
      </c>
    </row>
    <row r="150" spans="1:31" x14ac:dyDescent="0.25">
      <c r="A150">
        <v>20210630</v>
      </c>
      <c r="B150" t="s">
        <v>148</v>
      </c>
      <c r="C150" s="1">
        <f>VLOOKUP(B150,'[1]MP 2021Q2'!$A$2:$B$243,2,0)</f>
        <v>9.5000000000000001E-2</v>
      </c>
      <c r="D150" s="3">
        <f>VLOOKUP(B150,'[2]Operationeel Risico'!$S$53:$AB$294,6,0)</f>
        <v>19794349.917999201</v>
      </c>
      <c r="E150" s="3">
        <f>VLOOKUP(B150,'[2]Operationeel Risico'!$S$53:$AB$294,7,0)</f>
        <v>627166.19999999995</v>
      </c>
      <c r="F150" s="3">
        <f>VLOOKUP(B150,'[2]Operationeel Risico'!$S$53:$AB$294,8,0)</f>
        <v>0</v>
      </c>
      <c r="G150" s="3">
        <f>VLOOKUP(B150,'[2]Operationeel Risico'!$S$53:$AB$294,9,0)</f>
        <v>309.44</v>
      </c>
      <c r="H150" s="3">
        <f>VLOOKUP(B150,'[2]Operationeel Risico'!$S$53:$AB$294,10,0)</f>
        <v>0</v>
      </c>
      <c r="I150" s="2">
        <f>VLOOKUP(B150,[3]Lifesheet!$K$49:$AR$290,34,0)</f>
        <v>17170445.718837202</v>
      </c>
      <c r="J150" s="2">
        <f>VLOOKUP(B150,[3]Lifesheet!$K$49:$R$290,8,0)</f>
        <v>1</v>
      </c>
      <c r="K150" s="2">
        <f>VLOOKUP(B150,[3]Lifesheet!$K$49:$AU$290,37,0)</f>
        <v>0</v>
      </c>
      <c r="L150" s="2">
        <f>VLOOKUP($B150,[3]Lifesheet!$K$49:$CK$290,71,0)</f>
        <v>0</v>
      </c>
      <c r="M150" s="2">
        <f>VLOOKUP($B150,[3]Lifesheet!$K$49:$CK$290,72,0)</f>
        <v>0</v>
      </c>
      <c r="N150" s="2">
        <f>VLOOKUP($B150,[3]Lifesheet!$K$49:$CK$290,73,0)</f>
        <v>0</v>
      </c>
      <c r="O150" s="2">
        <f>VLOOKUP($B150,[3]Lifesheet!$K$49:$CK$290,74,0)</f>
        <v>0</v>
      </c>
      <c r="P150" s="2">
        <f>VLOOKUP($B150,[3]Lifesheet!$K$49:$CK$290,75,0)</f>
        <v>0</v>
      </c>
      <c r="Q150" s="2">
        <f>VLOOKUP($B150,[3]Lifesheet!$K$49:$CK$290,76,0)</f>
        <v>0</v>
      </c>
      <c r="R150" s="2">
        <f>VLOOKUP($B150,[3]Lifesheet!$K$49:$CK$290,77,0)</f>
        <v>0</v>
      </c>
      <c r="S150" s="2">
        <f>VLOOKUP($B150,[3]Lifesheet!$K$49:$CK$290,78,0)</f>
        <v>0</v>
      </c>
      <c r="T150" s="2">
        <f>VLOOKUP($B150,[3]Lifesheet!$K$49:$CK$290,79,0)</f>
        <v>0</v>
      </c>
      <c r="U150" s="2">
        <f>VLOOKUP(B150,[3]Lifesheet!$K$49:$AO$290,31,0)</f>
        <v>0</v>
      </c>
      <c r="V150" s="2">
        <f>VLOOKUP($B150,[3]Lifesheet!$K$49:$AN$290,22,0)</f>
        <v>19794349.917999201</v>
      </c>
      <c r="W150" s="2">
        <f>VLOOKUP($B150,[3]Lifesheet!$K$49:$AN$290,23,0)</f>
        <v>19737256.404555898</v>
      </c>
      <c r="X150" s="2">
        <f>VLOOKUP($B150,[3]Lifesheet!$K$49:$AN$290,24,0)</f>
        <v>19870949.264200699</v>
      </c>
      <c r="Y150" s="2">
        <f>VLOOKUP($B150,[3]Lifesheet!$K$49:$AN$290,25,0)</f>
        <v>19794456.974977899</v>
      </c>
      <c r="Z150" s="2">
        <f>VLOOKUP($B150,[3]Lifesheet!$K$49:$AN$290,26,0)</f>
        <v>20120889.959642202</v>
      </c>
      <c r="AA150" s="2">
        <f>VLOOKUP($B150,[3]Lifesheet!$K$49:$AN$290,27,0)</f>
        <v>19512416.941478699</v>
      </c>
      <c r="AB150" s="2">
        <f>VLOOKUP($B150,[3]Lifesheet!$K$49:$AN$290,28,0)</f>
        <v>19794349.917999201</v>
      </c>
      <c r="AC150" s="2">
        <f>VLOOKUP($B150,[3]Lifesheet!$K$49:$AN$290,29,0)</f>
        <v>19820786.569763299</v>
      </c>
      <c r="AD150" s="2">
        <f>VLOOKUP($B150,[3]Lifesheet!$K$49:$AN$290,30,0)</f>
        <v>19747047.4466235</v>
      </c>
      <c r="AE150" s="2">
        <f>VLOOKUP(B150,[3]Lifesheet!$K$49:$AX$290,40,0)</f>
        <v>0</v>
      </c>
    </row>
    <row r="151" spans="1:31" x14ac:dyDescent="0.25">
      <c r="A151">
        <v>20210630</v>
      </c>
      <c r="B151" t="s">
        <v>149</v>
      </c>
      <c r="C151" s="1">
        <f>VLOOKUP(B151,'[1]MP 2021Q2'!$A$2:$B$243,2,0)</f>
        <v>5.5E-2</v>
      </c>
      <c r="D151" s="3">
        <f>VLOOKUP(B151,'[2]Operationeel Risico'!$S$53:$AB$294,6,0)</f>
        <v>2.9341766656406599E-3</v>
      </c>
      <c r="E151" s="3">
        <f>VLOOKUP(B151,'[2]Operationeel Risico'!$S$53:$AB$294,7,0)</f>
        <v>0</v>
      </c>
      <c r="F151" s="3">
        <f>VLOOKUP(B151,'[2]Operationeel Risico'!$S$53:$AB$294,8,0)</f>
        <v>0</v>
      </c>
      <c r="G151" s="3">
        <f>VLOOKUP(B151,'[2]Operationeel Risico'!$S$53:$AB$294,9,0)</f>
        <v>0</v>
      </c>
      <c r="H151" s="3">
        <f>VLOOKUP(B151,'[2]Operationeel Risico'!$S$53:$AB$294,10,0)</f>
        <v>0</v>
      </c>
      <c r="I151" s="2">
        <f>VLOOKUP(B151,[3]Lifesheet!$K$49:$AR$290,34,0)</f>
        <v>0</v>
      </c>
      <c r="J151" s="2">
        <f>VLOOKUP(B151,[3]Lifesheet!$K$49:$R$290,8,0)</f>
        <v>1</v>
      </c>
      <c r="K151" s="2">
        <f>VLOOKUP(B151,[3]Lifesheet!$K$49:$AU$290,37,0)</f>
        <v>0</v>
      </c>
      <c r="L151" s="2">
        <f>VLOOKUP($B151,[3]Lifesheet!$K$49:$CK$290,71,0)</f>
        <v>0</v>
      </c>
      <c r="M151" s="2">
        <f>VLOOKUP($B151,[3]Lifesheet!$K$49:$CK$290,72,0)</f>
        <v>0</v>
      </c>
      <c r="N151" s="2">
        <f>VLOOKUP($B151,[3]Lifesheet!$K$49:$CK$290,73,0)</f>
        <v>0</v>
      </c>
      <c r="O151" s="2">
        <f>VLOOKUP($B151,[3]Lifesheet!$K$49:$CK$290,74,0)</f>
        <v>0</v>
      </c>
      <c r="P151" s="2">
        <f>VLOOKUP($B151,[3]Lifesheet!$K$49:$CK$290,75,0)</f>
        <v>0</v>
      </c>
      <c r="Q151" s="2">
        <f>VLOOKUP($B151,[3]Lifesheet!$K$49:$CK$290,76,0)</f>
        <v>0</v>
      </c>
      <c r="R151" s="2">
        <f>VLOOKUP($B151,[3]Lifesheet!$K$49:$CK$290,77,0)</f>
        <v>0</v>
      </c>
      <c r="S151" s="2">
        <f>VLOOKUP($B151,[3]Lifesheet!$K$49:$CK$290,78,0)</f>
        <v>0</v>
      </c>
      <c r="T151" s="2">
        <f>VLOOKUP($B151,[3]Lifesheet!$K$49:$CK$290,79,0)</f>
        <v>0</v>
      </c>
      <c r="U151" s="2">
        <f>VLOOKUP(B151,[3]Lifesheet!$K$49:$AO$290,31,0)</f>
        <v>2.2087350127057799E-3</v>
      </c>
      <c r="V151" s="2">
        <f>VLOOKUP($B151,[3]Lifesheet!$K$49:$AN$290,22,0)</f>
        <v>7.2544165293488396E-4</v>
      </c>
      <c r="W151" s="2">
        <f>VLOOKUP($B151,[3]Lifesheet!$K$49:$AN$290,23,0)</f>
        <v>7.2544165293488396E-4</v>
      </c>
      <c r="X151" s="2">
        <f>VLOOKUP($B151,[3]Lifesheet!$K$49:$AN$290,24,0)</f>
        <v>7.2544165293488396E-4</v>
      </c>
      <c r="Y151" s="2">
        <f>VLOOKUP($B151,[3]Lifesheet!$K$49:$AN$290,25,0)</f>
        <v>7.2544165293488396E-4</v>
      </c>
      <c r="Z151" s="2">
        <f>VLOOKUP($B151,[3]Lifesheet!$K$49:$AN$290,26,0)</f>
        <v>7.2544165293488396E-4</v>
      </c>
      <c r="AA151" s="2">
        <f>VLOOKUP($B151,[3]Lifesheet!$K$49:$AN$290,27,0)</f>
        <v>7.2544165293488396E-4</v>
      </c>
      <c r="AB151" s="2">
        <f>VLOOKUP($B151,[3]Lifesheet!$K$49:$AN$290,28,0)</f>
        <v>7.2544165293488396E-4</v>
      </c>
      <c r="AC151" s="2">
        <f>VLOOKUP($B151,[3]Lifesheet!$K$49:$AN$290,29,0)</f>
        <v>7.9798574623143501E-4</v>
      </c>
      <c r="AD151" s="2">
        <f>VLOOKUP($B151,[3]Lifesheet!$K$49:$AN$290,30,0)</f>
        <v>7.2544165293488396E-4</v>
      </c>
      <c r="AE151" s="2">
        <f>VLOOKUP(B151,[3]Lifesheet!$K$49:$AX$290,40,0)</f>
        <v>0</v>
      </c>
    </row>
    <row r="152" spans="1:31" x14ac:dyDescent="0.25">
      <c r="A152">
        <v>20210630</v>
      </c>
      <c r="B152" t="s">
        <v>150</v>
      </c>
      <c r="C152" s="1">
        <f>VLOOKUP(B152,'[1]MP 2021Q2'!$A$2:$B$243,2,0)</f>
        <v>5.5E-2</v>
      </c>
      <c r="D152" s="3">
        <f>VLOOKUP(B152,'[2]Operationeel Risico'!$S$53:$AB$294,6,0)</f>
        <v>582865295.25077605</v>
      </c>
      <c r="E152" s="3">
        <f>VLOOKUP(B152,'[2]Operationeel Risico'!$S$53:$AB$294,7,0)</f>
        <v>988.52</v>
      </c>
      <c r="F152" s="3">
        <f>VLOOKUP(B152,'[2]Operationeel Risico'!$S$53:$AB$294,8,0)</f>
        <v>7161.06</v>
      </c>
      <c r="G152" s="3">
        <f>VLOOKUP(B152,'[2]Operationeel Risico'!$S$53:$AB$294,9,0)</f>
        <v>1</v>
      </c>
      <c r="H152" s="3">
        <f>VLOOKUP(B152,'[2]Operationeel Risico'!$S$53:$AB$294,10,0)</f>
        <v>-8.4700000000000006</v>
      </c>
      <c r="I152" s="2">
        <f>VLOOKUP(B152,[3]Lifesheet!$K$49:$AR$290,34,0)</f>
        <v>0</v>
      </c>
      <c r="J152" s="2">
        <f>VLOOKUP(B152,[3]Lifesheet!$K$49:$R$290,8,0)</f>
        <v>3</v>
      </c>
      <c r="K152" s="2">
        <f>VLOOKUP(B152,[3]Lifesheet!$K$49:$AU$290,37,0)</f>
        <v>0</v>
      </c>
      <c r="L152" s="2">
        <f>VLOOKUP($B152,[3]Lifesheet!$K$49:$CK$290,71,0)</f>
        <v>0</v>
      </c>
      <c r="M152" s="2">
        <f>VLOOKUP($B152,[3]Lifesheet!$K$49:$CK$290,72,0)</f>
        <v>0</v>
      </c>
      <c r="N152" s="2">
        <f>VLOOKUP($B152,[3]Lifesheet!$K$49:$CK$290,73,0)</f>
        <v>0</v>
      </c>
      <c r="O152" s="2">
        <f>VLOOKUP($B152,[3]Lifesheet!$K$49:$CK$290,74,0)</f>
        <v>0</v>
      </c>
      <c r="P152" s="2">
        <f>VLOOKUP($B152,[3]Lifesheet!$K$49:$CK$290,75,0)</f>
        <v>0</v>
      </c>
      <c r="Q152" s="2">
        <f>VLOOKUP($B152,[3]Lifesheet!$K$49:$CK$290,76,0)</f>
        <v>0</v>
      </c>
      <c r="R152" s="2">
        <f>VLOOKUP($B152,[3]Lifesheet!$K$49:$CK$290,77,0)</f>
        <v>0</v>
      </c>
      <c r="S152" s="2">
        <f>VLOOKUP($B152,[3]Lifesheet!$K$49:$CK$290,78,0)</f>
        <v>0</v>
      </c>
      <c r="T152" s="2">
        <f>VLOOKUP($B152,[3]Lifesheet!$K$49:$CK$290,79,0)</f>
        <v>0</v>
      </c>
      <c r="U152" s="2">
        <f>VLOOKUP(B152,[3]Lifesheet!$K$49:$AO$290,31,0)</f>
        <v>0</v>
      </c>
      <c r="V152" s="2">
        <f>VLOOKUP($B152,[3]Lifesheet!$K$49:$AN$290,22,0)</f>
        <v>582865295.25077605</v>
      </c>
      <c r="W152" s="2">
        <f>VLOOKUP($B152,[3]Lifesheet!$K$49:$AN$290,23,0)</f>
        <v>549141350.38355803</v>
      </c>
      <c r="X152" s="2">
        <f>VLOOKUP($B152,[3]Lifesheet!$K$49:$AN$290,24,0)</f>
        <v>639100275.27824903</v>
      </c>
      <c r="Y152" s="2">
        <f>VLOOKUP($B152,[3]Lifesheet!$K$49:$AN$290,25,0)</f>
        <v>582865295.25077605</v>
      </c>
      <c r="Z152" s="2">
        <f>VLOOKUP($B152,[3]Lifesheet!$K$49:$AN$290,26,0)</f>
        <v>582865295.25077605</v>
      </c>
      <c r="AA152" s="2">
        <f>VLOOKUP($B152,[3]Lifesheet!$K$49:$AN$290,27,0)</f>
        <v>582865295.25077605</v>
      </c>
      <c r="AB152" s="2">
        <f>VLOOKUP($B152,[3]Lifesheet!$K$49:$AN$290,28,0)</f>
        <v>582865295.25077605</v>
      </c>
      <c r="AC152" s="2">
        <f>VLOOKUP($B152,[3]Lifesheet!$K$49:$AN$290,29,0)</f>
        <v>583731293.35378098</v>
      </c>
      <c r="AD152" s="2">
        <f>VLOOKUP($B152,[3]Lifesheet!$K$49:$AN$290,30,0)</f>
        <v>582176656.39062405</v>
      </c>
      <c r="AE152" s="2">
        <f>VLOOKUP(B152,[3]Lifesheet!$K$49:$AX$290,40,0)</f>
        <v>0</v>
      </c>
    </row>
    <row r="153" spans="1:31" x14ac:dyDescent="0.25">
      <c r="A153">
        <v>20210630</v>
      </c>
      <c r="B153" t="s">
        <v>151</v>
      </c>
      <c r="C153" s="1">
        <f>VLOOKUP(B153,'[1]MP 2021Q2'!$A$2:$B$243,2,0)</f>
        <v>5.5E-2</v>
      </c>
      <c r="D153" s="3">
        <f>VLOOKUP(B153,'[2]Operationeel Risico'!$S$53:$AB$294,6,0)</f>
        <v>253852524.29197299</v>
      </c>
      <c r="E153" s="3">
        <f>VLOOKUP(B153,'[2]Operationeel Risico'!$S$53:$AB$294,7,0)</f>
        <v>1550541.95</v>
      </c>
      <c r="F153" s="3">
        <f>VLOOKUP(B153,'[2]Operationeel Risico'!$S$53:$AB$294,8,0)</f>
        <v>0</v>
      </c>
      <c r="G153" s="3">
        <f>VLOOKUP(B153,'[2]Operationeel Risico'!$S$53:$AB$294,9,0)</f>
        <v>3353.56</v>
      </c>
      <c r="H153" s="3">
        <f>VLOOKUP(B153,'[2]Operationeel Risico'!$S$53:$AB$294,10,0)</f>
        <v>2915.15</v>
      </c>
      <c r="I153" s="2">
        <f>VLOOKUP(B153,[3]Lifesheet!$K$49:$AR$290,34,0)</f>
        <v>199457571.06454501</v>
      </c>
      <c r="J153" s="2">
        <f>VLOOKUP(B153,[3]Lifesheet!$K$49:$R$290,8,0)</f>
        <v>1</v>
      </c>
      <c r="K153" s="2">
        <f>VLOOKUP(B153,[3]Lifesheet!$K$49:$AU$290,37,0)</f>
        <v>0</v>
      </c>
      <c r="L153" s="2">
        <f>VLOOKUP($B153,[3]Lifesheet!$K$49:$CK$290,71,0)</f>
        <v>0</v>
      </c>
      <c r="M153" s="2">
        <f>VLOOKUP($B153,[3]Lifesheet!$K$49:$CK$290,72,0)</f>
        <v>0</v>
      </c>
      <c r="N153" s="2">
        <f>VLOOKUP($B153,[3]Lifesheet!$K$49:$CK$290,73,0)</f>
        <v>0</v>
      </c>
      <c r="O153" s="2">
        <f>VLOOKUP($B153,[3]Lifesheet!$K$49:$CK$290,74,0)</f>
        <v>0</v>
      </c>
      <c r="P153" s="2">
        <f>VLOOKUP($B153,[3]Lifesheet!$K$49:$CK$290,75,0)</f>
        <v>0</v>
      </c>
      <c r="Q153" s="2">
        <f>VLOOKUP($B153,[3]Lifesheet!$K$49:$CK$290,76,0)</f>
        <v>0</v>
      </c>
      <c r="R153" s="2">
        <f>VLOOKUP($B153,[3]Lifesheet!$K$49:$CK$290,77,0)</f>
        <v>0</v>
      </c>
      <c r="S153" s="2">
        <f>VLOOKUP($B153,[3]Lifesheet!$K$49:$CK$290,78,0)</f>
        <v>0</v>
      </c>
      <c r="T153" s="2">
        <f>VLOOKUP($B153,[3]Lifesheet!$K$49:$CK$290,79,0)</f>
        <v>0</v>
      </c>
      <c r="U153" s="2">
        <f>VLOOKUP(B153,[3]Lifesheet!$K$49:$AO$290,31,0)</f>
        <v>441772.63411583402</v>
      </c>
      <c r="V153" s="2">
        <f>VLOOKUP($B153,[3]Lifesheet!$K$49:$AN$290,22,0)</f>
        <v>253410751.657857</v>
      </c>
      <c r="W153" s="2">
        <f>VLOOKUP($B153,[3]Lifesheet!$K$49:$AN$290,23,0)</f>
        <v>253316256.700077</v>
      </c>
      <c r="X153" s="2">
        <f>VLOOKUP($B153,[3]Lifesheet!$K$49:$AN$290,24,0)</f>
        <v>253537432.89027801</v>
      </c>
      <c r="Y153" s="2">
        <f>VLOOKUP($B153,[3]Lifesheet!$K$49:$AN$290,25,0)</f>
        <v>253419941.09927401</v>
      </c>
      <c r="Z153" s="2">
        <f>VLOOKUP($B153,[3]Lifesheet!$K$49:$AN$290,26,0)</f>
        <v>255284442.211992</v>
      </c>
      <c r="AA153" s="2">
        <f>VLOOKUP($B153,[3]Lifesheet!$K$49:$AN$290,27,0)</f>
        <v>251704803.94446799</v>
      </c>
      <c r="AB153" s="2">
        <f>VLOOKUP($B153,[3]Lifesheet!$K$49:$AN$290,28,0)</f>
        <v>253410751.657857</v>
      </c>
      <c r="AC153" s="2">
        <f>VLOOKUP($B153,[3]Lifesheet!$K$49:$AN$290,29,0)</f>
        <v>254018432.46944299</v>
      </c>
      <c r="AD153" s="2">
        <f>VLOOKUP($B153,[3]Lifesheet!$K$49:$AN$290,30,0)</f>
        <v>253367171.071078</v>
      </c>
      <c r="AE153" s="2">
        <f>VLOOKUP(B153,[3]Lifesheet!$K$49:$AX$290,40,0)</f>
        <v>0</v>
      </c>
    </row>
    <row r="154" spans="1:31" x14ac:dyDescent="0.25">
      <c r="A154">
        <v>20210630</v>
      </c>
      <c r="B154" t="s">
        <v>152</v>
      </c>
      <c r="C154" s="1">
        <f>VLOOKUP(B154,'[1]MP 2021Q2'!$A$2:$B$243,2,0)</f>
        <v>5.5E-2</v>
      </c>
      <c r="D154" s="3">
        <f>VLOOKUP(B154,'[2]Operationeel Risico'!$S$53:$AB$294,6,0)</f>
        <v>88834106.728908896</v>
      </c>
      <c r="E154" s="3">
        <f>VLOOKUP(B154,'[2]Operationeel Risico'!$S$53:$AB$294,7,0)</f>
        <v>11237328.689999999</v>
      </c>
      <c r="F154" s="3">
        <f>VLOOKUP(B154,'[2]Operationeel Risico'!$S$53:$AB$294,8,0)</f>
        <v>0</v>
      </c>
      <c r="G154" s="3">
        <f>VLOOKUP(B154,'[2]Operationeel Risico'!$S$53:$AB$294,9,0)</f>
        <v>30627.53</v>
      </c>
      <c r="H154" s="3">
        <f>VLOOKUP(B154,'[2]Operationeel Risico'!$S$53:$AB$294,10,0)</f>
        <v>11940.86</v>
      </c>
      <c r="I154" s="2">
        <f>VLOOKUP(B154,[3]Lifesheet!$K$49:$AR$290,34,0)</f>
        <v>82499425.184399202</v>
      </c>
      <c r="J154" s="2">
        <f>VLOOKUP(B154,[3]Lifesheet!$K$49:$R$290,8,0)</f>
        <v>1</v>
      </c>
      <c r="K154" s="2">
        <f>VLOOKUP(B154,[3]Lifesheet!$K$49:$AU$290,37,0)</f>
        <v>0</v>
      </c>
      <c r="L154" s="2">
        <f>VLOOKUP($B154,[3]Lifesheet!$K$49:$CK$290,71,0)</f>
        <v>0</v>
      </c>
      <c r="M154" s="2">
        <f>VLOOKUP($B154,[3]Lifesheet!$K$49:$CK$290,72,0)</f>
        <v>0</v>
      </c>
      <c r="N154" s="2">
        <f>VLOOKUP($B154,[3]Lifesheet!$K$49:$CK$290,73,0)</f>
        <v>0</v>
      </c>
      <c r="O154" s="2">
        <f>VLOOKUP($B154,[3]Lifesheet!$K$49:$CK$290,74,0)</f>
        <v>0</v>
      </c>
      <c r="P154" s="2">
        <f>VLOOKUP($B154,[3]Lifesheet!$K$49:$CK$290,75,0)</f>
        <v>0</v>
      </c>
      <c r="Q154" s="2">
        <f>VLOOKUP($B154,[3]Lifesheet!$K$49:$CK$290,76,0)</f>
        <v>0</v>
      </c>
      <c r="R154" s="2">
        <f>VLOOKUP($B154,[3]Lifesheet!$K$49:$CK$290,77,0)</f>
        <v>0</v>
      </c>
      <c r="S154" s="2">
        <f>VLOOKUP($B154,[3]Lifesheet!$K$49:$CK$290,78,0)</f>
        <v>0</v>
      </c>
      <c r="T154" s="2">
        <f>VLOOKUP($B154,[3]Lifesheet!$K$49:$CK$290,79,0)</f>
        <v>0</v>
      </c>
      <c r="U154" s="2">
        <f>VLOOKUP(B154,[3]Lifesheet!$K$49:$AO$290,31,0)</f>
        <v>0</v>
      </c>
      <c r="V154" s="2">
        <f>VLOOKUP($B154,[3]Lifesheet!$K$49:$AN$290,22,0)</f>
        <v>88834106.728908896</v>
      </c>
      <c r="W154" s="2">
        <f>VLOOKUP($B154,[3]Lifesheet!$K$49:$AN$290,23,0)</f>
        <v>99850594.658536702</v>
      </c>
      <c r="X154" s="2">
        <f>VLOOKUP($B154,[3]Lifesheet!$K$49:$AN$290,24,0)</f>
        <v>73960781.612216607</v>
      </c>
      <c r="Y154" s="2">
        <f>VLOOKUP($B154,[3]Lifesheet!$K$49:$AN$290,25,0)</f>
        <v>88844340.213925004</v>
      </c>
      <c r="Z154" s="2">
        <f>VLOOKUP($B154,[3]Lifesheet!$K$49:$AN$290,26,0)</f>
        <v>88028090.214523405</v>
      </c>
      <c r="AA154" s="2">
        <f>VLOOKUP($B154,[3]Lifesheet!$K$49:$AN$290,27,0)</f>
        <v>89561487.389913097</v>
      </c>
      <c r="AB154" s="2">
        <f>VLOOKUP($B154,[3]Lifesheet!$K$49:$AN$290,28,0)</f>
        <v>88834106.728908896</v>
      </c>
      <c r="AC154" s="2">
        <f>VLOOKUP($B154,[3]Lifesheet!$K$49:$AN$290,29,0)</f>
        <v>90048711.371306404</v>
      </c>
      <c r="AD154" s="2">
        <f>VLOOKUP($B154,[3]Lifesheet!$K$49:$AN$290,30,0)</f>
        <v>93981676.2641958</v>
      </c>
      <c r="AE154" s="2">
        <f>VLOOKUP(B154,[3]Lifesheet!$K$49:$AX$290,40,0)</f>
        <v>0</v>
      </c>
    </row>
    <row r="155" spans="1:31" x14ac:dyDescent="0.25">
      <c r="A155">
        <v>20210630</v>
      </c>
      <c r="B155" t="s">
        <v>153</v>
      </c>
      <c r="C155" s="1">
        <f>VLOOKUP(B155,'[1]MP 2021Q2'!$A$2:$B$243,2,0)</f>
        <v>5.0000000000000001E-3</v>
      </c>
      <c r="D155" s="3">
        <f>VLOOKUP(B155,'[2]Operationeel Risico'!$S$53:$AB$294,6,0)</f>
        <v>1384057592.92226</v>
      </c>
      <c r="E155" s="3">
        <f>VLOOKUP(B155,'[2]Operationeel Risico'!$S$53:$AB$294,7,0)</f>
        <v>39342110.960000001</v>
      </c>
      <c r="F155" s="3">
        <f>VLOOKUP(B155,'[2]Operationeel Risico'!$S$53:$AB$294,8,0)</f>
        <v>0</v>
      </c>
      <c r="G155" s="3">
        <f>VLOOKUP(B155,'[2]Operationeel Risico'!$S$53:$AB$294,9,0)</f>
        <v>20925.599999999999</v>
      </c>
      <c r="H155" s="3">
        <f>VLOOKUP(B155,'[2]Operationeel Risico'!$S$53:$AB$294,10,0)</f>
        <v>140.32</v>
      </c>
      <c r="I155" s="2">
        <f>VLOOKUP(B155,[3]Lifesheet!$K$49:$AR$290,34,0)</f>
        <v>1145335268.6707001</v>
      </c>
      <c r="J155" s="2">
        <f>VLOOKUP(B155,[3]Lifesheet!$K$49:$R$290,8,0)</f>
        <v>1</v>
      </c>
      <c r="K155" s="2">
        <f>VLOOKUP(B155,[3]Lifesheet!$K$49:$AU$290,37,0)</f>
        <v>0</v>
      </c>
      <c r="L155" s="2">
        <f>VLOOKUP($B155,[3]Lifesheet!$K$49:$CK$290,71,0)</f>
        <v>254775117.233033</v>
      </c>
      <c r="M155" s="2">
        <f>VLOOKUP($B155,[3]Lifesheet!$K$49:$CK$290,72,0)</f>
        <v>254057868.17460299</v>
      </c>
      <c r="N155" s="2">
        <f>VLOOKUP($B155,[3]Lifesheet!$K$49:$CK$290,73,0)</f>
        <v>255738233.85692701</v>
      </c>
      <c r="O155" s="2">
        <f>VLOOKUP($B155,[3]Lifesheet!$K$49:$CK$290,74,0)</f>
        <v>254775117.233033</v>
      </c>
      <c r="P155" s="2">
        <f>VLOOKUP($B155,[3]Lifesheet!$K$49:$CK$290,75,0)</f>
        <v>305309789.50052798</v>
      </c>
      <c r="Q155" s="2">
        <f>VLOOKUP($B155,[3]Lifesheet!$K$49:$CK$290,76,0)</f>
        <v>215297012.726078</v>
      </c>
      <c r="R155" s="2">
        <f>VLOOKUP($B155,[3]Lifesheet!$K$49:$CK$290,77,0)</f>
        <v>254775117.233033</v>
      </c>
      <c r="S155" s="2">
        <f>VLOOKUP($B155,[3]Lifesheet!$K$49:$CK$290,78,0)</f>
        <v>254775117.233033</v>
      </c>
      <c r="T155" s="2">
        <f>VLOOKUP($B155,[3]Lifesheet!$K$49:$CK$290,79,0)</f>
        <v>254182890.28807399</v>
      </c>
      <c r="U155" s="2">
        <f>VLOOKUP(B155,[3]Lifesheet!$K$49:$AO$290,31,0)</f>
        <v>0</v>
      </c>
      <c r="V155" s="2">
        <f>VLOOKUP($B155,[3]Lifesheet!$K$49:$AN$290,22,0)</f>
        <v>1384057592.92226</v>
      </c>
      <c r="W155" s="2">
        <f>VLOOKUP($B155,[3]Lifesheet!$K$49:$AN$290,23,0)</f>
        <v>1377702009.08251</v>
      </c>
      <c r="X155" s="2">
        <f>VLOOKUP($B155,[3]Lifesheet!$K$49:$AN$290,24,0)</f>
        <v>1392618225.74472</v>
      </c>
      <c r="Y155" s="2">
        <f>VLOOKUP($B155,[3]Lifesheet!$K$49:$AN$290,25,0)</f>
        <v>1384082466.7046001</v>
      </c>
      <c r="Z155" s="2">
        <f>VLOOKUP($B155,[3]Lifesheet!$K$49:$AN$290,26,0)</f>
        <v>1430215931.3192101</v>
      </c>
      <c r="AA155" s="2">
        <f>VLOOKUP($B155,[3]Lifesheet!$K$49:$AN$290,27,0)</f>
        <v>1347837496.98738</v>
      </c>
      <c r="AB155" s="2">
        <f>VLOOKUP($B155,[3]Lifesheet!$K$49:$AN$290,28,0)</f>
        <v>1384057592.92226</v>
      </c>
      <c r="AC155" s="2">
        <f>VLOOKUP($B155,[3]Lifesheet!$K$49:$AN$290,29,0)</f>
        <v>1385911899.9683299</v>
      </c>
      <c r="AD155" s="2">
        <f>VLOOKUP($B155,[3]Lifesheet!$K$49:$AN$290,30,0)</f>
        <v>1380810920.9372599</v>
      </c>
      <c r="AE155" s="2">
        <f>VLOOKUP(B155,[3]Lifesheet!$K$49:$AX$290,40,0)</f>
        <v>0</v>
      </c>
    </row>
    <row r="156" spans="1:31" x14ac:dyDescent="0.25">
      <c r="A156">
        <v>20210630</v>
      </c>
      <c r="B156" t="s">
        <v>154</v>
      </c>
      <c r="C156" s="1">
        <f>VLOOKUP(B156,'[1]MP 2021Q2'!$A$2:$B$243,2,0)</f>
        <v>5.5E-2</v>
      </c>
      <c r="D156" s="3">
        <f>VLOOKUP(B156,'[2]Operationeel Risico'!$S$53:$AB$294,6,0)</f>
        <v>80776845.573176101</v>
      </c>
      <c r="E156" s="3">
        <f>VLOOKUP(B156,'[2]Operationeel Risico'!$S$53:$AB$294,7,0)</f>
        <v>1688175.51</v>
      </c>
      <c r="F156" s="3">
        <f>VLOOKUP(B156,'[2]Operationeel Risico'!$S$53:$AB$294,8,0)</f>
        <v>0</v>
      </c>
      <c r="G156" s="3">
        <f>VLOOKUP(B156,'[2]Operationeel Risico'!$S$53:$AB$294,9,0)</f>
        <v>4079.85</v>
      </c>
      <c r="H156" s="3">
        <f>VLOOKUP(B156,'[2]Operationeel Risico'!$S$53:$AB$294,10,0)</f>
        <v>546.70000000000005</v>
      </c>
      <c r="I156" s="2">
        <f>VLOOKUP(B156,[3]Lifesheet!$K$49:$AR$290,34,0)</f>
        <v>66799606.742484197</v>
      </c>
      <c r="J156" s="2">
        <f>VLOOKUP(B156,[3]Lifesheet!$K$49:$R$290,8,0)</f>
        <v>1</v>
      </c>
      <c r="K156" s="2">
        <f>VLOOKUP(B156,[3]Lifesheet!$K$49:$AU$290,37,0)</f>
        <v>0</v>
      </c>
      <c r="L156" s="2">
        <f>VLOOKUP($B156,[3]Lifesheet!$K$49:$CK$290,71,0)</f>
        <v>0</v>
      </c>
      <c r="M156" s="2">
        <f>VLOOKUP($B156,[3]Lifesheet!$K$49:$CK$290,72,0)</f>
        <v>0</v>
      </c>
      <c r="N156" s="2">
        <f>VLOOKUP($B156,[3]Lifesheet!$K$49:$CK$290,73,0)</f>
        <v>0</v>
      </c>
      <c r="O156" s="2">
        <f>VLOOKUP($B156,[3]Lifesheet!$K$49:$CK$290,74,0)</f>
        <v>0</v>
      </c>
      <c r="P156" s="2">
        <f>VLOOKUP($B156,[3]Lifesheet!$K$49:$CK$290,75,0)</f>
        <v>0</v>
      </c>
      <c r="Q156" s="2">
        <f>VLOOKUP($B156,[3]Lifesheet!$K$49:$CK$290,76,0)</f>
        <v>0</v>
      </c>
      <c r="R156" s="2">
        <f>VLOOKUP($B156,[3]Lifesheet!$K$49:$CK$290,77,0)</f>
        <v>0</v>
      </c>
      <c r="S156" s="2">
        <f>VLOOKUP($B156,[3]Lifesheet!$K$49:$CK$290,78,0)</f>
        <v>0</v>
      </c>
      <c r="T156" s="2">
        <f>VLOOKUP($B156,[3]Lifesheet!$K$49:$CK$290,79,0)</f>
        <v>0</v>
      </c>
      <c r="U156" s="2">
        <f>VLOOKUP(B156,[3]Lifesheet!$K$49:$AO$290,31,0)</f>
        <v>148483.11497725101</v>
      </c>
      <c r="V156" s="2">
        <f>VLOOKUP($B156,[3]Lifesheet!$K$49:$AN$290,22,0)</f>
        <v>80628362.458198801</v>
      </c>
      <c r="W156" s="2">
        <f>VLOOKUP($B156,[3]Lifesheet!$K$49:$AN$290,23,0)</f>
        <v>80739401.623887405</v>
      </c>
      <c r="X156" s="2">
        <f>VLOOKUP($B156,[3]Lifesheet!$K$49:$AN$290,24,0)</f>
        <v>80479644.143900305</v>
      </c>
      <c r="Y156" s="2">
        <f>VLOOKUP($B156,[3]Lifesheet!$K$49:$AN$290,25,0)</f>
        <v>80630886.070355505</v>
      </c>
      <c r="Z156" s="2">
        <f>VLOOKUP($B156,[3]Lifesheet!$K$49:$AN$290,26,0)</f>
        <v>81628134.228448793</v>
      </c>
      <c r="AA156" s="2">
        <f>VLOOKUP($B156,[3]Lifesheet!$K$49:$AN$290,27,0)</f>
        <v>79781035.736416295</v>
      </c>
      <c r="AB156" s="2">
        <f>VLOOKUP($B156,[3]Lifesheet!$K$49:$AN$290,28,0)</f>
        <v>80628362.458198801</v>
      </c>
      <c r="AC156" s="2">
        <f>VLOOKUP($B156,[3]Lifesheet!$K$49:$AN$290,29,0)</f>
        <v>81742961.202969596</v>
      </c>
      <c r="AD156" s="2">
        <f>VLOOKUP($B156,[3]Lifesheet!$K$49:$AN$290,30,0)</f>
        <v>80717964.669411898</v>
      </c>
      <c r="AE156" s="2">
        <f>VLOOKUP(B156,[3]Lifesheet!$K$49:$AX$290,40,0)</f>
        <v>0</v>
      </c>
    </row>
    <row r="157" spans="1:31" x14ac:dyDescent="0.25">
      <c r="A157">
        <v>20210630</v>
      </c>
      <c r="B157" t="s">
        <v>155</v>
      </c>
      <c r="C157" s="1">
        <f>VLOOKUP(B157,'[1]MP 2021Q2'!$A$2:$B$243,2,0)</f>
        <v>5.5E-2</v>
      </c>
      <c r="D157" s="3">
        <f>VLOOKUP(B157,'[2]Operationeel Risico'!$S$53:$AB$294,6,0)</f>
        <v>38081025.912221998</v>
      </c>
      <c r="E157" s="3">
        <f>VLOOKUP(B157,'[2]Operationeel Risico'!$S$53:$AB$294,7,0)</f>
        <v>8916.2000000000007</v>
      </c>
      <c r="F157" s="3">
        <f>VLOOKUP(B157,'[2]Operationeel Risico'!$S$53:$AB$294,8,0)</f>
        <v>0</v>
      </c>
      <c r="G157" s="3">
        <f>VLOOKUP(B157,'[2]Operationeel Risico'!$S$53:$AB$294,9,0)</f>
        <v>1.95</v>
      </c>
      <c r="H157" s="3">
        <f>VLOOKUP(B157,'[2]Operationeel Risico'!$S$53:$AB$294,10,0)</f>
        <v>823.31</v>
      </c>
      <c r="I157" s="2">
        <f>VLOOKUP(B157,[3]Lifesheet!$K$49:$AR$290,34,0)</f>
        <v>34695512.004199699</v>
      </c>
      <c r="J157" s="2">
        <f>VLOOKUP(B157,[3]Lifesheet!$K$49:$R$290,8,0)</f>
        <v>1</v>
      </c>
      <c r="K157" s="2">
        <f>VLOOKUP(B157,[3]Lifesheet!$K$49:$AU$290,37,0)</f>
        <v>0</v>
      </c>
      <c r="L157" s="2">
        <f>VLOOKUP($B157,[3]Lifesheet!$K$49:$CK$290,71,0)</f>
        <v>0</v>
      </c>
      <c r="M157" s="2">
        <f>VLOOKUP($B157,[3]Lifesheet!$K$49:$CK$290,72,0)</f>
        <v>0</v>
      </c>
      <c r="N157" s="2">
        <f>VLOOKUP($B157,[3]Lifesheet!$K$49:$CK$290,73,0)</f>
        <v>0</v>
      </c>
      <c r="O157" s="2">
        <f>VLOOKUP($B157,[3]Lifesheet!$K$49:$CK$290,74,0)</f>
        <v>0</v>
      </c>
      <c r="P157" s="2">
        <f>VLOOKUP($B157,[3]Lifesheet!$K$49:$CK$290,75,0)</f>
        <v>0</v>
      </c>
      <c r="Q157" s="2">
        <f>VLOOKUP($B157,[3]Lifesheet!$K$49:$CK$290,76,0)</f>
        <v>0</v>
      </c>
      <c r="R157" s="2">
        <f>VLOOKUP($B157,[3]Lifesheet!$K$49:$CK$290,77,0)</f>
        <v>0</v>
      </c>
      <c r="S157" s="2">
        <f>VLOOKUP($B157,[3]Lifesheet!$K$49:$CK$290,78,0)</f>
        <v>0</v>
      </c>
      <c r="T157" s="2">
        <f>VLOOKUP($B157,[3]Lifesheet!$K$49:$CK$290,79,0)</f>
        <v>0</v>
      </c>
      <c r="U157" s="2">
        <f>VLOOKUP(B157,[3]Lifesheet!$K$49:$AO$290,31,0)</f>
        <v>76633.208571141993</v>
      </c>
      <c r="V157" s="2">
        <f>VLOOKUP($B157,[3]Lifesheet!$K$49:$AN$290,22,0)</f>
        <v>38004392.703650899</v>
      </c>
      <c r="W157" s="2">
        <f>VLOOKUP($B157,[3]Lifesheet!$K$49:$AN$290,23,0)</f>
        <v>37992046.121517196</v>
      </c>
      <c r="X157" s="2">
        <f>VLOOKUP($B157,[3]Lifesheet!$K$49:$AN$290,24,0)</f>
        <v>38020942.781677201</v>
      </c>
      <c r="Y157" s="2">
        <f>VLOOKUP($B157,[3]Lifesheet!$K$49:$AN$290,25,0)</f>
        <v>38004392.703650899</v>
      </c>
      <c r="Z157" s="2">
        <f>VLOOKUP($B157,[3]Lifesheet!$K$49:$AN$290,26,0)</f>
        <v>38182757.044569202</v>
      </c>
      <c r="AA157" s="2">
        <f>VLOOKUP($B157,[3]Lifesheet!$K$49:$AN$290,27,0)</f>
        <v>37840939.966962397</v>
      </c>
      <c r="AB157" s="2">
        <f>VLOOKUP($B157,[3]Lifesheet!$K$49:$AN$290,28,0)</f>
        <v>38004392.703650899</v>
      </c>
      <c r="AC157" s="2">
        <f>VLOOKUP($B157,[3]Lifesheet!$K$49:$AN$290,29,0)</f>
        <v>38056819.787708201</v>
      </c>
      <c r="AD157" s="2">
        <f>VLOOKUP($B157,[3]Lifesheet!$K$49:$AN$290,30,0)</f>
        <v>37998714.235438898</v>
      </c>
      <c r="AE157" s="2">
        <f>VLOOKUP(B157,[3]Lifesheet!$K$49:$AX$290,40,0)</f>
        <v>0</v>
      </c>
    </row>
    <row r="158" spans="1:31" x14ac:dyDescent="0.25">
      <c r="A158">
        <v>20210630</v>
      </c>
      <c r="B158" t="s">
        <v>156</v>
      </c>
      <c r="C158" s="1">
        <f>VLOOKUP(B158,'[1]MP 2021Q2'!$A$2:$B$243,2,0)</f>
        <v>5.5E-2</v>
      </c>
      <c r="D158" s="3">
        <f>VLOOKUP(B158,'[2]Operationeel Risico'!$S$53:$AB$294,6,0)</f>
        <v>75703614.886841193</v>
      </c>
      <c r="E158" s="3">
        <f>VLOOKUP(B158,'[2]Operationeel Risico'!$S$53:$AB$294,7,0)</f>
        <v>595602.87</v>
      </c>
      <c r="F158" s="3">
        <f>VLOOKUP(B158,'[2]Operationeel Risico'!$S$53:$AB$294,8,0)</f>
        <v>0</v>
      </c>
      <c r="G158" s="3">
        <f>VLOOKUP(B158,'[2]Operationeel Risico'!$S$53:$AB$294,9,0)</f>
        <v>12128</v>
      </c>
      <c r="H158" s="3">
        <f>VLOOKUP(B158,'[2]Operationeel Risico'!$S$53:$AB$294,10,0)</f>
        <v>1210.03</v>
      </c>
      <c r="I158" s="2">
        <f>VLOOKUP(B158,[3]Lifesheet!$K$49:$AR$290,34,0)</f>
        <v>52243409.259514697</v>
      </c>
      <c r="J158" s="2">
        <f>VLOOKUP(B158,[3]Lifesheet!$K$49:$R$290,8,0)</f>
        <v>1</v>
      </c>
      <c r="K158" s="2">
        <f>VLOOKUP(B158,[3]Lifesheet!$K$49:$AU$290,37,0)</f>
        <v>0</v>
      </c>
      <c r="L158" s="2">
        <f>VLOOKUP($B158,[3]Lifesheet!$K$49:$CK$290,71,0)</f>
        <v>0</v>
      </c>
      <c r="M158" s="2">
        <f>VLOOKUP($B158,[3]Lifesheet!$K$49:$CK$290,72,0)</f>
        <v>0</v>
      </c>
      <c r="N158" s="2">
        <f>VLOOKUP($B158,[3]Lifesheet!$K$49:$CK$290,73,0)</f>
        <v>0</v>
      </c>
      <c r="O158" s="2">
        <f>VLOOKUP($B158,[3]Lifesheet!$K$49:$CK$290,74,0)</f>
        <v>0</v>
      </c>
      <c r="P158" s="2">
        <f>VLOOKUP($B158,[3]Lifesheet!$K$49:$CK$290,75,0)</f>
        <v>0</v>
      </c>
      <c r="Q158" s="2">
        <f>VLOOKUP($B158,[3]Lifesheet!$K$49:$CK$290,76,0)</f>
        <v>0</v>
      </c>
      <c r="R158" s="2">
        <f>VLOOKUP($B158,[3]Lifesheet!$K$49:$CK$290,77,0)</f>
        <v>0</v>
      </c>
      <c r="S158" s="2">
        <f>VLOOKUP($B158,[3]Lifesheet!$K$49:$CK$290,78,0)</f>
        <v>0</v>
      </c>
      <c r="T158" s="2">
        <f>VLOOKUP($B158,[3]Lifesheet!$K$49:$CK$290,79,0)</f>
        <v>0</v>
      </c>
      <c r="U158" s="2">
        <f>VLOOKUP(B158,[3]Lifesheet!$K$49:$AO$290,31,0)</f>
        <v>116351.507481901</v>
      </c>
      <c r="V158" s="2">
        <f>VLOOKUP($B158,[3]Lifesheet!$K$49:$AN$290,22,0)</f>
        <v>75587263.379359305</v>
      </c>
      <c r="W158" s="2">
        <f>VLOOKUP($B158,[3]Lifesheet!$K$49:$AN$290,23,0)</f>
        <v>75572905.201541603</v>
      </c>
      <c r="X158" s="2">
        <f>VLOOKUP($B158,[3]Lifesheet!$K$49:$AN$290,24,0)</f>
        <v>75607090.682965606</v>
      </c>
      <c r="Y158" s="2">
        <f>VLOOKUP($B158,[3]Lifesheet!$K$49:$AN$290,25,0)</f>
        <v>75587512.400482401</v>
      </c>
      <c r="Z158" s="2">
        <f>VLOOKUP($B158,[3]Lifesheet!$K$49:$AN$290,26,0)</f>
        <v>77115729.880665794</v>
      </c>
      <c r="AA158" s="2">
        <f>VLOOKUP($B158,[3]Lifesheet!$K$49:$AN$290,27,0)</f>
        <v>74263527.168550894</v>
      </c>
      <c r="AB158" s="2">
        <f>VLOOKUP($B158,[3]Lifesheet!$K$49:$AN$290,28,0)</f>
        <v>75587263.379359305</v>
      </c>
      <c r="AC158" s="2">
        <f>VLOOKUP($B158,[3]Lifesheet!$K$49:$AN$290,29,0)</f>
        <v>78259290.350799099</v>
      </c>
      <c r="AD158" s="2">
        <f>VLOOKUP($B158,[3]Lifesheet!$K$49:$AN$290,30,0)</f>
        <v>75581159.207150295</v>
      </c>
      <c r="AE158" s="2">
        <f>VLOOKUP(B158,[3]Lifesheet!$K$49:$AX$290,40,0)</f>
        <v>0</v>
      </c>
    </row>
    <row r="159" spans="1:31" x14ac:dyDescent="0.25">
      <c r="A159">
        <v>20210630</v>
      </c>
      <c r="B159" t="s">
        <v>157</v>
      </c>
      <c r="C159" s="1">
        <f>VLOOKUP(B159,'[1]MP 2021Q2'!$A$2:$B$243,2,0)</f>
        <v>5.5E-2</v>
      </c>
      <c r="D159" s="3">
        <f>VLOOKUP(B159,'[2]Operationeel Risico'!$S$53:$AB$294,6,0)</f>
        <v>1800163.1860309199</v>
      </c>
      <c r="E159" s="3">
        <f>VLOOKUP(B159,'[2]Operationeel Risico'!$S$53:$AB$294,7,0)</f>
        <v>6659.19</v>
      </c>
      <c r="F159" s="3">
        <f>VLOOKUP(B159,'[2]Operationeel Risico'!$S$53:$AB$294,8,0)</f>
        <v>0</v>
      </c>
      <c r="G159" s="3">
        <f>VLOOKUP(B159,'[2]Operationeel Risico'!$S$53:$AB$294,9,0)</f>
        <v>8.8000000000000007</v>
      </c>
      <c r="H159" s="3">
        <f>VLOOKUP(B159,'[2]Operationeel Risico'!$S$53:$AB$294,10,0)</f>
        <v>32.950000000000003</v>
      </c>
      <c r="I159" s="2">
        <f>VLOOKUP(B159,[3]Lifesheet!$K$49:$AR$290,34,0)</f>
        <v>1566050.5866280301</v>
      </c>
      <c r="J159" s="2">
        <f>VLOOKUP(B159,[3]Lifesheet!$K$49:$R$290,8,0)</f>
        <v>1</v>
      </c>
      <c r="K159" s="2">
        <f>VLOOKUP(B159,[3]Lifesheet!$K$49:$AU$290,37,0)</f>
        <v>0</v>
      </c>
      <c r="L159" s="2">
        <f>VLOOKUP($B159,[3]Lifesheet!$K$49:$CK$290,71,0)</f>
        <v>0</v>
      </c>
      <c r="M159" s="2">
        <f>VLOOKUP($B159,[3]Lifesheet!$K$49:$CK$290,72,0)</f>
        <v>0</v>
      </c>
      <c r="N159" s="2">
        <f>VLOOKUP($B159,[3]Lifesheet!$K$49:$CK$290,73,0)</f>
        <v>0</v>
      </c>
      <c r="O159" s="2">
        <f>VLOOKUP($B159,[3]Lifesheet!$K$49:$CK$290,74,0)</f>
        <v>0</v>
      </c>
      <c r="P159" s="2">
        <f>VLOOKUP($B159,[3]Lifesheet!$K$49:$CK$290,75,0)</f>
        <v>0</v>
      </c>
      <c r="Q159" s="2">
        <f>VLOOKUP($B159,[3]Lifesheet!$K$49:$CK$290,76,0)</f>
        <v>0</v>
      </c>
      <c r="R159" s="2">
        <f>VLOOKUP($B159,[3]Lifesheet!$K$49:$CK$290,77,0)</f>
        <v>0</v>
      </c>
      <c r="S159" s="2">
        <f>VLOOKUP($B159,[3]Lifesheet!$K$49:$CK$290,78,0)</f>
        <v>0</v>
      </c>
      <c r="T159" s="2">
        <f>VLOOKUP($B159,[3]Lifesheet!$K$49:$CK$290,79,0)</f>
        <v>0</v>
      </c>
      <c r="U159" s="2">
        <f>VLOOKUP(B159,[3]Lifesheet!$K$49:$AO$290,31,0)</f>
        <v>3461.6262765934098</v>
      </c>
      <c r="V159" s="2">
        <f>VLOOKUP($B159,[3]Lifesheet!$K$49:$AN$290,22,0)</f>
        <v>1796701.55975433</v>
      </c>
      <c r="W159" s="2">
        <f>VLOOKUP($B159,[3]Lifesheet!$K$49:$AN$290,23,0)</f>
        <v>1796921.7180864499</v>
      </c>
      <c r="X159" s="2">
        <f>VLOOKUP($B159,[3]Lifesheet!$K$49:$AN$290,24,0)</f>
        <v>1796404.8594094799</v>
      </c>
      <c r="Y159" s="2">
        <f>VLOOKUP($B159,[3]Lifesheet!$K$49:$AN$290,25,0)</f>
        <v>1796701.55975433</v>
      </c>
      <c r="Z159" s="2">
        <f>VLOOKUP($B159,[3]Lifesheet!$K$49:$AN$290,26,0)</f>
        <v>1799351.7759219401</v>
      </c>
      <c r="AA159" s="2">
        <f>VLOOKUP($B159,[3]Lifesheet!$K$49:$AN$290,27,0)</f>
        <v>1794116.7523982199</v>
      </c>
      <c r="AB159" s="2">
        <f>VLOOKUP($B159,[3]Lifesheet!$K$49:$AN$290,28,0)</f>
        <v>1796701.55975433</v>
      </c>
      <c r="AC159" s="2">
        <f>VLOOKUP($B159,[3]Lifesheet!$K$49:$AN$290,29,0)</f>
        <v>1799303.7245985901</v>
      </c>
      <c r="AD159" s="2">
        <f>VLOOKUP($B159,[3]Lifesheet!$K$49:$AN$290,30,0)</f>
        <v>1796914.10133357</v>
      </c>
      <c r="AE159" s="2">
        <f>VLOOKUP(B159,[3]Lifesheet!$K$49:$AX$290,40,0)</f>
        <v>0</v>
      </c>
    </row>
    <row r="160" spans="1:31" x14ac:dyDescent="0.25">
      <c r="A160">
        <v>20210630</v>
      </c>
      <c r="B160" t="s">
        <v>158</v>
      </c>
      <c r="C160" s="1">
        <f>VLOOKUP(B160,'[1]MP 2021Q2'!$A$2:$B$243,2,0)</f>
        <v>5.5E-2</v>
      </c>
      <c r="D160" s="3">
        <f>VLOOKUP(B160,'[2]Operationeel Risico'!$S$53:$AB$294,6,0)</f>
        <v>8781695.2262956407</v>
      </c>
      <c r="E160" s="3">
        <f>VLOOKUP(B160,'[2]Operationeel Risico'!$S$53:$AB$294,7,0)</f>
        <v>0</v>
      </c>
      <c r="F160" s="3">
        <f>VLOOKUP(B160,'[2]Operationeel Risico'!$S$53:$AB$294,8,0)</f>
        <v>0</v>
      </c>
      <c r="G160" s="3">
        <f>VLOOKUP(B160,'[2]Operationeel Risico'!$S$53:$AB$294,9,0)</f>
        <v>0</v>
      </c>
      <c r="H160" s="3">
        <f>VLOOKUP(B160,'[2]Operationeel Risico'!$S$53:$AB$294,10,0)</f>
        <v>634.45000000000005</v>
      </c>
      <c r="I160" s="2">
        <f>VLOOKUP(B160,[3]Lifesheet!$K$49:$AR$290,34,0)</f>
        <v>9235353.9969101492</v>
      </c>
      <c r="J160" s="2">
        <f>VLOOKUP(B160,[3]Lifesheet!$K$49:$R$290,8,0)</f>
        <v>1</v>
      </c>
      <c r="K160" s="2">
        <f>VLOOKUP(B160,[3]Lifesheet!$K$49:$AU$290,37,0)</f>
        <v>0</v>
      </c>
      <c r="L160" s="2">
        <f>VLOOKUP($B160,[3]Lifesheet!$K$49:$CK$290,71,0)</f>
        <v>0</v>
      </c>
      <c r="M160" s="2">
        <f>VLOOKUP($B160,[3]Lifesheet!$K$49:$CK$290,72,0)</f>
        <v>0</v>
      </c>
      <c r="N160" s="2">
        <f>VLOOKUP($B160,[3]Lifesheet!$K$49:$CK$290,73,0)</f>
        <v>0</v>
      </c>
      <c r="O160" s="2">
        <f>VLOOKUP($B160,[3]Lifesheet!$K$49:$CK$290,74,0)</f>
        <v>0</v>
      </c>
      <c r="P160" s="2">
        <f>VLOOKUP($B160,[3]Lifesheet!$K$49:$CK$290,75,0)</f>
        <v>0</v>
      </c>
      <c r="Q160" s="2">
        <f>VLOOKUP($B160,[3]Lifesheet!$K$49:$CK$290,76,0)</f>
        <v>0</v>
      </c>
      <c r="R160" s="2">
        <f>VLOOKUP($B160,[3]Lifesheet!$K$49:$CK$290,77,0)</f>
        <v>0</v>
      </c>
      <c r="S160" s="2">
        <f>VLOOKUP($B160,[3]Lifesheet!$K$49:$CK$290,78,0)</f>
        <v>0</v>
      </c>
      <c r="T160" s="2">
        <f>VLOOKUP($B160,[3]Lifesheet!$K$49:$CK$290,79,0)</f>
        <v>0</v>
      </c>
      <c r="U160" s="2">
        <f>VLOOKUP(B160,[3]Lifesheet!$K$49:$AO$290,31,0)</f>
        <v>20398.449734532402</v>
      </c>
      <c r="V160" s="2">
        <f>VLOOKUP($B160,[3]Lifesheet!$K$49:$AN$290,22,0)</f>
        <v>8761296.7765611093</v>
      </c>
      <c r="W160" s="2">
        <f>VLOOKUP($B160,[3]Lifesheet!$K$49:$AN$290,23,0)</f>
        <v>8747308.1571470704</v>
      </c>
      <c r="X160" s="2">
        <f>VLOOKUP($B160,[3]Lifesheet!$K$49:$AN$290,24,0)</f>
        <v>8779992.9459592309</v>
      </c>
      <c r="Y160" s="2">
        <f>VLOOKUP($B160,[3]Lifesheet!$K$49:$AN$290,25,0)</f>
        <v>8761296.7765611093</v>
      </c>
      <c r="Z160" s="2">
        <f>VLOOKUP($B160,[3]Lifesheet!$K$49:$AN$290,26,0)</f>
        <v>8709979.0687756892</v>
      </c>
      <c r="AA160" s="2">
        <f>VLOOKUP($B160,[3]Lifesheet!$K$49:$AN$290,27,0)</f>
        <v>8807984.6638928708</v>
      </c>
      <c r="AB160" s="2">
        <f>VLOOKUP($B160,[3]Lifesheet!$K$49:$AN$290,28,0)</f>
        <v>8761296.7765611093</v>
      </c>
      <c r="AC160" s="2">
        <f>VLOOKUP($B160,[3]Lifesheet!$K$49:$AN$290,29,0)</f>
        <v>8789185.1328189895</v>
      </c>
      <c r="AD160" s="2">
        <f>VLOOKUP($B160,[3]Lifesheet!$K$49:$AN$290,30,0)</f>
        <v>8749419.3085026909</v>
      </c>
      <c r="AE160" s="2">
        <f>VLOOKUP(B160,[3]Lifesheet!$K$49:$AX$290,40,0)</f>
        <v>0</v>
      </c>
    </row>
    <row r="161" spans="1:31" x14ac:dyDescent="0.25">
      <c r="A161">
        <v>20210630</v>
      </c>
      <c r="B161" t="s">
        <v>159</v>
      </c>
      <c r="C161" s="1">
        <f>VLOOKUP(B161,'[1]MP 2021Q2'!$A$2:$B$243,2,0)</f>
        <v>9.5000000000000001E-2</v>
      </c>
      <c r="D161" s="3">
        <f>VLOOKUP(B161,'[2]Operationeel Risico'!$S$53:$AB$294,6,0)</f>
        <v>1.03905460374439E-3</v>
      </c>
      <c r="E161" s="3">
        <f>VLOOKUP(B161,'[2]Operationeel Risico'!$S$53:$AB$294,7,0)</f>
        <v>0</v>
      </c>
      <c r="F161" s="3">
        <f>VLOOKUP(B161,'[2]Operationeel Risico'!$S$53:$AB$294,8,0)</f>
        <v>0</v>
      </c>
      <c r="G161" s="3">
        <f>VLOOKUP(B161,'[2]Operationeel Risico'!$S$53:$AB$294,9,0)</f>
        <v>0</v>
      </c>
      <c r="H161" s="3">
        <f>VLOOKUP(B161,'[2]Operationeel Risico'!$S$53:$AB$294,10,0)</f>
        <v>0</v>
      </c>
      <c r="I161" s="2">
        <f>VLOOKUP(B161,[3]Lifesheet!$K$49:$AR$290,34,0)</f>
        <v>0</v>
      </c>
      <c r="J161" s="2">
        <f>VLOOKUP(B161,[3]Lifesheet!$K$49:$R$290,8,0)</f>
        <v>1</v>
      </c>
      <c r="K161" s="2">
        <f>VLOOKUP(B161,[3]Lifesheet!$K$49:$AU$290,37,0)</f>
        <v>0</v>
      </c>
      <c r="L161" s="2">
        <f>VLOOKUP($B161,[3]Lifesheet!$K$49:$CK$290,71,0)</f>
        <v>0</v>
      </c>
      <c r="M161" s="2">
        <f>VLOOKUP($B161,[3]Lifesheet!$K$49:$CK$290,72,0)</f>
        <v>0</v>
      </c>
      <c r="N161" s="2">
        <f>VLOOKUP($B161,[3]Lifesheet!$K$49:$CK$290,73,0)</f>
        <v>0</v>
      </c>
      <c r="O161" s="2">
        <f>VLOOKUP($B161,[3]Lifesheet!$K$49:$CK$290,74,0)</f>
        <v>0</v>
      </c>
      <c r="P161" s="2">
        <f>VLOOKUP($B161,[3]Lifesheet!$K$49:$CK$290,75,0)</f>
        <v>0</v>
      </c>
      <c r="Q161" s="2">
        <f>VLOOKUP($B161,[3]Lifesheet!$K$49:$CK$290,76,0)</f>
        <v>0</v>
      </c>
      <c r="R161" s="2">
        <f>VLOOKUP($B161,[3]Lifesheet!$K$49:$CK$290,77,0)</f>
        <v>0</v>
      </c>
      <c r="S161" s="2">
        <f>VLOOKUP($B161,[3]Lifesheet!$K$49:$CK$290,78,0)</f>
        <v>0</v>
      </c>
      <c r="T161" s="2">
        <f>VLOOKUP($B161,[3]Lifesheet!$K$49:$CK$290,79,0)</f>
        <v>0</v>
      </c>
      <c r="U161" s="2">
        <f>VLOOKUP(B161,[3]Lifesheet!$K$49:$AO$290,31,0)</f>
        <v>0</v>
      </c>
      <c r="V161" s="2">
        <f>VLOOKUP($B161,[3]Lifesheet!$K$49:$AN$290,22,0)</f>
        <v>1.03905460374439E-3</v>
      </c>
      <c r="W161" s="2">
        <f>VLOOKUP($B161,[3]Lifesheet!$K$49:$AN$290,23,0)</f>
        <v>1.03905460374439E-3</v>
      </c>
      <c r="X161" s="2">
        <f>VLOOKUP($B161,[3]Lifesheet!$K$49:$AN$290,24,0)</f>
        <v>1.03905460374439E-3</v>
      </c>
      <c r="Y161" s="2">
        <f>VLOOKUP($B161,[3]Lifesheet!$K$49:$AN$290,25,0)</f>
        <v>1.03905460374439E-3</v>
      </c>
      <c r="Z161" s="2">
        <f>VLOOKUP($B161,[3]Lifesheet!$K$49:$AN$290,26,0)</f>
        <v>1.03905460374439E-3</v>
      </c>
      <c r="AA161" s="2">
        <f>VLOOKUP($B161,[3]Lifesheet!$K$49:$AN$290,27,0)</f>
        <v>1.03905460374439E-3</v>
      </c>
      <c r="AB161" s="2">
        <f>VLOOKUP($B161,[3]Lifesheet!$K$49:$AN$290,28,0)</f>
        <v>1.03905460374439E-3</v>
      </c>
      <c r="AC161" s="2">
        <f>VLOOKUP($B161,[3]Lifesheet!$K$49:$AN$290,29,0)</f>
        <v>1.1429599609971699E-3</v>
      </c>
      <c r="AD161" s="2">
        <f>VLOOKUP($B161,[3]Lifesheet!$K$49:$AN$290,30,0)</f>
        <v>1.03905460374439E-3</v>
      </c>
      <c r="AE161" s="2">
        <f>VLOOKUP(B161,[3]Lifesheet!$K$49:$AX$290,40,0)</f>
        <v>0</v>
      </c>
    </row>
    <row r="162" spans="1:31" x14ac:dyDescent="0.25">
      <c r="A162">
        <v>20210630</v>
      </c>
      <c r="B162" t="s">
        <v>160</v>
      </c>
      <c r="C162" s="1">
        <f>VLOOKUP(B162,'[1]MP 2021Q2'!$A$2:$B$243,2,0)</f>
        <v>9.5000000000000001E-2</v>
      </c>
      <c r="D162" s="3">
        <f>VLOOKUP(B162,'[2]Operationeel Risico'!$S$53:$AB$294,6,0)</f>
        <v>214064961.840395</v>
      </c>
      <c r="E162" s="3">
        <f>VLOOKUP(B162,'[2]Operationeel Risico'!$S$53:$AB$294,7,0)</f>
        <v>12175283.880000001</v>
      </c>
      <c r="F162" s="3">
        <f>VLOOKUP(B162,'[2]Operationeel Risico'!$S$53:$AB$294,8,0)</f>
        <v>0</v>
      </c>
      <c r="G162" s="3">
        <f>VLOOKUP(B162,'[2]Operationeel Risico'!$S$53:$AB$294,9,0)</f>
        <v>4506.68</v>
      </c>
      <c r="H162" s="3">
        <f>VLOOKUP(B162,'[2]Operationeel Risico'!$S$53:$AB$294,10,0)</f>
        <v>13.9</v>
      </c>
      <c r="I162" s="2">
        <f>VLOOKUP(B162,[3]Lifesheet!$K$49:$AR$290,34,0)</f>
        <v>182103473.31554201</v>
      </c>
      <c r="J162" s="2">
        <f>VLOOKUP(B162,[3]Lifesheet!$K$49:$R$290,8,0)</f>
        <v>1</v>
      </c>
      <c r="K162" s="2">
        <f>VLOOKUP(B162,[3]Lifesheet!$K$49:$AU$290,37,0)</f>
        <v>0</v>
      </c>
      <c r="L162" s="2">
        <f>VLOOKUP($B162,[3]Lifesheet!$K$49:$CK$290,71,0)</f>
        <v>0</v>
      </c>
      <c r="M162" s="2">
        <f>VLOOKUP($B162,[3]Lifesheet!$K$49:$CK$290,72,0)</f>
        <v>0</v>
      </c>
      <c r="N162" s="2">
        <f>VLOOKUP($B162,[3]Lifesheet!$K$49:$CK$290,73,0)</f>
        <v>0</v>
      </c>
      <c r="O162" s="2">
        <f>VLOOKUP($B162,[3]Lifesheet!$K$49:$CK$290,74,0)</f>
        <v>0</v>
      </c>
      <c r="P162" s="2">
        <f>VLOOKUP($B162,[3]Lifesheet!$K$49:$CK$290,75,0)</f>
        <v>0</v>
      </c>
      <c r="Q162" s="2">
        <f>VLOOKUP($B162,[3]Lifesheet!$K$49:$CK$290,76,0)</f>
        <v>0</v>
      </c>
      <c r="R162" s="2">
        <f>VLOOKUP($B162,[3]Lifesheet!$K$49:$CK$290,77,0)</f>
        <v>0</v>
      </c>
      <c r="S162" s="2">
        <f>VLOOKUP($B162,[3]Lifesheet!$K$49:$CK$290,78,0)</f>
        <v>0</v>
      </c>
      <c r="T162" s="2">
        <f>VLOOKUP($B162,[3]Lifesheet!$K$49:$CK$290,79,0)</f>
        <v>0</v>
      </c>
      <c r="U162" s="2">
        <f>VLOOKUP(B162,[3]Lifesheet!$K$49:$AO$290,31,0)</f>
        <v>0</v>
      </c>
      <c r="V162" s="2">
        <f>VLOOKUP($B162,[3]Lifesheet!$K$49:$AN$290,22,0)</f>
        <v>214064961.840395</v>
      </c>
      <c r="W162" s="2">
        <f>VLOOKUP($B162,[3]Lifesheet!$K$49:$AN$290,23,0)</f>
        <v>214222269.11110899</v>
      </c>
      <c r="X162" s="2">
        <f>VLOOKUP($B162,[3]Lifesheet!$K$49:$AN$290,24,0)</f>
        <v>213854681.620105</v>
      </c>
      <c r="Y162" s="2">
        <f>VLOOKUP($B162,[3]Lifesheet!$K$49:$AN$290,25,0)</f>
        <v>214065910.32319599</v>
      </c>
      <c r="Z162" s="2">
        <f>VLOOKUP($B162,[3]Lifesheet!$K$49:$AN$290,26,0)</f>
        <v>224160799.14290601</v>
      </c>
      <c r="AA162" s="2">
        <f>VLOOKUP($B162,[3]Lifesheet!$K$49:$AN$290,27,0)</f>
        <v>207304005.51151401</v>
      </c>
      <c r="AB162" s="2">
        <f>VLOOKUP($B162,[3]Lifesheet!$K$49:$AN$290,28,0)</f>
        <v>214064961.840395</v>
      </c>
      <c r="AC162" s="2">
        <f>VLOOKUP($B162,[3]Lifesheet!$K$49:$AN$290,29,0)</f>
        <v>214484701.013648</v>
      </c>
      <c r="AD162" s="2">
        <f>VLOOKUP($B162,[3]Lifesheet!$K$49:$AN$290,30,0)</f>
        <v>214605861.23389199</v>
      </c>
      <c r="AE162" s="2">
        <f>VLOOKUP(B162,[3]Lifesheet!$K$49:$AX$290,40,0)</f>
        <v>0</v>
      </c>
    </row>
    <row r="163" spans="1:31" x14ac:dyDescent="0.25">
      <c r="A163">
        <v>20210630</v>
      </c>
      <c r="B163" t="s">
        <v>161</v>
      </c>
      <c r="C163" s="1">
        <f>VLOOKUP(B163,'[1]MP 2021Q2'!$A$2:$B$243,2,0)</f>
        <v>5.0000000000000001E-3</v>
      </c>
      <c r="D163" s="3">
        <f>VLOOKUP(B163,'[2]Operationeel Risico'!$S$53:$AB$294,6,0)</f>
        <v>5.4687084407599698E-5</v>
      </c>
      <c r="E163" s="3">
        <f>VLOOKUP(B163,'[2]Operationeel Risico'!$S$53:$AB$294,7,0)</f>
        <v>0</v>
      </c>
      <c r="F163" s="3">
        <f>VLOOKUP(B163,'[2]Operationeel Risico'!$S$53:$AB$294,8,0)</f>
        <v>0</v>
      </c>
      <c r="G163" s="3">
        <f>VLOOKUP(B163,'[2]Operationeel Risico'!$S$53:$AB$294,9,0)</f>
        <v>0</v>
      </c>
      <c r="H163" s="3">
        <f>VLOOKUP(B163,'[2]Operationeel Risico'!$S$53:$AB$294,10,0)</f>
        <v>0</v>
      </c>
      <c r="I163" s="2">
        <f>VLOOKUP(B163,[3]Lifesheet!$K$49:$AR$290,34,0)</f>
        <v>0</v>
      </c>
      <c r="J163" s="2">
        <f>VLOOKUP(B163,[3]Lifesheet!$K$49:$R$290,8,0)</f>
        <v>1</v>
      </c>
      <c r="K163" s="2">
        <f>VLOOKUP(B163,[3]Lifesheet!$K$49:$AU$290,37,0)</f>
        <v>0</v>
      </c>
      <c r="L163" s="2">
        <f>VLOOKUP($B163,[3]Lifesheet!$K$49:$CK$290,71,0)</f>
        <v>0</v>
      </c>
      <c r="M163" s="2">
        <f>VLOOKUP($B163,[3]Lifesheet!$K$49:$CK$290,72,0)</f>
        <v>0</v>
      </c>
      <c r="N163" s="2">
        <f>VLOOKUP($B163,[3]Lifesheet!$K$49:$CK$290,73,0)</f>
        <v>0</v>
      </c>
      <c r="O163" s="2">
        <f>VLOOKUP($B163,[3]Lifesheet!$K$49:$CK$290,74,0)</f>
        <v>0</v>
      </c>
      <c r="P163" s="2">
        <f>VLOOKUP($B163,[3]Lifesheet!$K$49:$CK$290,75,0)</f>
        <v>0</v>
      </c>
      <c r="Q163" s="2">
        <f>VLOOKUP($B163,[3]Lifesheet!$K$49:$CK$290,76,0)</f>
        <v>0</v>
      </c>
      <c r="R163" s="2">
        <f>VLOOKUP($B163,[3]Lifesheet!$K$49:$CK$290,77,0)</f>
        <v>0</v>
      </c>
      <c r="S163" s="2">
        <f>VLOOKUP($B163,[3]Lifesheet!$K$49:$CK$290,78,0)</f>
        <v>0</v>
      </c>
      <c r="T163" s="2">
        <f>VLOOKUP($B163,[3]Lifesheet!$K$49:$CK$290,79,0)</f>
        <v>0</v>
      </c>
      <c r="U163" s="2">
        <f>VLOOKUP(B163,[3]Lifesheet!$K$49:$AO$290,31,0)</f>
        <v>0</v>
      </c>
      <c r="V163" s="2">
        <f>VLOOKUP($B163,[3]Lifesheet!$K$49:$AN$290,22,0)</f>
        <v>5.4687084407599698E-5</v>
      </c>
      <c r="W163" s="2">
        <f>VLOOKUP($B163,[3]Lifesheet!$K$49:$AN$290,23,0)</f>
        <v>5.4687084407599698E-5</v>
      </c>
      <c r="X163" s="2">
        <f>VLOOKUP($B163,[3]Lifesheet!$K$49:$AN$290,24,0)</f>
        <v>5.4687084407599698E-5</v>
      </c>
      <c r="Y163" s="2">
        <f>VLOOKUP($B163,[3]Lifesheet!$K$49:$AN$290,25,0)</f>
        <v>5.4687084407599698E-5</v>
      </c>
      <c r="Z163" s="2">
        <f>VLOOKUP($B163,[3]Lifesheet!$K$49:$AN$290,26,0)</f>
        <v>5.4687084407599698E-5</v>
      </c>
      <c r="AA163" s="2">
        <f>VLOOKUP($B163,[3]Lifesheet!$K$49:$AN$290,27,0)</f>
        <v>5.4687084407599698E-5</v>
      </c>
      <c r="AB163" s="2">
        <f>VLOOKUP($B163,[3]Lifesheet!$K$49:$AN$290,28,0)</f>
        <v>5.4687084407599698E-5</v>
      </c>
      <c r="AC163" s="2">
        <f>VLOOKUP($B163,[3]Lifesheet!$K$49:$AN$290,29,0)</f>
        <v>6.0155787420903698E-5</v>
      </c>
      <c r="AD163" s="2">
        <f>VLOOKUP($B163,[3]Lifesheet!$K$49:$AN$290,30,0)</f>
        <v>5.4687084407599698E-5</v>
      </c>
      <c r="AE163" s="2">
        <f>VLOOKUP(B163,[3]Lifesheet!$K$49:$AX$290,40,0)</f>
        <v>0</v>
      </c>
    </row>
    <row r="164" spans="1:31" x14ac:dyDescent="0.25">
      <c r="A164">
        <v>20210630</v>
      </c>
      <c r="B164" t="s">
        <v>162</v>
      </c>
      <c r="C164" s="1">
        <f>VLOOKUP(B164,'[1]MP 2021Q2'!$A$2:$B$243,2,0)</f>
        <v>5.5E-2</v>
      </c>
      <c r="D164" s="3">
        <f>VLOOKUP(B164,'[2]Operationeel Risico'!$S$53:$AB$294,6,0)</f>
        <v>-6737491.9104032004</v>
      </c>
      <c r="E164" s="3">
        <f>VLOOKUP(B164,'[2]Operationeel Risico'!$S$53:$AB$294,7,0)</f>
        <v>8297592.79</v>
      </c>
      <c r="F164" s="3">
        <f>VLOOKUP(B164,'[2]Operationeel Risico'!$S$53:$AB$294,8,0)</f>
        <v>0</v>
      </c>
      <c r="G164" s="3">
        <f>VLOOKUP(B164,'[2]Operationeel Risico'!$S$53:$AB$294,9,0)</f>
        <v>19988.27</v>
      </c>
      <c r="H164" s="3">
        <f>VLOOKUP(B164,'[2]Operationeel Risico'!$S$53:$AB$294,10,0)</f>
        <v>1877.08</v>
      </c>
      <c r="I164" s="2">
        <f>VLOOKUP(B164,[3]Lifesheet!$K$49:$AR$290,34,0)</f>
        <v>31972395.040708501</v>
      </c>
      <c r="J164" s="2">
        <f>VLOOKUP(B164,[3]Lifesheet!$K$49:$R$290,8,0)</f>
        <v>1</v>
      </c>
      <c r="K164" s="2">
        <f>VLOOKUP(B164,[3]Lifesheet!$K$49:$AU$290,37,0)</f>
        <v>0</v>
      </c>
      <c r="L164" s="2">
        <f>VLOOKUP($B164,[3]Lifesheet!$K$49:$CK$290,71,0)</f>
        <v>0</v>
      </c>
      <c r="M164" s="2">
        <f>VLOOKUP($B164,[3]Lifesheet!$K$49:$CK$290,72,0)</f>
        <v>0</v>
      </c>
      <c r="N164" s="2">
        <f>VLOOKUP($B164,[3]Lifesheet!$K$49:$CK$290,73,0)</f>
        <v>0</v>
      </c>
      <c r="O164" s="2">
        <f>VLOOKUP($B164,[3]Lifesheet!$K$49:$CK$290,74,0)</f>
        <v>0</v>
      </c>
      <c r="P164" s="2">
        <f>VLOOKUP($B164,[3]Lifesheet!$K$49:$CK$290,75,0)</f>
        <v>0</v>
      </c>
      <c r="Q164" s="2">
        <f>VLOOKUP($B164,[3]Lifesheet!$K$49:$CK$290,76,0)</f>
        <v>0</v>
      </c>
      <c r="R164" s="2">
        <f>VLOOKUP($B164,[3]Lifesheet!$K$49:$CK$290,77,0)</f>
        <v>0</v>
      </c>
      <c r="S164" s="2">
        <f>VLOOKUP($B164,[3]Lifesheet!$K$49:$CK$290,78,0)</f>
        <v>0</v>
      </c>
      <c r="T164" s="2">
        <f>VLOOKUP($B164,[3]Lifesheet!$K$49:$CK$290,79,0)</f>
        <v>0</v>
      </c>
      <c r="U164" s="2">
        <f>VLOOKUP(B164,[3]Lifesheet!$K$49:$AO$290,31,0)</f>
        <v>0</v>
      </c>
      <c r="V164" s="2">
        <f>VLOOKUP($B164,[3]Lifesheet!$K$49:$AN$290,22,0)</f>
        <v>-6737491.9104032004</v>
      </c>
      <c r="W164" s="2">
        <f>VLOOKUP($B164,[3]Lifesheet!$K$49:$AN$290,23,0)</f>
        <v>72437.234989270597</v>
      </c>
      <c r="X164" s="2">
        <f>VLOOKUP($B164,[3]Lifesheet!$K$49:$AN$290,24,0)</f>
        <v>-15885546.3094026</v>
      </c>
      <c r="Y164" s="2">
        <f>VLOOKUP($B164,[3]Lifesheet!$K$49:$AN$290,25,0)</f>
        <v>-6712464.5115674296</v>
      </c>
      <c r="Z164" s="2">
        <f>VLOOKUP($B164,[3]Lifesheet!$K$49:$AN$290,26,0)</f>
        <v>-13994583.577142</v>
      </c>
      <c r="AA164" s="2">
        <f>VLOOKUP($B164,[3]Lifesheet!$K$49:$AN$290,27,0)</f>
        <v>-811895.512642227</v>
      </c>
      <c r="AB164" s="2">
        <f>VLOOKUP($B164,[3]Lifesheet!$K$49:$AN$290,28,0)</f>
        <v>-6737491.9104032004</v>
      </c>
      <c r="AC164" s="2">
        <f>VLOOKUP($B164,[3]Lifesheet!$K$49:$AN$290,29,0)</f>
        <v>-5428021.5979001001</v>
      </c>
      <c r="AD164" s="2">
        <f>VLOOKUP($B164,[3]Lifesheet!$K$49:$AN$290,30,0)</f>
        <v>-2206250.9999723299</v>
      </c>
      <c r="AE164" s="2">
        <f>VLOOKUP(B164,[3]Lifesheet!$K$49:$AX$290,40,0)</f>
        <v>0</v>
      </c>
    </row>
    <row r="165" spans="1:31" x14ac:dyDescent="0.25">
      <c r="A165">
        <v>20210630</v>
      </c>
      <c r="B165" t="s">
        <v>163</v>
      </c>
      <c r="C165" s="1">
        <f>VLOOKUP(B165,'[1]MP 2021Q2'!$A$2:$B$243,2,0)</f>
        <v>5.0000000000000001E-3</v>
      </c>
      <c r="D165" s="3">
        <f>VLOOKUP(B165,'[2]Operationeel Risico'!$S$53:$AB$294,6,0)</f>
        <v>45436511.443318099</v>
      </c>
      <c r="E165" s="3">
        <f>VLOOKUP(B165,'[2]Operationeel Risico'!$S$53:$AB$294,7,0)</f>
        <v>2164070.4700000002</v>
      </c>
      <c r="F165" s="3">
        <f>VLOOKUP(B165,'[2]Operationeel Risico'!$S$53:$AB$294,8,0)</f>
        <v>0</v>
      </c>
      <c r="G165" s="3">
        <f>VLOOKUP(B165,'[2]Operationeel Risico'!$S$53:$AB$294,9,0)</f>
        <v>826.81</v>
      </c>
      <c r="H165" s="3">
        <f>VLOOKUP(B165,'[2]Operationeel Risico'!$S$53:$AB$294,10,0)</f>
        <v>1.99</v>
      </c>
      <c r="I165" s="2">
        <f>VLOOKUP(B165,[3]Lifesheet!$K$49:$AR$290,34,0)</f>
        <v>31823216.606424201</v>
      </c>
      <c r="J165" s="2">
        <f>VLOOKUP(B165,[3]Lifesheet!$K$49:$R$290,8,0)</f>
        <v>1</v>
      </c>
      <c r="K165" s="2">
        <f>VLOOKUP(B165,[3]Lifesheet!$K$49:$AU$290,37,0)</f>
        <v>0</v>
      </c>
      <c r="L165" s="2">
        <f>VLOOKUP($B165,[3]Lifesheet!$K$49:$CK$290,71,0)</f>
        <v>14334546.9930018</v>
      </c>
      <c r="M165" s="2">
        <f>VLOOKUP($B165,[3]Lifesheet!$K$49:$CK$290,72,0)</f>
        <v>14301551.528514</v>
      </c>
      <c r="N165" s="2">
        <f>VLOOKUP($B165,[3]Lifesheet!$K$49:$CK$290,73,0)</f>
        <v>14378801.9288623</v>
      </c>
      <c r="O165" s="2">
        <f>VLOOKUP($B165,[3]Lifesheet!$K$49:$CK$290,74,0)</f>
        <v>14334546.9930018</v>
      </c>
      <c r="P165" s="2">
        <f>VLOOKUP($B165,[3]Lifesheet!$K$49:$CK$290,75,0)</f>
        <v>21160059.595162999</v>
      </c>
      <c r="Q165" s="2">
        <f>VLOOKUP($B165,[3]Lifesheet!$K$49:$CK$290,76,0)</f>
        <v>10107487.627826801</v>
      </c>
      <c r="R165" s="2">
        <f>VLOOKUP($B165,[3]Lifesheet!$K$49:$CK$290,77,0)</f>
        <v>14334546.9930018</v>
      </c>
      <c r="S165" s="2">
        <f>VLOOKUP($B165,[3]Lifesheet!$K$49:$CK$290,78,0)</f>
        <v>14334546.9930018</v>
      </c>
      <c r="T165" s="2">
        <f>VLOOKUP($B165,[3]Lifesheet!$K$49:$CK$290,79,0)</f>
        <v>14298578.909115899</v>
      </c>
      <c r="U165" s="2">
        <f>VLOOKUP(B165,[3]Lifesheet!$K$49:$AO$290,31,0)</f>
        <v>0</v>
      </c>
      <c r="V165" s="2">
        <f>VLOOKUP($B165,[3]Lifesheet!$K$49:$AN$290,22,0)</f>
        <v>45436511.443318099</v>
      </c>
      <c r="W165" s="2">
        <f>VLOOKUP($B165,[3]Lifesheet!$K$49:$AN$290,23,0)</f>
        <v>45514205.5151079</v>
      </c>
      <c r="X165" s="2">
        <f>VLOOKUP($B165,[3]Lifesheet!$K$49:$AN$290,24,0)</f>
        <v>45332432.724181302</v>
      </c>
      <c r="Y165" s="2">
        <f>VLOOKUP($B165,[3]Lifesheet!$K$49:$AN$290,25,0)</f>
        <v>45439539.850563899</v>
      </c>
      <c r="Z165" s="2">
        <f>VLOOKUP($B165,[3]Lifesheet!$K$49:$AN$290,26,0)</f>
        <v>52141854.756326601</v>
      </c>
      <c r="AA165" s="2">
        <f>VLOOKUP($B165,[3]Lifesheet!$K$49:$AN$290,27,0)</f>
        <v>41330398.071912102</v>
      </c>
      <c r="AB165" s="2">
        <f>VLOOKUP($B165,[3]Lifesheet!$K$49:$AN$290,28,0)</f>
        <v>45436511.443318099</v>
      </c>
      <c r="AC165" s="2">
        <f>VLOOKUP($B165,[3]Lifesheet!$K$49:$AN$290,29,0)</f>
        <v>45586023.771310799</v>
      </c>
      <c r="AD165" s="2">
        <f>VLOOKUP($B165,[3]Lifesheet!$K$49:$AN$290,30,0)</f>
        <v>45565410.742326699</v>
      </c>
      <c r="AE165" s="2">
        <f>VLOOKUP(B165,[3]Lifesheet!$K$49:$AX$290,40,0)</f>
        <v>0</v>
      </c>
    </row>
    <row r="166" spans="1:31" x14ac:dyDescent="0.25">
      <c r="A166">
        <v>20210630</v>
      </c>
      <c r="B166" t="s">
        <v>164</v>
      </c>
      <c r="C166" s="1">
        <f>VLOOKUP(B166,'[1]MP 2021Q2'!$A$2:$B$243,2,0)</f>
        <v>5.0000000000000001E-3</v>
      </c>
      <c r="D166" s="3">
        <f>VLOOKUP(B166,'[2]Operationeel Risico'!$S$53:$AB$294,6,0)</f>
        <v>741526623.86674702</v>
      </c>
      <c r="E166" s="3">
        <f>VLOOKUP(B166,'[2]Operationeel Risico'!$S$53:$AB$294,7,0)</f>
        <v>27309082.449999999</v>
      </c>
      <c r="F166" s="3">
        <f>VLOOKUP(B166,'[2]Operationeel Risico'!$S$53:$AB$294,8,0)</f>
        <v>0</v>
      </c>
      <c r="G166" s="3">
        <f>VLOOKUP(B166,'[2]Operationeel Risico'!$S$53:$AB$294,9,0)</f>
        <v>9746.7099999999991</v>
      </c>
      <c r="H166" s="3">
        <f>VLOOKUP(B166,'[2]Operationeel Risico'!$S$53:$AB$294,10,0)</f>
        <v>33.83</v>
      </c>
      <c r="I166" s="2">
        <f>VLOOKUP(B166,[3]Lifesheet!$K$49:$AR$290,34,0)</f>
        <v>540570276.28257406</v>
      </c>
      <c r="J166" s="2">
        <f>VLOOKUP(B166,[3]Lifesheet!$K$49:$R$290,8,0)</f>
        <v>1</v>
      </c>
      <c r="K166" s="2">
        <f>VLOOKUP(B166,[3]Lifesheet!$K$49:$AU$290,37,0)</f>
        <v>0</v>
      </c>
      <c r="L166" s="2">
        <f>VLOOKUP($B166,[3]Lifesheet!$K$49:$CK$290,71,0)</f>
        <v>201662012.69037899</v>
      </c>
      <c r="M166" s="2">
        <f>VLOOKUP($B166,[3]Lifesheet!$K$49:$CK$290,72,0)</f>
        <v>201094761.687978</v>
      </c>
      <c r="N166" s="2">
        <f>VLOOKUP($B166,[3]Lifesheet!$K$49:$CK$290,73,0)</f>
        <v>202423358.02027401</v>
      </c>
      <c r="O166" s="2">
        <f>VLOOKUP($B166,[3]Lifesheet!$K$49:$CK$290,74,0)</f>
        <v>201662012.69037899</v>
      </c>
      <c r="P166" s="2">
        <f>VLOOKUP($B166,[3]Lifesheet!$K$49:$CK$290,75,0)</f>
        <v>273956552.64442003</v>
      </c>
      <c r="Q166" s="2">
        <f>VLOOKUP($B166,[3]Lifesheet!$K$49:$CK$290,76,0)</f>
        <v>152525497.08637401</v>
      </c>
      <c r="R166" s="2">
        <f>VLOOKUP($B166,[3]Lifesheet!$K$49:$CK$290,77,0)</f>
        <v>201662012.69037899</v>
      </c>
      <c r="S166" s="2">
        <f>VLOOKUP($B166,[3]Lifesheet!$K$49:$CK$290,78,0)</f>
        <v>201662012.69037899</v>
      </c>
      <c r="T166" s="2">
        <f>VLOOKUP($B166,[3]Lifesheet!$K$49:$CK$290,79,0)</f>
        <v>201165006.73103601</v>
      </c>
      <c r="U166" s="2">
        <f>VLOOKUP(B166,[3]Lifesheet!$K$49:$AO$290,31,0)</f>
        <v>0</v>
      </c>
      <c r="V166" s="2">
        <f>VLOOKUP($B166,[3]Lifesheet!$K$49:$AN$290,22,0)</f>
        <v>741526623.86674702</v>
      </c>
      <c r="W166" s="2">
        <f>VLOOKUP($B166,[3]Lifesheet!$K$49:$AN$290,23,0)</f>
        <v>741666026.02826798</v>
      </c>
      <c r="X166" s="2">
        <f>VLOOKUP($B166,[3]Lifesheet!$K$49:$AN$290,24,0)</f>
        <v>741342447.78699398</v>
      </c>
      <c r="Y166" s="2">
        <f>VLOOKUP($B166,[3]Lifesheet!$K$49:$AN$290,25,0)</f>
        <v>741539616.39006996</v>
      </c>
      <c r="Z166" s="2">
        <f>VLOOKUP($B166,[3]Lifesheet!$K$49:$AN$290,26,0)</f>
        <v>815496188.36482596</v>
      </c>
      <c r="AA166" s="2">
        <f>VLOOKUP($B166,[3]Lifesheet!$K$49:$AN$290,27,0)</f>
        <v>691637581.14539695</v>
      </c>
      <c r="AB166" s="2">
        <f>VLOOKUP($B166,[3]Lifesheet!$K$49:$AN$290,28,0)</f>
        <v>741526623.86674702</v>
      </c>
      <c r="AC166" s="2">
        <f>VLOOKUP($B166,[3]Lifesheet!$K$49:$AN$290,29,0)</f>
        <v>742960314.96978104</v>
      </c>
      <c r="AD166" s="2">
        <f>VLOOKUP($B166,[3]Lifesheet!$K$49:$AN$290,30,0)</f>
        <v>742094080.11721802</v>
      </c>
      <c r="AE166" s="2">
        <f>VLOOKUP(B166,[3]Lifesheet!$K$49:$AX$290,40,0)</f>
        <v>0</v>
      </c>
    </row>
    <row r="167" spans="1:31" x14ac:dyDescent="0.25">
      <c r="A167">
        <v>20210630</v>
      </c>
      <c r="B167" t="s">
        <v>165</v>
      </c>
      <c r="C167" s="1">
        <f>VLOOKUP(B167,'[1]MP 2021Q2'!$A$2:$B$243,2,0)</f>
        <v>5.0000000000000001E-3</v>
      </c>
      <c r="D167" s="3">
        <f>VLOOKUP(B167,'[2]Operationeel Risico'!$S$53:$AB$294,6,0)</f>
        <v>223711134.56605801</v>
      </c>
      <c r="E167" s="3">
        <f>VLOOKUP(B167,'[2]Operationeel Risico'!$S$53:$AB$294,7,0)</f>
        <v>11684342.119999999</v>
      </c>
      <c r="F167" s="3">
        <f>VLOOKUP(B167,'[2]Operationeel Risico'!$S$53:$AB$294,8,0)</f>
        <v>0</v>
      </c>
      <c r="G167" s="3">
        <f>VLOOKUP(B167,'[2]Operationeel Risico'!$S$53:$AB$294,9,0)</f>
        <v>4456.3</v>
      </c>
      <c r="H167" s="3">
        <f>VLOOKUP(B167,'[2]Operationeel Risico'!$S$53:$AB$294,10,0)</f>
        <v>10.97</v>
      </c>
      <c r="I167" s="2">
        <f>VLOOKUP(B167,[3]Lifesheet!$K$49:$AR$290,34,0)</f>
        <v>164473525.60700199</v>
      </c>
      <c r="J167" s="2">
        <f>VLOOKUP(B167,[3]Lifesheet!$K$49:$R$290,8,0)</f>
        <v>1</v>
      </c>
      <c r="K167" s="2">
        <f>VLOOKUP(B167,[3]Lifesheet!$K$49:$AU$290,37,0)</f>
        <v>0</v>
      </c>
      <c r="L167" s="2">
        <f>VLOOKUP($B167,[3]Lifesheet!$K$49:$CK$290,71,0)</f>
        <v>60704924.840172</v>
      </c>
      <c r="M167" s="2">
        <f>VLOOKUP($B167,[3]Lifesheet!$K$49:$CK$290,72,0)</f>
        <v>60546189.998802297</v>
      </c>
      <c r="N167" s="2">
        <f>VLOOKUP($B167,[3]Lifesheet!$K$49:$CK$290,73,0)</f>
        <v>60917998.084197</v>
      </c>
      <c r="O167" s="2">
        <f>VLOOKUP($B167,[3]Lifesheet!$K$49:$CK$290,74,0)</f>
        <v>60704924.840172</v>
      </c>
      <c r="P167" s="2">
        <f>VLOOKUP($B167,[3]Lifesheet!$K$49:$CK$290,75,0)</f>
        <v>87349839.021923706</v>
      </c>
      <c r="Q167" s="2">
        <f>VLOOKUP($B167,[3]Lifesheet!$K$49:$CK$290,76,0)</f>
        <v>43863338.472262703</v>
      </c>
      <c r="R167" s="2">
        <f>VLOOKUP($B167,[3]Lifesheet!$K$49:$CK$290,77,0)</f>
        <v>60704924.840172</v>
      </c>
      <c r="S167" s="2">
        <f>VLOOKUP($B167,[3]Lifesheet!$K$49:$CK$290,78,0)</f>
        <v>60704924.840172</v>
      </c>
      <c r="T167" s="2">
        <f>VLOOKUP($B167,[3]Lifesheet!$K$49:$CK$290,79,0)</f>
        <v>60557997.679859303</v>
      </c>
      <c r="U167" s="2">
        <f>VLOOKUP(B167,[3]Lifesheet!$K$49:$AO$290,31,0)</f>
        <v>0</v>
      </c>
      <c r="V167" s="2">
        <f>VLOOKUP($B167,[3]Lifesheet!$K$49:$AN$290,22,0)</f>
        <v>223711134.56605801</v>
      </c>
      <c r="W167" s="2">
        <f>VLOOKUP($B167,[3]Lifesheet!$K$49:$AN$290,23,0)</f>
        <v>223963921.97277299</v>
      </c>
      <c r="X167" s="2">
        <f>VLOOKUP($B167,[3]Lifesheet!$K$49:$AN$290,24,0)</f>
        <v>223372567.54097399</v>
      </c>
      <c r="Y167" s="2">
        <f>VLOOKUP($B167,[3]Lifesheet!$K$49:$AN$290,25,0)</f>
        <v>223713620.99652201</v>
      </c>
      <c r="Z167" s="2">
        <f>VLOOKUP($B167,[3]Lifesheet!$K$49:$AN$290,26,0)</f>
        <v>250560817.27373201</v>
      </c>
      <c r="AA167" s="2">
        <f>VLOOKUP($B167,[3]Lifesheet!$K$49:$AN$290,27,0)</f>
        <v>206893653.599648</v>
      </c>
      <c r="AB167" s="2">
        <f>VLOOKUP($B167,[3]Lifesheet!$K$49:$AN$290,28,0)</f>
        <v>223711134.56605801</v>
      </c>
      <c r="AC167" s="2">
        <f>VLOOKUP($B167,[3]Lifesheet!$K$49:$AN$290,29,0)</f>
        <v>224449981.95941901</v>
      </c>
      <c r="AD167" s="2">
        <f>VLOOKUP($B167,[3]Lifesheet!$K$49:$AN$290,30,0)</f>
        <v>224130240.749421</v>
      </c>
      <c r="AE167" s="2">
        <f>VLOOKUP(B167,[3]Lifesheet!$K$49:$AX$290,40,0)</f>
        <v>0</v>
      </c>
    </row>
    <row r="168" spans="1:31" x14ac:dyDescent="0.25">
      <c r="A168">
        <v>20210630</v>
      </c>
      <c r="B168" t="s">
        <v>166</v>
      </c>
      <c r="C168" s="1">
        <f>VLOOKUP(B168,'[1]MP 2021Q2'!$A$2:$B$243,2,0)</f>
        <v>5.5E-2</v>
      </c>
      <c r="D168" s="3">
        <f>VLOOKUP(B168,'[2]Operationeel Risico'!$S$53:$AB$294,6,0)</f>
        <v>592585328.53806305</v>
      </c>
      <c r="E168" s="3">
        <f>VLOOKUP(B168,'[2]Operationeel Risico'!$S$53:$AB$294,7,0)</f>
        <v>21932073.780000001</v>
      </c>
      <c r="F168" s="3">
        <f>VLOOKUP(B168,'[2]Operationeel Risico'!$S$53:$AB$294,8,0)</f>
        <v>0</v>
      </c>
      <c r="G168" s="3">
        <f>VLOOKUP(B168,'[2]Operationeel Risico'!$S$53:$AB$294,9,0)</f>
        <v>12542.36</v>
      </c>
      <c r="H168" s="3">
        <f>VLOOKUP(B168,'[2]Operationeel Risico'!$S$53:$AB$294,10,0)</f>
        <v>5297.85</v>
      </c>
      <c r="I168" s="2">
        <f>VLOOKUP(B168,[3]Lifesheet!$K$49:$AR$290,34,0)</f>
        <v>438212668.14426899</v>
      </c>
      <c r="J168" s="2">
        <f>VLOOKUP(B168,[3]Lifesheet!$K$49:$R$290,8,0)</f>
        <v>1</v>
      </c>
      <c r="K168" s="2">
        <f>VLOOKUP(B168,[3]Lifesheet!$K$49:$AU$290,37,0)</f>
        <v>0</v>
      </c>
      <c r="L168" s="2">
        <f>VLOOKUP($B168,[3]Lifesheet!$K$49:$CK$290,71,0)</f>
        <v>0</v>
      </c>
      <c r="M168" s="2">
        <f>VLOOKUP($B168,[3]Lifesheet!$K$49:$CK$290,72,0)</f>
        <v>0</v>
      </c>
      <c r="N168" s="2">
        <f>VLOOKUP($B168,[3]Lifesheet!$K$49:$CK$290,73,0)</f>
        <v>0</v>
      </c>
      <c r="O168" s="2">
        <f>VLOOKUP($B168,[3]Lifesheet!$K$49:$CK$290,74,0)</f>
        <v>0</v>
      </c>
      <c r="P168" s="2">
        <f>VLOOKUP($B168,[3]Lifesheet!$K$49:$CK$290,75,0)</f>
        <v>0</v>
      </c>
      <c r="Q168" s="2">
        <f>VLOOKUP($B168,[3]Lifesheet!$K$49:$CK$290,76,0)</f>
        <v>0</v>
      </c>
      <c r="R168" s="2">
        <f>VLOOKUP($B168,[3]Lifesheet!$K$49:$CK$290,77,0)</f>
        <v>0</v>
      </c>
      <c r="S168" s="2">
        <f>VLOOKUP($B168,[3]Lifesheet!$K$49:$CK$290,78,0)</f>
        <v>0</v>
      </c>
      <c r="T168" s="2">
        <f>VLOOKUP($B168,[3]Lifesheet!$K$49:$CK$290,79,0)</f>
        <v>0</v>
      </c>
      <c r="U168" s="2">
        <f>VLOOKUP(B168,[3]Lifesheet!$K$49:$AO$290,31,0)</f>
        <v>1313032.0190870699</v>
      </c>
      <c r="V168" s="2">
        <f>VLOOKUP($B168,[3]Lifesheet!$K$49:$AN$290,22,0)</f>
        <v>591272296.51897597</v>
      </c>
      <c r="W168" s="2">
        <f>VLOOKUP($B168,[3]Lifesheet!$K$49:$AN$290,23,0)</f>
        <v>591467111.62668097</v>
      </c>
      <c r="X168" s="2">
        <f>VLOOKUP($B168,[3]Lifesheet!$K$49:$AN$290,24,0)</f>
        <v>591013518.41103196</v>
      </c>
      <c r="Y168" s="2">
        <f>VLOOKUP($B168,[3]Lifesheet!$K$49:$AN$290,25,0)</f>
        <v>591499632.96961105</v>
      </c>
      <c r="Z168" s="2">
        <f>VLOOKUP($B168,[3]Lifesheet!$K$49:$AN$290,26,0)</f>
        <v>607324649.82855701</v>
      </c>
      <c r="AA168" s="2">
        <f>VLOOKUP($B168,[3]Lifesheet!$K$49:$AN$290,27,0)</f>
        <v>577697848.82633698</v>
      </c>
      <c r="AB168" s="2">
        <f>VLOOKUP($B168,[3]Lifesheet!$K$49:$AN$290,28,0)</f>
        <v>591272296.51897597</v>
      </c>
      <c r="AC168" s="2">
        <f>VLOOKUP($B168,[3]Lifesheet!$K$49:$AN$290,29,0)</f>
        <v>595553019.78235495</v>
      </c>
      <c r="AD168" s="2">
        <f>VLOOKUP($B168,[3]Lifesheet!$K$49:$AN$290,30,0)</f>
        <v>591545800.16873896</v>
      </c>
      <c r="AE168" s="2">
        <f>VLOOKUP(B168,[3]Lifesheet!$K$49:$AX$290,40,0)</f>
        <v>0</v>
      </c>
    </row>
    <row r="169" spans="1:31" x14ac:dyDescent="0.25">
      <c r="A169">
        <v>20210630</v>
      </c>
      <c r="B169" t="s">
        <v>167</v>
      </c>
      <c r="C169" s="1">
        <f>VLOOKUP(B169,'[1]MP 2021Q2'!$A$2:$B$243,2,0)</f>
        <v>5.5E-2</v>
      </c>
      <c r="D169" s="3">
        <f>VLOOKUP(B169,'[2]Operationeel Risico'!$S$53:$AB$294,6,0)</f>
        <v>48319960.607473798</v>
      </c>
      <c r="E169" s="3">
        <f>VLOOKUP(B169,'[2]Operationeel Risico'!$S$53:$AB$294,7,0)</f>
        <v>635846.55000000005</v>
      </c>
      <c r="F169" s="3">
        <f>VLOOKUP(B169,'[2]Operationeel Risico'!$S$53:$AB$294,8,0)</f>
        <v>0</v>
      </c>
      <c r="G169" s="3">
        <f>VLOOKUP(B169,'[2]Operationeel Risico'!$S$53:$AB$294,9,0)</f>
        <v>378.93</v>
      </c>
      <c r="H169" s="3">
        <f>VLOOKUP(B169,'[2]Operationeel Risico'!$S$53:$AB$294,10,0)</f>
        <v>457.95</v>
      </c>
      <c r="I169" s="2">
        <f>VLOOKUP(B169,[3]Lifesheet!$K$49:$AR$290,34,0)</f>
        <v>37042715.530214801</v>
      </c>
      <c r="J169" s="2">
        <f>VLOOKUP(B169,[3]Lifesheet!$K$49:$R$290,8,0)</f>
        <v>1</v>
      </c>
      <c r="K169" s="2">
        <f>VLOOKUP(B169,[3]Lifesheet!$K$49:$AU$290,37,0)</f>
        <v>0</v>
      </c>
      <c r="L169" s="2">
        <f>VLOOKUP($B169,[3]Lifesheet!$K$49:$CK$290,71,0)</f>
        <v>0</v>
      </c>
      <c r="M169" s="2">
        <f>VLOOKUP($B169,[3]Lifesheet!$K$49:$CK$290,72,0)</f>
        <v>0</v>
      </c>
      <c r="N169" s="2">
        <f>VLOOKUP($B169,[3]Lifesheet!$K$49:$CK$290,73,0)</f>
        <v>0</v>
      </c>
      <c r="O169" s="2">
        <f>VLOOKUP($B169,[3]Lifesheet!$K$49:$CK$290,74,0)</f>
        <v>0</v>
      </c>
      <c r="P169" s="2">
        <f>VLOOKUP($B169,[3]Lifesheet!$K$49:$CK$290,75,0)</f>
        <v>0</v>
      </c>
      <c r="Q169" s="2">
        <f>VLOOKUP($B169,[3]Lifesheet!$K$49:$CK$290,76,0)</f>
        <v>0</v>
      </c>
      <c r="R169" s="2">
        <f>VLOOKUP($B169,[3]Lifesheet!$K$49:$CK$290,77,0)</f>
        <v>0</v>
      </c>
      <c r="S169" s="2">
        <f>VLOOKUP($B169,[3]Lifesheet!$K$49:$CK$290,78,0)</f>
        <v>0</v>
      </c>
      <c r="T169" s="2">
        <f>VLOOKUP($B169,[3]Lifesheet!$K$49:$CK$290,79,0)</f>
        <v>0</v>
      </c>
      <c r="U169" s="2">
        <f>VLOOKUP(B169,[3]Lifesheet!$K$49:$AO$290,31,0)</f>
        <v>81817.107613926302</v>
      </c>
      <c r="V169" s="2">
        <f>VLOOKUP($B169,[3]Lifesheet!$K$49:$AN$290,22,0)</f>
        <v>48238143.499859899</v>
      </c>
      <c r="W169" s="2">
        <f>VLOOKUP($B169,[3]Lifesheet!$K$49:$AN$290,23,0)</f>
        <v>48180091.0154633</v>
      </c>
      <c r="X169" s="2">
        <f>VLOOKUP($B169,[3]Lifesheet!$K$49:$AN$290,24,0)</f>
        <v>48316121.3087641</v>
      </c>
      <c r="Y169" s="2">
        <f>VLOOKUP($B169,[3]Lifesheet!$K$49:$AN$290,25,0)</f>
        <v>48255847.389249802</v>
      </c>
      <c r="Z169" s="2">
        <f>VLOOKUP($B169,[3]Lifesheet!$K$49:$AN$290,26,0)</f>
        <v>48711883.542881697</v>
      </c>
      <c r="AA169" s="2">
        <f>VLOOKUP($B169,[3]Lifesheet!$K$49:$AN$290,27,0)</f>
        <v>47803978.647208698</v>
      </c>
      <c r="AB169" s="2">
        <f>VLOOKUP($B169,[3]Lifesheet!$K$49:$AN$290,28,0)</f>
        <v>48238143.499859899</v>
      </c>
      <c r="AC169" s="2">
        <f>VLOOKUP($B169,[3]Lifesheet!$K$49:$AN$290,29,0)</f>
        <v>48353845.9226695</v>
      </c>
      <c r="AD169" s="2">
        <f>VLOOKUP($B169,[3]Lifesheet!$K$49:$AN$290,30,0)</f>
        <v>48219751.859453201</v>
      </c>
      <c r="AE169" s="2">
        <f>VLOOKUP(B169,[3]Lifesheet!$K$49:$AX$290,40,0)</f>
        <v>0</v>
      </c>
    </row>
    <row r="170" spans="1:31" x14ac:dyDescent="0.25">
      <c r="A170">
        <v>20210630</v>
      </c>
      <c r="B170" t="s">
        <v>168</v>
      </c>
      <c r="C170" s="1">
        <f>VLOOKUP(B170,'[1]MP 2021Q2'!$A$2:$B$243,2,0)</f>
        <v>5.5E-2</v>
      </c>
      <c r="D170" s="3">
        <f>VLOOKUP(B170,'[2]Operationeel Risico'!$S$53:$AB$294,6,0)</f>
        <v>39982327.794025302</v>
      </c>
      <c r="E170" s="3">
        <f>VLOOKUP(B170,'[2]Operationeel Risico'!$S$53:$AB$294,7,0)</f>
        <v>0</v>
      </c>
      <c r="F170" s="3">
        <f>VLOOKUP(B170,'[2]Operationeel Risico'!$S$53:$AB$294,8,0)</f>
        <v>843.18</v>
      </c>
      <c r="G170" s="3">
        <f>VLOOKUP(B170,'[2]Operationeel Risico'!$S$53:$AB$294,9,0)</f>
        <v>0</v>
      </c>
      <c r="H170" s="3">
        <f>VLOOKUP(B170,'[2]Operationeel Risico'!$S$53:$AB$294,10,0)</f>
        <v>-3.47</v>
      </c>
      <c r="I170" s="2">
        <f>VLOOKUP(B170,[3]Lifesheet!$K$49:$AR$290,34,0)</f>
        <v>0</v>
      </c>
      <c r="J170" s="2">
        <f>VLOOKUP(B170,[3]Lifesheet!$K$49:$R$290,8,0)</f>
        <v>3</v>
      </c>
      <c r="K170" s="2">
        <f>VLOOKUP(B170,[3]Lifesheet!$K$49:$AU$290,37,0)</f>
        <v>0</v>
      </c>
      <c r="L170" s="2">
        <f>VLOOKUP($B170,[3]Lifesheet!$K$49:$CK$290,71,0)</f>
        <v>0</v>
      </c>
      <c r="M170" s="2">
        <f>VLOOKUP($B170,[3]Lifesheet!$K$49:$CK$290,72,0)</f>
        <v>0</v>
      </c>
      <c r="N170" s="2">
        <f>VLOOKUP($B170,[3]Lifesheet!$K$49:$CK$290,73,0)</f>
        <v>0</v>
      </c>
      <c r="O170" s="2">
        <f>VLOOKUP($B170,[3]Lifesheet!$K$49:$CK$290,74,0)</f>
        <v>0</v>
      </c>
      <c r="P170" s="2">
        <f>VLOOKUP($B170,[3]Lifesheet!$K$49:$CK$290,75,0)</f>
        <v>0</v>
      </c>
      <c r="Q170" s="2">
        <f>VLOOKUP($B170,[3]Lifesheet!$K$49:$CK$290,76,0)</f>
        <v>0</v>
      </c>
      <c r="R170" s="2">
        <f>VLOOKUP($B170,[3]Lifesheet!$K$49:$CK$290,77,0)</f>
        <v>0</v>
      </c>
      <c r="S170" s="2">
        <f>VLOOKUP($B170,[3]Lifesheet!$K$49:$CK$290,78,0)</f>
        <v>0</v>
      </c>
      <c r="T170" s="2">
        <f>VLOOKUP($B170,[3]Lifesheet!$K$49:$CK$290,79,0)</f>
        <v>0</v>
      </c>
      <c r="U170" s="2">
        <f>VLOOKUP(B170,[3]Lifesheet!$K$49:$AO$290,31,0)</f>
        <v>-77995.789999999994</v>
      </c>
      <c r="V170" s="2">
        <f>VLOOKUP($B170,[3]Lifesheet!$K$49:$AN$290,22,0)</f>
        <v>40060323.584025301</v>
      </c>
      <c r="W170" s="2">
        <f>VLOOKUP($B170,[3]Lifesheet!$K$49:$AN$290,23,0)</f>
        <v>38840801.822813302</v>
      </c>
      <c r="X170" s="2">
        <f>VLOOKUP($B170,[3]Lifesheet!$K$49:$AN$290,24,0)</f>
        <v>42134210.360045798</v>
      </c>
      <c r="Y170" s="2">
        <f>VLOOKUP($B170,[3]Lifesheet!$K$49:$AN$290,25,0)</f>
        <v>40060323.584025301</v>
      </c>
      <c r="Z170" s="2">
        <f>VLOOKUP($B170,[3]Lifesheet!$K$49:$AN$290,26,0)</f>
        <v>40060323.584025301</v>
      </c>
      <c r="AA170" s="2">
        <f>VLOOKUP($B170,[3]Lifesheet!$K$49:$AN$290,27,0)</f>
        <v>40060323.584025301</v>
      </c>
      <c r="AB170" s="2">
        <f>VLOOKUP($B170,[3]Lifesheet!$K$49:$AN$290,28,0)</f>
        <v>40060323.584025301</v>
      </c>
      <c r="AC170" s="2">
        <f>VLOOKUP($B170,[3]Lifesheet!$K$49:$AN$290,29,0)</f>
        <v>40105518.119550101</v>
      </c>
      <c r="AD170" s="2">
        <f>VLOOKUP($B170,[3]Lifesheet!$K$49:$AN$290,30,0)</f>
        <v>40034611.838839903</v>
      </c>
      <c r="AE170" s="2">
        <f>VLOOKUP(B170,[3]Lifesheet!$K$49:$AX$290,40,0)</f>
        <v>0</v>
      </c>
    </row>
    <row r="171" spans="1:31" x14ac:dyDescent="0.25">
      <c r="A171">
        <v>20210630</v>
      </c>
      <c r="B171" t="s">
        <v>169</v>
      </c>
      <c r="C171" s="1">
        <f>VLOOKUP(B171,'[1]MP 2021Q2'!$A$2:$B$243,2,0)</f>
        <v>5.5E-2</v>
      </c>
      <c r="D171" s="3">
        <f>VLOOKUP(B171,'[2]Operationeel Risico'!$S$53:$AB$294,6,0)</f>
        <v>7.2544165293488396E-4</v>
      </c>
      <c r="E171" s="3">
        <f>VLOOKUP(B171,'[2]Operationeel Risico'!$S$53:$AB$294,7,0)</f>
        <v>0</v>
      </c>
      <c r="F171" s="3">
        <f>VLOOKUP(B171,'[2]Operationeel Risico'!$S$53:$AB$294,8,0)</f>
        <v>0</v>
      </c>
      <c r="G171" s="3">
        <f>VLOOKUP(B171,'[2]Operationeel Risico'!$S$53:$AB$294,9,0)</f>
        <v>0</v>
      </c>
      <c r="H171" s="3">
        <f>VLOOKUP(B171,'[2]Operationeel Risico'!$S$53:$AB$294,10,0)</f>
        <v>0</v>
      </c>
      <c r="I171" s="2">
        <f>VLOOKUP(B171,[3]Lifesheet!$K$49:$AR$290,34,0)</f>
        <v>0</v>
      </c>
      <c r="J171" s="2">
        <f>VLOOKUP(B171,[3]Lifesheet!$K$49:$R$290,8,0)</f>
        <v>3</v>
      </c>
      <c r="K171" s="2">
        <f>VLOOKUP(B171,[3]Lifesheet!$K$49:$AU$290,37,0)</f>
        <v>0</v>
      </c>
      <c r="L171" s="2">
        <f>VLOOKUP($B171,[3]Lifesheet!$K$49:$CK$290,71,0)</f>
        <v>0</v>
      </c>
      <c r="M171" s="2">
        <f>VLOOKUP($B171,[3]Lifesheet!$K$49:$CK$290,72,0)</f>
        <v>0</v>
      </c>
      <c r="N171" s="2">
        <f>VLOOKUP($B171,[3]Lifesheet!$K$49:$CK$290,73,0)</f>
        <v>0</v>
      </c>
      <c r="O171" s="2">
        <f>VLOOKUP($B171,[3]Lifesheet!$K$49:$CK$290,74,0)</f>
        <v>0</v>
      </c>
      <c r="P171" s="2">
        <f>VLOOKUP($B171,[3]Lifesheet!$K$49:$CK$290,75,0)</f>
        <v>0</v>
      </c>
      <c r="Q171" s="2">
        <f>VLOOKUP($B171,[3]Lifesheet!$K$49:$CK$290,76,0)</f>
        <v>0</v>
      </c>
      <c r="R171" s="2">
        <f>VLOOKUP($B171,[3]Lifesheet!$K$49:$CK$290,77,0)</f>
        <v>0</v>
      </c>
      <c r="S171" s="2">
        <f>VLOOKUP($B171,[3]Lifesheet!$K$49:$CK$290,78,0)</f>
        <v>0</v>
      </c>
      <c r="T171" s="2">
        <f>VLOOKUP($B171,[3]Lifesheet!$K$49:$CK$290,79,0)</f>
        <v>0</v>
      </c>
      <c r="U171" s="2">
        <f>VLOOKUP(B171,[3]Lifesheet!$K$49:$AO$290,31,0)</f>
        <v>0</v>
      </c>
      <c r="V171" s="2">
        <f>VLOOKUP($B171,[3]Lifesheet!$K$49:$AN$290,22,0)</f>
        <v>7.2544165293488396E-4</v>
      </c>
      <c r="W171" s="2">
        <f>VLOOKUP($B171,[3]Lifesheet!$K$49:$AN$290,23,0)</f>
        <v>7.2544165293488396E-4</v>
      </c>
      <c r="X171" s="2">
        <f>VLOOKUP($B171,[3]Lifesheet!$K$49:$AN$290,24,0)</f>
        <v>7.2544165293488396E-4</v>
      </c>
      <c r="Y171" s="2">
        <f>VLOOKUP($B171,[3]Lifesheet!$K$49:$AN$290,25,0)</f>
        <v>7.2544165293488396E-4</v>
      </c>
      <c r="Z171" s="2">
        <f>VLOOKUP($B171,[3]Lifesheet!$K$49:$AN$290,26,0)</f>
        <v>7.2544165293488396E-4</v>
      </c>
      <c r="AA171" s="2">
        <f>VLOOKUP($B171,[3]Lifesheet!$K$49:$AN$290,27,0)</f>
        <v>7.2544165293488396E-4</v>
      </c>
      <c r="AB171" s="2">
        <f>VLOOKUP($B171,[3]Lifesheet!$K$49:$AN$290,28,0)</f>
        <v>7.2544165293488396E-4</v>
      </c>
      <c r="AC171" s="2">
        <f>VLOOKUP($B171,[3]Lifesheet!$K$49:$AN$290,29,0)</f>
        <v>7.9798574623143501E-4</v>
      </c>
      <c r="AD171" s="2">
        <f>VLOOKUP($B171,[3]Lifesheet!$K$49:$AN$290,30,0)</f>
        <v>7.2544165293488396E-4</v>
      </c>
      <c r="AE171" s="2">
        <f>VLOOKUP(B171,[3]Lifesheet!$K$49:$AX$290,40,0)</f>
        <v>0</v>
      </c>
    </row>
    <row r="172" spans="1:31" x14ac:dyDescent="0.25">
      <c r="A172">
        <v>20210630</v>
      </c>
      <c r="B172" t="s">
        <v>170</v>
      </c>
      <c r="C172" s="1">
        <f>VLOOKUP(B172,'[1]MP 2021Q2'!$A$2:$B$243,2,0)</f>
        <v>5.5E-2</v>
      </c>
      <c r="D172" s="3">
        <f>VLOOKUP(B172,'[2]Operationeel Risico'!$S$53:$AB$294,6,0)</f>
        <v>17710947.006183401</v>
      </c>
      <c r="E172" s="3">
        <f>VLOOKUP(B172,'[2]Operationeel Risico'!$S$53:$AB$294,7,0)</f>
        <v>2323.88</v>
      </c>
      <c r="F172" s="3">
        <f>VLOOKUP(B172,'[2]Operationeel Risico'!$S$53:$AB$294,8,0)</f>
        <v>0</v>
      </c>
      <c r="G172" s="3">
        <f>VLOOKUP(B172,'[2]Operationeel Risico'!$S$53:$AB$294,9,0)</f>
        <v>2.98</v>
      </c>
      <c r="H172" s="3">
        <f>VLOOKUP(B172,'[2]Operationeel Risico'!$S$53:$AB$294,10,0)</f>
        <v>128.32</v>
      </c>
      <c r="I172" s="2">
        <f>VLOOKUP(B172,[3]Lifesheet!$K$49:$AR$290,34,0)</f>
        <v>17241226.266795799</v>
      </c>
      <c r="J172" s="2">
        <f>VLOOKUP(B172,[3]Lifesheet!$K$49:$R$290,8,0)</f>
        <v>1</v>
      </c>
      <c r="K172" s="2">
        <f>VLOOKUP(B172,[3]Lifesheet!$K$49:$AU$290,37,0)</f>
        <v>0</v>
      </c>
      <c r="L172" s="2">
        <f>VLOOKUP($B172,[3]Lifesheet!$K$49:$CK$290,71,0)</f>
        <v>0</v>
      </c>
      <c r="M172" s="2">
        <f>VLOOKUP($B172,[3]Lifesheet!$K$49:$CK$290,72,0)</f>
        <v>0</v>
      </c>
      <c r="N172" s="2">
        <f>VLOOKUP($B172,[3]Lifesheet!$K$49:$CK$290,73,0)</f>
        <v>0</v>
      </c>
      <c r="O172" s="2">
        <f>VLOOKUP($B172,[3]Lifesheet!$K$49:$CK$290,74,0)</f>
        <v>0</v>
      </c>
      <c r="P172" s="2">
        <f>VLOOKUP($B172,[3]Lifesheet!$K$49:$CK$290,75,0)</f>
        <v>0</v>
      </c>
      <c r="Q172" s="2">
        <f>VLOOKUP($B172,[3]Lifesheet!$K$49:$CK$290,76,0)</f>
        <v>0</v>
      </c>
      <c r="R172" s="2">
        <f>VLOOKUP($B172,[3]Lifesheet!$K$49:$CK$290,77,0)</f>
        <v>0</v>
      </c>
      <c r="S172" s="2">
        <f>VLOOKUP($B172,[3]Lifesheet!$K$49:$CK$290,78,0)</f>
        <v>0</v>
      </c>
      <c r="T172" s="2">
        <f>VLOOKUP($B172,[3]Lifesheet!$K$49:$CK$290,79,0)</f>
        <v>0</v>
      </c>
      <c r="U172" s="2">
        <f>VLOOKUP(B172,[3]Lifesheet!$K$49:$AO$290,31,0)</f>
        <v>-26309.01</v>
      </c>
      <c r="V172" s="2">
        <f>VLOOKUP($B172,[3]Lifesheet!$K$49:$AN$290,22,0)</f>
        <v>17737256.016183399</v>
      </c>
      <c r="W172" s="2">
        <f>VLOOKUP($B172,[3]Lifesheet!$K$49:$AN$290,23,0)</f>
        <v>17736491.144854601</v>
      </c>
      <c r="X172" s="2">
        <f>VLOOKUP($B172,[3]Lifesheet!$K$49:$AN$290,24,0)</f>
        <v>17737952.152817901</v>
      </c>
      <c r="Y172" s="2">
        <f>VLOOKUP($B172,[3]Lifesheet!$K$49:$AN$290,25,0)</f>
        <v>17737256.016183399</v>
      </c>
      <c r="Z172" s="2">
        <f>VLOOKUP($B172,[3]Lifesheet!$K$49:$AN$290,26,0)</f>
        <v>17738373.074760102</v>
      </c>
      <c r="AA172" s="2">
        <f>VLOOKUP($B172,[3]Lifesheet!$K$49:$AN$290,27,0)</f>
        <v>17736146.611359902</v>
      </c>
      <c r="AB172" s="2">
        <f>VLOOKUP($B172,[3]Lifesheet!$K$49:$AN$290,28,0)</f>
        <v>17737256.016183399</v>
      </c>
      <c r="AC172" s="2">
        <f>VLOOKUP($B172,[3]Lifesheet!$K$49:$AN$290,29,0)</f>
        <v>17745272.6035197</v>
      </c>
      <c r="AD172" s="2">
        <f>VLOOKUP($B172,[3]Lifesheet!$K$49:$AN$290,30,0)</f>
        <v>17735745.730946701</v>
      </c>
      <c r="AE172" s="2">
        <f>VLOOKUP(B172,[3]Lifesheet!$K$49:$AX$290,40,0)</f>
        <v>0</v>
      </c>
    </row>
    <row r="173" spans="1:31" x14ac:dyDescent="0.25">
      <c r="A173">
        <v>20210630</v>
      </c>
      <c r="B173" t="s">
        <v>171</v>
      </c>
      <c r="C173" s="1">
        <f>VLOOKUP(B173,'[1]MP 2021Q2'!$A$2:$B$243,2,0)</f>
        <v>5.5E-2</v>
      </c>
      <c r="D173" s="3">
        <f>VLOOKUP(B173,'[2]Operationeel Risico'!$S$53:$AB$294,6,0)</f>
        <v>7506381.1990870796</v>
      </c>
      <c r="E173" s="3">
        <f>VLOOKUP(B173,'[2]Operationeel Risico'!$S$53:$AB$294,7,0)</f>
        <v>158350.29</v>
      </c>
      <c r="F173" s="3">
        <f>VLOOKUP(B173,'[2]Operationeel Risico'!$S$53:$AB$294,8,0)</f>
        <v>0</v>
      </c>
      <c r="G173" s="3">
        <f>VLOOKUP(B173,'[2]Operationeel Risico'!$S$53:$AB$294,9,0)</f>
        <v>54.97</v>
      </c>
      <c r="H173" s="3">
        <f>VLOOKUP(B173,'[2]Operationeel Risico'!$S$53:$AB$294,10,0)</f>
        <v>82.49</v>
      </c>
      <c r="I173" s="2">
        <f>VLOOKUP(B173,[3]Lifesheet!$K$49:$AR$290,34,0)</f>
        <v>5731336.3440550603</v>
      </c>
      <c r="J173" s="2">
        <f>VLOOKUP(B173,[3]Lifesheet!$K$49:$R$290,8,0)</f>
        <v>1</v>
      </c>
      <c r="K173" s="2">
        <f>VLOOKUP(B173,[3]Lifesheet!$K$49:$AU$290,37,0)</f>
        <v>0</v>
      </c>
      <c r="L173" s="2">
        <f>VLOOKUP($B173,[3]Lifesheet!$K$49:$CK$290,71,0)</f>
        <v>0</v>
      </c>
      <c r="M173" s="2">
        <f>VLOOKUP($B173,[3]Lifesheet!$K$49:$CK$290,72,0)</f>
        <v>0</v>
      </c>
      <c r="N173" s="2">
        <f>VLOOKUP($B173,[3]Lifesheet!$K$49:$CK$290,73,0)</f>
        <v>0</v>
      </c>
      <c r="O173" s="2">
        <f>VLOOKUP($B173,[3]Lifesheet!$K$49:$CK$290,74,0)</f>
        <v>0</v>
      </c>
      <c r="P173" s="2">
        <f>VLOOKUP($B173,[3]Lifesheet!$K$49:$CK$290,75,0)</f>
        <v>0</v>
      </c>
      <c r="Q173" s="2">
        <f>VLOOKUP($B173,[3]Lifesheet!$K$49:$CK$290,76,0)</f>
        <v>0</v>
      </c>
      <c r="R173" s="2">
        <f>VLOOKUP($B173,[3]Lifesheet!$K$49:$CK$290,77,0)</f>
        <v>0</v>
      </c>
      <c r="S173" s="2">
        <f>VLOOKUP($B173,[3]Lifesheet!$K$49:$CK$290,78,0)</f>
        <v>0</v>
      </c>
      <c r="T173" s="2">
        <f>VLOOKUP($B173,[3]Lifesheet!$K$49:$CK$290,79,0)</f>
        <v>0</v>
      </c>
      <c r="U173" s="2">
        <f>VLOOKUP(B173,[3]Lifesheet!$K$49:$AO$290,31,0)</f>
        <v>0</v>
      </c>
      <c r="V173" s="2">
        <f>VLOOKUP($B173,[3]Lifesheet!$K$49:$AN$290,22,0)</f>
        <v>7506381.1990870796</v>
      </c>
      <c r="W173" s="2">
        <f>VLOOKUP($B173,[3]Lifesheet!$K$49:$AN$290,23,0)</f>
        <v>7502502.5274566496</v>
      </c>
      <c r="X173" s="2">
        <f>VLOOKUP($B173,[3]Lifesheet!$K$49:$AN$290,24,0)</f>
        <v>7511575.4447184699</v>
      </c>
      <c r="Y173" s="2">
        <f>VLOOKUP($B173,[3]Lifesheet!$K$49:$AN$290,25,0)</f>
        <v>7508120.4284290001</v>
      </c>
      <c r="Z173" s="2">
        <f>VLOOKUP($B173,[3]Lifesheet!$K$49:$AN$290,26,0)</f>
        <v>7520788.1819305001</v>
      </c>
      <c r="AA173" s="2">
        <f>VLOOKUP($B173,[3]Lifesheet!$K$49:$AN$290,27,0)</f>
        <v>7492151.6384993</v>
      </c>
      <c r="AB173" s="2">
        <f>VLOOKUP($B173,[3]Lifesheet!$K$49:$AN$290,28,0)</f>
        <v>7506381.1990870796</v>
      </c>
      <c r="AC173" s="2">
        <f>VLOOKUP($B173,[3]Lifesheet!$K$49:$AN$290,29,0)</f>
        <v>7532373.5633950904</v>
      </c>
      <c r="AD173" s="2">
        <f>VLOOKUP($B173,[3]Lifesheet!$K$49:$AN$290,30,0)</f>
        <v>7504866.1386268297</v>
      </c>
      <c r="AE173" s="2">
        <f>VLOOKUP(B173,[3]Lifesheet!$K$49:$AX$290,40,0)</f>
        <v>0</v>
      </c>
    </row>
    <row r="174" spans="1:31" x14ac:dyDescent="0.25">
      <c r="A174">
        <v>20210630</v>
      </c>
      <c r="B174" t="s">
        <v>172</v>
      </c>
      <c r="C174" s="1">
        <f>VLOOKUP(B174,'[1]MP 2021Q2'!$A$2:$B$243,2,0)</f>
        <v>5.5E-2</v>
      </c>
      <c r="D174" s="3">
        <f>VLOOKUP(B174,'[2]Operationeel Risico'!$S$53:$AB$294,6,0)</f>
        <v>109830708.661382</v>
      </c>
      <c r="E174" s="3">
        <f>VLOOKUP(B174,'[2]Operationeel Risico'!$S$53:$AB$294,7,0)</f>
        <v>1474991.03</v>
      </c>
      <c r="F174" s="3">
        <f>VLOOKUP(B174,'[2]Operationeel Risico'!$S$53:$AB$294,8,0)</f>
        <v>0</v>
      </c>
      <c r="G174" s="3">
        <f>VLOOKUP(B174,'[2]Operationeel Risico'!$S$53:$AB$294,9,0)</f>
        <v>1101.99</v>
      </c>
      <c r="H174" s="3">
        <f>VLOOKUP(B174,'[2]Operationeel Risico'!$S$53:$AB$294,10,0)</f>
        <v>432.88</v>
      </c>
      <c r="I174" s="2">
        <f>VLOOKUP(B174,[3]Lifesheet!$K$49:$AR$290,34,0)</f>
        <v>95825220.955512702</v>
      </c>
      <c r="J174" s="2">
        <f>VLOOKUP(B174,[3]Lifesheet!$K$49:$R$290,8,0)</f>
        <v>1</v>
      </c>
      <c r="K174" s="2">
        <f>VLOOKUP(B174,[3]Lifesheet!$K$49:$AU$290,37,0)</f>
        <v>0</v>
      </c>
      <c r="L174" s="2">
        <f>VLOOKUP($B174,[3]Lifesheet!$K$49:$CK$290,71,0)</f>
        <v>0</v>
      </c>
      <c r="M174" s="2">
        <f>VLOOKUP($B174,[3]Lifesheet!$K$49:$CK$290,72,0)</f>
        <v>0</v>
      </c>
      <c r="N174" s="2">
        <f>VLOOKUP($B174,[3]Lifesheet!$K$49:$CK$290,73,0)</f>
        <v>0</v>
      </c>
      <c r="O174" s="2">
        <f>VLOOKUP($B174,[3]Lifesheet!$K$49:$CK$290,74,0)</f>
        <v>0</v>
      </c>
      <c r="P174" s="2">
        <f>VLOOKUP($B174,[3]Lifesheet!$K$49:$CK$290,75,0)</f>
        <v>0</v>
      </c>
      <c r="Q174" s="2">
        <f>VLOOKUP($B174,[3]Lifesheet!$K$49:$CK$290,76,0)</f>
        <v>0</v>
      </c>
      <c r="R174" s="2">
        <f>VLOOKUP($B174,[3]Lifesheet!$K$49:$CK$290,77,0)</f>
        <v>0</v>
      </c>
      <c r="S174" s="2">
        <f>VLOOKUP($B174,[3]Lifesheet!$K$49:$CK$290,78,0)</f>
        <v>0</v>
      </c>
      <c r="T174" s="2">
        <f>VLOOKUP($B174,[3]Lifesheet!$K$49:$CK$290,79,0)</f>
        <v>0</v>
      </c>
      <c r="U174" s="2">
        <f>VLOOKUP(B174,[3]Lifesheet!$K$49:$AO$290,31,0)</f>
        <v>0</v>
      </c>
      <c r="V174" s="2">
        <f>VLOOKUP($B174,[3]Lifesheet!$K$49:$AN$290,22,0)</f>
        <v>109830708.661382</v>
      </c>
      <c r="W174" s="2">
        <f>VLOOKUP($B174,[3]Lifesheet!$K$49:$AN$290,23,0)</f>
        <v>109811931.55115201</v>
      </c>
      <c r="X174" s="2">
        <f>VLOOKUP($B174,[3]Lifesheet!$K$49:$AN$290,24,0)</f>
        <v>109855775.398919</v>
      </c>
      <c r="Y174" s="2">
        <f>VLOOKUP($B174,[3]Lifesheet!$K$49:$AN$290,25,0)</f>
        <v>109854211.738676</v>
      </c>
      <c r="Z174" s="2">
        <f>VLOOKUP($B174,[3]Lifesheet!$K$49:$AN$290,26,0)</f>
        <v>109880012.000045</v>
      </c>
      <c r="AA174" s="2">
        <f>VLOOKUP($B174,[3]Lifesheet!$K$49:$AN$290,27,0)</f>
        <v>109781643.590019</v>
      </c>
      <c r="AB174" s="2">
        <f>VLOOKUP($B174,[3]Lifesheet!$K$49:$AN$290,28,0)</f>
        <v>109830708.661382</v>
      </c>
      <c r="AC174" s="2">
        <f>VLOOKUP($B174,[3]Lifesheet!$K$49:$AN$290,29,0)</f>
        <v>109927553.292282</v>
      </c>
      <c r="AD174" s="2">
        <f>VLOOKUP($B174,[3]Lifesheet!$K$49:$AN$290,30,0)</f>
        <v>109817483.58515701</v>
      </c>
      <c r="AE174" s="2">
        <f>VLOOKUP(B174,[3]Lifesheet!$K$49:$AX$290,40,0)</f>
        <v>0</v>
      </c>
    </row>
    <row r="175" spans="1:31" x14ac:dyDescent="0.25">
      <c r="A175">
        <v>20210630</v>
      </c>
      <c r="B175" t="s">
        <v>173</v>
      </c>
      <c r="C175" s="1">
        <f>VLOOKUP(B175,'[1]MP 2021Q2'!$A$2:$B$243,2,0)</f>
        <v>5.5E-2</v>
      </c>
      <c r="D175" s="3">
        <f>VLOOKUP(B175,'[2]Operationeel Risico'!$S$53:$AB$294,6,0)</f>
        <v>-903439.69435490703</v>
      </c>
      <c r="E175" s="3">
        <f>VLOOKUP(B175,'[2]Operationeel Risico'!$S$53:$AB$294,7,0)</f>
        <v>2673538.98</v>
      </c>
      <c r="F175" s="3">
        <f>VLOOKUP(B175,'[2]Operationeel Risico'!$S$53:$AB$294,8,0)</f>
        <v>0</v>
      </c>
      <c r="G175" s="3">
        <f>VLOOKUP(B175,'[2]Operationeel Risico'!$S$53:$AB$294,9,0)</f>
        <v>6464.21</v>
      </c>
      <c r="H175" s="3">
        <f>VLOOKUP(B175,'[2]Operationeel Risico'!$S$53:$AB$294,10,0)</f>
        <v>690.33</v>
      </c>
      <c r="I175" s="2">
        <f>VLOOKUP(B175,[3]Lifesheet!$K$49:$AR$290,34,0)</f>
        <v>4004098.7255248898</v>
      </c>
      <c r="J175" s="2">
        <f>VLOOKUP(B175,[3]Lifesheet!$K$49:$R$290,8,0)</f>
        <v>1</v>
      </c>
      <c r="K175" s="2">
        <f>VLOOKUP(B175,[3]Lifesheet!$K$49:$AU$290,37,0)</f>
        <v>0</v>
      </c>
      <c r="L175" s="2">
        <f>VLOOKUP($B175,[3]Lifesheet!$K$49:$CK$290,71,0)</f>
        <v>0</v>
      </c>
      <c r="M175" s="2">
        <f>VLOOKUP($B175,[3]Lifesheet!$K$49:$CK$290,72,0)</f>
        <v>0</v>
      </c>
      <c r="N175" s="2">
        <f>VLOOKUP($B175,[3]Lifesheet!$K$49:$CK$290,73,0)</f>
        <v>0</v>
      </c>
      <c r="O175" s="2">
        <f>VLOOKUP($B175,[3]Lifesheet!$K$49:$CK$290,74,0)</f>
        <v>0</v>
      </c>
      <c r="P175" s="2">
        <f>VLOOKUP($B175,[3]Lifesheet!$K$49:$CK$290,75,0)</f>
        <v>0</v>
      </c>
      <c r="Q175" s="2">
        <f>VLOOKUP($B175,[3]Lifesheet!$K$49:$CK$290,76,0)</f>
        <v>0</v>
      </c>
      <c r="R175" s="2">
        <f>VLOOKUP($B175,[3]Lifesheet!$K$49:$CK$290,77,0)</f>
        <v>0</v>
      </c>
      <c r="S175" s="2">
        <f>VLOOKUP($B175,[3]Lifesheet!$K$49:$CK$290,78,0)</f>
        <v>0</v>
      </c>
      <c r="T175" s="2">
        <f>VLOOKUP($B175,[3]Lifesheet!$K$49:$CK$290,79,0)</f>
        <v>0</v>
      </c>
      <c r="U175" s="2">
        <f>VLOOKUP(B175,[3]Lifesheet!$K$49:$AO$290,31,0)</f>
        <v>0</v>
      </c>
      <c r="V175" s="2">
        <f>VLOOKUP($B175,[3]Lifesheet!$K$49:$AN$290,22,0)</f>
        <v>-903439.69435490703</v>
      </c>
      <c r="W175" s="2">
        <f>VLOOKUP($B175,[3]Lifesheet!$K$49:$AN$290,23,0)</f>
        <v>1760271.78130228</v>
      </c>
      <c r="X175" s="2">
        <f>VLOOKUP($B175,[3]Lifesheet!$K$49:$AN$290,24,0)</f>
        <v>-4479154.3322705003</v>
      </c>
      <c r="Y175" s="2">
        <f>VLOOKUP($B175,[3]Lifesheet!$K$49:$AN$290,25,0)</f>
        <v>-843116.33995302406</v>
      </c>
      <c r="Z175" s="2">
        <f>VLOOKUP($B175,[3]Lifesheet!$K$49:$AN$290,26,0)</f>
        <v>-1211525.6435281499</v>
      </c>
      <c r="AA175" s="2">
        <f>VLOOKUP($B175,[3]Lifesheet!$K$49:$AN$290,27,0)</f>
        <v>-551390.312186211</v>
      </c>
      <c r="AB175" s="2">
        <f>VLOOKUP($B175,[3]Lifesheet!$K$49:$AN$290,28,0)</f>
        <v>-903439.69435490703</v>
      </c>
      <c r="AC175" s="2">
        <f>VLOOKUP($B175,[3]Lifesheet!$K$49:$AN$290,29,0)</f>
        <v>-478811.79461109499</v>
      </c>
      <c r="AD175" s="2">
        <f>VLOOKUP($B175,[3]Lifesheet!$K$49:$AN$290,30,0)</f>
        <v>1109443.8414867299</v>
      </c>
      <c r="AE175" s="2">
        <f>VLOOKUP(B175,[3]Lifesheet!$K$49:$AX$290,40,0)</f>
        <v>0</v>
      </c>
    </row>
    <row r="176" spans="1:31" x14ac:dyDescent="0.25">
      <c r="A176">
        <v>20210630</v>
      </c>
      <c r="B176" t="s">
        <v>174</v>
      </c>
      <c r="C176" s="1">
        <f>VLOOKUP(B176,'[1]MP 2021Q2'!$A$2:$B$243,2,0)</f>
        <v>5.5E-2</v>
      </c>
      <c r="D176" s="3">
        <f>VLOOKUP(B176,'[2]Operationeel Risico'!$S$53:$AB$294,6,0)</f>
        <v>7.2544165293488396E-4</v>
      </c>
      <c r="E176" s="3">
        <f>VLOOKUP(B176,'[2]Operationeel Risico'!$S$53:$AB$294,7,0)</f>
        <v>0</v>
      </c>
      <c r="F176" s="3">
        <f>VLOOKUP(B176,'[2]Operationeel Risico'!$S$53:$AB$294,8,0)</f>
        <v>0</v>
      </c>
      <c r="G176" s="3">
        <f>VLOOKUP(B176,'[2]Operationeel Risico'!$S$53:$AB$294,9,0)</f>
        <v>0</v>
      </c>
      <c r="H176" s="3">
        <f>VLOOKUP(B176,'[2]Operationeel Risico'!$S$53:$AB$294,10,0)</f>
        <v>0</v>
      </c>
      <c r="I176" s="2">
        <f>VLOOKUP(B176,[3]Lifesheet!$K$49:$AR$290,34,0)</f>
        <v>0</v>
      </c>
      <c r="J176" s="2">
        <f>VLOOKUP(B176,[3]Lifesheet!$K$49:$R$290,8,0)</f>
        <v>1</v>
      </c>
      <c r="K176" s="2">
        <f>VLOOKUP(B176,[3]Lifesheet!$K$49:$AU$290,37,0)</f>
        <v>0</v>
      </c>
      <c r="L176" s="2">
        <f>VLOOKUP($B176,[3]Lifesheet!$K$49:$CK$290,71,0)</f>
        <v>0</v>
      </c>
      <c r="M176" s="2">
        <f>VLOOKUP($B176,[3]Lifesheet!$K$49:$CK$290,72,0)</f>
        <v>0</v>
      </c>
      <c r="N176" s="2">
        <f>VLOOKUP($B176,[3]Lifesheet!$K$49:$CK$290,73,0)</f>
        <v>0</v>
      </c>
      <c r="O176" s="2">
        <f>VLOOKUP($B176,[3]Lifesheet!$K$49:$CK$290,74,0)</f>
        <v>0</v>
      </c>
      <c r="P176" s="2">
        <f>VLOOKUP($B176,[3]Lifesheet!$K$49:$CK$290,75,0)</f>
        <v>0</v>
      </c>
      <c r="Q176" s="2">
        <f>VLOOKUP($B176,[3]Lifesheet!$K$49:$CK$290,76,0)</f>
        <v>0</v>
      </c>
      <c r="R176" s="2">
        <f>VLOOKUP($B176,[3]Lifesheet!$K$49:$CK$290,77,0)</f>
        <v>0</v>
      </c>
      <c r="S176" s="2">
        <f>VLOOKUP($B176,[3]Lifesheet!$K$49:$CK$290,78,0)</f>
        <v>0</v>
      </c>
      <c r="T176" s="2">
        <f>VLOOKUP($B176,[3]Lifesheet!$K$49:$CK$290,79,0)</f>
        <v>0</v>
      </c>
      <c r="U176" s="2">
        <f>VLOOKUP(B176,[3]Lifesheet!$K$49:$AO$290,31,0)</f>
        <v>0</v>
      </c>
      <c r="V176" s="2">
        <f>VLOOKUP($B176,[3]Lifesheet!$K$49:$AN$290,22,0)</f>
        <v>7.2544165293488396E-4</v>
      </c>
      <c r="W176" s="2">
        <f>VLOOKUP($B176,[3]Lifesheet!$K$49:$AN$290,23,0)</f>
        <v>7.2544165293488396E-4</v>
      </c>
      <c r="X176" s="2">
        <f>VLOOKUP($B176,[3]Lifesheet!$K$49:$AN$290,24,0)</f>
        <v>7.2544165293488396E-4</v>
      </c>
      <c r="Y176" s="2">
        <f>VLOOKUP($B176,[3]Lifesheet!$K$49:$AN$290,25,0)</f>
        <v>7.2544165293488396E-4</v>
      </c>
      <c r="Z176" s="2">
        <f>VLOOKUP($B176,[3]Lifesheet!$K$49:$AN$290,26,0)</f>
        <v>7.2544165293488396E-4</v>
      </c>
      <c r="AA176" s="2">
        <f>VLOOKUP($B176,[3]Lifesheet!$K$49:$AN$290,27,0)</f>
        <v>7.2544165293488396E-4</v>
      </c>
      <c r="AB176" s="2">
        <f>VLOOKUP($B176,[3]Lifesheet!$K$49:$AN$290,28,0)</f>
        <v>7.2544165293488396E-4</v>
      </c>
      <c r="AC176" s="2">
        <f>VLOOKUP($B176,[3]Lifesheet!$K$49:$AN$290,29,0)</f>
        <v>7.9798574623143501E-4</v>
      </c>
      <c r="AD176" s="2">
        <f>VLOOKUP($B176,[3]Lifesheet!$K$49:$AN$290,30,0)</f>
        <v>7.2544165293488396E-4</v>
      </c>
      <c r="AE176" s="2">
        <f>VLOOKUP(B176,[3]Lifesheet!$K$49:$AX$290,40,0)</f>
        <v>0</v>
      </c>
    </row>
    <row r="177" spans="1:31" x14ac:dyDescent="0.25">
      <c r="A177">
        <v>20210630</v>
      </c>
      <c r="B177" t="s">
        <v>175</v>
      </c>
      <c r="C177" s="1">
        <f>VLOOKUP(B177,'[1]MP 2021Q2'!$A$2:$B$243,2,0)</f>
        <v>5.5E-2</v>
      </c>
      <c r="D177" s="3">
        <f>VLOOKUP(B177,'[2]Operationeel Risico'!$S$53:$AB$294,6,0)</f>
        <v>168306.94338563399</v>
      </c>
      <c r="E177" s="3">
        <f>VLOOKUP(B177,'[2]Operationeel Risico'!$S$53:$AB$294,7,0)</f>
        <v>0</v>
      </c>
      <c r="F177" s="3">
        <f>VLOOKUP(B177,'[2]Operationeel Risico'!$S$53:$AB$294,8,0)</f>
        <v>0</v>
      </c>
      <c r="G177" s="3">
        <f>VLOOKUP(B177,'[2]Operationeel Risico'!$S$53:$AB$294,9,0)</f>
        <v>0</v>
      </c>
      <c r="H177" s="3">
        <f>VLOOKUP(B177,'[2]Operationeel Risico'!$S$53:$AB$294,10,0)</f>
        <v>5.48</v>
      </c>
      <c r="I177" s="2">
        <f>VLOOKUP(B177,[3]Lifesheet!$K$49:$AR$290,34,0)</f>
        <v>156177.15520265599</v>
      </c>
      <c r="J177" s="2">
        <f>VLOOKUP(B177,[3]Lifesheet!$K$49:$R$290,8,0)</f>
        <v>1</v>
      </c>
      <c r="K177" s="2">
        <f>VLOOKUP(B177,[3]Lifesheet!$K$49:$AU$290,37,0)</f>
        <v>0</v>
      </c>
      <c r="L177" s="2">
        <f>VLOOKUP($B177,[3]Lifesheet!$K$49:$CK$290,71,0)</f>
        <v>0</v>
      </c>
      <c r="M177" s="2">
        <f>VLOOKUP($B177,[3]Lifesheet!$K$49:$CK$290,72,0)</f>
        <v>0</v>
      </c>
      <c r="N177" s="2">
        <f>VLOOKUP($B177,[3]Lifesheet!$K$49:$CK$290,73,0)</f>
        <v>0</v>
      </c>
      <c r="O177" s="2">
        <f>VLOOKUP($B177,[3]Lifesheet!$K$49:$CK$290,74,0)</f>
        <v>0</v>
      </c>
      <c r="P177" s="2">
        <f>VLOOKUP($B177,[3]Lifesheet!$K$49:$CK$290,75,0)</f>
        <v>0</v>
      </c>
      <c r="Q177" s="2">
        <f>VLOOKUP($B177,[3]Lifesheet!$K$49:$CK$290,76,0)</f>
        <v>0</v>
      </c>
      <c r="R177" s="2">
        <f>VLOOKUP($B177,[3]Lifesheet!$K$49:$CK$290,77,0)</f>
        <v>0</v>
      </c>
      <c r="S177" s="2">
        <f>VLOOKUP($B177,[3]Lifesheet!$K$49:$CK$290,78,0)</f>
        <v>0</v>
      </c>
      <c r="T177" s="2">
        <f>VLOOKUP($B177,[3]Lifesheet!$K$49:$CK$290,79,0)</f>
        <v>0</v>
      </c>
      <c r="U177" s="2">
        <f>VLOOKUP(B177,[3]Lifesheet!$K$49:$AO$290,31,0)</f>
        <v>344.953961476953</v>
      </c>
      <c r="V177" s="2">
        <f>VLOOKUP($B177,[3]Lifesheet!$K$49:$AN$290,22,0)</f>
        <v>167961.98942415699</v>
      </c>
      <c r="W177" s="2">
        <f>VLOOKUP($B177,[3]Lifesheet!$K$49:$AN$290,23,0)</f>
        <v>167834.63439999401</v>
      </c>
      <c r="X177" s="2">
        <f>VLOOKUP($B177,[3]Lifesheet!$K$49:$AN$290,24,0)</f>
        <v>168132.96214088399</v>
      </c>
      <c r="Y177" s="2">
        <f>VLOOKUP($B177,[3]Lifesheet!$K$49:$AN$290,25,0)</f>
        <v>167961.98942415699</v>
      </c>
      <c r="Z177" s="2">
        <f>VLOOKUP($B177,[3]Lifesheet!$K$49:$AN$290,26,0)</f>
        <v>168008.42782998001</v>
      </c>
      <c r="AA177" s="2">
        <f>VLOOKUP($B177,[3]Lifesheet!$K$49:$AN$290,27,0)</f>
        <v>167915.754375321</v>
      </c>
      <c r="AB177" s="2">
        <f>VLOOKUP($B177,[3]Lifesheet!$K$49:$AN$290,28,0)</f>
        <v>167961.98942415699</v>
      </c>
      <c r="AC177" s="2">
        <f>VLOOKUP($B177,[3]Lifesheet!$K$49:$AN$290,29,0)</f>
        <v>168111.12029810701</v>
      </c>
      <c r="AD177" s="2">
        <f>VLOOKUP($B177,[3]Lifesheet!$K$49:$AN$290,30,0)</f>
        <v>167831.82014627801</v>
      </c>
      <c r="AE177" s="2">
        <f>VLOOKUP(B177,[3]Lifesheet!$K$49:$AX$290,40,0)</f>
        <v>0</v>
      </c>
    </row>
    <row r="178" spans="1:31" x14ac:dyDescent="0.25">
      <c r="A178">
        <v>20210630</v>
      </c>
      <c r="B178" t="s">
        <v>176</v>
      </c>
      <c r="C178" s="1">
        <f>VLOOKUP(B178,'[1]MP 2021Q2'!$A$2:$B$243,2,0)</f>
        <v>5.5E-2</v>
      </c>
      <c r="D178" s="3">
        <f>VLOOKUP(B178,'[2]Operationeel Risico'!$S$53:$AB$294,6,0)</f>
        <v>339139349.74890399</v>
      </c>
      <c r="E178" s="3">
        <f>VLOOKUP(B178,'[2]Operationeel Risico'!$S$53:$AB$294,7,0)</f>
        <v>3296683.4</v>
      </c>
      <c r="F178" s="3">
        <f>VLOOKUP(B178,'[2]Operationeel Risico'!$S$53:$AB$294,8,0)</f>
        <v>0</v>
      </c>
      <c r="G178" s="3">
        <f>VLOOKUP(B178,'[2]Operationeel Risico'!$S$53:$AB$294,9,0)</f>
        <v>2600.4699999999998</v>
      </c>
      <c r="H178" s="3">
        <f>VLOOKUP(B178,'[2]Operationeel Risico'!$S$53:$AB$294,10,0)</f>
        <v>2502.7800000000002</v>
      </c>
      <c r="I178" s="2">
        <f>VLOOKUP(B178,[3]Lifesheet!$K$49:$AR$290,34,0)</f>
        <v>260897090.817193</v>
      </c>
      <c r="J178" s="2">
        <f>VLOOKUP(B178,[3]Lifesheet!$K$49:$R$290,8,0)</f>
        <v>1</v>
      </c>
      <c r="K178" s="2">
        <f>VLOOKUP(B178,[3]Lifesheet!$K$49:$AU$290,37,0)</f>
        <v>0</v>
      </c>
      <c r="L178" s="2">
        <f>VLOOKUP($B178,[3]Lifesheet!$K$49:$CK$290,71,0)</f>
        <v>0</v>
      </c>
      <c r="M178" s="2">
        <f>VLOOKUP($B178,[3]Lifesheet!$K$49:$CK$290,72,0)</f>
        <v>0</v>
      </c>
      <c r="N178" s="2">
        <f>VLOOKUP($B178,[3]Lifesheet!$K$49:$CK$290,73,0)</f>
        <v>0</v>
      </c>
      <c r="O178" s="2">
        <f>VLOOKUP($B178,[3]Lifesheet!$K$49:$CK$290,74,0)</f>
        <v>0</v>
      </c>
      <c r="P178" s="2">
        <f>VLOOKUP($B178,[3]Lifesheet!$K$49:$CK$290,75,0)</f>
        <v>0</v>
      </c>
      <c r="Q178" s="2">
        <f>VLOOKUP($B178,[3]Lifesheet!$K$49:$CK$290,76,0)</f>
        <v>0</v>
      </c>
      <c r="R178" s="2">
        <f>VLOOKUP($B178,[3]Lifesheet!$K$49:$CK$290,77,0)</f>
        <v>0</v>
      </c>
      <c r="S178" s="2">
        <f>VLOOKUP($B178,[3]Lifesheet!$K$49:$CK$290,78,0)</f>
        <v>0</v>
      </c>
      <c r="T178" s="2">
        <f>VLOOKUP($B178,[3]Lifesheet!$K$49:$CK$290,79,0)</f>
        <v>0</v>
      </c>
      <c r="U178" s="2">
        <f>VLOOKUP(B178,[3]Lifesheet!$K$49:$AO$290,31,0)</f>
        <v>14579598.058468601</v>
      </c>
      <c r="V178" s="2">
        <f>VLOOKUP($B178,[3]Lifesheet!$K$49:$AN$290,22,0)</f>
        <v>324559751.69043499</v>
      </c>
      <c r="W178" s="2">
        <f>VLOOKUP($B178,[3]Lifesheet!$K$49:$AN$290,23,0)</f>
        <v>324171644.853131</v>
      </c>
      <c r="X178" s="2">
        <f>VLOOKUP($B178,[3]Lifesheet!$K$49:$AN$290,24,0)</f>
        <v>325080128.12458301</v>
      </c>
      <c r="Y178" s="2">
        <f>VLOOKUP($B178,[3]Lifesheet!$K$49:$AN$290,25,0)</f>
        <v>324629546.05101299</v>
      </c>
      <c r="Z178" s="2">
        <f>VLOOKUP($B178,[3]Lifesheet!$K$49:$AN$290,26,0)</f>
        <v>326879978.66108</v>
      </c>
      <c r="AA178" s="2">
        <f>VLOOKUP($B178,[3]Lifesheet!$K$49:$AN$290,27,0)</f>
        <v>322416399.48518503</v>
      </c>
      <c r="AB178" s="2">
        <f>VLOOKUP($B178,[3]Lifesheet!$K$49:$AN$290,28,0)</f>
        <v>324559751.69043499</v>
      </c>
      <c r="AC178" s="2">
        <f>VLOOKUP($B178,[3]Lifesheet!$K$49:$AN$290,29,0)</f>
        <v>325093325.15152901</v>
      </c>
      <c r="AD178" s="2">
        <f>VLOOKUP($B178,[3]Lifesheet!$K$49:$AN$290,30,0)</f>
        <v>324412857.84614998</v>
      </c>
      <c r="AE178" s="2">
        <f>VLOOKUP(B178,[3]Lifesheet!$K$49:$AX$290,40,0)</f>
        <v>0</v>
      </c>
    </row>
    <row r="179" spans="1:31" x14ac:dyDescent="0.25">
      <c r="A179">
        <v>20210630</v>
      </c>
      <c r="B179" t="s">
        <v>177</v>
      </c>
      <c r="C179" s="1">
        <f>VLOOKUP(B179,'[1]MP 2021Q2'!$A$2:$B$243,2,0)</f>
        <v>9.5000000000000001E-2</v>
      </c>
      <c r="D179" s="3">
        <f>VLOOKUP(B179,'[2]Operationeel Risico'!$S$53:$AB$294,6,0)</f>
        <v>15900827.3493612</v>
      </c>
      <c r="E179" s="3">
        <f>VLOOKUP(B179,'[2]Operationeel Risico'!$S$53:$AB$294,7,0)</f>
        <v>538219.74</v>
      </c>
      <c r="F179" s="3">
        <f>VLOOKUP(B179,'[2]Operationeel Risico'!$S$53:$AB$294,8,0)</f>
        <v>0</v>
      </c>
      <c r="G179" s="3">
        <f>VLOOKUP(B179,'[2]Operationeel Risico'!$S$53:$AB$294,9,0)</f>
        <v>291.63</v>
      </c>
      <c r="H179" s="3">
        <f>VLOOKUP(B179,'[2]Operationeel Risico'!$S$53:$AB$294,10,0)</f>
        <v>0.5</v>
      </c>
      <c r="I179" s="2">
        <f>VLOOKUP(B179,[3]Lifesheet!$K$49:$AR$290,34,0)</f>
        <v>14521332.525461899</v>
      </c>
      <c r="J179" s="2">
        <f>VLOOKUP(B179,[3]Lifesheet!$K$49:$R$290,8,0)</f>
        <v>1</v>
      </c>
      <c r="K179" s="2">
        <f>VLOOKUP(B179,[3]Lifesheet!$K$49:$AU$290,37,0)</f>
        <v>0</v>
      </c>
      <c r="L179" s="2">
        <f>VLOOKUP($B179,[3]Lifesheet!$K$49:$CK$290,71,0)</f>
        <v>0</v>
      </c>
      <c r="M179" s="2">
        <f>VLOOKUP($B179,[3]Lifesheet!$K$49:$CK$290,72,0)</f>
        <v>0</v>
      </c>
      <c r="N179" s="2">
        <f>VLOOKUP($B179,[3]Lifesheet!$K$49:$CK$290,73,0)</f>
        <v>0</v>
      </c>
      <c r="O179" s="2">
        <f>VLOOKUP($B179,[3]Lifesheet!$K$49:$CK$290,74,0)</f>
        <v>0</v>
      </c>
      <c r="P179" s="2">
        <f>VLOOKUP($B179,[3]Lifesheet!$K$49:$CK$290,75,0)</f>
        <v>0</v>
      </c>
      <c r="Q179" s="2">
        <f>VLOOKUP($B179,[3]Lifesheet!$K$49:$CK$290,76,0)</f>
        <v>0</v>
      </c>
      <c r="R179" s="2">
        <f>VLOOKUP($B179,[3]Lifesheet!$K$49:$CK$290,77,0)</f>
        <v>0</v>
      </c>
      <c r="S179" s="2">
        <f>VLOOKUP($B179,[3]Lifesheet!$K$49:$CK$290,78,0)</f>
        <v>0</v>
      </c>
      <c r="T179" s="2">
        <f>VLOOKUP($B179,[3]Lifesheet!$K$49:$CK$290,79,0)</f>
        <v>0</v>
      </c>
      <c r="U179" s="2">
        <f>VLOOKUP(B179,[3]Lifesheet!$K$49:$AO$290,31,0)</f>
        <v>0</v>
      </c>
      <c r="V179" s="2">
        <f>VLOOKUP($B179,[3]Lifesheet!$K$49:$AN$290,22,0)</f>
        <v>15900827.3493612</v>
      </c>
      <c r="W179" s="2">
        <f>VLOOKUP($B179,[3]Lifesheet!$K$49:$AN$290,23,0)</f>
        <v>15869687.9462109</v>
      </c>
      <c r="X179" s="2">
        <f>VLOOKUP($B179,[3]Lifesheet!$K$49:$AN$290,24,0)</f>
        <v>15942473.477502899</v>
      </c>
      <c r="Y179" s="2">
        <f>VLOOKUP($B179,[3]Lifesheet!$K$49:$AN$290,25,0)</f>
        <v>15903036.5824528</v>
      </c>
      <c r="Z179" s="2">
        <f>VLOOKUP($B179,[3]Lifesheet!$K$49:$AN$290,26,0)</f>
        <v>15931856.288308499</v>
      </c>
      <c r="AA179" s="2">
        <f>VLOOKUP($B179,[3]Lifesheet!$K$49:$AN$290,27,0)</f>
        <v>15870638.528250201</v>
      </c>
      <c r="AB179" s="2">
        <f>VLOOKUP($B179,[3]Lifesheet!$K$49:$AN$290,28,0)</f>
        <v>15900827.3493612</v>
      </c>
      <c r="AC179" s="2">
        <f>VLOOKUP($B179,[3]Lifesheet!$K$49:$AN$290,29,0)</f>
        <v>15916765.3983254</v>
      </c>
      <c r="AD179" s="2">
        <f>VLOOKUP($B179,[3]Lifesheet!$K$49:$AN$290,30,0)</f>
        <v>15873307.143466899</v>
      </c>
      <c r="AE179" s="2">
        <f>VLOOKUP(B179,[3]Lifesheet!$K$49:$AX$290,40,0)</f>
        <v>0</v>
      </c>
    </row>
    <row r="180" spans="1:31" x14ac:dyDescent="0.25">
      <c r="A180">
        <v>20210630</v>
      </c>
      <c r="B180" t="s">
        <v>178</v>
      </c>
      <c r="C180" s="1">
        <f>VLOOKUP(B180,'[1]MP 2021Q2'!$A$2:$B$243,2,0)</f>
        <v>5.5E-2</v>
      </c>
      <c r="D180" s="3">
        <f>VLOOKUP(B180,'[2]Operationeel Risico'!$S$53:$AB$294,6,0)</f>
        <v>1576925.9247725201</v>
      </c>
      <c r="E180" s="3">
        <f>VLOOKUP(B180,'[2]Operationeel Risico'!$S$53:$AB$294,7,0)</f>
        <v>10729.64</v>
      </c>
      <c r="F180" s="3">
        <f>VLOOKUP(B180,'[2]Operationeel Risico'!$S$53:$AB$294,8,0)</f>
        <v>0</v>
      </c>
      <c r="G180" s="3">
        <f>VLOOKUP(B180,'[2]Operationeel Risico'!$S$53:$AB$294,9,0)</f>
        <v>199.61</v>
      </c>
      <c r="H180" s="3">
        <f>VLOOKUP(B180,'[2]Operationeel Risico'!$S$53:$AB$294,10,0)</f>
        <v>10.37</v>
      </c>
      <c r="I180" s="2">
        <f>VLOOKUP(B180,[3]Lifesheet!$K$49:$AR$290,34,0)</f>
        <v>1267574.0800910301</v>
      </c>
      <c r="J180" s="2">
        <f>VLOOKUP(B180,[3]Lifesheet!$K$49:$R$290,8,0)</f>
        <v>1</v>
      </c>
      <c r="K180" s="2">
        <f>VLOOKUP(B180,[3]Lifesheet!$K$49:$AU$290,37,0)</f>
        <v>0</v>
      </c>
      <c r="L180" s="2">
        <f>VLOOKUP($B180,[3]Lifesheet!$K$49:$CK$290,71,0)</f>
        <v>0</v>
      </c>
      <c r="M180" s="2">
        <f>VLOOKUP($B180,[3]Lifesheet!$K$49:$CK$290,72,0)</f>
        <v>0</v>
      </c>
      <c r="N180" s="2">
        <f>VLOOKUP($B180,[3]Lifesheet!$K$49:$CK$290,73,0)</f>
        <v>0</v>
      </c>
      <c r="O180" s="2">
        <f>VLOOKUP($B180,[3]Lifesheet!$K$49:$CK$290,74,0)</f>
        <v>0</v>
      </c>
      <c r="P180" s="2">
        <f>VLOOKUP($B180,[3]Lifesheet!$K$49:$CK$290,75,0)</f>
        <v>0</v>
      </c>
      <c r="Q180" s="2">
        <f>VLOOKUP($B180,[3]Lifesheet!$K$49:$CK$290,76,0)</f>
        <v>0</v>
      </c>
      <c r="R180" s="2">
        <f>VLOOKUP($B180,[3]Lifesheet!$K$49:$CK$290,77,0)</f>
        <v>0</v>
      </c>
      <c r="S180" s="2">
        <f>VLOOKUP($B180,[3]Lifesheet!$K$49:$CK$290,78,0)</f>
        <v>0</v>
      </c>
      <c r="T180" s="2">
        <f>VLOOKUP($B180,[3]Lifesheet!$K$49:$CK$290,79,0)</f>
        <v>0</v>
      </c>
      <c r="U180" s="2">
        <f>VLOOKUP(B180,[3]Lifesheet!$K$49:$AO$290,31,0)</f>
        <v>2815.0488311970598</v>
      </c>
      <c r="V180" s="2">
        <f>VLOOKUP($B180,[3]Lifesheet!$K$49:$AN$290,22,0)</f>
        <v>1574110.8759413201</v>
      </c>
      <c r="W180" s="2">
        <f>VLOOKUP($B180,[3]Lifesheet!$K$49:$AN$290,23,0)</f>
        <v>1574154.00203747</v>
      </c>
      <c r="X180" s="2">
        <f>VLOOKUP($B180,[3]Lifesheet!$K$49:$AN$290,24,0)</f>
        <v>1574099.172458</v>
      </c>
      <c r="Y180" s="2">
        <f>VLOOKUP($B180,[3]Lifesheet!$K$49:$AN$290,25,0)</f>
        <v>1574110.8759413201</v>
      </c>
      <c r="Z180" s="2">
        <f>VLOOKUP($B180,[3]Lifesheet!$K$49:$AN$290,26,0)</f>
        <v>1584867.1190782201</v>
      </c>
      <c r="AA180" s="2">
        <f>VLOOKUP($B180,[3]Lifesheet!$K$49:$AN$290,27,0)</f>
        <v>1564027.75214973</v>
      </c>
      <c r="AB180" s="2">
        <f>VLOOKUP($B180,[3]Lifesheet!$K$49:$AN$290,28,0)</f>
        <v>1574110.8759413201</v>
      </c>
      <c r="AC180" s="2">
        <f>VLOOKUP($B180,[3]Lifesheet!$K$49:$AN$290,29,0)</f>
        <v>1591062.65559949</v>
      </c>
      <c r="AD180" s="2">
        <f>VLOOKUP($B180,[3]Lifesheet!$K$49:$AN$290,30,0)</f>
        <v>1574140.72092201</v>
      </c>
      <c r="AE180" s="2">
        <f>VLOOKUP(B180,[3]Lifesheet!$K$49:$AX$290,40,0)</f>
        <v>0</v>
      </c>
    </row>
    <row r="181" spans="1:31" x14ac:dyDescent="0.25">
      <c r="A181">
        <v>20210630</v>
      </c>
      <c r="B181" t="s">
        <v>179</v>
      </c>
      <c r="C181" s="1">
        <f>VLOOKUP(B181,'[1]MP 2021Q2'!$A$2:$B$243,2,0)</f>
        <v>5.5E-2</v>
      </c>
      <c r="D181" s="3">
        <f>VLOOKUP(B181,'[2]Operationeel Risico'!$S$53:$AB$294,6,0)</f>
        <v>9077725.3511680998</v>
      </c>
      <c r="E181" s="3">
        <f>VLOOKUP(B181,'[2]Operationeel Risico'!$S$53:$AB$294,7,0)</f>
        <v>788378.65</v>
      </c>
      <c r="F181" s="3">
        <f>VLOOKUP(B181,'[2]Operationeel Risico'!$S$53:$AB$294,8,0)</f>
        <v>0</v>
      </c>
      <c r="G181" s="3">
        <f>VLOOKUP(B181,'[2]Operationeel Risico'!$S$53:$AB$294,9,0)</f>
        <v>3524.23</v>
      </c>
      <c r="H181" s="3">
        <f>VLOOKUP(B181,'[2]Operationeel Risico'!$S$53:$AB$294,10,0)</f>
        <v>1772.29</v>
      </c>
      <c r="I181" s="2">
        <f>VLOOKUP(B181,[3]Lifesheet!$K$49:$AR$290,34,0)</f>
        <v>2226301.6380088301</v>
      </c>
      <c r="J181" s="2">
        <f>VLOOKUP(B181,[3]Lifesheet!$K$49:$R$290,8,0)</f>
        <v>1</v>
      </c>
      <c r="K181" s="2">
        <f>VLOOKUP(B181,[3]Lifesheet!$K$49:$AU$290,37,0)</f>
        <v>0</v>
      </c>
      <c r="L181" s="2">
        <f>VLOOKUP($B181,[3]Lifesheet!$K$49:$CK$290,71,0)</f>
        <v>0</v>
      </c>
      <c r="M181" s="2">
        <f>VLOOKUP($B181,[3]Lifesheet!$K$49:$CK$290,72,0)</f>
        <v>0</v>
      </c>
      <c r="N181" s="2">
        <f>VLOOKUP($B181,[3]Lifesheet!$K$49:$CK$290,73,0)</f>
        <v>0</v>
      </c>
      <c r="O181" s="2">
        <f>VLOOKUP($B181,[3]Lifesheet!$K$49:$CK$290,74,0)</f>
        <v>0</v>
      </c>
      <c r="P181" s="2">
        <f>VLOOKUP($B181,[3]Lifesheet!$K$49:$CK$290,75,0)</f>
        <v>0</v>
      </c>
      <c r="Q181" s="2">
        <f>VLOOKUP($B181,[3]Lifesheet!$K$49:$CK$290,76,0)</f>
        <v>0</v>
      </c>
      <c r="R181" s="2">
        <f>VLOOKUP($B181,[3]Lifesheet!$K$49:$CK$290,77,0)</f>
        <v>0</v>
      </c>
      <c r="S181" s="2">
        <f>VLOOKUP($B181,[3]Lifesheet!$K$49:$CK$290,78,0)</f>
        <v>0</v>
      </c>
      <c r="T181" s="2">
        <f>VLOOKUP($B181,[3]Lifesheet!$K$49:$CK$290,79,0)</f>
        <v>0</v>
      </c>
      <c r="U181" s="2">
        <f>VLOOKUP(B181,[3]Lifesheet!$K$49:$AO$290,31,0)</f>
        <v>7000000</v>
      </c>
      <c r="V181" s="2">
        <f>VLOOKUP($B181,[3]Lifesheet!$K$49:$AN$290,22,0)</f>
        <v>2077725.3511681</v>
      </c>
      <c r="W181" s="2">
        <f>VLOOKUP($B181,[3]Lifesheet!$K$49:$AN$290,23,0)</f>
        <v>2544779.3045272999</v>
      </c>
      <c r="X181" s="2">
        <f>VLOOKUP($B181,[3]Lifesheet!$K$49:$AN$290,24,0)</f>
        <v>1451711.61403928</v>
      </c>
      <c r="Y181" s="2">
        <f>VLOOKUP($B181,[3]Lifesheet!$K$49:$AN$290,25,0)</f>
        <v>2080970.8867488599</v>
      </c>
      <c r="Z181" s="2">
        <f>VLOOKUP($B181,[3]Lifesheet!$K$49:$AN$290,26,0)</f>
        <v>2065618.4495840301</v>
      </c>
      <c r="AA181" s="2">
        <f>VLOOKUP($B181,[3]Lifesheet!$K$49:$AN$290,27,0)</f>
        <v>2089441.3005766899</v>
      </c>
      <c r="AB181" s="2">
        <f>VLOOKUP($B181,[3]Lifesheet!$K$49:$AN$290,28,0)</f>
        <v>2077725.3511681</v>
      </c>
      <c r="AC181" s="2">
        <f>VLOOKUP($B181,[3]Lifesheet!$K$49:$AN$290,29,0)</f>
        <v>2341763.3319391701</v>
      </c>
      <c r="AD181" s="2">
        <f>VLOOKUP($B181,[3]Lifesheet!$K$49:$AN$290,30,0)</f>
        <v>2411610.2553463602</v>
      </c>
      <c r="AE181" s="2">
        <f>VLOOKUP(B181,[3]Lifesheet!$K$49:$AX$290,40,0)</f>
        <v>0</v>
      </c>
    </row>
    <row r="182" spans="1:31" x14ac:dyDescent="0.25">
      <c r="A182">
        <v>20210630</v>
      </c>
      <c r="B182" t="s">
        <v>180</v>
      </c>
      <c r="C182" s="1">
        <f>VLOOKUP(B182,'[1]MP 2021Q2'!$A$2:$B$243,2,0)</f>
        <v>5.5E-2</v>
      </c>
      <c r="D182" s="3">
        <f>VLOOKUP(B182,'[2]Operationeel Risico'!$S$53:$AB$294,6,0)</f>
        <v>79710.091787917801</v>
      </c>
      <c r="E182" s="3">
        <f>VLOOKUP(B182,'[2]Operationeel Risico'!$S$53:$AB$294,7,0)</f>
        <v>0</v>
      </c>
      <c r="F182" s="3">
        <f>VLOOKUP(B182,'[2]Operationeel Risico'!$S$53:$AB$294,8,0)</f>
        <v>0</v>
      </c>
      <c r="G182" s="3">
        <f>VLOOKUP(B182,'[2]Operationeel Risico'!$S$53:$AB$294,9,0)</f>
        <v>0</v>
      </c>
      <c r="H182" s="3">
        <f>VLOOKUP(B182,'[2]Operationeel Risico'!$S$53:$AB$294,10,0)</f>
        <v>5.97</v>
      </c>
      <c r="I182" s="2">
        <f>VLOOKUP(B182,[3]Lifesheet!$K$49:$AR$290,34,0)</f>
        <v>82685.899556292905</v>
      </c>
      <c r="J182" s="2">
        <f>VLOOKUP(B182,[3]Lifesheet!$K$49:$R$290,8,0)</f>
        <v>1</v>
      </c>
      <c r="K182" s="2">
        <f>VLOOKUP(B182,[3]Lifesheet!$K$49:$AU$290,37,0)</f>
        <v>0</v>
      </c>
      <c r="L182" s="2">
        <f>VLOOKUP($B182,[3]Lifesheet!$K$49:$CK$290,71,0)</f>
        <v>0</v>
      </c>
      <c r="M182" s="2">
        <f>VLOOKUP($B182,[3]Lifesheet!$K$49:$CK$290,72,0)</f>
        <v>0</v>
      </c>
      <c r="N182" s="2">
        <f>VLOOKUP($B182,[3]Lifesheet!$K$49:$CK$290,73,0)</f>
        <v>0</v>
      </c>
      <c r="O182" s="2">
        <f>VLOOKUP($B182,[3]Lifesheet!$K$49:$CK$290,74,0)</f>
        <v>0</v>
      </c>
      <c r="P182" s="2">
        <f>VLOOKUP($B182,[3]Lifesheet!$K$49:$CK$290,75,0)</f>
        <v>0</v>
      </c>
      <c r="Q182" s="2">
        <f>VLOOKUP($B182,[3]Lifesheet!$K$49:$CK$290,76,0)</f>
        <v>0</v>
      </c>
      <c r="R182" s="2">
        <f>VLOOKUP($B182,[3]Lifesheet!$K$49:$CK$290,77,0)</f>
        <v>0</v>
      </c>
      <c r="S182" s="2">
        <f>VLOOKUP($B182,[3]Lifesheet!$K$49:$CK$290,78,0)</f>
        <v>0</v>
      </c>
      <c r="T182" s="2">
        <f>VLOOKUP($B182,[3]Lifesheet!$K$49:$CK$290,79,0)</f>
        <v>0</v>
      </c>
      <c r="U182" s="2">
        <f>VLOOKUP(B182,[3]Lifesheet!$K$49:$AO$290,31,0)</f>
        <v>0</v>
      </c>
      <c r="V182" s="2">
        <f>VLOOKUP($B182,[3]Lifesheet!$K$49:$AN$290,22,0)</f>
        <v>79710.091787917801</v>
      </c>
      <c r="W182" s="2">
        <f>VLOOKUP($B182,[3]Lifesheet!$K$49:$AN$290,23,0)</f>
        <v>79735.598207453993</v>
      </c>
      <c r="X182" s="2">
        <f>VLOOKUP($B182,[3]Lifesheet!$K$49:$AN$290,24,0)</f>
        <v>79675.484981127302</v>
      </c>
      <c r="Y182" s="2">
        <f>VLOOKUP($B182,[3]Lifesheet!$K$49:$AN$290,25,0)</f>
        <v>79710.091787917801</v>
      </c>
      <c r="Z182" s="2">
        <f>VLOOKUP($B182,[3]Lifesheet!$K$49:$AN$290,26,0)</f>
        <v>79692.634454834493</v>
      </c>
      <c r="AA182" s="2">
        <f>VLOOKUP($B182,[3]Lifesheet!$K$49:$AN$290,27,0)</f>
        <v>79727.384910495297</v>
      </c>
      <c r="AB182" s="2">
        <f>VLOOKUP($B182,[3]Lifesheet!$K$49:$AN$290,28,0)</f>
        <v>79710.091787917801</v>
      </c>
      <c r="AC182" s="2">
        <f>VLOOKUP($B182,[3]Lifesheet!$K$49:$AN$290,29,0)</f>
        <v>79913.521647903399</v>
      </c>
      <c r="AD182" s="2">
        <f>VLOOKUP($B182,[3]Lifesheet!$K$49:$AN$290,30,0)</f>
        <v>79722.180667991299</v>
      </c>
      <c r="AE182" s="2">
        <f>VLOOKUP(B182,[3]Lifesheet!$K$49:$AX$290,40,0)</f>
        <v>0</v>
      </c>
    </row>
    <row r="183" spans="1:31" x14ac:dyDescent="0.25">
      <c r="A183">
        <v>20210630</v>
      </c>
      <c r="B183" t="s">
        <v>181</v>
      </c>
      <c r="C183" s="1">
        <f>VLOOKUP(B183,'[1]MP 2021Q2'!$A$2:$B$243,2,0)</f>
        <v>5.5E-2</v>
      </c>
      <c r="D183" s="3">
        <f>VLOOKUP(B183,'[2]Operationeel Risico'!$S$53:$AB$294,6,0)</f>
        <v>149869671.067045</v>
      </c>
      <c r="E183" s="3">
        <f>VLOOKUP(B183,'[2]Operationeel Risico'!$S$53:$AB$294,7,0)</f>
        <v>2118888.5</v>
      </c>
      <c r="F183" s="3">
        <f>VLOOKUP(B183,'[2]Operationeel Risico'!$S$53:$AB$294,8,0)</f>
        <v>0</v>
      </c>
      <c r="G183" s="3">
        <f>VLOOKUP(B183,'[2]Operationeel Risico'!$S$53:$AB$294,9,0)</f>
        <v>15526.03</v>
      </c>
      <c r="H183" s="3">
        <f>VLOOKUP(B183,'[2]Operationeel Risico'!$S$53:$AB$294,10,0)</f>
        <v>1578.53</v>
      </c>
      <c r="I183" s="2">
        <f>VLOOKUP(B183,[3]Lifesheet!$K$49:$AR$290,34,0)</f>
        <v>118254530.391515</v>
      </c>
      <c r="J183" s="2">
        <f>VLOOKUP(B183,[3]Lifesheet!$K$49:$R$290,8,0)</f>
        <v>1</v>
      </c>
      <c r="K183" s="2">
        <f>VLOOKUP(B183,[3]Lifesheet!$K$49:$AU$290,37,0)</f>
        <v>0</v>
      </c>
      <c r="L183" s="2">
        <f>VLOOKUP($B183,[3]Lifesheet!$K$49:$CK$290,71,0)</f>
        <v>0</v>
      </c>
      <c r="M183" s="2">
        <f>VLOOKUP($B183,[3]Lifesheet!$K$49:$CK$290,72,0)</f>
        <v>0</v>
      </c>
      <c r="N183" s="2">
        <f>VLOOKUP($B183,[3]Lifesheet!$K$49:$CK$290,73,0)</f>
        <v>0</v>
      </c>
      <c r="O183" s="2">
        <f>VLOOKUP($B183,[3]Lifesheet!$K$49:$CK$290,74,0)</f>
        <v>0</v>
      </c>
      <c r="P183" s="2">
        <f>VLOOKUP($B183,[3]Lifesheet!$K$49:$CK$290,75,0)</f>
        <v>0</v>
      </c>
      <c r="Q183" s="2">
        <f>VLOOKUP($B183,[3]Lifesheet!$K$49:$CK$290,76,0)</f>
        <v>0</v>
      </c>
      <c r="R183" s="2">
        <f>VLOOKUP($B183,[3]Lifesheet!$K$49:$CK$290,77,0)</f>
        <v>0</v>
      </c>
      <c r="S183" s="2">
        <f>VLOOKUP($B183,[3]Lifesheet!$K$49:$CK$290,78,0)</f>
        <v>0</v>
      </c>
      <c r="T183" s="2">
        <f>VLOOKUP($B183,[3]Lifesheet!$K$49:$CK$290,79,0)</f>
        <v>0</v>
      </c>
      <c r="U183" s="2">
        <f>VLOOKUP(B183,[3]Lifesheet!$K$49:$AO$290,31,0)</f>
        <v>263420.69791358802</v>
      </c>
      <c r="V183" s="2">
        <f>VLOOKUP($B183,[3]Lifesheet!$K$49:$AN$290,22,0)</f>
        <v>149606250.369131</v>
      </c>
      <c r="W183" s="2">
        <f>VLOOKUP($B183,[3]Lifesheet!$K$49:$AN$290,23,0)</f>
        <v>149745555.25528201</v>
      </c>
      <c r="X183" s="2">
        <f>VLOOKUP($B183,[3]Lifesheet!$K$49:$AN$290,24,0)</f>
        <v>149419965.41321099</v>
      </c>
      <c r="Y183" s="2">
        <f>VLOOKUP($B183,[3]Lifesheet!$K$49:$AN$290,25,0)</f>
        <v>149634230.47438201</v>
      </c>
      <c r="Z183" s="2">
        <f>VLOOKUP($B183,[3]Lifesheet!$K$49:$AN$290,26,0)</f>
        <v>150883998.45580199</v>
      </c>
      <c r="AA183" s="2">
        <f>VLOOKUP($B183,[3]Lifesheet!$K$49:$AN$290,27,0)</f>
        <v>148434769.227227</v>
      </c>
      <c r="AB183" s="2">
        <f>VLOOKUP($B183,[3]Lifesheet!$K$49:$AN$290,28,0)</f>
        <v>149606250.369131</v>
      </c>
      <c r="AC183" s="2">
        <f>VLOOKUP($B183,[3]Lifesheet!$K$49:$AN$290,29,0)</f>
        <v>151108497.72830999</v>
      </c>
      <c r="AD183" s="2">
        <f>VLOOKUP($B183,[3]Lifesheet!$K$49:$AN$290,30,0)</f>
        <v>149714471.30620599</v>
      </c>
      <c r="AE183" s="2">
        <f>VLOOKUP(B183,[3]Lifesheet!$K$49:$AX$290,40,0)</f>
        <v>0</v>
      </c>
    </row>
    <row r="184" spans="1:31" x14ac:dyDescent="0.25">
      <c r="A184">
        <v>20210630</v>
      </c>
      <c r="B184" t="s">
        <v>182</v>
      </c>
      <c r="C184" s="1">
        <f>VLOOKUP(B184,'[1]MP 2021Q2'!$A$2:$B$243,2,0)</f>
        <v>5.5E-2</v>
      </c>
      <c r="D184" s="3">
        <f>VLOOKUP(B184,'[2]Operationeel Risico'!$S$53:$AB$294,6,0)</f>
        <v>6997524.0557143502</v>
      </c>
      <c r="E184" s="3">
        <f>VLOOKUP(B184,'[2]Operationeel Risico'!$S$53:$AB$294,7,0)</f>
        <v>0</v>
      </c>
      <c r="F184" s="3">
        <f>VLOOKUP(B184,'[2]Operationeel Risico'!$S$53:$AB$294,8,0)</f>
        <v>0</v>
      </c>
      <c r="G184" s="3">
        <f>VLOOKUP(B184,'[2]Operationeel Risico'!$S$53:$AB$294,9,0)</f>
        <v>0</v>
      </c>
      <c r="H184" s="3">
        <f>VLOOKUP(B184,'[2]Operationeel Risico'!$S$53:$AB$294,10,0)</f>
        <v>0</v>
      </c>
      <c r="I184" s="2">
        <f>VLOOKUP(B184,[3]Lifesheet!$K$49:$AR$290,34,0)</f>
        <v>0</v>
      </c>
      <c r="J184" s="2">
        <f>VLOOKUP(B184,[3]Lifesheet!$K$49:$R$290,8,0)</f>
        <v>1</v>
      </c>
      <c r="K184" s="2">
        <f>VLOOKUP(B184,[3]Lifesheet!$K$49:$AU$290,37,0)</f>
        <v>0</v>
      </c>
      <c r="L184" s="2">
        <f>VLOOKUP($B184,[3]Lifesheet!$K$49:$CK$290,71,0)</f>
        <v>0</v>
      </c>
      <c r="M184" s="2">
        <f>VLOOKUP($B184,[3]Lifesheet!$K$49:$CK$290,72,0)</f>
        <v>0</v>
      </c>
      <c r="N184" s="2">
        <f>VLOOKUP($B184,[3]Lifesheet!$K$49:$CK$290,73,0)</f>
        <v>0</v>
      </c>
      <c r="O184" s="2">
        <f>VLOOKUP($B184,[3]Lifesheet!$K$49:$CK$290,74,0)</f>
        <v>0</v>
      </c>
      <c r="P184" s="2">
        <f>VLOOKUP($B184,[3]Lifesheet!$K$49:$CK$290,75,0)</f>
        <v>0</v>
      </c>
      <c r="Q184" s="2">
        <f>VLOOKUP($B184,[3]Lifesheet!$K$49:$CK$290,76,0)</f>
        <v>0</v>
      </c>
      <c r="R184" s="2">
        <f>VLOOKUP($B184,[3]Lifesheet!$K$49:$CK$290,77,0)</f>
        <v>0</v>
      </c>
      <c r="S184" s="2">
        <f>VLOOKUP($B184,[3]Lifesheet!$K$49:$CK$290,78,0)</f>
        <v>0</v>
      </c>
      <c r="T184" s="2">
        <f>VLOOKUP($B184,[3]Lifesheet!$K$49:$CK$290,79,0)</f>
        <v>0</v>
      </c>
      <c r="U184" s="2">
        <f>VLOOKUP(B184,[3]Lifesheet!$K$49:$AO$290,31,0)</f>
        <v>2623962.0047844602</v>
      </c>
      <c r="V184" s="2">
        <f>VLOOKUP($B184,[3]Lifesheet!$K$49:$AN$290,22,0)</f>
        <v>4373562.05092989</v>
      </c>
      <c r="W184" s="2">
        <f>VLOOKUP($B184,[3]Lifesheet!$K$49:$AN$290,23,0)</f>
        <v>4373562.05092989</v>
      </c>
      <c r="X184" s="2">
        <f>VLOOKUP($B184,[3]Lifesheet!$K$49:$AN$290,24,0)</f>
        <v>4373562.05092989</v>
      </c>
      <c r="Y184" s="2">
        <f>VLOOKUP($B184,[3]Lifesheet!$K$49:$AN$290,25,0)</f>
        <v>4373562.05092989</v>
      </c>
      <c r="Z184" s="2">
        <f>VLOOKUP($B184,[3]Lifesheet!$K$49:$AN$290,26,0)</f>
        <v>4373562.05092989</v>
      </c>
      <c r="AA184" s="2">
        <f>VLOOKUP($B184,[3]Lifesheet!$K$49:$AN$290,27,0)</f>
        <v>4373562.05092989</v>
      </c>
      <c r="AB184" s="2">
        <f>VLOOKUP($B184,[3]Lifesheet!$K$49:$AN$290,28,0)</f>
        <v>4373562.05092989</v>
      </c>
      <c r="AC184" s="2">
        <f>VLOOKUP($B184,[3]Lifesheet!$K$49:$AN$290,29,0)</f>
        <v>4812756.4590941099</v>
      </c>
      <c r="AD184" s="2">
        <f>VLOOKUP($B184,[3]Lifesheet!$K$49:$AN$290,30,0)</f>
        <v>4373562.05092989</v>
      </c>
      <c r="AE184" s="2">
        <f>VLOOKUP(B184,[3]Lifesheet!$K$49:$AX$290,40,0)</f>
        <v>0</v>
      </c>
    </row>
    <row r="185" spans="1:31" x14ac:dyDescent="0.25">
      <c r="A185">
        <v>20210630</v>
      </c>
      <c r="B185" t="s">
        <v>183</v>
      </c>
      <c r="C185" s="1">
        <f>VLOOKUP(B185,'[1]MP 2021Q2'!$A$2:$B$243,2,0)</f>
        <v>5.5E-2</v>
      </c>
      <c r="D185" s="3">
        <f>VLOOKUP(B185,'[2]Operationeel Risico'!$S$53:$AB$294,6,0)</f>
        <v>1405944244.4724801</v>
      </c>
      <c r="E185" s="3">
        <f>VLOOKUP(B185,'[2]Operationeel Risico'!$S$53:$AB$294,7,0)</f>
        <v>200855.34</v>
      </c>
      <c r="F185" s="3">
        <f>VLOOKUP(B185,'[2]Operationeel Risico'!$S$53:$AB$294,8,0)</f>
        <v>18829.45</v>
      </c>
      <c r="G185" s="3">
        <f>VLOOKUP(B185,'[2]Operationeel Risico'!$S$53:$AB$294,9,0)</f>
        <v>215.91</v>
      </c>
      <c r="H185" s="3">
        <f>VLOOKUP(B185,'[2]Operationeel Risico'!$S$53:$AB$294,10,0)</f>
        <v>-263.55</v>
      </c>
      <c r="I185" s="2">
        <f>VLOOKUP(B185,[3]Lifesheet!$K$49:$AR$290,34,0)</f>
        <v>0</v>
      </c>
      <c r="J185" s="2">
        <f>VLOOKUP(B185,[3]Lifesheet!$K$49:$R$290,8,0)</f>
        <v>3</v>
      </c>
      <c r="K185" s="2">
        <f>VLOOKUP(B185,[3]Lifesheet!$K$49:$AU$290,37,0)</f>
        <v>0</v>
      </c>
      <c r="L185" s="2">
        <f>VLOOKUP($B185,[3]Lifesheet!$K$49:$CK$290,71,0)</f>
        <v>0</v>
      </c>
      <c r="M185" s="2">
        <f>VLOOKUP($B185,[3]Lifesheet!$K$49:$CK$290,72,0)</f>
        <v>0</v>
      </c>
      <c r="N185" s="2">
        <f>VLOOKUP($B185,[3]Lifesheet!$K$49:$CK$290,73,0)</f>
        <v>0</v>
      </c>
      <c r="O185" s="2">
        <f>VLOOKUP($B185,[3]Lifesheet!$K$49:$CK$290,74,0)</f>
        <v>0</v>
      </c>
      <c r="P185" s="2">
        <f>VLOOKUP($B185,[3]Lifesheet!$K$49:$CK$290,75,0)</f>
        <v>0</v>
      </c>
      <c r="Q185" s="2">
        <f>VLOOKUP($B185,[3]Lifesheet!$K$49:$CK$290,76,0)</f>
        <v>0</v>
      </c>
      <c r="R185" s="2">
        <f>VLOOKUP($B185,[3]Lifesheet!$K$49:$CK$290,77,0)</f>
        <v>0</v>
      </c>
      <c r="S185" s="2">
        <f>VLOOKUP($B185,[3]Lifesheet!$K$49:$CK$290,78,0)</f>
        <v>0</v>
      </c>
      <c r="T185" s="2">
        <f>VLOOKUP($B185,[3]Lifesheet!$K$49:$CK$290,79,0)</f>
        <v>0</v>
      </c>
      <c r="U185" s="2">
        <f>VLOOKUP(B185,[3]Lifesheet!$K$49:$AO$290,31,0)</f>
        <v>0</v>
      </c>
      <c r="V185" s="2">
        <f>VLOOKUP($B185,[3]Lifesheet!$K$49:$AN$290,22,0)</f>
        <v>1405944244.4724801</v>
      </c>
      <c r="W185" s="2">
        <f>VLOOKUP($B185,[3]Lifesheet!$K$49:$AN$290,23,0)</f>
        <v>1339744137.6070099</v>
      </c>
      <c r="X185" s="2">
        <f>VLOOKUP($B185,[3]Lifesheet!$K$49:$AN$290,24,0)</f>
        <v>1514131612.8119199</v>
      </c>
      <c r="Y185" s="2">
        <f>VLOOKUP($B185,[3]Lifesheet!$K$49:$AN$290,25,0)</f>
        <v>1405944520.73051</v>
      </c>
      <c r="Z185" s="2">
        <f>VLOOKUP($B185,[3]Lifesheet!$K$49:$AN$290,26,0)</f>
        <v>1405944244.4724801</v>
      </c>
      <c r="AA185" s="2">
        <f>VLOOKUP($B185,[3]Lifesheet!$K$49:$AN$290,27,0)</f>
        <v>1405944244.4724801</v>
      </c>
      <c r="AB185" s="2">
        <f>VLOOKUP($B185,[3]Lifesheet!$K$49:$AN$290,28,0)</f>
        <v>1405944244.4724801</v>
      </c>
      <c r="AC185" s="2">
        <f>VLOOKUP($B185,[3]Lifesheet!$K$49:$AN$290,29,0)</f>
        <v>1409581964.87904</v>
      </c>
      <c r="AD185" s="2">
        <f>VLOOKUP($B185,[3]Lifesheet!$K$49:$AN$290,30,0)</f>
        <v>1404364767.85147</v>
      </c>
      <c r="AE185" s="2">
        <f>VLOOKUP(B185,[3]Lifesheet!$K$49:$AX$290,40,0)</f>
        <v>0</v>
      </c>
    </row>
    <row r="186" spans="1:31" x14ac:dyDescent="0.25">
      <c r="A186">
        <v>20210630</v>
      </c>
      <c r="B186" t="s">
        <v>184</v>
      </c>
      <c r="C186" s="1">
        <f>VLOOKUP(B186,'[1]MP 2021Q2'!$A$2:$B$243,2,0)</f>
        <v>5.5E-2</v>
      </c>
      <c r="D186" s="3">
        <f>VLOOKUP(B186,'[2]Operationeel Risico'!$S$53:$AB$294,6,0)</f>
        <v>7.2544165293488396E-4</v>
      </c>
      <c r="E186" s="3">
        <f>VLOOKUP(B186,'[2]Operationeel Risico'!$S$53:$AB$294,7,0)</f>
        <v>0</v>
      </c>
      <c r="F186" s="3">
        <f>VLOOKUP(B186,'[2]Operationeel Risico'!$S$53:$AB$294,8,0)</f>
        <v>0</v>
      </c>
      <c r="G186" s="3">
        <f>VLOOKUP(B186,'[2]Operationeel Risico'!$S$53:$AB$294,9,0)</f>
        <v>0</v>
      </c>
      <c r="H186" s="3">
        <f>VLOOKUP(B186,'[2]Operationeel Risico'!$S$53:$AB$294,10,0)</f>
        <v>0</v>
      </c>
      <c r="I186" s="2">
        <f>VLOOKUP(B186,[3]Lifesheet!$K$49:$AR$290,34,0)</f>
        <v>0</v>
      </c>
      <c r="J186" s="2">
        <f>VLOOKUP(B186,[3]Lifesheet!$K$49:$R$290,8,0)</f>
        <v>3</v>
      </c>
      <c r="K186" s="2">
        <f>VLOOKUP(B186,[3]Lifesheet!$K$49:$AU$290,37,0)</f>
        <v>0</v>
      </c>
      <c r="L186" s="2">
        <f>VLOOKUP($B186,[3]Lifesheet!$K$49:$CK$290,71,0)</f>
        <v>0</v>
      </c>
      <c r="M186" s="2">
        <f>VLOOKUP($B186,[3]Lifesheet!$K$49:$CK$290,72,0)</f>
        <v>0</v>
      </c>
      <c r="N186" s="2">
        <f>VLOOKUP($B186,[3]Lifesheet!$K$49:$CK$290,73,0)</f>
        <v>0</v>
      </c>
      <c r="O186" s="2">
        <f>VLOOKUP($B186,[3]Lifesheet!$K$49:$CK$290,74,0)</f>
        <v>0</v>
      </c>
      <c r="P186" s="2">
        <f>VLOOKUP($B186,[3]Lifesheet!$K$49:$CK$290,75,0)</f>
        <v>0</v>
      </c>
      <c r="Q186" s="2">
        <f>VLOOKUP($B186,[3]Lifesheet!$K$49:$CK$290,76,0)</f>
        <v>0</v>
      </c>
      <c r="R186" s="2">
        <f>VLOOKUP($B186,[3]Lifesheet!$K$49:$CK$290,77,0)</f>
        <v>0</v>
      </c>
      <c r="S186" s="2">
        <f>VLOOKUP($B186,[3]Lifesheet!$K$49:$CK$290,78,0)</f>
        <v>0</v>
      </c>
      <c r="T186" s="2">
        <f>VLOOKUP($B186,[3]Lifesheet!$K$49:$CK$290,79,0)</f>
        <v>0</v>
      </c>
      <c r="U186" s="2">
        <f>VLOOKUP(B186,[3]Lifesheet!$K$49:$AO$290,31,0)</f>
        <v>0</v>
      </c>
      <c r="V186" s="2">
        <f>VLOOKUP($B186,[3]Lifesheet!$K$49:$AN$290,22,0)</f>
        <v>7.2544165293488396E-4</v>
      </c>
      <c r="W186" s="2">
        <f>VLOOKUP($B186,[3]Lifesheet!$K$49:$AN$290,23,0)</f>
        <v>7.2544165293488396E-4</v>
      </c>
      <c r="X186" s="2">
        <f>VLOOKUP($B186,[3]Lifesheet!$K$49:$AN$290,24,0)</f>
        <v>7.2544165293488396E-4</v>
      </c>
      <c r="Y186" s="2">
        <f>VLOOKUP($B186,[3]Lifesheet!$K$49:$AN$290,25,0)</f>
        <v>7.2544165293488396E-4</v>
      </c>
      <c r="Z186" s="2">
        <f>VLOOKUP($B186,[3]Lifesheet!$K$49:$AN$290,26,0)</f>
        <v>7.2544165293488396E-4</v>
      </c>
      <c r="AA186" s="2">
        <f>VLOOKUP($B186,[3]Lifesheet!$K$49:$AN$290,27,0)</f>
        <v>7.2544165293488396E-4</v>
      </c>
      <c r="AB186" s="2">
        <f>VLOOKUP($B186,[3]Lifesheet!$K$49:$AN$290,28,0)</f>
        <v>7.2544165293488396E-4</v>
      </c>
      <c r="AC186" s="2">
        <f>VLOOKUP($B186,[3]Lifesheet!$K$49:$AN$290,29,0)</f>
        <v>7.9798574623143501E-4</v>
      </c>
      <c r="AD186" s="2">
        <f>VLOOKUP($B186,[3]Lifesheet!$K$49:$AN$290,30,0)</f>
        <v>7.2544165293488396E-4</v>
      </c>
      <c r="AE186" s="2">
        <f>VLOOKUP(B186,[3]Lifesheet!$K$49:$AX$290,40,0)</f>
        <v>0</v>
      </c>
    </row>
    <row r="187" spans="1:31" x14ac:dyDescent="0.25">
      <c r="A187">
        <v>20210630</v>
      </c>
      <c r="B187" t="s">
        <v>185</v>
      </c>
      <c r="C187" s="1">
        <f>VLOOKUP(B187,'[1]MP 2021Q2'!$A$2:$B$243,2,0)</f>
        <v>5.5E-2</v>
      </c>
      <c r="D187" s="3">
        <f>VLOOKUP(B187,'[2]Operationeel Risico'!$S$53:$AB$294,6,0)</f>
        <v>84023174.961858898</v>
      </c>
      <c r="E187" s="3">
        <f>VLOOKUP(B187,'[2]Operationeel Risico'!$S$53:$AB$294,7,0)</f>
        <v>32018.720000000001</v>
      </c>
      <c r="F187" s="3">
        <f>VLOOKUP(B187,'[2]Operationeel Risico'!$S$53:$AB$294,8,0)</f>
        <v>0</v>
      </c>
      <c r="G187" s="3">
        <f>VLOOKUP(B187,'[2]Operationeel Risico'!$S$53:$AB$294,9,0)</f>
        <v>218.88</v>
      </c>
      <c r="H187" s="3">
        <f>VLOOKUP(B187,'[2]Operationeel Risico'!$S$53:$AB$294,10,0)</f>
        <v>5621.02</v>
      </c>
      <c r="I187" s="2">
        <f>VLOOKUP(B187,[3]Lifesheet!$K$49:$AR$290,34,0)</f>
        <v>68151543.261302099</v>
      </c>
      <c r="J187" s="2">
        <f>VLOOKUP(B187,[3]Lifesheet!$K$49:$R$290,8,0)</f>
        <v>1</v>
      </c>
      <c r="K187" s="2">
        <f>VLOOKUP(B187,[3]Lifesheet!$K$49:$AU$290,37,0)</f>
        <v>0</v>
      </c>
      <c r="L187" s="2">
        <f>VLOOKUP($B187,[3]Lifesheet!$K$49:$CK$290,71,0)</f>
        <v>0</v>
      </c>
      <c r="M187" s="2">
        <f>VLOOKUP($B187,[3]Lifesheet!$K$49:$CK$290,72,0)</f>
        <v>0</v>
      </c>
      <c r="N187" s="2">
        <f>VLOOKUP($B187,[3]Lifesheet!$K$49:$CK$290,73,0)</f>
        <v>0</v>
      </c>
      <c r="O187" s="2">
        <f>VLOOKUP($B187,[3]Lifesheet!$K$49:$CK$290,74,0)</f>
        <v>0</v>
      </c>
      <c r="P187" s="2">
        <f>VLOOKUP($B187,[3]Lifesheet!$K$49:$CK$290,75,0)</f>
        <v>0</v>
      </c>
      <c r="Q187" s="2">
        <f>VLOOKUP($B187,[3]Lifesheet!$K$49:$CK$290,76,0)</f>
        <v>0</v>
      </c>
      <c r="R187" s="2">
        <f>VLOOKUP($B187,[3]Lifesheet!$K$49:$CK$290,77,0)</f>
        <v>0</v>
      </c>
      <c r="S187" s="2">
        <f>VLOOKUP($B187,[3]Lifesheet!$K$49:$CK$290,78,0)</f>
        <v>0</v>
      </c>
      <c r="T187" s="2">
        <f>VLOOKUP($B187,[3]Lifesheet!$K$49:$CK$290,79,0)</f>
        <v>0</v>
      </c>
      <c r="U187" s="2">
        <f>VLOOKUP(B187,[3]Lifesheet!$K$49:$AO$290,31,0)</f>
        <v>0</v>
      </c>
      <c r="V187" s="2">
        <f>VLOOKUP($B187,[3]Lifesheet!$K$49:$AN$290,22,0)</f>
        <v>84023174.961858898</v>
      </c>
      <c r="W187" s="2">
        <f>VLOOKUP($B187,[3]Lifesheet!$K$49:$AN$290,23,0)</f>
        <v>83910514.223304495</v>
      </c>
      <c r="X187" s="2">
        <f>VLOOKUP($B187,[3]Lifesheet!$K$49:$AN$290,24,0)</f>
        <v>84172813.659840703</v>
      </c>
      <c r="Y187" s="2">
        <f>VLOOKUP($B187,[3]Lifesheet!$K$49:$AN$290,25,0)</f>
        <v>84023510.546500593</v>
      </c>
      <c r="Z187" s="2">
        <f>VLOOKUP($B187,[3]Lifesheet!$K$49:$AN$290,26,0)</f>
        <v>84452567.823575303</v>
      </c>
      <c r="AA187" s="2">
        <f>VLOOKUP($B187,[3]Lifesheet!$K$49:$AN$290,27,0)</f>
        <v>83610954.469364703</v>
      </c>
      <c r="AB187" s="2">
        <f>VLOOKUP($B187,[3]Lifesheet!$K$49:$AN$290,28,0)</f>
        <v>84023174.961858898</v>
      </c>
      <c r="AC187" s="2">
        <f>VLOOKUP($B187,[3]Lifesheet!$K$49:$AN$290,29,0)</f>
        <v>84179181.997385994</v>
      </c>
      <c r="AD187" s="2">
        <f>VLOOKUP($B187,[3]Lifesheet!$K$49:$AN$290,30,0)</f>
        <v>83973109.085889101</v>
      </c>
      <c r="AE187" s="2">
        <f>VLOOKUP(B187,[3]Lifesheet!$K$49:$AX$290,40,0)</f>
        <v>0</v>
      </c>
    </row>
    <row r="188" spans="1:31" x14ac:dyDescent="0.25">
      <c r="A188">
        <v>20210630</v>
      </c>
      <c r="B188" t="s">
        <v>186</v>
      </c>
      <c r="C188" s="1">
        <f>VLOOKUP(B188,'[1]MP 2021Q2'!$A$2:$B$243,2,0)</f>
        <v>5.0000000000000001E-3</v>
      </c>
      <c r="D188" s="3">
        <f>VLOOKUP(B188,'[2]Operationeel Risico'!$S$53:$AB$294,6,0)</f>
        <v>71657884.640194207</v>
      </c>
      <c r="E188" s="3">
        <f>VLOOKUP(B188,'[2]Operationeel Risico'!$S$53:$AB$294,7,0)</f>
        <v>2115552.44</v>
      </c>
      <c r="F188" s="3">
        <f>VLOOKUP(B188,'[2]Operationeel Risico'!$S$53:$AB$294,8,0)</f>
        <v>0</v>
      </c>
      <c r="G188" s="3">
        <f>VLOOKUP(B188,'[2]Operationeel Risico'!$S$53:$AB$294,9,0)</f>
        <v>1208.8699999999999</v>
      </c>
      <c r="H188" s="3">
        <f>VLOOKUP(B188,'[2]Operationeel Risico'!$S$53:$AB$294,10,0)</f>
        <v>18.97</v>
      </c>
      <c r="I188" s="2">
        <f>VLOOKUP(B188,[3]Lifesheet!$K$49:$AR$290,34,0)</f>
        <v>61507571.3218567</v>
      </c>
      <c r="J188" s="2">
        <f>VLOOKUP(B188,[3]Lifesheet!$K$49:$R$290,8,0)</f>
        <v>1</v>
      </c>
      <c r="K188" s="2">
        <f>VLOOKUP(B188,[3]Lifesheet!$K$49:$AU$290,37,0)</f>
        <v>0</v>
      </c>
      <c r="L188" s="2">
        <f>VLOOKUP($B188,[3]Lifesheet!$K$49:$CK$290,71,0)</f>
        <v>10265218.2320865</v>
      </c>
      <c r="M188" s="2">
        <f>VLOOKUP($B188,[3]Lifesheet!$K$49:$CK$290,72,0)</f>
        <v>10242804.5462531</v>
      </c>
      <c r="N188" s="2">
        <f>VLOOKUP($B188,[3]Lifesheet!$K$49:$CK$290,73,0)</f>
        <v>10295251.3169383</v>
      </c>
      <c r="O188" s="2">
        <f>VLOOKUP($B188,[3]Lifesheet!$K$49:$CK$290,74,0)</f>
        <v>10265218.2320865</v>
      </c>
      <c r="P188" s="2">
        <f>VLOOKUP($B188,[3]Lifesheet!$K$49:$CK$290,75,0)</f>
        <v>10696473.5647135</v>
      </c>
      <c r="Q188" s="2">
        <f>VLOOKUP($B188,[3]Lifesheet!$K$49:$CK$290,76,0)</f>
        <v>9857273.6725649796</v>
      </c>
      <c r="R188" s="2">
        <f>VLOOKUP($B188,[3]Lifesheet!$K$49:$CK$290,77,0)</f>
        <v>10265218.2320865</v>
      </c>
      <c r="S188" s="2">
        <f>VLOOKUP($B188,[3]Lifesheet!$K$49:$CK$290,78,0)</f>
        <v>10265218.2320865</v>
      </c>
      <c r="T188" s="2">
        <f>VLOOKUP($B188,[3]Lifesheet!$K$49:$CK$290,79,0)</f>
        <v>10244511.0443496</v>
      </c>
      <c r="U188" s="2">
        <f>VLOOKUP(B188,[3]Lifesheet!$K$49:$AO$290,31,0)</f>
        <v>0</v>
      </c>
      <c r="V188" s="2">
        <f>VLOOKUP($B188,[3]Lifesheet!$K$49:$AN$290,22,0)</f>
        <v>71657884.640194207</v>
      </c>
      <c r="W188" s="2">
        <f>VLOOKUP($B188,[3]Lifesheet!$K$49:$AN$290,23,0)</f>
        <v>71415215.041386306</v>
      </c>
      <c r="X188" s="2">
        <f>VLOOKUP($B188,[3]Lifesheet!$K$49:$AN$290,24,0)</f>
        <v>71983705.684708297</v>
      </c>
      <c r="Y188" s="2">
        <f>VLOOKUP($B188,[3]Lifesheet!$K$49:$AN$290,25,0)</f>
        <v>71662587.209384099</v>
      </c>
      <c r="Z188" s="2">
        <f>VLOOKUP($B188,[3]Lifesheet!$K$49:$AN$290,26,0)</f>
        <v>72077890.791565299</v>
      </c>
      <c r="AA188" s="2">
        <f>VLOOKUP($B188,[3]Lifesheet!$K$49:$AN$290,27,0)</f>
        <v>71260477.977167904</v>
      </c>
      <c r="AB188" s="2">
        <f>VLOOKUP($B188,[3]Lifesheet!$K$49:$AN$290,28,0)</f>
        <v>71657884.640194207</v>
      </c>
      <c r="AC188" s="2">
        <f>VLOOKUP($B188,[3]Lifesheet!$K$49:$AN$290,29,0)</f>
        <v>71738097.248163104</v>
      </c>
      <c r="AD188" s="2">
        <f>VLOOKUP($B188,[3]Lifesheet!$K$49:$AN$290,30,0)</f>
        <v>71523321.242765993</v>
      </c>
      <c r="AE188" s="2">
        <f>VLOOKUP(B188,[3]Lifesheet!$K$49:$AX$290,40,0)</f>
        <v>0</v>
      </c>
    </row>
    <row r="189" spans="1:31" x14ac:dyDescent="0.25">
      <c r="A189">
        <v>20210630</v>
      </c>
      <c r="B189" t="s">
        <v>187</v>
      </c>
      <c r="C189" s="1">
        <f>VLOOKUP(B189,'[1]MP 2021Q2'!$A$2:$B$243,2,0)</f>
        <v>5.5E-2</v>
      </c>
      <c r="D189" s="3">
        <f>VLOOKUP(B189,'[2]Operationeel Risico'!$S$53:$AB$294,6,0)</f>
        <v>275947.007248112</v>
      </c>
      <c r="E189" s="3">
        <f>VLOOKUP(B189,'[2]Operationeel Risico'!$S$53:$AB$294,7,0)</f>
        <v>0</v>
      </c>
      <c r="F189" s="3">
        <f>VLOOKUP(B189,'[2]Operationeel Risico'!$S$53:$AB$294,8,0)</f>
        <v>0</v>
      </c>
      <c r="G189" s="3">
        <f>VLOOKUP(B189,'[2]Operationeel Risico'!$S$53:$AB$294,9,0)</f>
        <v>0</v>
      </c>
      <c r="H189" s="3">
        <f>VLOOKUP(B189,'[2]Operationeel Risico'!$S$53:$AB$294,10,0)</f>
        <v>10.45</v>
      </c>
      <c r="I189" s="2">
        <f>VLOOKUP(B189,[3]Lifesheet!$K$49:$AR$290,34,0)</f>
        <v>260238.020234442</v>
      </c>
      <c r="J189" s="2">
        <f>VLOOKUP(B189,[3]Lifesheet!$K$49:$R$290,8,0)</f>
        <v>1</v>
      </c>
      <c r="K189" s="2">
        <f>VLOOKUP(B189,[3]Lifesheet!$K$49:$AU$290,37,0)</f>
        <v>0</v>
      </c>
      <c r="L189" s="2">
        <f>VLOOKUP($B189,[3]Lifesheet!$K$49:$CK$290,71,0)</f>
        <v>0</v>
      </c>
      <c r="M189" s="2">
        <f>VLOOKUP($B189,[3]Lifesheet!$K$49:$CK$290,72,0)</f>
        <v>0</v>
      </c>
      <c r="N189" s="2">
        <f>VLOOKUP($B189,[3]Lifesheet!$K$49:$CK$290,73,0)</f>
        <v>0</v>
      </c>
      <c r="O189" s="2">
        <f>VLOOKUP($B189,[3]Lifesheet!$K$49:$CK$290,74,0)</f>
        <v>0</v>
      </c>
      <c r="P189" s="2">
        <f>VLOOKUP($B189,[3]Lifesheet!$K$49:$CK$290,75,0)</f>
        <v>0</v>
      </c>
      <c r="Q189" s="2">
        <f>VLOOKUP($B189,[3]Lifesheet!$K$49:$CK$290,76,0)</f>
        <v>0</v>
      </c>
      <c r="R189" s="2">
        <f>VLOOKUP($B189,[3]Lifesheet!$K$49:$CK$290,77,0)</f>
        <v>0</v>
      </c>
      <c r="S189" s="2">
        <f>VLOOKUP($B189,[3]Lifesheet!$K$49:$CK$290,78,0)</f>
        <v>0</v>
      </c>
      <c r="T189" s="2">
        <f>VLOOKUP($B189,[3]Lifesheet!$K$49:$CK$290,79,0)</f>
        <v>0</v>
      </c>
      <c r="U189" s="2">
        <f>VLOOKUP(B189,[3]Lifesheet!$K$49:$AO$290,31,0)</f>
        <v>574.79682641122702</v>
      </c>
      <c r="V189" s="2">
        <f>VLOOKUP($B189,[3]Lifesheet!$K$49:$AN$290,22,0)</f>
        <v>275372.21042170102</v>
      </c>
      <c r="W189" s="2">
        <f>VLOOKUP($B189,[3]Lifesheet!$K$49:$AN$290,23,0)</f>
        <v>275238.778289949</v>
      </c>
      <c r="X189" s="2">
        <f>VLOOKUP($B189,[3]Lifesheet!$K$49:$AN$290,24,0)</f>
        <v>275548.60616759001</v>
      </c>
      <c r="Y189" s="2">
        <f>VLOOKUP($B189,[3]Lifesheet!$K$49:$AN$290,25,0)</f>
        <v>275372.21042170102</v>
      </c>
      <c r="Z189" s="2">
        <f>VLOOKUP($B189,[3]Lifesheet!$K$49:$AN$290,26,0)</f>
        <v>275411.00789500203</v>
      </c>
      <c r="AA189" s="2">
        <f>VLOOKUP($B189,[3]Lifesheet!$K$49:$AN$290,27,0)</f>
        <v>275331.826901439</v>
      </c>
      <c r="AB189" s="2">
        <f>VLOOKUP($B189,[3]Lifesheet!$K$49:$AN$290,28,0)</f>
        <v>275372.21042170102</v>
      </c>
      <c r="AC189" s="2">
        <f>VLOOKUP($B189,[3]Lifesheet!$K$49:$AN$290,29,0)</f>
        <v>275582.83254648099</v>
      </c>
      <c r="AD189" s="2">
        <f>VLOOKUP($B189,[3]Lifesheet!$K$49:$AN$290,30,0)</f>
        <v>275161.18408080202</v>
      </c>
      <c r="AE189" s="2">
        <f>VLOOKUP(B189,[3]Lifesheet!$K$49:$AX$290,40,0)</f>
        <v>0</v>
      </c>
    </row>
    <row r="190" spans="1:31" x14ac:dyDescent="0.25">
      <c r="A190">
        <v>20210630</v>
      </c>
      <c r="B190" t="s">
        <v>188</v>
      </c>
      <c r="C190" s="1">
        <f>VLOOKUP(B190,'[1]MP 2021Q2'!$A$2:$B$243,2,0)</f>
        <v>5.0000000000000001E-3</v>
      </c>
      <c r="D190" s="3">
        <f>VLOOKUP(B190,'[2]Operationeel Risico'!$S$53:$AB$294,6,0)</f>
        <v>89338687.168465301</v>
      </c>
      <c r="E190" s="3">
        <f>VLOOKUP(B190,'[2]Operationeel Risico'!$S$53:$AB$294,7,0)</f>
        <v>3290933.19</v>
      </c>
      <c r="F190" s="3">
        <f>VLOOKUP(B190,'[2]Operationeel Risico'!$S$53:$AB$294,8,0)</f>
        <v>0</v>
      </c>
      <c r="G190" s="3">
        <f>VLOOKUP(B190,'[2]Operationeel Risico'!$S$53:$AB$294,9,0)</f>
        <v>1380.8</v>
      </c>
      <c r="H190" s="3">
        <f>VLOOKUP(B190,'[2]Operationeel Risico'!$S$53:$AB$294,10,0)</f>
        <v>43.94</v>
      </c>
      <c r="I190" s="2">
        <f>VLOOKUP(B190,[3]Lifesheet!$K$49:$AR$290,34,0)</f>
        <v>62885300.786298603</v>
      </c>
      <c r="J190" s="2">
        <f>VLOOKUP(B190,[3]Lifesheet!$K$49:$R$290,8,0)</f>
        <v>1</v>
      </c>
      <c r="K190" s="2">
        <f>VLOOKUP(B190,[3]Lifesheet!$K$49:$AU$290,37,0)</f>
        <v>0</v>
      </c>
      <c r="L190" s="2">
        <f>VLOOKUP($B190,[3]Lifesheet!$K$49:$CK$290,71,0)</f>
        <v>27629024.599401001</v>
      </c>
      <c r="M190" s="2">
        <f>VLOOKUP($B190,[3]Lifesheet!$K$49:$CK$290,72,0)</f>
        <v>27529064.427457102</v>
      </c>
      <c r="N190" s="2">
        <f>VLOOKUP($B190,[3]Lifesheet!$K$49:$CK$290,73,0)</f>
        <v>27763512.388827398</v>
      </c>
      <c r="O190" s="2">
        <f>VLOOKUP($B190,[3]Lifesheet!$K$49:$CK$290,74,0)</f>
        <v>27629024.599401001</v>
      </c>
      <c r="P190" s="2">
        <f>VLOOKUP($B190,[3]Lifesheet!$K$49:$CK$290,75,0)</f>
        <v>34665616.500407301</v>
      </c>
      <c r="Q190" s="2">
        <f>VLOOKUP($B190,[3]Lifesheet!$K$49:$CK$290,76,0)</f>
        <v>22359950.158218801</v>
      </c>
      <c r="R190" s="2">
        <f>VLOOKUP($B190,[3]Lifesheet!$K$49:$CK$290,77,0)</f>
        <v>27629024.599401001</v>
      </c>
      <c r="S190" s="2">
        <f>VLOOKUP($B190,[3]Lifesheet!$K$49:$CK$290,78,0)</f>
        <v>27629024.599401001</v>
      </c>
      <c r="T190" s="2">
        <f>VLOOKUP($B190,[3]Lifesheet!$K$49:$CK$290,79,0)</f>
        <v>27560022.3226091</v>
      </c>
      <c r="U190" s="2">
        <f>VLOOKUP(B190,[3]Lifesheet!$K$49:$AO$290,31,0)</f>
        <v>0</v>
      </c>
      <c r="V190" s="2">
        <f>VLOOKUP($B190,[3]Lifesheet!$K$49:$AN$290,22,0)</f>
        <v>89338687.168465301</v>
      </c>
      <c r="W190" s="2">
        <f>VLOOKUP($B190,[3]Lifesheet!$K$49:$AN$290,23,0)</f>
        <v>89477346.498662904</v>
      </c>
      <c r="X190" s="2">
        <f>VLOOKUP($B190,[3]Lifesheet!$K$49:$AN$290,24,0)</f>
        <v>89151876.697419003</v>
      </c>
      <c r="Y190" s="2">
        <f>VLOOKUP($B190,[3]Lifesheet!$K$49:$AN$290,25,0)</f>
        <v>89340879.205351904</v>
      </c>
      <c r="Z190" s="2">
        <f>VLOOKUP($B190,[3]Lifesheet!$K$49:$AN$290,26,0)</f>
        <v>96146916.483585104</v>
      </c>
      <c r="AA190" s="2">
        <f>VLOOKUP($B190,[3]Lifesheet!$K$49:$AN$290,27,0)</f>
        <v>84254011.828651696</v>
      </c>
      <c r="AB190" s="2">
        <f>VLOOKUP($B190,[3]Lifesheet!$K$49:$AN$290,28,0)</f>
        <v>89338687.168465301</v>
      </c>
      <c r="AC190" s="2">
        <f>VLOOKUP($B190,[3]Lifesheet!$K$49:$AN$290,29,0)</f>
        <v>89590693.733984306</v>
      </c>
      <c r="AD190" s="2">
        <f>VLOOKUP($B190,[3]Lifesheet!$K$49:$AN$290,30,0)</f>
        <v>89445225.362743199</v>
      </c>
      <c r="AE190" s="2">
        <f>VLOOKUP(B190,[3]Lifesheet!$K$49:$AX$290,40,0)</f>
        <v>0</v>
      </c>
    </row>
    <row r="191" spans="1:31" x14ac:dyDescent="0.25">
      <c r="A191">
        <v>20210630</v>
      </c>
      <c r="B191" t="s">
        <v>189</v>
      </c>
      <c r="C191" s="1">
        <f>VLOOKUP(B191,'[1]MP 2021Q2'!$A$2:$B$243,2,0)</f>
        <v>5.0000000000000001E-3</v>
      </c>
      <c r="D191" s="3">
        <f>VLOOKUP(B191,'[2]Operationeel Risico'!$S$53:$AB$294,6,0)</f>
        <v>223126034.188685</v>
      </c>
      <c r="E191" s="3">
        <f>VLOOKUP(B191,'[2]Operationeel Risico'!$S$53:$AB$294,7,0)</f>
        <v>9373730.1500000004</v>
      </c>
      <c r="F191" s="3">
        <f>VLOOKUP(B191,'[2]Operationeel Risico'!$S$53:$AB$294,8,0)</f>
        <v>0</v>
      </c>
      <c r="G191" s="3">
        <f>VLOOKUP(B191,'[2]Operationeel Risico'!$S$53:$AB$294,9,0)</f>
        <v>4207.62</v>
      </c>
      <c r="H191" s="3">
        <f>VLOOKUP(B191,'[2]Operationeel Risico'!$S$53:$AB$294,10,0)</f>
        <v>71.61</v>
      </c>
      <c r="I191" s="2">
        <f>VLOOKUP(B191,[3]Lifesheet!$K$49:$AR$290,34,0)</f>
        <v>153599556.66887999</v>
      </c>
      <c r="J191" s="2">
        <f>VLOOKUP(B191,[3]Lifesheet!$K$49:$R$290,8,0)</f>
        <v>1</v>
      </c>
      <c r="K191" s="2">
        <f>VLOOKUP(B191,[3]Lifesheet!$K$49:$AU$290,37,0)</f>
        <v>0</v>
      </c>
      <c r="L191" s="2">
        <f>VLOOKUP($B191,[3]Lifesheet!$K$49:$CK$290,71,0)</f>
        <v>73191543.138342097</v>
      </c>
      <c r="M191" s="2">
        <f>VLOOKUP($B191,[3]Lifesheet!$K$49:$CK$290,72,0)</f>
        <v>72931762.001800895</v>
      </c>
      <c r="N191" s="2">
        <f>VLOOKUP($B191,[3]Lifesheet!$K$49:$CK$290,73,0)</f>
        <v>73540975.629070997</v>
      </c>
      <c r="O191" s="2">
        <f>VLOOKUP($B191,[3]Lifesheet!$K$49:$CK$290,74,0)</f>
        <v>73191543.138342097</v>
      </c>
      <c r="P191" s="2">
        <f>VLOOKUP($B191,[3]Lifesheet!$K$49:$CK$290,75,0)</f>
        <v>93475000.0135203</v>
      </c>
      <c r="Q191" s="2">
        <f>VLOOKUP($B191,[3]Lifesheet!$K$49:$CK$290,76,0)</f>
        <v>58128276.601865299</v>
      </c>
      <c r="R191" s="2">
        <f>VLOOKUP($B191,[3]Lifesheet!$K$49:$CK$290,77,0)</f>
        <v>73191543.138342097</v>
      </c>
      <c r="S191" s="2">
        <f>VLOOKUP($B191,[3]Lifesheet!$K$49:$CK$290,78,0)</f>
        <v>73191543.138342097</v>
      </c>
      <c r="T191" s="2">
        <f>VLOOKUP($B191,[3]Lifesheet!$K$49:$CK$290,79,0)</f>
        <v>73008511.392339706</v>
      </c>
      <c r="U191" s="2">
        <f>VLOOKUP(B191,[3]Lifesheet!$K$49:$AO$290,31,0)</f>
        <v>0</v>
      </c>
      <c r="V191" s="2">
        <f>VLOOKUP($B191,[3]Lifesheet!$K$49:$AN$290,22,0)</f>
        <v>223126034.188685</v>
      </c>
      <c r="W191" s="2">
        <f>VLOOKUP($B191,[3]Lifesheet!$K$49:$AN$290,23,0)</f>
        <v>223732723.39785701</v>
      </c>
      <c r="X191" s="2">
        <f>VLOOKUP($B191,[3]Lifesheet!$K$49:$AN$290,24,0)</f>
        <v>222309945.110852</v>
      </c>
      <c r="Y191" s="2">
        <f>VLOOKUP($B191,[3]Lifesheet!$K$49:$AN$290,25,0)</f>
        <v>223141101.43685901</v>
      </c>
      <c r="Z191" s="2">
        <f>VLOOKUP($B191,[3]Lifesheet!$K$49:$AN$290,26,0)</f>
        <v>242926374.01330599</v>
      </c>
      <c r="AA191" s="2">
        <f>VLOOKUP($B191,[3]Lifesheet!$K$49:$AN$290,27,0)</f>
        <v>208512258.387629</v>
      </c>
      <c r="AB191" s="2">
        <f>VLOOKUP($B191,[3]Lifesheet!$K$49:$AN$290,28,0)</f>
        <v>223126034.188685</v>
      </c>
      <c r="AC191" s="2">
        <f>VLOOKUP($B191,[3]Lifesheet!$K$49:$AN$290,29,0)</f>
        <v>223875899.88914999</v>
      </c>
      <c r="AD191" s="2">
        <f>VLOOKUP($B191,[3]Lifesheet!$K$49:$AN$290,30,0)</f>
        <v>223589964.36238399</v>
      </c>
      <c r="AE191" s="2">
        <f>VLOOKUP(B191,[3]Lifesheet!$K$49:$AX$290,40,0)</f>
        <v>0</v>
      </c>
    </row>
    <row r="192" spans="1:31" x14ac:dyDescent="0.25">
      <c r="A192">
        <v>20210630</v>
      </c>
      <c r="B192" t="s">
        <v>190</v>
      </c>
      <c r="C192" s="1">
        <f>VLOOKUP(B192,'[1]MP 2021Q2'!$A$2:$B$243,2,0)</f>
        <v>0.13</v>
      </c>
      <c r="D192" s="3">
        <f>VLOOKUP(B192,'[2]Operationeel Risico'!$S$53:$AB$294,6,0)</f>
        <v>26003134.9683921</v>
      </c>
      <c r="E192" s="3">
        <f>VLOOKUP(B192,'[2]Operationeel Risico'!$S$53:$AB$294,7,0)</f>
        <v>993858.78</v>
      </c>
      <c r="F192" s="3">
        <f>VLOOKUP(B192,'[2]Operationeel Risico'!$S$53:$AB$294,8,0)</f>
        <v>0</v>
      </c>
      <c r="G192" s="3">
        <f>VLOOKUP(B192,'[2]Operationeel Risico'!$S$53:$AB$294,9,0)</f>
        <v>894.78</v>
      </c>
      <c r="H192" s="3">
        <f>VLOOKUP(B192,'[2]Operationeel Risico'!$S$53:$AB$294,10,0)</f>
        <v>398.25</v>
      </c>
      <c r="I192" s="2">
        <f>VLOOKUP(B192,[3]Lifesheet!$K$49:$AR$290,34,0)</f>
        <v>22263215.122022901</v>
      </c>
      <c r="J192" s="2">
        <f>VLOOKUP(B192,[3]Lifesheet!$K$49:$R$290,8,0)</f>
        <v>1</v>
      </c>
      <c r="K192" s="2">
        <f>VLOOKUP(B192,[3]Lifesheet!$K$49:$AU$290,37,0)</f>
        <v>0</v>
      </c>
      <c r="L192" s="2">
        <f>VLOOKUP($B192,[3]Lifesheet!$K$49:$CK$290,71,0)</f>
        <v>0</v>
      </c>
      <c r="M192" s="2">
        <f>VLOOKUP($B192,[3]Lifesheet!$K$49:$CK$290,72,0)</f>
        <v>0</v>
      </c>
      <c r="N192" s="2">
        <f>VLOOKUP($B192,[3]Lifesheet!$K$49:$CK$290,73,0)</f>
        <v>0</v>
      </c>
      <c r="O192" s="2">
        <f>VLOOKUP($B192,[3]Lifesheet!$K$49:$CK$290,74,0)</f>
        <v>0</v>
      </c>
      <c r="P192" s="2">
        <f>VLOOKUP($B192,[3]Lifesheet!$K$49:$CK$290,75,0)</f>
        <v>0</v>
      </c>
      <c r="Q192" s="2">
        <f>VLOOKUP($B192,[3]Lifesheet!$K$49:$CK$290,76,0)</f>
        <v>0</v>
      </c>
      <c r="R192" s="2">
        <f>VLOOKUP($B192,[3]Lifesheet!$K$49:$CK$290,77,0)</f>
        <v>0</v>
      </c>
      <c r="S192" s="2">
        <f>VLOOKUP($B192,[3]Lifesheet!$K$49:$CK$290,78,0)</f>
        <v>0</v>
      </c>
      <c r="T192" s="2">
        <f>VLOOKUP($B192,[3]Lifesheet!$K$49:$CK$290,79,0)</f>
        <v>0</v>
      </c>
      <c r="U192" s="2">
        <f>VLOOKUP(B192,[3]Lifesheet!$K$49:$AO$290,31,0)</f>
        <v>-25311.548221929999</v>
      </c>
      <c r="V192" s="2">
        <f>VLOOKUP($B192,[3]Lifesheet!$K$49:$AN$290,22,0)</f>
        <v>26028446.516614001</v>
      </c>
      <c r="W192" s="2">
        <f>VLOOKUP($B192,[3]Lifesheet!$K$49:$AN$290,23,0)</f>
        <v>26010972.491367199</v>
      </c>
      <c r="X192" s="2">
        <f>VLOOKUP($B192,[3]Lifesheet!$K$49:$AN$290,24,0)</f>
        <v>26052101.776802499</v>
      </c>
      <c r="Y192" s="2">
        <f>VLOOKUP($B192,[3]Lifesheet!$K$49:$AN$290,25,0)</f>
        <v>26028259.751849402</v>
      </c>
      <c r="Z192" s="2">
        <f>VLOOKUP($B192,[3]Lifesheet!$K$49:$AN$290,26,0)</f>
        <v>28087992.556725498</v>
      </c>
      <c r="AA192" s="2">
        <f>VLOOKUP($B192,[3]Lifesheet!$K$49:$AN$290,27,0)</f>
        <v>24905304.7293556</v>
      </c>
      <c r="AB192" s="2">
        <f>VLOOKUP($B192,[3]Lifesheet!$K$49:$AN$290,28,0)</f>
        <v>26028446.516614001</v>
      </c>
      <c r="AC192" s="2">
        <f>VLOOKUP($B192,[3]Lifesheet!$K$49:$AN$290,29,0)</f>
        <v>26282474.469167501</v>
      </c>
      <c r="AD192" s="2">
        <f>VLOOKUP($B192,[3]Lifesheet!$K$49:$AN$290,30,0)</f>
        <v>26040532.236682199</v>
      </c>
      <c r="AE192" s="2">
        <f>VLOOKUP(B192,[3]Lifesheet!$K$49:$AX$290,40,0)</f>
        <v>0</v>
      </c>
    </row>
    <row r="193" spans="1:31" x14ac:dyDescent="0.25">
      <c r="A193">
        <v>20210630</v>
      </c>
      <c r="B193" t="s">
        <v>191</v>
      </c>
      <c r="C193" s="1">
        <f>VLOOKUP(B193,'[1]MP 2021Q2'!$A$2:$B$243,2,0)</f>
        <v>0.13</v>
      </c>
      <c r="D193" s="3">
        <f>VLOOKUP(B193,'[2]Operationeel Risico'!$S$53:$AB$294,6,0)</f>
        <v>16274004.9300912</v>
      </c>
      <c r="E193" s="3">
        <f>VLOOKUP(B193,'[2]Operationeel Risico'!$S$53:$AB$294,7,0)</f>
        <v>1445591.12</v>
      </c>
      <c r="F193" s="3">
        <f>VLOOKUP(B193,'[2]Operationeel Risico'!$S$53:$AB$294,8,0)</f>
        <v>0</v>
      </c>
      <c r="G193" s="3">
        <f>VLOOKUP(B193,'[2]Operationeel Risico'!$S$53:$AB$294,9,0)</f>
        <v>1645.7</v>
      </c>
      <c r="H193" s="3">
        <f>VLOOKUP(B193,'[2]Operationeel Risico'!$S$53:$AB$294,10,0)</f>
        <v>59.27</v>
      </c>
      <c r="I193" s="2">
        <f>VLOOKUP(B193,[3]Lifesheet!$K$49:$AR$290,34,0)</f>
        <v>16163962.4435101</v>
      </c>
      <c r="J193" s="2">
        <f>VLOOKUP(B193,[3]Lifesheet!$K$49:$R$290,8,0)</f>
        <v>1</v>
      </c>
      <c r="K193" s="2">
        <f>VLOOKUP(B193,[3]Lifesheet!$K$49:$AU$290,37,0)</f>
        <v>0</v>
      </c>
      <c r="L193" s="2">
        <f>VLOOKUP($B193,[3]Lifesheet!$K$49:$CK$290,71,0)</f>
        <v>0</v>
      </c>
      <c r="M193" s="2">
        <f>VLOOKUP($B193,[3]Lifesheet!$K$49:$CK$290,72,0)</f>
        <v>0</v>
      </c>
      <c r="N193" s="2">
        <f>VLOOKUP($B193,[3]Lifesheet!$K$49:$CK$290,73,0)</f>
        <v>0</v>
      </c>
      <c r="O193" s="2">
        <f>VLOOKUP($B193,[3]Lifesheet!$K$49:$CK$290,74,0)</f>
        <v>0</v>
      </c>
      <c r="P193" s="2">
        <f>VLOOKUP($B193,[3]Lifesheet!$K$49:$CK$290,75,0)</f>
        <v>0</v>
      </c>
      <c r="Q193" s="2">
        <f>VLOOKUP($B193,[3]Lifesheet!$K$49:$CK$290,76,0)</f>
        <v>0</v>
      </c>
      <c r="R193" s="2">
        <f>VLOOKUP($B193,[3]Lifesheet!$K$49:$CK$290,77,0)</f>
        <v>0</v>
      </c>
      <c r="S193" s="2">
        <f>VLOOKUP($B193,[3]Lifesheet!$K$49:$CK$290,78,0)</f>
        <v>0</v>
      </c>
      <c r="T193" s="2">
        <f>VLOOKUP($B193,[3]Lifesheet!$K$49:$CK$290,79,0)</f>
        <v>0</v>
      </c>
      <c r="U193" s="2">
        <f>VLOOKUP(B193,[3]Lifesheet!$K$49:$AO$290,31,0)</f>
        <v>-80783.671373930003</v>
      </c>
      <c r="V193" s="2">
        <f>VLOOKUP($B193,[3]Lifesheet!$K$49:$AN$290,22,0)</f>
        <v>16354788.6014651</v>
      </c>
      <c r="W193" s="2">
        <f>VLOOKUP($B193,[3]Lifesheet!$K$49:$AN$290,23,0)</f>
        <v>16711329.2868325</v>
      </c>
      <c r="X193" s="2">
        <f>VLOOKUP($B193,[3]Lifesheet!$K$49:$AN$290,24,0)</f>
        <v>15874611.097965101</v>
      </c>
      <c r="Y193" s="2">
        <f>VLOOKUP($B193,[3]Lifesheet!$K$49:$AN$290,25,0)</f>
        <v>16354544.691087101</v>
      </c>
      <c r="Z193" s="2">
        <f>VLOOKUP($B193,[3]Lifesheet!$K$49:$AN$290,26,0)</f>
        <v>16984077.818031501</v>
      </c>
      <c r="AA193" s="2">
        <f>VLOOKUP($B193,[3]Lifesheet!$K$49:$AN$290,27,0)</f>
        <v>16118419.793122999</v>
      </c>
      <c r="AB193" s="2">
        <f>VLOOKUP($B193,[3]Lifesheet!$K$49:$AN$290,28,0)</f>
        <v>16354788.6014651</v>
      </c>
      <c r="AC193" s="2">
        <f>VLOOKUP($B193,[3]Lifesheet!$K$49:$AN$290,29,0)</f>
        <v>16566571.800550999</v>
      </c>
      <c r="AD193" s="2">
        <f>VLOOKUP($B193,[3]Lifesheet!$K$49:$AN$290,30,0)</f>
        <v>16550719.218220901</v>
      </c>
      <c r="AE193" s="2">
        <f>VLOOKUP(B193,[3]Lifesheet!$K$49:$AX$290,40,0)</f>
        <v>0</v>
      </c>
    </row>
    <row r="194" spans="1:31" x14ac:dyDescent="0.25">
      <c r="A194">
        <v>20210630</v>
      </c>
      <c r="B194" t="s">
        <v>192</v>
      </c>
      <c r="C194" s="1">
        <f>VLOOKUP(B194,'[1]MP 2021Q2'!$A$2:$B$243,2,0)</f>
        <v>0.13</v>
      </c>
      <c r="D194" s="3">
        <f>VLOOKUP(B194,'[2]Operationeel Risico'!$S$53:$AB$294,6,0)</f>
        <v>291664365.07572502</v>
      </c>
      <c r="E194" s="3">
        <f>VLOOKUP(B194,'[2]Operationeel Risico'!$S$53:$AB$294,7,0)</f>
        <v>5554991.7300000004</v>
      </c>
      <c r="F194" s="3">
        <f>VLOOKUP(B194,'[2]Operationeel Risico'!$S$53:$AB$294,8,0)</f>
        <v>0</v>
      </c>
      <c r="G194" s="3">
        <f>VLOOKUP(B194,'[2]Operationeel Risico'!$S$53:$AB$294,9,0)</f>
        <v>6694.41</v>
      </c>
      <c r="H194" s="3">
        <f>VLOOKUP(B194,'[2]Operationeel Risico'!$S$53:$AB$294,10,0)</f>
        <v>10479.74</v>
      </c>
      <c r="I194" s="2">
        <f>VLOOKUP(B194,[3]Lifesheet!$K$49:$AR$290,34,0)</f>
        <v>310254024.041448</v>
      </c>
      <c r="J194" s="2">
        <f>VLOOKUP(B194,[3]Lifesheet!$K$49:$R$290,8,0)</f>
        <v>1</v>
      </c>
      <c r="K194" s="2">
        <f>VLOOKUP(B194,[3]Lifesheet!$K$49:$AU$290,37,0)</f>
        <v>0</v>
      </c>
      <c r="L194" s="2">
        <f>VLOOKUP($B194,[3]Lifesheet!$K$49:$CK$290,71,0)</f>
        <v>0</v>
      </c>
      <c r="M194" s="2">
        <f>VLOOKUP($B194,[3]Lifesheet!$K$49:$CK$290,72,0)</f>
        <v>0</v>
      </c>
      <c r="N194" s="2">
        <f>VLOOKUP($B194,[3]Lifesheet!$K$49:$CK$290,73,0)</f>
        <v>0</v>
      </c>
      <c r="O194" s="2">
        <f>VLOOKUP($B194,[3]Lifesheet!$K$49:$CK$290,74,0)</f>
        <v>0</v>
      </c>
      <c r="P194" s="2">
        <f>VLOOKUP($B194,[3]Lifesheet!$K$49:$CK$290,75,0)</f>
        <v>0</v>
      </c>
      <c r="Q194" s="2">
        <f>VLOOKUP($B194,[3]Lifesheet!$K$49:$CK$290,76,0)</f>
        <v>0</v>
      </c>
      <c r="R194" s="2">
        <f>VLOOKUP($B194,[3]Lifesheet!$K$49:$CK$290,77,0)</f>
        <v>0</v>
      </c>
      <c r="S194" s="2">
        <f>VLOOKUP($B194,[3]Lifesheet!$K$49:$CK$290,78,0)</f>
        <v>0</v>
      </c>
      <c r="T194" s="2">
        <f>VLOOKUP($B194,[3]Lifesheet!$K$49:$CK$290,79,0)</f>
        <v>0</v>
      </c>
      <c r="U194" s="2">
        <f>VLOOKUP(B194,[3]Lifesheet!$K$49:$AO$290,31,0)</f>
        <v>-1177823.3599634899</v>
      </c>
      <c r="V194" s="2">
        <f>VLOOKUP($B194,[3]Lifesheet!$K$49:$AN$290,22,0)</f>
        <v>292842188.43568897</v>
      </c>
      <c r="W194" s="2">
        <f>VLOOKUP($B194,[3]Lifesheet!$K$49:$AN$290,23,0)</f>
        <v>292997355.67638201</v>
      </c>
      <c r="X194" s="2">
        <f>VLOOKUP($B194,[3]Lifesheet!$K$49:$AN$290,24,0)</f>
        <v>292633736.84702498</v>
      </c>
      <c r="Y194" s="2">
        <f>VLOOKUP($B194,[3]Lifesheet!$K$49:$AN$290,25,0)</f>
        <v>292840962.999852</v>
      </c>
      <c r="Z194" s="2">
        <f>VLOOKUP($B194,[3]Lifesheet!$K$49:$AN$290,26,0)</f>
        <v>290959021.46325302</v>
      </c>
      <c r="AA194" s="2">
        <f>VLOOKUP($B194,[3]Lifesheet!$K$49:$AN$290,27,0)</f>
        <v>294461222.57125199</v>
      </c>
      <c r="AB194" s="2">
        <f>VLOOKUP($B194,[3]Lifesheet!$K$49:$AN$290,28,0)</f>
        <v>292842188.43568897</v>
      </c>
      <c r="AC194" s="2">
        <f>VLOOKUP($B194,[3]Lifesheet!$K$49:$AN$290,29,0)</f>
        <v>295393005.95517403</v>
      </c>
      <c r="AD194" s="2">
        <f>VLOOKUP($B194,[3]Lifesheet!$K$49:$AN$290,30,0)</f>
        <v>292930441.36952603</v>
      </c>
      <c r="AE194" s="2">
        <f>VLOOKUP(B194,[3]Lifesheet!$K$49:$AX$290,40,0)</f>
        <v>0</v>
      </c>
    </row>
    <row r="195" spans="1:31" x14ac:dyDescent="0.25">
      <c r="A195">
        <v>20210630</v>
      </c>
      <c r="B195" t="s">
        <v>193</v>
      </c>
      <c r="C195" s="1">
        <f>VLOOKUP(B195,'[1]MP 2021Q2'!$A$2:$B$243,2,0)</f>
        <v>5.0000000000000001E-3</v>
      </c>
      <c r="D195" s="3">
        <f>VLOOKUP(B195,'[2]Operationeel Risico'!$S$53:$AB$294,6,0)</f>
        <v>16137429.3792975</v>
      </c>
      <c r="E195" s="3">
        <f>VLOOKUP(B195,'[2]Operationeel Risico'!$S$53:$AB$294,7,0)</f>
        <v>630059.30000000005</v>
      </c>
      <c r="F195" s="3">
        <f>VLOOKUP(B195,'[2]Operationeel Risico'!$S$53:$AB$294,8,0)</f>
        <v>0</v>
      </c>
      <c r="G195" s="3">
        <f>VLOOKUP(B195,'[2]Operationeel Risico'!$S$53:$AB$294,9,0)</f>
        <v>237.9</v>
      </c>
      <c r="H195" s="3">
        <f>VLOOKUP(B195,'[2]Operationeel Risico'!$S$53:$AB$294,10,0)</f>
        <v>10.93</v>
      </c>
      <c r="I195" s="2">
        <f>VLOOKUP(B195,[3]Lifesheet!$K$49:$AR$290,34,0)</f>
        <v>11751254.6180714</v>
      </c>
      <c r="J195" s="2">
        <f>VLOOKUP(B195,[3]Lifesheet!$K$49:$R$290,8,0)</f>
        <v>1</v>
      </c>
      <c r="K195" s="2">
        <f>VLOOKUP(B195,[3]Lifesheet!$K$49:$AU$290,37,0)</f>
        <v>0</v>
      </c>
      <c r="L195" s="2">
        <f>VLOOKUP($B195,[3]Lifesheet!$K$49:$CK$290,71,0)</f>
        <v>4746216.1593506699</v>
      </c>
      <c r="M195" s="2">
        <f>VLOOKUP($B195,[3]Lifesheet!$K$49:$CK$290,72,0)</f>
        <v>4729012.7025595903</v>
      </c>
      <c r="N195" s="2">
        <f>VLOOKUP($B195,[3]Lifesheet!$K$49:$CK$290,73,0)</f>
        <v>4769370.1968145603</v>
      </c>
      <c r="O195" s="2">
        <f>VLOOKUP($B195,[3]Lifesheet!$K$49:$CK$290,74,0)</f>
        <v>4746216.1593506699</v>
      </c>
      <c r="P195" s="2">
        <f>VLOOKUP($B195,[3]Lifesheet!$K$49:$CK$290,75,0)</f>
        <v>5858876.4945863103</v>
      </c>
      <c r="Q195" s="2">
        <f>VLOOKUP($B195,[3]Lifesheet!$K$49:$CK$290,76,0)</f>
        <v>3898730.5096097901</v>
      </c>
      <c r="R195" s="2">
        <f>VLOOKUP($B195,[3]Lifesheet!$K$49:$CK$290,77,0)</f>
        <v>4746216.1593506699</v>
      </c>
      <c r="S195" s="2">
        <f>VLOOKUP($B195,[3]Lifesheet!$K$49:$CK$290,78,0)</f>
        <v>4746216.1593506699</v>
      </c>
      <c r="T195" s="2">
        <f>VLOOKUP($B195,[3]Lifesheet!$K$49:$CK$290,79,0)</f>
        <v>4734274.8217836302</v>
      </c>
      <c r="U195" s="2">
        <f>VLOOKUP(B195,[3]Lifesheet!$K$49:$AO$290,31,0)</f>
        <v>0</v>
      </c>
      <c r="V195" s="2">
        <f>VLOOKUP($B195,[3]Lifesheet!$K$49:$AN$290,22,0)</f>
        <v>16137429.3792975</v>
      </c>
      <c r="W195" s="2">
        <f>VLOOKUP($B195,[3]Lifesheet!$K$49:$AN$290,23,0)</f>
        <v>16161102.1309861</v>
      </c>
      <c r="X195" s="2">
        <f>VLOOKUP($B195,[3]Lifesheet!$K$49:$AN$290,24,0)</f>
        <v>16105535.723017501</v>
      </c>
      <c r="Y195" s="2">
        <f>VLOOKUP($B195,[3]Lifesheet!$K$49:$AN$290,25,0)</f>
        <v>16138975.5368212</v>
      </c>
      <c r="Z195" s="2">
        <f>VLOOKUP($B195,[3]Lifesheet!$K$49:$AN$290,26,0)</f>
        <v>17173291.302944299</v>
      </c>
      <c r="AA195" s="2">
        <f>VLOOKUP($B195,[3]Lifesheet!$K$49:$AN$290,27,0)</f>
        <v>15349966.714389499</v>
      </c>
      <c r="AB195" s="2">
        <f>VLOOKUP($B195,[3]Lifesheet!$K$49:$AN$290,28,0)</f>
        <v>16137429.3792975</v>
      </c>
      <c r="AC195" s="2">
        <f>VLOOKUP($B195,[3]Lifesheet!$K$49:$AN$290,29,0)</f>
        <v>16179944.5966425</v>
      </c>
      <c r="AD195" s="2">
        <f>VLOOKUP($B195,[3]Lifesheet!$K$49:$AN$290,30,0)</f>
        <v>16157031.680714499</v>
      </c>
      <c r="AE195" s="2">
        <f>VLOOKUP(B195,[3]Lifesheet!$K$49:$AX$290,40,0)</f>
        <v>0</v>
      </c>
    </row>
    <row r="196" spans="1:31" x14ac:dyDescent="0.25">
      <c r="A196">
        <v>20210630</v>
      </c>
      <c r="B196" t="s">
        <v>194</v>
      </c>
      <c r="C196" s="1">
        <f>VLOOKUP(B196,'[1]MP 2021Q2'!$A$2:$B$243,2,0)</f>
        <v>0.13</v>
      </c>
      <c r="D196" s="3">
        <f>VLOOKUP(B196,'[2]Operationeel Risico'!$S$53:$AB$294,6,0)</f>
        <v>194594391.05464801</v>
      </c>
      <c r="E196" s="3">
        <f>VLOOKUP(B196,'[2]Operationeel Risico'!$S$53:$AB$294,7,0)</f>
        <v>7416713.8700000001</v>
      </c>
      <c r="F196" s="3">
        <f>VLOOKUP(B196,'[2]Operationeel Risico'!$S$53:$AB$294,8,0)</f>
        <v>0.01</v>
      </c>
      <c r="G196" s="3">
        <f>VLOOKUP(B196,'[2]Operationeel Risico'!$S$53:$AB$294,9,0)</f>
        <v>6105.34</v>
      </c>
      <c r="H196" s="3">
        <f>VLOOKUP(B196,'[2]Operationeel Risico'!$S$53:$AB$294,10,0)</f>
        <v>2090.8000000000002</v>
      </c>
      <c r="I196" s="2">
        <f>VLOOKUP(B196,[3]Lifesheet!$K$49:$AR$290,34,0)</f>
        <v>231689124.85173601</v>
      </c>
      <c r="J196" s="2">
        <f>VLOOKUP(B196,[3]Lifesheet!$K$49:$R$290,8,0)</f>
        <v>1</v>
      </c>
      <c r="K196" s="2">
        <f>VLOOKUP(B196,[3]Lifesheet!$K$49:$AU$290,37,0)</f>
        <v>0</v>
      </c>
      <c r="L196" s="2">
        <f>VLOOKUP($B196,[3]Lifesheet!$K$49:$CK$290,71,0)</f>
        <v>0</v>
      </c>
      <c r="M196" s="2">
        <f>VLOOKUP($B196,[3]Lifesheet!$K$49:$CK$290,72,0)</f>
        <v>0</v>
      </c>
      <c r="N196" s="2">
        <f>VLOOKUP($B196,[3]Lifesheet!$K$49:$CK$290,73,0)</f>
        <v>0</v>
      </c>
      <c r="O196" s="2">
        <f>VLOOKUP($B196,[3]Lifesheet!$K$49:$CK$290,74,0)</f>
        <v>0</v>
      </c>
      <c r="P196" s="2">
        <f>VLOOKUP($B196,[3]Lifesheet!$K$49:$CK$290,75,0)</f>
        <v>0</v>
      </c>
      <c r="Q196" s="2">
        <f>VLOOKUP($B196,[3]Lifesheet!$K$49:$CK$290,76,0)</f>
        <v>0</v>
      </c>
      <c r="R196" s="2">
        <f>VLOOKUP($B196,[3]Lifesheet!$K$49:$CK$290,77,0)</f>
        <v>0</v>
      </c>
      <c r="S196" s="2">
        <f>VLOOKUP($B196,[3]Lifesheet!$K$49:$CK$290,78,0)</f>
        <v>0</v>
      </c>
      <c r="T196" s="2">
        <f>VLOOKUP($B196,[3]Lifesheet!$K$49:$CK$290,79,0)</f>
        <v>0</v>
      </c>
      <c r="U196" s="2">
        <f>VLOOKUP(B196,[3]Lifesheet!$K$49:$AO$290,31,0)</f>
        <v>-574920.63147622999</v>
      </c>
      <c r="V196" s="2">
        <f>VLOOKUP($B196,[3]Lifesheet!$K$49:$AN$290,22,0)</f>
        <v>195169311.686124</v>
      </c>
      <c r="W196" s="2">
        <f>VLOOKUP($B196,[3]Lifesheet!$K$49:$AN$290,23,0)</f>
        <v>197329047.165158</v>
      </c>
      <c r="X196" s="2">
        <f>VLOOKUP($B196,[3]Lifesheet!$K$49:$AN$290,24,0)</f>
        <v>192247139.76616499</v>
      </c>
      <c r="Y196" s="2">
        <f>VLOOKUP($B196,[3]Lifesheet!$K$49:$AN$290,25,0)</f>
        <v>195170209.31728101</v>
      </c>
      <c r="Z196" s="2">
        <f>VLOOKUP($B196,[3]Lifesheet!$K$49:$AN$290,26,0)</f>
        <v>188595839.61308801</v>
      </c>
      <c r="AA196" s="2">
        <f>VLOOKUP($B196,[3]Lifesheet!$K$49:$AN$290,27,0)</f>
        <v>200416579.69206199</v>
      </c>
      <c r="AB196" s="2">
        <f>VLOOKUP($B196,[3]Lifesheet!$K$49:$AN$290,28,0)</f>
        <v>195169311.686124</v>
      </c>
      <c r="AC196" s="2">
        <f>VLOOKUP($B196,[3]Lifesheet!$K$49:$AN$290,29,0)</f>
        <v>196432516.25956801</v>
      </c>
      <c r="AD196" s="2">
        <f>VLOOKUP($B196,[3]Lifesheet!$K$49:$AN$290,30,0)</f>
        <v>196043983.331559</v>
      </c>
      <c r="AE196" s="2">
        <f>VLOOKUP(B196,[3]Lifesheet!$K$49:$AX$290,40,0)</f>
        <v>0</v>
      </c>
    </row>
    <row r="197" spans="1:31" x14ac:dyDescent="0.25">
      <c r="A197">
        <v>20210630</v>
      </c>
      <c r="B197" t="s">
        <v>195</v>
      </c>
      <c r="C197" s="1">
        <f>VLOOKUP(B197,'[1]MP 2021Q2'!$A$2:$B$243,2,0)</f>
        <v>5.5E-2</v>
      </c>
      <c r="D197" s="3">
        <f>VLOOKUP(B197,'[2]Operationeel Risico'!$S$53:$AB$294,6,0)</f>
        <v>-135326.384599051</v>
      </c>
      <c r="E197" s="3">
        <f>VLOOKUP(B197,'[2]Operationeel Risico'!$S$53:$AB$294,7,0)</f>
        <v>745571.09</v>
      </c>
      <c r="F197" s="3">
        <f>VLOOKUP(B197,'[2]Operationeel Risico'!$S$53:$AB$294,8,0)</f>
        <v>0</v>
      </c>
      <c r="G197" s="3">
        <f>VLOOKUP(B197,'[2]Operationeel Risico'!$S$53:$AB$294,9,0)</f>
        <v>1907.87</v>
      </c>
      <c r="H197" s="3">
        <f>VLOOKUP(B197,'[2]Operationeel Risico'!$S$53:$AB$294,10,0)</f>
        <v>23.62</v>
      </c>
      <c r="I197" s="2">
        <f>VLOOKUP(B197,[3]Lifesheet!$K$49:$AR$290,34,0)</f>
        <v>0</v>
      </c>
      <c r="J197" s="2">
        <f>VLOOKUP(B197,[3]Lifesheet!$K$49:$R$290,8,0)</f>
        <v>1</v>
      </c>
      <c r="K197" s="2">
        <f>VLOOKUP(B197,[3]Lifesheet!$K$49:$AU$290,37,0)</f>
        <v>0</v>
      </c>
      <c r="L197" s="2">
        <f>VLOOKUP($B197,[3]Lifesheet!$K$49:$CK$290,71,0)</f>
        <v>0</v>
      </c>
      <c r="M197" s="2">
        <f>VLOOKUP($B197,[3]Lifesheet!$K$49:$CK$290,72,0)</f>
        <v>0</v>
      </c>
      <c r="N197" s="2">
        <f>VLOOKUP($B197,[3]Lifesheet!$K$49:$CK$290,73,0)</f>
        <v>0</v>
      </c>
      <c r="O197" s="2">
        <f>VLOOKUP($B197,[3]Lifesheet!$K$49:$CK$290,74,0)</f>
        <v>0</v>
      </c>
      <c r="P197" s="2">
        <f>VLOOKUP($B197,[3]Lifesheet!$K$49:$CK$290,75,0)</f>
        <v>0</v>
      </c>
      <c r="Q197" s="2">
        <f>VLOOKUP($B197,[3]Lifesheet!$K$49:$CK$290,76,0)</f>
        <v>0</v>
      </c>
      <c r="R197" s="2">
        <f>VLOOKUP($B197,[3]Lifesheet!$K$49:$CK$290,77,0)</f>
        <v>0</v>
      </c>
      <c r="S197" s="2">
        <f>VLOOKUP($B197,[3]Lifesheet!$K$49:$CK$290,78,0)</f>
        <v>0</v>
      </c>
      <c r="T197" s="2">
        <f>VLOOKUP($B197,[3]Lifesheet!$K$49:$CK$290,79,0)</f>
        <v>0</v>
      </c>
      <c r="U197" s="2">
        <f>VLOOKUP(B197,[3]Lifesheet!$K$49:$AO$290,31,0)</f>
        <v>0</v>
      </c>
      <c r="V197" s="2">
        <f>VLOOKUP($B197,[3]Lifesheet!$K$49:$AN$290,22,0)</f>
        <v>-135326.384599051</v>
      </c>
      <c r="W197" s="2">
        <f>VLOOKUP($B197,[3]Lifesheet!$K$49:$AN$290,23,0)</f>
        <v>435941.77835954202</v>
      </c>
      <c r="X197" s="2">
        <f>VLOOKUP($B197,[3]Lifesheet!$K$49:$AN$290,24,0)</f>
        <v>-904163.46856794599</v>
      </c>
      <c r="Y197" s="2">
        <f>VLOOKUP($B197,[3]Lifesheet!$K$49:$AN$290,25,0)</f>
        <v>-135326.384599051</v>
      </c>
      <c r="Z197" s="2">
        <f>VLOOKUP($B197,[3]Lifesheet!$K$49:$AN$290,26,0)</f>
        <v>131794.66303930199</v>
      </c>
      <c r="AA197" s="2">
        <f>VLOOKUP($B197,[3]Lifesheet!$K$49:$AN$290,27,0)</f>
        <v>-275538.45069422998</v>
      </c>
      <c r="AB197" s="2">
        <f>VLOOKUP($B197,[3]Lifesheet!$K$49:$AN$290,28,0)</f>
        <v>-135326.384599051</v>
      </c>
      <c r="AC197" s="2">
        <f>VLOOKUP($B197,[3]Lifesheet!$K$49:$AN$290,29,0)</f>
        <v>240109.622330499</v>
      </c>
      <c r="AD197" s="2">
        <f>VLOOKUP($B197,[3]Lifesheet!$K$49:$AN$290,30,0)</f>
        <v>286734.06861814501</v>
      </c>
      <c r="AE197" s="2">
        <f>VLOOKUP(B197,[3]Lifesheet!$K$49:$AX$290,40,0)</f>
        <v>0</v>
      </c>
    </row>
    <row r="198" spans="1:31" x14ac:dyDescent="0.25">
      <c r="A198">
        <v>20210630</v>
      </c>
      <c r="B198" t="s">
        <v>196</v>
      </c>
      <c r="C198" s="1">
        <f>VLOOKUP(B198,'[1]MP 2021Q2'!$A$2:$B$243,2,0)</f>
        <v>0.13</v>
      </c>
      <c r="D198" s="3">
        <f>VLOOKUP(B198,'[2]Operationeel Risico'!$S$53:$AB$294,6,0)</f>
        <v>192892971.883524</v>
      </c>
      <c r="E198" s="3">
        <f>VLOOKUP(B198,'[2]Operationeel Risico'!$S$53:$AB$294,7,0)</f>
        <v>7376231.5800000001</v>
      </c>
      <c r="F198" s="3">
        <f>VLOOKUP(B198,'[2]Operationeel Risico'!$S$53:$AB$294,8,0)</f>
        <v>0</v>
      </c>
      <c r="G198" s="3">
        <f>VLOOKUP(B198,'[2]Operationeel Risico'!$S$53:$AB$294,9,0)</f>
        <v>5534.36</v>
      </c>
      <c r="H198" s="3">
        <f>VLOOKUP(B198,'[2]Operationeel Risico'!$S$53:$AB$294,10,0)</f>
        <v>355.57</v>
      </c>
      <c r="I198" s="2">
        <f>VLOOKUP(B198,[3]Lifesheet!$K$49:$AR$290,34,0)</f>
        <v>195824872.73223001</v>
      </c>
      <c r="J198" s="2">
        <f>VLOOKUP(B198,[3]Lifesheet!$K$49:$R$290,8,0)</f>
        <v>1</v>
      </c>
      <c r="K198" s="2">
        <f>VLOOKUP(B198,[3]Lifesheet!$K$49:$AU$290,37,0)</f>
        <v>0</v>
      </c>
      <c r="L198" s="2">
        <f>VLOOKUP($B198,[3]Lifesheet!$K$49:$CK$290,71,0)</f>
        <v>0</v>
      </c>
      <c r="M198" s="2">
        <f>VLOOKUP($B198,[3]Lifesheet!$K$49:$CK$290,72,0)</f>
        <v>0</v>
      </c>
      <c r="N198" s="2">
        <f>VLOOKUP($B198,[3]Lifesheet!$K$49:$CK$290,73,0)</f>
        <v>0</v>
      </c>
      <c r="O198" s="2">
        <f>VLOOKUP($B198,[3]Lifesheet!$K$49:$CK$290,74,0)</f>
        <v>0</v>
      </c>
      <c r="P198" s="2">
        <f>VLOOKUP($B198,[3]Lifesheet!$K$49:$CK$290,75,0)</f>
        <v>0</v>
      </c>
      <c r="Q198" s="2">
        <f>VLOOKUP($B198,[3]Lifesheet!$K$49:$CK$290,76,0)</f>
        <v>0</v>
      </c>
      <c r="R198" s="2">
        <f>VLOOKUP($B198,[3]Lifesheet!$K$49:$CK$290,77,0)</f>
        <v>0</v>
      </c>
      <c r="S198" s="2">
        <f>VLOOKUP($B198,[3]Lifesheet!$K$49:$CK$290,78,0)</f>
        <v>0</v>
      </c>
      <c r="T198" s="2">
        <f>VLOOKUP($B198,[3]Lifesheet!$K$49:$CK$290,79,0)</f>
        <v>0</v>
      </c>
      <c r="U198" s="2">
        <f>VLOOKUP(B198,[3]Lifesheet!$K$49:$AO$290,31,0)</f>
        <v>-303774.69273489999</v>
      </c>
      <c r="V198" s="2">
        <f>VLOOKUP($B198,[3]Lifesheet!$K$49:$AN$290,22,0)</f>
        <v>193196746.57625899</v>
      </c>
      <c r="W198" s="2">
        <f>VLOOKUP($B198,[3]Lifesheet!$K$49:$AN$290,23,0)</f>
        <v>192471897.550964</v>
      </c>
      <c r="X198" s="2">
        <f>VLOOKUP($B198,[3]Lifesheet!$K$49:$AN$290,24,0)</f>
        <v>194175435.50001001</v>
      </c>
      <c r="Y198" s="2">
        <f>VLOOKUP($B198,[3]Lifesheet!$K$49:$AN$290,25,0)</f>
        <v>193196746.57625899</v>
      </c>
      <c r="Z198" s="2">
        <f>VLOOKUP($B198,[3]Lifesheet!$K$49:$AN$290,26,0)</f>
        <v>191723065.435449</v>
      </c>
      <c r="AA198" s="2">
        <f>VLOOKUP($B198,[3]Lifesheet!$K$49:$AN$290,27,0)</f>
        <v>194324354.51932999</v>
      </c>
      <c r="AB198" s="2">
        <f>VLOOKUP($B198,[3]Lifesheet!$K$49:$AN$290,28,0)</f>
        <v>193196746.57625899</v>
      </c>
      <c r="AC198" s="2">
        <f>VLOOKUP($B198,[3]Lifesheet!$K$49:$AN$290,29,0)</f>
        <v>194045939.97560799</v>
      </c>
      <c r="AD198" s="2">
        <f>VLOOKUP($B198,[3]Lifesheet!$K$49:$AN$290,30,0)</f>
        <v>192929730.72936699</v>
      </c>
      <c r="AE198" s="2">
        <f>VLOOKUP(B198,[3]Lifesheet!$K$49:$AX$290,40,0)</f>
        <v>0</v>
      </c>
    </row>
    <row r="199" spans="1:31" x14ac:dyDescent="0.25">
      <c r="A199">
        <v>20210630</v>
      </c>
      <c r="B199" t="s">
        <v>197</v>
      </c>
      <c r="C199" s="1">
        <f>VLOOKUP(B199,'[1]MP 2021Q2'!$A$2:$B$243,2,0)</f>
        <v>0.13</v>
      </c>
      <c r="D199" s="3">
        <f>VLOOKUP(B199,'[2]Operationeel Risico'!$S$53:$AB$294,6,0)</f>
        <v>66222031.26636</v>
      </c>
      <c r="E199" s="3">
        <f>VLOOKUP(B199,'[2]Operationeel Risico'!$S$53:$AB$294,7,0)</f>
        <v>1868379.51</v>
      </c>
      <c r="F199" s="3">
        <f>VLOOKUP(B199,'[2]Operationeel Risico'!$S$53:$AB$294,8,0)</f>
        <v>0</v>
      </c>
      <c r="G199" s="3">
        <f>VLOOKUP(B199,'[2]Operationeel Risico'!$S$53:$AB$294,9,0)</f>
        <v>1176.05</v>
      </c>
      <c r="H199" s="3">
        <f>VLOOKUP(B199,'[2]Operationeel Risico'!$S$53:$AB$294,10,0)</f>
        <v>395.98</v>
      </c>
      <c r="I199" s="2">
        <f>VLOOKUP(B199,[3]Lifesheet!$K$49:$AR$290,34,0)</f>
        <v>67563925.850779399</v>
      </c>
      <c r="J199" s="2">
        <f>VLOOKUP(B199,[3]Lifesheet!$K$49:$R$290,8,0)</f>
        <v>1</v>
      </c>
      <c r="K199" s="2">
        <f>VLOOKUP(B199,[3]Lifesheet!$K$49:$AU$290,37,0)</f>
        <v>0</v>
      </c>
      <c r="L199" s="2">
        <f>VLOOKUP($B199,[3]Lifesheet!$K$49:$CK$290,71,0)</f>
        <v>0</v>
      </c>
      <c r="M199" s="2">
        <f>VLOOKUP($B199,[3]Lifesheet!$K$49:$CK$290,72,0)</f>
        <v>0</v>
      </c>
      <c r="N199" s="2">
        <f>VLOOKUP($B199,[3]Lifesheet!$K$49:$CK$290,73,0)</f>
        <v>0</v>
      </c>
      <c r="O199" s="2">
        <f>VLOOKUP($B199,[3]Lifesheet!$K$49:$CK$290,74,0)</f>
        <v>0</v>
      </c>
      <c r="P199" s="2">
        <f>VLOOKUP($B199,[3]Lifesheet!$K$49:$CK$290,75,0)</f>
        <v>0</v>
      </c>
      <c r="Q199" s="2">
        <f>VLOOKUP($B199,[3]Lifesheet!$K$49:$CK$290,76,0)</f>
        <v>0</v>
      </c>
      <c r="R199" s="2">
        <f>VLOOKUP($B199,[3]Lifesheet!$K$49:$CK$290,77,0)</f>
        <v>0</v>
      </c>
      <c r="S199" s="2">
        <f>VLOOKUP($B199,[3]Lifesheet!$K$49:$CK$290,78,0)</f>
        <v>0</v>
      </c>
      <c r="T199" s="2">
        <f>VLOOKUP($B199,[3]Lifesheet!$K$49:$CK$290,79,0)</f>
        <v>0</v>
      </c>
      <c r="U199" s="2">
        <f>VLOOKUP(B199,[3]Lifesheet!$K$49:$AO$290,31,0)</f>
        <v>-371428.39801124</v>
      </c>
      <c r="V199" s="2">
        <f>VLOOKUP($B199,[3]Lifesheet!$K$49:$AN$290,22,0)</f>
        <v>66593459.6643712</v>
      </c>
      <c r="W199" s="2">
        <f>VLOOKUP($B199,[3]Lifesheet!$K$49:$AN$290,23,0)</f>
        <v>66460748.834069602</v>
      </c>
      <c r="X199" s="2">
        <f>VLOOKUP($B199,[3]Lifesheet!$K$49:$AN$290,24,0)</f>
        <v>66772258.719466701</v>
      </c>
      <c r="Y199" s="2">
        <f>VLOOKUP($B199,[3]Lifesheet!$K$49:$AN$290,25,0)</f>
        <v>66593459.6643712</v>
      </c>
      <c r="Z199" s="2">
        <f>VLOOKUP($B199,[3]Lifesheet!$K$49:$AN$290,26,0)</f>
        <v>66402732.810633801</v>
      </c>
      <c r="AA199" s="2">
        <f>VLOOKUP($B199,[3]Lifesheet!$K$49:$AN$290,27,0)</f>
        <v>66742995.636846103</v>
      </c>
      <c r="AB199" s="2">
        <f>VLOOKUP($B199,[3]Lifesheet!$K$49:$AN$290,28,0)</f>
        <v>66593459.6643712</v>
      </c>
      <c r="AC199" s="2">
        <f>VLOOKUP($B199,[3]Lifesheet!$K$49:$AN$290,29,0)</f>
        <v>66836578.460207999</v>
      </c>
      <c r="AD199" s="2">
        <f>VLOOKUP($B199,[3]Lifesheet!$K$49:$AN$290,30,0)</f>
        <v>66537833.575502999</v>
      </c>
      <c r="AE199" s="2">
        <f>VLOOKUP(B199,[3]Lifesheet!$K$49:$AX$290,40,0)</f>
        <v>0</v>
      </c>
    </row>
    <row r="200" spans="1:31" x14ac:dyDescent="0.25">
      <c r="A200">
        <v>20210630</v>
      </c>
      <c r="B200" t="s">
        <v>198</v>
      </c>
      <c r="C200" s="1">
        <f>VLOOKUP(B200,'[1]MP 2021Q2'!$A$2:$B$243,2,0)</f>
        <v>0.13</v>
      </c>
      <c r="D200" s="3">
        <f>VLOOKUP(B200,'[2]Operationeel Risico'!$S$53:$AB$294,6,0)</f>
        <v>9963811.0634671897</v>
      </c>
      <c r="E200" s="3">
        <f>VLOOKUP(B200,'[2]Operationeel Risico'!$S$53:$AB$294,7,0)</f>
        <v>481388.47</v>
      </c>
      <c r="F200" s="3">
        <f>VLOOKUP(B200,'[2]Operationeel Risico'!$S$53:$AB$294,8,0)</f>
        <v>0</v>
      </c>
      <c r="G200" s="3">
        <f>VLOOKUP(B200,'[2]Operationeel Risico'!$S$53:$AB$294,9,0)</f>
        <v>386.45</v>
      </c>
      <c r="H200" s="3">
        <f>VLOOKUP(B200,'[2]Operationeel Risico'!$S$53:$AB$294,10,0)</f>
        <v>178.31</v>
      </c>
      <c r="I200" s="2">
        <f>VLOOKUP(B200,[3]Lifesheet!$K$49:$AR$290,34,0)</f>
        <v>9338725.6675676592</v>
      </c>
      <c r="J200" s="2">
        <f>VLOOKUP(B200,[3]Lifesheet!$K$49:$R$290,8,0)</f>
        <v>1</v>
      </c>
      <c r="K200" s="2">
        <f>VLOOKUP(B200,[3]Lifesheet!$K$49:$AU$290,37,0)</f>
        <v>0</v>
      </c>
      <c r="L200" s="2">
        <f>VLOOKUP($B200,[3]Lifesheet!$K$49:$CK$290,71,0)</f>
        <v>0</v>
      </c>
      <c r="M200" s="2">
        <f>VLOOKUP($B200,[3]Lifesheet!$K$49:$CK$290,72,0)</f>
        <v>0</v>
      </c>
      <c r="N200" s="2">
        <f>VLOOKUP($B200,[3]Lifesheet!$K$49:$CK$290,73,0)</f>
        <v>0</v>
      </c>
      <c r="O200" s="2">
        <f>VLOOKUP($B200,[3]Lifesheet!$K$49:$CK$290,74,0)</f>
        <v>0</v>
      </c>
      <c r="P200" s="2">
        <f>VLOOKUP($B200,[3]Lifesheet!$K$49:$CK$290,75,0)</f>
        <v>0</v>
      </c>
      <c r="Q200" s="2">
        <f>VLOOKUP($B200,[3]Lifesheet!$K$49:$CK$290,76,0)</f>
        <v>0</v>
      </c>
      <c r="R200" s="2">
        <f>VLOOKUP($B200,[3]Lifesheet!$K$49:$CK$290,77,0)</f>
        <v>0</v>
      </c>
      <c r="S200" s="2">
        <f>VLOOKUP($B200,[3]Lifesheet!$K$49:$CK$290,78,0)</f>
        <v>0</v>
      </c>
      <c r="T200" s="2">
        <f>VLOOKUP($B200,[3]Lifesheet!$K$49:$CK$290,79,0)</f>
        <v>0</v>
      </c>
      <c r="U200" s="2">
        <f>VLOOKUP(B200,[3]Lifesheet!$K$49:$AO$290,31,0)</f>
        <v>-6692.1004736900004</v>
      </c>
      <c r="V200" s="2">
        <f>VLOOKUP($B200,[3]Lifesheet!$K$49:$AN$290,22,0)</f>
        <v>9970503.1639408804</v>
      </c>
      <c r="W200" s="2">
        <f>VLOOKUP($B200,[3]Lifesheet!$K$49:$AN$290,23,0)</f>
        <v>9964122.4396144208</v>
      </c>
      <c r="X200" s="2">
        <f>VLOOKUP($B200,[3]Lifesheet!$K$49:$AN$290,24,0)</f>
        <v>9979195.4698165003</v>
      </c>
      <c r="Y200" s="2">
        <f>VLOOKUP($B200,[3]Lifesheet!$K$49:$AN$290,25,0)</f>
        <v>9970236.8744905107</v>
      </c>
      <c r="Z200" s="2">
        <f>VLOOKUP($B200,[3]Lifesheet!$K$49:$AN$290,26,0)</f>
        <v>10770215.338536501</v>
      </c>
      <c r="AA200" s="2">
        <f>VLOOKUP($B200,[3]Lifesheet!$K$49:$AN$290,27,0)</f>
        <v>9599407.21907725</v>
      </c>
      <c r="AB200" s="2">
        <f>VLOOKUP($B200,[3]Lifesheet!$K$49:$AN$290,28,0)</f>
        <v>9970503.1639408804</v>
      </c>
      <c r="AC200" s="2">
        <f>VLOOKUP($B200,[3]Lifesheet!$K$49:$AN$290,29,0)</f>
        <v>10097308.685000001</v>
      </c>
      <c r="AD200" s="2">
        <f>VLOOKUP($B200,[3]Lifesheet!$K$49:$AN$290,30,0)</f>
        <v>9975723.0732991602</v>
      </c>
      <c r="AE200" s="2">
        <f>VLOOKUP(B200,[3]Lifesheet!$K$49:$AX$290,40,0)</f>
        <v>0</v>
      </c>
    </row>
    <row r="201" spans="1:31" x14ac:dyDescent="0.25">
      <c r="A201">
        <v>20210630</v>
      </c>
      <c r="B201" t="s">
        <v>199</v>
      </c>
      <c r="C201" s="1">
        <f>VLOOKUP(B201,'[1]MP 2021Q2'!$A$2:$B$243,2,0)</f>
        <v>0.13</v>
      </c>
      <c r="D201" s="3">
        <f>VLOOKUP(B201,'[2]Operationeel Risico'!$S$53:$AB$294,6,0)</f>
        <v>2792196.6850870601</v>
      </c>
      <c r="E201" s="3">
        <f>VLOOKUP(B201,'[2]Operationeel Risico'!$S$53:$AB$294,7,0)</f>
        <v>1421193.08</v>
      </c>
      <c r="F201" s="3">
        <f>VLOOKUP(B201,'[2]Operationeel Risico'!$S$53:$AB$294,8,0)</f>
        <v>0</v>
      </c>
      <c r="G201" s="3">
        <f>VLOOKUP(B201,'[2]Operationeel Risico'!$S$53:$AB$294,9,0)</f>
        <v>2254.85</v>
      </c>
      <c r="H201" s="3">
        <f>VLOOKUP(B201,'[2]Operationeel Risico'!$S$53:$AB$294,10,0)</f>
        <v>58.72</v>
      </c>
      <c r="I201" s="2">
        <f>VLOOKUP(B201,[3]Lifesheet!$K$49:$AR$290,34,0)</f>
        <v>7940129.4622925799</v>
      </c>
      <c r="J201" s="2">
        <f>VLOOKUP(B201,[3]Lifesheet!$K$49:$R$290,8,0)</f>
        <v>1</v>
      </c>
      <c r="K201" s="2">
        <f>VLOOKUP(B201,[3]Lifesheet!$K$49:$AU$290,37,0)</f>
        <v>0</v>
      </c>
      <c r="L201" s="2">
        <f>VLOOKUP($B201,[3]Lifesheet!$K$49:$CK$290,71,0)</f>
        <v>0</v>
      </c>
      <c r="M201" s="2">
        <f>VLOOKUP($B201,[3]Lifesheet!$K$49:$CK$290,72,0)</f>
        <v>0</v>
      </c>
      <c r="N201" s="2">
        <f>VLOOKUP($B201,[3]Lifesheet!$K$49:$CK$290,73,0)</f>
        <v>0</v>
      </c>
      <c r="O201" s="2">
        <f>VLOOKUP($B201,[3]Lifesheet!$K$49:$CK$290,74,0)</f>
        <v>0</v>
      </c>
      <c r="P201" s="2">
        <f>VLOOKUP($B201,[3]Lifesheet!$K$49:$CK$290,75,0)</f>
        <v>0</v>
      </c>
      <c r="Q201" s="2">
        <f>VLOOKUP($B201,[3]Lifesheet!$K$49:$CK$290,76,0)</f>
        <v>0</v>
      </c>
      <c r="R201" s="2">
        <f>VLOOKUP($B201,[3]Lifesheet!$K$49:$CK$290,77,0)</f>
        <v>0</v>
      </c>
      <c r="S201" s="2">
        <f>VLOOKUP($B201,[3]Lifesheet!$K$49:$CK$290,78,0)</f>
        <v>0</v>
      </c>
      <c r="T201" s="2">
        <f>VLOOKUP($B201,[3]Lifesheet!$K$49:$CK$290,79,0)</f>
        <v>0</v>
      </c>
      <c r="U201" s="2">
        <f>VLOOKUP(B201,[3]Lifesheet!$K$49:$AO$290,31,0)</f>
        <v>4740.1396258200002</v>
      </c>
      <c r="V201" s="2">
        <f>VLOOKUP($B201,[3]Lifesheet!$K$49:$AN$290,22,0)</f>
        <v>2787456.5454612402</v>
      </c>
      <c r="W201" s="2">
        <f>VLOOKUP($B201,[3]Lifesheet!$K$49:$AN$290,23,0)</f>
        <v>3367601.0029959101</v>
      </c>
      <c r="X201" s="2">
        <f>VLOOKUP($B201,[3]Lifesheet!$K$49:$AN$290,24,0)</f>
        <v>2008162.86173259</v>
      </c>
      <c r="Y201" s="2">
        <f>VLOOKUP($B201,[3]Lifesheet!$K$49:$AN$290,25,0)</f>
        <v>2787320.8944670502</v>
      </c>
      <c r="Z201" s="2">
        <f>VLOOKUP($B201,[3]Lifesheet!$K$49:$AN$290,26,0)</f>
        <v>1832243.8653131099</v>
      </c>
      <c r="AA201" s="2">
        <f>VLOOKUP($B201,[3]Lifesheet!$K$49:$AN$290,27,0)</f>
        <v>3602262.3335296102</v>
      </c>
      <c r="AB201" s="2">
        <f>VLOOKUP($B201,[3]Lifesheet!$K$49:$AN$290,28,0)</f>
        <v>2787456.5454612402</v>
      </c>
      <c r="AC201" s="2">
        <f>VLOOKUP($B201,[3]Lifesheet!$K$49:$AN$290,29,0)</f>
        <v>3093742.96567098</v>
      </c>
      <c r="AD201" s="2">
        <f>VLOOKUP($B201,[3]Lifesheet!$K$49:$AN$290,30,0)</f>
        <v>3155244.6433144398</v>
      </c>
      <c r="AE201" s="2">
        <f>VLOOKUP(B201,[3]Lifesheet!$K$49:$AX$290,40,0)</f>
        <v>0</v>
      </c>
    </row>
    <row r="202" spans="1:31" x14ac:dyDescent="0.25">
      <c r="A202">
        <v>20210630</v>
      </c>
      <c r="B202" t="s">
        <v>200</v>
      </c>
      <c r="C202" s="1">
        <f>VLOOKUP(B202,'[1]MP 2021Q2'!$A$2:$B$243,2,0)</f>
        <v>0.13</v>
      </c>
      <c r="D202" s="3">
        <f>VLOOKUP(B202,'[2]Operationeel Risico'!$S$53:$AB$294,6,0)</f>
        <v>203011890.089894</v>
      </c>
      <c r="E202" s="3">
        <f>VLOOKUP(B202,'[2]Operationeel Risico'!$S$53:$AB$294,7,0)</f>
        <v>4565285.3</v>
      </c>
      <c r="F202" s="3">
        <f>VLOOKUP(B202,'[2]Operationeel Risico'!$S$53:$AB$294,8,0)</f>
        <v>0</v>
      </c>
      <c r="G202" s="3">
        <f>VLOOKUP(B202,'[2]Operationeel Risico'!$S$53:$AB$294,9,0)</f>
        <v>4844.83</v>
      </c>
      <c r="H202" s="3">
        <f>VLOOKUP(B202,'[2]Operationeel Risico'!$S$53:$AB$294,10,0)</f>
        <v>8694.86</v>
      </c>
      <c r="I202" s="2">
        <f>VLOOKUP(B202,[3]Lifesheet!$K$49:$AR$290,34,0)</f>
        <v>214636144.23848</v>
      </c>
      <c r="J202" s="2">
        <f>VLOOKUP(B202,[3]Lifesheet!$K$49:$R$290,8,0)</f>
        <v>1</v>
      </c>
      <c r="K202" s="2">
        <f>VLOOKUP(B202,[3]Lifesheet!$K$49:$AU$290,37,0)</f>
        <v>0</v>
      </c>
      <c r="L202" s="2">
        <f>VLOOKUP($B202,[3]Lifesheet!$K$49:$CK$290,71,0)</f>
        <v>0</v>
      </c>
      <c r="M202" s="2">
        <f>VLOOKUP($B202,[3]Lifesheet!$K$49:$CK$290,72,0)</f>
        <v>0</v>
      </c>
      <c r="N202" s="2">
        <f>VLOOKUP($B202,[3]Lifesheet!$K$49:$CK$290,73,0)</f>
        <v>0</v>
      </c>
      <c r="O202" s="2">
        <f>VLOOKUP($B202,[3]Lifesheet!$K$49:$CK$290,74,0)</f>
        <v>0</v>
      </c>
      <c r="P202" s="2">
        <f>VLOOKUP($B202,[3]Lifesheet!$K$49:$CK$290,75,0)</f>
        <v>0</v>
      </c>
      <c r="Q202" s="2">
        <f>VLOOKUP($B202,[3]Lifesheet!$K$49:$CK$290,76,0)</f>
        <v>0</v>
      </c>
      <c r="R202" s="2">
        <f>VLOOKUP($B202,[3]Lifesheet!$K$49:$CK$290,77,0)</f>
        <v>0</v>
      </c>
      <c r="S202" s="2">
        <f>VLOOKUP($B202,[3]Lifesheet!$K$49:$CK$290,78,0)</f>
        <v>0</v>
      </c>
      <c r="T202" s="2">
        <f>VLOOKUP($B202,[3]Lifesheet!$K$49:$CK$290,79,0)</f>
        <v>0</v>
      </c>
      <c r="U202" s="2">
        <f>VLOOKUP(B202,[3]Lifesheet!$K$49:$AO$290,31,0)</f>
        <v>-1360293.41680816</v>
      </c>
      <c r="V202" s="2">
        <f>VLOOKUP($B202,[3]Lifesheet!$K$49:$AN$290,22,0)</f>
        <v>204372183.50670201</v>
      </c>
      <c r="W202" s="2">
        <f>VLOOKUP($B202,[3]Lifesheet!$K$49:$AN$290,23,0)</f>
        <v>204453165.07299599</v>
      </c>
      <c r="X202" s="2">
        <f>VLOOKUP($B202,[3]Lifesheet!$K$49:$AN$290,24,0)</f>
        <v>204263420.24959901</v>
      </c>
      <c r="Y202" s="2">
        <f>VLOOKUP($B202,[3]Lifesheet!$K$49:$AN$290,25,0)</f>
        <v>204370134.28922299</v>
      </c>
      <c r="Z202" s="2">
        <f>VLOOKUP($B202,[3]Lifesheet!$K$49:$AN$290,26,0)</f>
        <v>202605009.89280301</v>
      </c>
      <c r="AA202" s="2">
        <f>VLOOKUP($B202,[3]Lifesheet!$K$49:$AN$290,27,0)</f>
        <v>205729448.635997</v>
      </c>
      <c r="AB202" s="2">
        <f>VLOOKUP($B202,[3]Lifesheet!$K$49:$AN$290,28,0)</f>
        <v>204372183.50670201</v>
      </c>
      <c r="AC202" s="2">
        <f>VLOOKUP($B202,[3]Lifesheet!$K$49:$AN$290,29,0)</f>
        <v>206509505.63170299</v>
      </c>
      <c r="AD202" s="2">
        <f>VLOOKUP($B202,[3]Lifesheet!$K$49:$AN$290,30,0)</f>
        <v>204420291.833446</v>
      </c>
      <c r="AE202" s="2">
        <f>VLOOKUP(B202,[3]Lifesheet!$K$49:$AX$290,40,0)</f>
        <v>0</v>
      </c>
    </row>
    <row r="203" spans="1:31" x14ac:dyDescent="0.25">
      <c r="A203">
        <v>20210630</v>
      </c>
      <c r="B203" t="s">
        <v>201</v>
      </c>
      <c r="C203" s="1">
        <f>VLOOKUP(B203,'[1]MP 2021Q2'!$A$2:$B$243,2,0)</f>
        <v>0.13</v>
      </c>
      <c r="D203" s="3">
        <f>VLOOKUP(B203,'[2]Operationeel Risico'!$S$53:$AB$294,6,0)</f>
        <v>99862447.0080598</v>
      </c>
      <c r="E203" s="3">
        <f>VLOOKUP(B203,'[2]Operationeel Risico'!$S$53:$AB$294,7,0)</f>
        <v>4051660.75</v>
      </c>
      <c r="F203" s="3">
        <f>VLOOKUP(B203,'[2]Operationeel Risico'!$S$53:$AB$294,8,0)</f>
        <v>0</v>
      </c>
      <c r="G203" s="3">
        <f>VLOOKUP(B203,'[2]Operationeel Risico'!$S$53:$AB$294,9,0)</f>
        <v>2973.64</v>
      </c>
      <c r="H203" s="3">
        <f>VLOOKUP(B203,'[2]Operationeel Risico'!$S$53:$AB$294,10,0)</f>
        <v>953.39</v>
      </c>
      <c r="I203" s="2">
        <f>VLOOKUP(B203,[3]Lifesheet!$K$49:$AR$290,34,0)</f>
        <v>120382619.205984</v>
      </c>
      <c r="J203" s="2">
        <f>VLOOKUP(B203,[3]Lifesheet!$K$49:$R$290,8,0)</f>
        <v>1</v>
      </c>
      <c r="K203" s="2">
        <f>VLOOKUP(B203,[3]Lifesheet!$K$49:$AU$290,37,0)</f>
        <v>0</v>
      </c>
      <c r="L203" s="2">
        <f>VLOOKUP($B203,[3]Lifesheet!$K$49:$CK$290,71,0)</f>
        <v>0</v>
      </c>
      <c r="M203" s="2">
        <f>VLOOKUP($B203,[3]Lifesheet!$K$49:$CK$290,72,0)</f>
        <v>0</v>
      </c>
      <c r="N203" s="2">
        <f>VLOOKUP($B203,[3]Lifesheet!$K$49:$CK$290,73,0)</f>
        <v>0</v>
      </c>
      <c r="O203" s="2">
        <f>VLOOKUP($B203,[3]Lifesheet!$K$49:$CK$290,74,0)</f>
        <v>0</v>
      </c>
      <c r="P203" s="2">
        <f>VLOOKUP($B203,[3]Lifesheet!$K$49:$CK$290,75,0)</f>
        <v>0</v>
      </c>
      <c r="Q203" s="2">
        <f>VLOOKUP($B203,[3]Lifesheet!$K$49:$CK$290,76,0)</f>
        <v>0</v>
      </c>
      <c r="R203" s="2">
        <f>VLOOKUP($B203,[3]Lifesheet!$K$49:$CK$290,77,0)</f>
        <v>0</v>
      </c>
      <c r="S203" s="2">
        <f>VLOOKUP($B203,[3]Lifesheet!$K$49:$CK$290,78,0)</f>
        <v>0</v>
      </c>
      <c r="T203" s="2">
        <f>VLOOKUP($B203,[3]Lifesheet!$K$49:$CK$290,79,0)</f>
        <v>0</v>
      </c>
      <c r="U203" s="2">
        <f>VLOOKUP(B203,[3]Lifesheet!$K$49:$AO$290,31,0)</f>
        <v>-499992.61853522999</v>
      </c>
      <c r="V203" s="2">
        <f>VLOOKUP($B203,[3]Lifesheet!$K$49:$AN$290,22,0)</f>
        <v>100362439.62659501</v>
      </c>
      <c r="W203" s="2">
        <f>VLOOKUP($B203,[3]Lifesheet!$K$49:$AN$290,23,0)</f>
        <v>101595851.001779</v>
      </c>
      <c r="X203" s="2">
        <f>VLOOKUP($B203,[3]Lifesheet!$K$49:$AN$290,24,0)</f>
        <v>98695754.988442704</v>
      </c>
      <c r="Y203" s="2">
        <f>VLOOKUP($B203,[3]Lifesheet!$K$49:$AN$290,25,0)</f>
        <v>100362660.49981201</v>
      </c>
      <c r="Z203" s="2">
        <f>VLOOKUP($B203,[3]Lifesheet!$K$49:$AN$290,26,0)</f>
        <v>96361208.413505301</v>
      </c>
      <c r="AA203" s="2">
        <f>VLOOKUP($B203,[3]Lifesheet!$K$49:$AN$290,27,0)</f>
        <v>103499683.898921</v>
      </c>
      <c r="AB203" s="2">
        <f>VLOOKUP($B203,[3]Lifesheet!$K$49:$AN$290,28,0)</f>
        <v>100362439.62659501</v>
      </c>
      <c r="AC203" s="2">
        <f>VLOOKUP($B203,[3]Lifesheet!$K$49:$AN$290,29,0)</f>
        <v>101018306.90223201</v>
      </c>
      <c r="AD203" s="2">
        <f>VLOOKUP($B203,[3]Lifesheet!$K$49:$AN$290,30,0)</f>
        <v>100887843.98898</v>
      </c>
      <c r="AE203" s="2">
        <f>VLOOKUP(B203,[3]Lifesheet!$K$49:$AX$290,40,0)</f>
        <v>0</v>
      </c>
    </row>
    <row r="204" spans="1:31" x14ac:dyDescent="0.25">
      <c r="A204">
        <v>20210630</v>
      </c>
      <c r="B204" t="s">
        <v>202</v>
      </c>
      <c r="C204" s="1">
        <f>VLOOKUP(B204,'[1]MP 2021Q2'!$A$2:$B$243,2,0)</f>
        <v>0.13</v>
      </c>
      <c r="D204" s="3">
        <f>VLOOKUP(B204,'[2]Operationeel Risico'!$S$53:$AB$294,6,0)</f>
        <v>2547570.51674943</v>
      </c>
      <c r="E204" s="3">
        <f>VLOOKUP(B204,'[2]Operationeel Risico'!$S$53:$AB$294,7,0)</f>
        <v>86077.74</v>
      </c>
      <c r="F204" s="3">
        <f>VLOOKUP(B204,'[2]Operationeel Risico'!$S$53:$AB$294,8,0)</f>
        <v>0</v>
      </c>
      <c r="G204" s="3">
        <f>VLOOKUP(B204,'[2]Operationeel Risico'!$S$53:$AB$294,9,0)</f>
        <v>50.83</v>
      </c>
      <c r="H204" s="3">
        <f>VLOOKUP(B204,'[2]Operationeel Risico'!$S$53:$AB$294,10,0)</f>
        <v>24.68</v>
      </c>
      <c r="I204" s="2">
        <f>VLOOKUP(B204,[3]Lifesheet!$K$49:$AR$290,34,0)</f>
        <v>2377091.42408494</v>
      </c>
      <c r="J204" s="2">
        <f>VLOOKUP(B204,[3]Lifesheet!$K$49:$R$290,8,0)</f>
        <v>1</v>
      </c>
      <c r="K204" s="2">
        <f>VLOOKUP(B204,[3]Lifesheet!$K$49:$AU$290,37,0)</f>
        <v>0</v>
      </c>
      <c r="L204" s="2">
        <f>VLOOKUP($B204,[3]Lifesheet!$K$49:$CK$290,71,0)</f>
        <v>0</v>
      </c>
      <c r="M204" s="2">
        <f>VLOOKUP($B204,[3]Lifesheet!$K$49:$CK$290,72,0)</f>
        <v>0</v>
      </c>
      <c r="N204" s="2">
        <f>VLOOKUP($B204,[3]Lifesheet!$K$49:$CK$290,73,0)</f>
        <v>0</v>
      </c>
      <c r="O204" s="2">
        <f>VLOOKUP($B204,[3]Lifesheet!$K$49:$CK$290,74,0)</f>
        <v>0</v>
      </c>
      <c r="P204" s="2">
        <f>VLOOKUP($B204,[3]Lifesheet!$K$49:$CK$290,75,0)</f>
        <v>0</v>
      </c>
      <c r="Q204" s="2">
        <f>VLOOKUP($B204,[3]Lifesheet!$K$49:$CK$290,76,0)</f>
        <v>0</v>
      </c>
      <c r="R204" s="2">
        <f>VLOOKUP($B204,[3]Lifesheet!$K$49:$CK$290,77,0)</f>
        <v>0</v>
      </c>
      <c r="S204" s="2">
        <f>VLOOKUP($B204,[3]Lifesheet!$K$49:$CK$290,78,0)</f>
        <v>0</v>
      </c>
      <c r="T204" s="2">
        <f>VLOOKUP($B204,[3]Lifesheet!$K$49:$CK$290,79,0)</f>
        <v>0</v>
      </c>
      <c r="U204" s="2">
        <f>VLOOKUP(B204,[3]Lifesheet!$K$49:$AO$290,31,0)</f>
        <v>46652.682743121397</v>
      </c>
      <c r="V204" s="2">
        <f>VLOOKUP($B204,[3]Lifesheet!$K$49:$AN$290,22,0)</f>
        <v>2500917.83400631</v>
      </c>
      <c r="W204" s="2">
        <f>VLOOKUP($B204,[3]Lifesheet!$K$49:$AN$290,23,0)</f>
        <v>2495442.6007735599</v>
      </c>
      <c r="X204" s="2">
        <f>VLOOKUP($B204,[3]Lifesheet!$K$49:$AN$290,24,0)</f>
        <v>2508272.74797663</v>
      </c>
      <c r="Y204" s="2">
        <f>VLOOKUP($B204,[3]Lifesheet!$K$49:$AN$290,25,0)</f>
        <v>2500877.9815220698</v>
      </c>
      <c r="Z204" s="2">
        <f>VLOOKUP($B204,[3]Lifesheet!$K$49:$AN$290,26,0)</f>
        <v>2584092.6379946899</v>
      </c>
      <c r="AA204" s="2">
        <f>VLOOKUP($B204,[3]Lifesheet!$K$49:$AN$290,27,0)</f>
        <v>2451950.7299574199</v>
      </c>
      <c r="AB204" s="2">
        <f>VLOOKUP($B204,[3]Lifesheet!$K$49:$AN$290,28,0)</f>
        <v>2500917.83400631</v>
      </c>
      <c r="AC204" s="2">
        <f>VLOOKUP($B204,[3]Lifesheet!$K$49:$AN$290,29,0)</f>
        <v>2514814.33043729</v>
      </c>
      <c r="AD204" s="2">
        <f>VLOOKUP($B204,[3]Lifesheet!$K$49:$AN$290,30,0)</f>
        <v>2499246.1519531901</v>
      </c>
      <c r="AE204" s="2">
        <f>VLOOKUP(B204,[3]Lifesheet!$K$49:$AX$290,40,0)</f>
        <v>0</v>
      </c>
    </row>
    <row r="205" spans="1:31" x14ac:dyDescent="0.25">
      <c r="A205">
        <v>20210630</v>
      </c>
      <c r="B205" t="s">
        <v>203</v>
      </c>
      <c r="C205" s="1">
        <f>VLOOKUP(B205,'[1]MP 2021Q2'!$A$2:$B$243,2,0)</f>
        <v>0.13</v>
      </c>
      <c r="D205" s="3">
        <f>VLOOKUP(B205,'[2]Operationeel Risico'!$S$53:$AB$294,6,0)</f>
        <v>7268935.3436216703</v>
      </c>
      <c r="E205" s="3">
        <f>VLOOKUP(B205,'[2]Operationeel Risico'!$S$53:$AB$294,7,0)</f>
        <v>284467.59000000003</v>
      </c>
      <c r="F205" s="3">
        <f>VLOOKUP(B205,'[2]Operationeel Risico'!$S$53:$AB$294,8,0)</f>
        <v>0</v>
      </c>
      <c r="G205" s="3">
        <f>VLOOKUP(B205,'[2]Operationeel Risico'!$S$53:$AB$294,9,0)</f>
        <v>176.34</v>
      </c>
      <c r="H205" s="3">
        <f>VLOOKUP(B205,'[2]Operationeel Risico'!$S$53:$AB$294,10,0)</f>
        <v>16.03</v>
      </c>
      <c r="I205" s="2">
        <f>VLOOKUP(B205,[3]Lifesheet!$K$49:$AR$290,34,0)</f>
        <v>6787630.5153983496</v>
      </c>
      <c r="J205" s="2">
        <f>VLOOKUP(B205,[3]Lifesheet!$K$49:$R$290,8,0)</f>
        <v>1</v>
      </c>
      <c r="K205" s="2">
        <f>VLOOKUP(B205,[3]Lifesheet!$K$49:$AU$290,37,0)</f>
        <v>0</v>
      </c>
      <c r="L205" s="2">
        <f>VLOOKUP($B205,[3]Lifesheet!$K$49:$CK$290,71,0)</f>
        <v>0</v>
      </c>
      <c r="M205" s="2">
        <f>VLOOKUP($B205,[3]Lifesheet!$K$49:$CK$290,72,0)</f>
        <v>0</v>
      </c>
      <c r="N205" s="2">
        <f>VLOOKUP($B205,[3]Lifesheet!$K$49:$CK$290,73,0)</f>
        <v>0</v>
      </c>
      <c r="O205" s="2">
        <f>VLOOKUP($B205,[3]Lifesheet!$K$49:$CK$290,74,0)</f>
        <v>0</v>
      </c>
      <c r="P205" s="2">
        <f>VLOOKUP($B205,[3]Lifesheet!$K$49:$CK$290,75,0)</f>
        <v>0</v>
      </c>
      <c r="Q205" s="2">
        <f>VLOOKUP($B205,[3]Lifesheet!$K$49:$CK$290,76,0)</f>
        <v>0</v>
      </c>
      <c r="R205" s="2">
        <f>VLOOKUP($B205,[3]Lifesheet!$K$49:$CK$290,77,0)</f>
        <v>0</v>
      </c>
      <c r="S205" s="2">
        <f>VLOOKUP($B205,[3]Lifesheet!$K$49:$CK$290,78,0)</f>
        <v>0</v>
      </c>
      <c r="T205" s="2">
        <f>VLOOKUP($B205,[3]Lifesheet!$K$49:$CK$290,79,0)</f>
        <v>0</v>
      </c>
      <c r="U205" s="2">
        <f>VLOOKUP(B205,[3]Lifesheet!$K$49:$AO$290,31,0)</f>
        <v>144290.62899755099</v>
      </c>
      <c r="V205" s="2">
        <f>VLOOKUP($B205,[3]Lifesheet!$K$49:$AN$290,22,0)</f>
        <v>7124644.7146241199</v>
      </c>
      <c r="W205" s="2">
        <f>VLOOKUP($B205,[3]Lifesheet!$K$49:$AN$290,23,0)</f>
        <v>7139985.5763595402</v>
      </c>
      <c r="X205" s="2">
        <f>VLOOKUP($B205,[3]Lifesheet!$K$49:$AN$290,24,0)</f>
        <v>7103999.06804631</v>
      </c>
      <c r="Y205" s="2">
        <f>VLOOKUP($B205,[3]Lifesheet!$K$49:$AN$290,25,0)</f>
        <v>7124668.8839160297</v>
      </c>
      <c r="Z205" s="2">
        <f>VLOOKUP($B205,[3]Lifesheet!$K$49:$AN$290,26,0)</f>
        <v>7288571.5864814697</v>
      </c>
      <c r="AA205" s="2">
        <f>VLOOKUP($B205,[3]Lifesheet!$K$49:$AN$290,27,0)</f>
        <v>7016491.2210996598</v>
      </c>
      <c r="AB205" s="2">
        <f>VLOOKUP($B205,[3]Lifesheet!$K$49:$AN$290,28,0)</f>
        <v>7124644.7146241199</v>
      </c>
      <c r="AC205" s="2">
        <f>VLOOKUP($B205,[3]Lifesheet!$K$49:$AN$290,29,0)</f>
        <v>7159194.91344433</v>
      </c>
      <c r="AD205" s="2">
        <f>VLOOKUP($B205,[3]Lifesheet!$K$49:$AN$290,30,0)</f>
        <v>7132223.8049526</v>
      </c>
      <c r="AE205" s="2">
        <f>VLOOKUP(B205,[3]Lifesheet!$K$49:$AX$290,40,0)</f>
        <v>0</v>
      </c>
    </row>
    <row r="206" spans="1:31" x14ac:dyDescent="0.25">
      <c r="A206">
        <v>20210630</v>
      </c>
      <c r="B206" t="s">
        <v>204</v>
      </c>
      <c r="C206" s="1">
        <f>VLOOKUP(B206,'[1]MP 2021Q2'!$A$2:$B$243,2,0)</f>
        <v>0.13</v>
      </c>
      <c r="D206" s="3">
        <f>VLOOKUP(B206,'[2]Operationeel Risico'!$S$53:$AB$294,6,0)</f>
        <v>22273009.070445601</v>
      </c>
      <c r="E206" s="3">
        <f>VLOOKUP(B206,'[2]Operationeel Risico'!$S$53:$AB$294,7,0)</f>
        <v>742667.23</v>
      </c>
      <c r="F206" s="3">
        <f>VLOOKUP(B206,'[2]Operationeel Risico'!$S$53:$AB$294,8,0)</f>
        <v>0</v>
      </c>
      <c r="G206" s="3">
        <f>VLOOKUP(B206,'[2]Operationeel Risico'!$S$53:$AB$294,9,0)</f>
        <v>465.78</v>
      </c>
      <c r="H206" s="3">
        <f>VLOOKUP(B206,'[2]Operationeel Risico'!$S$53:$AB$294,10,0)</f>
        <v>24.76</v>
      </c>
      <c r="I206" s="2">
        <f>VLOOKUP(B206,[3]Lifesheet!$K$49:$AR$290,34,0)</f>
        <v>22623471.154269099</v>
      </c>
      <c r="J206" s="2">
        <f>VLOOKUP(B206,[3]Lifesheet!$K$49:$R$290,8,0)</f>
        <v>1</v>
      </c>
      <c r="K206" s="2">
        <f>VLOOKUP(B206,[3]Lifesheet!$K$49:$AU$290,37,0)</f>
        <v>0</v>
      </c>
      <c r="L206" s="2">
        <f>VLOOKUP($B206,[3]Lifesheet!$K$49:$CK$290,71,0)</f>
        <v>0</v>
      </c>
      <c r="M206" s="2">
        <f>VLOOKUP($B206,[3]Lifesheet!$K$49:$CK$290,72,0)</f>
        <v>0</v>
      </c>
      <c r="N206" s="2">
        <f>VLOOKUP($B206,[3]Lifesheet!$K$49:$CK$290,73,0)</f>
        <v>0</v>
      </c>
      <c r="O206" s="2">
        <f>VLOOKUP($B206,[3]Lifesheet!$K$49:$CK$290,74,0)</f>
        <v>0</v>
      </c>
      <c r="P206" s="2">
        <f>VLOOKUP($B206,[3]Lifesheet!$K$49:$CK$290,75,0)</f>
        <v>0</v>
      </c>
      <c r="Q206" s="2">
        <f>VLOOKUP($B206,[3]Lifesheet!$K$49:$CK$290,76,0)</f>
        <v>0</v>
      </c>
      <c r="R206" s="2">
        <f>VLOOKUP($B206,[3]Lifesheet!$K$49:$CK$290,77,0)</f>
        <v>0</v>
      </c>
      <c r="S206" s="2">
        <f>VLOOKUP($B206,[3]Lifesheet!$K$49:$CK$290,78,0)</f>
        <v>0</v>
      </c>
      <c r="T206" s="2">
        <f>VLOOKUP($B206,[3]Lifesheet!$K$49:$CK$290,79,0)</f>
        <v>0</v>
      </c>
      <c r="U206" s="2">
        <f>VLOOKUP(B206,[3]Lifesheet!$K$49:$AO$290,31,0)</f>
        <v>474617.07240597199</v>
      </c>
      <c r="V206" s="2">
        <f>VLOOKUP($B206,[3]Lifesheet!$K$49:$AN$290,22,0)</f>
        <v>21798391.9980396</v>
      </c>
      <c r="W206" s="2">
        <f>VLOOKUP($B206,[3]Lifesheet!$K$49:$AN$290,23,0)</f>
        <v>21766316.107359499</v>
      </c>
      <c r="X206" s="2">
        <f>VLOOKUP($B206,[3]Lifesheet!$K$49:$AN$290,24,0)</f>
        <v>21842332.945746198</v>
      </c>
      <c r="Y206" s="2">
        <f>VLOOKUP($B206,[3]Lifesheet!$K$49:$AN$290,25,0)</f>
        <v>21798391.9980396</v>
      </c>
      <c r="Z206" s="2">
        <f>VLOOKUP($B206,[3]Lifesheet!$K$49:$AN$290,26,0)</f>
        <v>21749229.730675101</v>
      </c>
      <c r="AA206" s="2">
        <f>VLOOKUP($B206,[3]Lifesheet!$K$49:$AN$290,27,0)</f>
        <v>21840750.239636701</v>
      </c>
      <c r="AB206" s="2">
        <f>VLOOKUP($B206,[3]Lifesheet!$K$49:$AN$290,28,0)</f>
        <v>21798391.9980396</v>
      </c>
      <c r="AC206" s="2">
        <f>VLOOKUP($B206,[3]Lifesheet!$K$49:$AN$290,29,0)</f>
        <v>21911714.034918699</v>
      </c>
      <c r="AD206" s="2">
        <f>VLOOKUP($B206,[3]Lifesheet!$K$49:$AN$290,30,0)</f>
        <v>21788874.390903901</v>
      </c>
      <c r="AE206" s="2">
        <f>VLOOKUP(B206,[3]Lifesheet!$K$49:$AX$290,40,0)</f>
        <v>0</v>
      </c>
    </row>
    <row r="207" spans="1:31" x14ac:dyDescent="0.25">
      <c r="A207">
        <v>20210630</v>
      </c>
      <c r="B207" t="s">
        <v>205</v>
      </c>
      <c r="C207" s="1">
        <f>VLOOKUP(B207,'[1]MP 2021Q2'!$A$2:$B$243,2,0)</f>
        <v>0.13</v>
      </c>
      <c r="D207" s="3">
        <f>VLOOKUP(B207,'[2]Operationeel Risico'!$S$53:$AB$294,6,0)</f>
        <v>39429878.321528703</v>
      </c>
      <c r="E207" s="3">
        <f>VLOOKUP(B207,'[2]Operationeel Risico'!$S$53:$AB$294,7,0)</f>
        <v>2015782.64</v>
      </c>
      <c r="F207" s="3">
        <f>VLOOKUP(B207,'[2]Operationeel Risico'!$S$53:$AB$294,8,0)</f>
        <v>0</v>
      </c>
      <c r="G207" s="3">
        <f>VLOOKUP(B207,'[2]Operationeel Risico'!$S$53:$AB$294,9,0)</f>
        <v>1132.75</v>
      </c>
      <c r="H207" s="3">
        <f>VLOOKUP(B207,'[2]Operationeel Risico'!$S$53:$AB$294,10,0)</f>
        <v>54.44</v>
      </c>
      <c r="I207" s="2">
        <f>VLOOKUP(B207,[3]Lifesheet!$K$49:$AR$290,34,0)</f>
        <v>47332866.144804098</v>
      </c>
      <c r="J207" s="2">
        <f>VLOOKUP(B207,[3]Lifesheet!$K$49:$R$290,8,0)</f>
        <v>1</v>
      </c>
      <c r="K207" s="2">
        <f>VLOOKUP(B207,[3]Lifesheet!$K$49:$AU$290,37,0)</f>
        <v>0</v>
      </c>
      <c r="L207" s="2">
        <f>VLOOKUP($B207,[3]Lifesheet!$K$49:$CK$290,71,0)</f>
        <v>0</v>
      </c>
      <c r="M207" s="2">
        <f>VLOOKUP($B207,[3]Lifesheet!$K$49:$CK$290,72,0)</f>
        <v>0</v>
      </c>
      <c r="N207" s="2">
        <f>VLOOKUP($B207,[3]Lifesheet!$K$49:$CK$290,73,0)</f>
        <v>0</v>
      </c>
      <c r="O207" s="2">
        <f>VLOOKUP($B207,[3]Lifesheet!$K$49:$CK$290,74,0)</f>
        <v>0</v>
      </c>
      <c r="P207" s="2">
        <f>VLOOKUP($B207,[3]Lifesheet!$K$49:$CK$290,75,0)</f>
        <v>0</v>
      </c>
      <c r="Q207" s="2">
        <f>VLOOKUP($B207,[3]Lifesheet!$K$49:$CK$290,76,0)</f>
        <v>0</v>
      </c>
      <c r="R207" s="2">
        <f>VLOOKUP($B207,[3]Lifesheet!$K$49:$CK$290,77,0)</f>
        <v>0</v>
      </c>
      <c r="S207" s="2">
        <f>VLOOKUP($B207,[3]Lifesheet!$K$49:$CK$290,78,0)</f>
        <v>0</v>
      </c>
      <c r="T207" s="2">
        <f>VLOOKUP($B207,[3]Lifesheet!$K$49:$CK$290,79,0)</f>
        <v>0</v>
      </c>
      <c r="U207" s="2">
        <f>VLOOKUP(B207,[3]Lifesheet!$K$49:$AO$290,31,0)</f>
        <v>996756.47893657698</v>
      </c>
      <c r="V207" s="2">
        <f>VLOOKUP($B207,[3]Lifesheet!$K$49:$AN$290,22,0)</f>
        <v>38433121.842592098</v>
      </c>
      <c r="W207" s="2">
        <f>VLOOKUP($B207,[3]Lifesheet!$K$49:$AN$290,23,0)</f>
        <v>38882651.9638962</v>
      </c>
      <c r="X207" s="2">
        <f>VLOOKUP($B207,[3]Lifesheet!$K$49:$AN$290,24,0)</f>
        <v>37826616.641114198</v>
      </c>
      <c r="Y207" s="2">
        <f>VLOOKUP($B207,[3]Lifesheet!$K$49:$AN$290,25,0)</f>
        <v>38433167.802025601</v>
      </c>
      <c r="Z207" s="2">
        <f>VLOOKUP($B207,[3]Lifesheet!$K$49:$AN$290,26,0)</f>
        <v>36024116.529948197</v>
      </c>
      <c r="AA207" s="2">
        <f>VLOOKUP($B207,[3]Lifesheet!$K$49:$AN$290,27,0)</f>
        <v>40187257.407074898</v>
      </c>
      <c r="AB207" s="2">
        <f>VLOOKUP($B207,[3]Lifesheet!$K$49:$AN$290,28,0)</f>
        <v>38433121.842592098</v>
      </c>
      <c r="AC207" s="2">
        <f>VLOOKUP($B207,[3]Lifesheet!$K$49:$AN$290,29,0)</f>
        <v>38701129.317891203</v>
      </c>
      <c r="AD207" s="2">
        <f>VLOOKUP($B207,[3]Lifesheet!$K$49:$AN$290,30,0)</f>
        <v>38660914.498039499</v>
      </c>
      <c r="AE207" s="2">
        <f>VLOOKUP(B207,[3]Lifesheet!$K$49:$AX$290,40,0)</f>
        <v>0</v>
      </c>
    </row>
    <row r="208" spans="1:31" x14ac:dyDescent="0.25">
      <c r="A208">
        <v>20210630</v>
      </c>
      <c r="B208" t="s">
        <v>206</v>
      </c>
      <c r="C208" s="1">
        <f>VLOOKUP(B208,'[1]MP 2021Q2'!$A$2:$B$243,2,0)</f>
        <v>0.13</v>
      </c>
      <c r="D208" s="3">
        <f>VLOOKUP(B208,'[2]Operationeel Risico'!$S$53:$AB$294,6,0)</f>
        <v>499881488.97174197</v>
      </c>
      <c r="E208" s="3">
        <f>VLOOKUP(B208,'[2]Operationeel Risico'!$S$53:$AB$294,7,0)</f>
        <v>8120031.7300000004</v>
      </c>
      <c r="F208" s="3">
        <f>VLOOKUP(B208,'[2]Operationeel Risico'!$S$53:$AB$294,8,0)</f>
        <v>140.35</v>
      </c>
      <c r="G208" s="3">
        <f>VLOOKUP(B208,'[2]Operationeel Risico'!$S$53:$AB$294,9,0)</f>
        <v>6343.13</v>
      </c>
      <c r="H208" s="3">
        <f>VLOOKUP(B208,'[2]Operationeel Risico'!$S$53:$AB$294,10,0)</f>
        <v>7457.15</v>
      </c>
      <c r="I208" s="2">
        <f>VLOOKUP(B208,[3]Lifesheet!$K$49:$AR$290,34,0)</f>
        <v>504559976.31094903</v>
      </c>
      <c r="J208" s="2">
        <f>VLOOKUP(B208,[3]Lifesheet!$K$49:$R$290,8,0)</f>
        <v>1</v>
      </c>
      <c r="K208" s="2">
        <f>VLOOKUP(B208,[3]Lifesheet!$K$49:$AU$290,37,0)</f>
        <v>0</v>
      </c>
      <c r="L208" s="2">
        <f>VLOOKUP($B208,[3]Lifesheet!$K$49:$CK$290,71,0)</f>
        <v>0</v>
      </c>
      <c r="M208" s="2">
        <f>VLOOKUP($B208,[3]Lifesheet!$K$49:$CK$290,72,0)</f>
        <v>0</v>
      </c>
      <c r="N208" s="2">
        <f>VLOOKUP($B208,[3]Lifesheet!$K$49:$CK$290,73,0)</f>
        <v>0</v>
      </c>
      <c r="O208" s="2">
        <f>VLOOKUP($B208,[3]Lifesheet!$K$49:$CK$290,74,0)</f>
        <v>0</v>
      </c>
      <c r="P208" s="2">
        <f>VLOOKUP($B208,[3]Lifesheet!$K$49:$CK$290,75,0)</f>
        <v>0</v>
      </c>
      <c r="Q208" s="2">
        <f>VLOOKUP($B208,[3]Lifesheet!$K$49:$CK$290,76,0)</f>
        <v>0</v>
      </c>
      <c r="R208" s="2">
        <f>VLOOKUP($B208,[3]Lifesheet!$K$49:$CK$290,77,0)</f>
        <v>0</v>
      </c>
      <c r="S208" s="2">
        <f>VLOOKUP($B208,[3]Lifesheet!$K$49:$CK$290,78,0)</f>
        <v>0</v>
      </c>
      <c r="T208" s="2">
        <f>VLOOKUP($B208,[3]Lifesheet!$K$49:$CK$290,79,0)</f>
        <v>0</v>
      </c>
      <c r="U208" s="2">
        <f>VLOOKUP(B208,[3]Lifesheet!$K$49:$AO$290,31,0)</f>
        <v>7463208.6772455396</v>
      </c>
      <c r="V208" s="2">
        <f>VLOOKUP($B208,[3]Lifesheet!$K$49:$AN$290,22,0)</f>
        <v>492418280.294496</v>
      </c>
      <c r="W208" s="2">
        <f>VLOOKUP($B208,[3]Lifesheet!$K$49:$AN$290,23,0)</f>
        <v>493095995.54086399</v>
      </c>
      <c r="X208" s="2">
        <f>VLOOKUP($B208,[3]Lifesheet!$K$49:$AN$290,24,0)</f>
        <v>492073588.67287302</v>
      </c>
      <c r="Y208" s="2">
        <f>VLOOKUP($B208,[3]Lifesheet!$K$49:$AN$290,25,0)</f>
        <v>492417185.43569702</v>
      </c>
      <c r="Z208" s="2">
        <f>VLOOKUP($B208,[3]Lifesheet!$K$49:$AN$290,26,0)</f>
        <v>493435501.771532</v>
      </c>
      <c r="AA208" s="2">
        <f>VLOOKUP($B208,[3]Lifesheet!$K$49:$AN$290,27,0)</f>
        <v>492669276.24749798</v>
      </c>
      <c r="AB208" s="2">
        <f>VLOOKUP($B208,[3]Lifesheet!$K$49:$AN$290,28,0)</f>
        <v>492418280.294496</v>
      </c>
      <c r="AC208" s="2">
        <f>VLOOKUP($B208,[3]Lifesheet!$K$49:$AN$290,29,0)</f>
        <v>494403137.35400498</v>
      </c>
      <c r="AD208" s="2">
        <f>VLOOKUP($B208,[3]Lifesheet!$K$49:$AN$290,30,0)</f>
        <v>492389690.28192198</v>
      </c>
      <c r="AE208" s="2">
        <f>VLOOKUP(B208,[3]Lifesheet!$K$49:$AX$290,40,0)</f>
        <v>0</v>
      </c>
    </row>
    <row r="209" spans="1:31" x14ac:dyDescent="0.25">
      <c r="A209">
        <v>20210630</v>
      </c>
      <c r="B209" t="s">
        <v>207</v>
      </c>
      <c r="C209" s="1">
        <f>VLOOKUP(B209,'[1]MP 2021Q2'!$A$2:$B$243,2,0)</f>
        <v>0.13</v>
      </c>
      <c r="D209" s="3">
        <f>VLOOKUP(B209,'[2]Operationeel Risico'!$S$53:$AB$294,6,0)</f>
        <v>1259935381.49247</v>
      </c>
      <c r="E209" s="3">
        <f>VLOOKUP(B209,'[2]Operationeel Risico'!$S$53:$AB$294,7,0)</f>
        <v>26882842.390000001</v>
      </c>
      <c r="F209" s="3">
        <f>VLOOKUP(B209,'[2]Operationeel Risico'!$S$53:$AB$294,8,0)</f>
        <v>0</v>
      </c>
      <c r="G209" s="3">
        <f>VLOOKUP(B209,'[2]Operationeel Risico'!$S$53:$AB$294,9,0)</f>
        <v>25372.61</v>
      </c>
      <c r="H209" s="3">
        <f>VLOOKUP(B209,'[2]Operationeel Risico'!$S$53:$AB$294,10,0)</f>
        <v>19717.150000000001</v>
      </c>
      <c r="I209" s="2">
        <f>VLOOKUP(B209,[3]Lifesheet!$K$49:$AR$290,34,0)</f>
        <v>1310822659.2276399</v>
      </c>
      <c r="J209" s="2">
        <f>VLOOKUP(B209,[3]Lifesheet!$K$49:$R$290,8,0)</f>
        <v>1</v>
      </c>
      <c r="K209" s="2">
        <f>VLOOKUP(B209,[3]Lifesheet!$K$49:$AU$290,37,0)</f>
        <v>0</v>
      </c>
      <c r="L209" s="2">
        <f>VLOOKUP($B209,[3]Lifesheet!$K$49:$CK$290,71,0)</f>
        <v>0</v>
      </c>
      <c r="M209" s="2">
        <f>VLOOKUP($B209,[3]Lifesheet!$K$49:$CK$290,72,0)</f>
        <v>0</v>
      </c>
      <c r="N209" s="2">
        <f>VLOOKUP($B209,[3]Lifesheet!$K$49:$CK$290,73,0)</f>
        <v>0</v>
      </c>
      <c r="O209" s="2">
        <f>VLOOKUP($B209,[3]Lifesheet!$K$49:$CK$290,74,0)</f>
        <v>0</v>
      </c>
      <c r="P209" s="2">
        <f>VLOOKUP($B209,[3]Lifesheet!$K$49:$CK$290,75,0)</f>
        <v>0</v>
      </c>
      <c r="Q209" s="2">
        <f>VLOOKUP($B209,[3]Lifesheet!$K$49:$CK$290,76,0)</f>
        <v>0</v>
      </c>
      <c r="R209" s="2">
        <f>VLOOKUP($B209,[3]Lifesheet!$K$49:$CK$290,77,0)</f>
        <v>0</v>
      </c>
      <c r="S209" s="2">
        <f>VLOOKUP($B209,[3]Lifesheet!$K$49:$CK$290,78,0)</f>
        <v>0</v>
      </c>
      <c r="T209" s="2">
        <f>VLOOKUP($B209,[3]Lifesheet!$K$49:$CK$290,79,0)</f>
        <v>0</v>
      </c>
      <c r="U209" s="2">
        <f>VLOOKUP(B209,[3]Lifesheet!$K$49:$AO$290,31,0)</f>
        <v>25347123.839843601</v>
      </c>
      <c r="V209" s="2">
        <f>VLOOKUP($B209,[3]Lifesheet!$K$49:$AN$290,22,0)</f>
        <v>1234588257.6526301</v>
      </c>
      <c r="W209" s="2">
        <f>VLOOKUP($B209,[3]Lifesheet!$K$49:$AN$290,23,0)</f>
        <v>1236883534.29109</v>
      </c>
      <c r="X209" s="2">
        <f>VLOOKUP($B209,[3]Lifesheet!$K$49:$AN$290,24,0)</f>
        <v>1231502846.0166299</v>
      </c>
      <c r="Y209" s="2">
        <f>VLOOKUP($B209,[3]Lifesheet!$K$49:$AN$290,25,0)</f>
        <v>1234609508.1175799</v>
      </c>
      <c r="Z209" s="2">
        <f>VLOOKUP($B209,[3]Lifesheet!$K$49:$AN$290,26,0)</f>
        <v>1225762464.48961</v>
      </c>
      <c r="AA209" s="2">
        <f>VLOOKUP($B209,[3]Lifesheet!$K$49:$AN$290,27,0)</f>
        <v>1241602316.08529</v>
      </c>
      <c r="AB209" s="2">
        <f>VLOOKUP($B209,[3]Lifesheet!$K$49:$AN$290,28,0)</f>
        <v>1234588257.6526301</v>
      </c>
      <c r="AC209" s="2">
        <f>VLOOKUP($B209,[3]Lifesheet!$K$49:$AN$290,29,0)</f>
        <v>1240117140.49037</v>
      </c>
      <c r="AD209" s="2">
        <f>VLOOKUP($B209,[3]Lifesheet!$K$49:$AN$290,30,0)</f>
        <v>1235894549.34323</v>
      </c>
      <c r="AE209" s="2">
        <f>VLOOKUP(B209,[3]Lifesheet!$K$49:$AX$290,40,0)</f>
        <v>0</v>
      </c>
    </row>
    <row r="210" spans="1:31" x14ac:dyDescent="0.25">
      <c r="A210">
        <v>20210630</v>
      </c>
      <c r="B210" t="s">
        <v>208</v>
      </c>
      <c r="C210" s="1">
        <f>VLOOKUP(B210,'[1]MP 2021Q2'!$A$2:$B$243,2,0)</f>
        <v>5.0000000000000001E-3</v>
      </c>
      <c r="D210" s="3">
        <f>VLOOKUP(B210,'[2]Operationeel Risico'!$S$53:$AB$294,6,0)</f>
        <v>14104424.867658</v>
      </c>
      <c r="E210" s="3">
        <f>VLOOKUP(B210,'[2]Operationeel Risico'!$S$53:$AB$294,7,0)</f>
        <v>575599.55000000005</v>
      </c>
      <c r="F210" s="3">
        <f>VLOOKUP(B210,'[2]Operationeel Risico'!$S$53:$AB$294,8,0)</f>
        <v>0</v>
      </c>
      <c r="G210" s="3">
        <f>VLOOKUP(B210,'[2]Operationeel Risico'!$S$53:$AB$294,9,0)</f>
        <v>205.67</v>
      </c>
      <c r="H210" s="3">
        <f>VLOOKUP(B210,'[2]Operationeel Risico'!$S$53:$AB$294,10,0)</f>
        <v>2.94</v>
      </c>
      <c r="I210" s="2">
        <f>VLOOKUP(B210,[3]Lifesheet!$K$49:$AR$290,34,0)</f>
        <v>12182908.170182601</v>
      </c>
      <c r="J210" s="2">
        <f>VLOOKUP(B210,[3]Lifesheet!$K$49:$R$290,8,0)</f>
        <v>1</v>
      </c>
      <c r="K210" s="2">
        <f>VLOOKUP(B210,[3]Lifesheet!$K$49:$AU$290,37,0)</f>
        <v>0</v>
      </c>
      <c r="L210" s="2">
        <f>VLOOKUP($B210,[3]Lifesheet!$K$49:$CK$290,71,0)</f>
        <v>0</v>
      </c>
      <c r="M210" s="2">
        <f>VLOOKUP($B210,[3]Lifesheet!$K$49:$CK$290,72,0)</f>
        <v>0</v>
      </c>
      <c r="N210" s="2">
        <f>VLOOKUP($B210,[3]Lifesheet!$K$49:$CK$290,73,0)</f>
        <v>0</v>
      </c>
      <c r="O210" s="2">
        <f>VLOOKUP($B210,[3]Lifesheet!$K$49:$CK$290,74,0)</f>
        <v>0</v>
      </c>
      <c r="P210" s="2">
        <f>VLOOKUP($B210,[3]Lifesheet!$K$49:$CK$290,75,0)</f>
        <v>0</v>
      </c>
      <c r="Q210" s="2">
        <f>VLOOKUP($B210,[3]Lifesheet!$K$49:$CK$290,76,0)</f>
        <v>0</v>
      </c>
      <c r="R210" s="2">
        <f>VLOOKUP($B210,[3]Lifesheet!$K$49:$CK$290,77,0)</f>
        <v>0</v>
      </c>
      <c r="S210" s="2">
        <f>VLOOKUP($B210,[3]Lifesheet!$K$49:$CK$290,78,0)</f>
        <v>0</v>
      </c>
      <c r="T210" s="2">
        <f>VLOOKUP($B210,[3]Lifesheet!$K$49:$CK$290,79,0)</f>
        <v>0</v>
      </c>
      <c r="U210" s="2">
        <f>VLOOKUP(B210,[3]Lifesheet!$K$49:$AO$290,31,0)</f>
        <v>0</v>
      </c>
      <c r="V210" s="2">
        <f>VLOOKUP($B210,[3]Lifesheet!$K$49:$AN$290,22,0)</f>
        <v>14104424.867658</v>
      </c>
      <c r="W210" s="2">
        <f>VLOOKUP($B210,[3]Lifesheet!$K$49:$AN$290,23,0)</f>
        <v>14113787.5297279</v>
      </c>
      <c r="X210" s="2">
        <f>VLOOKUP($B210,[3]Lifesheet!$K$49:$AN$290,24,0)</f>
        <v>14091920.947096299</v>
      </c>
      <c r="Y210" s="2">
        <f>VLOOKUP($B210,[3]Lifesheet!$K$49:$AN$290,25,0)</f>
        <v>14104445.099330099</v>
      </c>
      <c r="Z210" s="2">
        <f>VLOOKUP($B210,[3]Lifesheet!$K$49:$AN$290,26,0)</f>
        <v>14429045.264120899</v>
      </c>
      <c r="AA210" s="2">
        <f>VLOOKUP($B210,[3]Lifesheet!$K$49:$AN$290,27,0)</f>
        <v>13838079.4357387</v>
      </c>
      <c r="AB210" s="2">
        <f>VLOOKUP($B210,[3]Lifesheet!$K$49:$AN$290,28,0)</f>
        <v>14104424.867658</v>
      </c>
      <c r="AC210" s="2">
        <f>VLOOKUP($B210,[3]Lifesheet!$K$49:$AN$290,29,0)</f>
        <v>14121522.5778198</v>
      </c>
      <c r="AD210" s="2">
        <f>VLOOKUP($B210,[3]Lifesheet!$K$49:$AN$290,30,0)</f>
        <v>14121575.6969244</v>
      </c>
      <c r="AE210" s="2">
        <f>VLOOKUP(B210,[3]Lifesheet!$K$49:$AX$290,40,0)</f>
        <v>0</v>
      </c>
    </row>
    <row r="211" spans="1:31" x14ac:dyDescent="0.25">
      <c r="A211">
        <v>20210630</v>
      </c>
      <c r="B211" t="s">
        <v>209</v>
      </c>
      <c r="C211" s="1">
        <f>VLOOKUP(B211,'[1]MP 2021Q2'!$A$2:$B$243,2,0)</f>
        <v>5.0000000000000001E-3</v>
      </c>
      <c r="D211" s="3">
        <f>VLOOKUP(B211,'[2]Operationeel Risico'!$S$53:$AB$294,6,0)</f>
        <v>246589419.45753399</v>
      </c>
      <c r="E211" s="3">
        <f>VLOOKUP(B211,'[2]Operationeel Risico'!$S$53:$AB$294,7,0)</f>
        <v>8754486.8200000003</v>
      </c>
      <c r="F211" s="3">
        <f>VLOOKUP(B211,'[2]Operationeel Risico'!$S$53:$AB$294,8,0)</f>
        <v>0</v>
      </c>
      <c r="G211" s="3">
        <f>VLOOKUP(B211,'[2]Operationeel Risico'!$S$53:$AB$294,9,0)</f>
        <v>3290.45</v>
      </c>
      <c r="H211" s="3">
        <f>VLOOKUP(B211,'[2]Operationeel Risico'!$S$53:$AB$294,10,0)</f>
        <v>49.41</v>
      </c>
      <c r="I211" s="2">
        <f>VLOOKUP(B211,[3]Lifesheet!$K$49:$AR$290,34,0)</f>
        <v>174116803.02026701</v>
      </c>
      <c r="J211" s="2">
        <f>VLOOKUP(B211,[3]Lifesheet!$K$49:$R$290,8,0)</f>
        <v>1</v>
      </c>
      <c r="K211" s="2">
        <f>VLOOKUP(B211,[3]Lifesheet!$K$49:$AU$290,37,0)</f>
        <v>0</v>
      </c>
      <c r="L211" s="2">
        <f>VLOOKUP($B211,[3]Lifesheet!$K$49:$CK$290,71,0)</f>
        <v>76656541.703813195</v>
      </c>
      <c r="M211" s="2">
        <f>VLOOKUP($B211,[3]Lifesheet!$K$49:$CK$290,72,0)</f>
        <v>76392664.741499603</v>
      </c>
      <c r="N211" s="2">
        <f>VLOOKUP($B211,[3]Lifesheet!$K$49:$CK$290,73,0)</f>
        <v>77011226.883298203</v>
      </c>
      <c r="O211" s="2">
        <f>VLOOKUP($B211,[3]Lifesheet!$K$49:$CK$290,74,0)</f>
        <v>76656541.703813195</v>
      </c>
      <c r="P211" s="2">
        <f>VLOOKUP($B211,[3]Lifesheet!$K$49:$CK$290,75,0)</f>
        <v>96666596.081084594</v>
      </c>
      <c r="Q211" s="2">
        <f>VLOOKUP($B211,[3]Lifesheet!$K$49:$CK$290,76,0)</f>
        <v>61715672.055900201</v>
      </c>
      <c r="R211" s="2">
        <f>VLOOKUP($B211,[3]Lifesheet!$K$49:$CK$290,77,0)</f>
        <v>76656541.703813195</v>
      </c>
      <c r="S211" s="2">
        <f>VLOOKUP($B211,[3]Lifesheet!$K$49:$CK$290,78,0)</f>
        <v>76656541.703813195</v>
      </c>
      <c r="T211" s="2">
        <f>VLOOKUP($B211,[3]Lifesheet!$K$49:$CK$290,79,0)</f>
        <v>76458878.173904896</v>
      </c>
      <c r="U211" s="2">
        <f>VLOOKUP(B211,[3]Lifesheet!$K$49:$AO$290,31,0)</f>
        <v>0</v>
      </c>
      <c r="V211" s="2">
        <f>VLOOKUP($B211,[3]Lifesheet!$K$49:$AN$290,22,0)</f>
        <v>246589419.45753399</v>
      </c>
      <c r="W211" s="2">
        <f>VLOOKUP($B211,[3]Lifesheet!$K$49:$AN$290,23,0)</f>
        <v>246704554.426687</v>
      </c>
      <c r="X211" s="2">
        <f>VLOOKUP($B211,[3]Lifesheet!$K$49:$AN$290,24,0)</f>
        <v>246436237.19326201</v>
      </c>
      <c r="Y211" s="2">
        <f>VLOOKUP($B211,[3]Lifesheet!$K$49:$AN$290,25,0)</f>
        <v>246591904.09482601</v>
      </c>
      <c r="Z211" s="2">
        <f>VLOOKUP($B211,[3]Lifesheet!$K$49:$AN$290,26,0)</f>
        <v>265783948.43993101</v>
      </c>
      <c r="AA211" s="2">
        <f>VLOOKUP($B211,[3]Lifesheet!$K$49:$AN$290,27,0)</f>
        <v>232313195.926496</v>
      </c>
      <c r="AB211" s="2">
        <f>VLOOKUP($B211,[3]Lifesheet!$K$49:$AN$290,28,0)</f>
        <v>246589419.45753399</v>
      </c>
      <c r="AC211" s="2">
        <f>VLOOKUP($B211,[3]Lifesheet!$K$49:$AN$290,29,0)</f>
        <v>247187078.92104799</v>
      </c>
      <c r="AD211" s="2">
        <f>VLOOKUP($B211,[3]Lifesheet!$K$49:$AN$290,30,0)</f>
        <v>246826714.73148799</v>
      </c>
      <c r="AE211" s="2">
        <f>VLOOKUP(B211,[3]Lifesheet!$K$49:$AX$290,40,0)</f>
        <v>0</v>
      </c>
    </row>
    <row r="212" spans="1:31" x14ac:dyDescent="0.25">
      <c r="A212">
        <v>20210630</v>
      </c>
      <c r="B212" t="s">
        <v>210</v>
      </c>
      <c r="C212" s="1">
        <f>VLOOKUP(B212,'[1]MP 2021Q2'!$A$2:$B$243,2,0)</f>
        <v>0.13</v>
      </c>
      <c r="D212" s="3">
        <f>VLOOKUP(B212,'[2]Operationeel Risico'!$S$53:$AB$294,6,0)</f>
        <v>1</v>
      </c>
      <c r="E212" s="3">
        <f>VLOOKUP(B212,'[2]Operationeel Risico'!$S$53:$AB$294,7,0)</f>
        <v>0</v>
      </c>
      <c r="F212" s="3">
        <f>VLOOKUP(B212,'[2]Operationeel Risico'!$S$53:$AB$294,8,0)</f>
        <v>0</v>
      </c>
      <c r="G212" s="3">
        <f>VLOOKUP(B212,'[2]Operationeel Risico'!$S$53:$AB$294,9,0)</f>
        <v>0</v>
      </c>
      <c r="H212" s="3">
        <f>VLOOKUP(B212,'[2]Operationeel Risico'!$S$53:$AB$294,10,0)</f>
        <v>0</v>
      </c>
      <c r="I212" s="2">
        <f>VLOOKUP(B212,[3]Lifesheet!$K$49:$AR$290,34,0)</f>
        <v>0</v>
      </c>
      <c r="J212" s="2">
        <f>VLOOKUP(B212,[3]Lifesheet!$K$49:$R$290,8,0)</f>
        <v>1</v>
      </c>
      <c r="K212" s="2">
        <f>VLOOKUP(B212,[3]Lifesheet!$K$49:$AU$290,37,0)</f>
        <v>0</v>
      </c>
      <c r="L212" s="2">
        <f>VLOOKUP($B212,[3]Lifesheet!$K$49:$CK$290,71,0)</f>
        <v>0</v>
      </c>
      <c r="M212" s="2">
        <f>VLOOKUP($B212,[3]Lifesheet!$K$49:$CK$290,72,0)</f>
        <v>0</v>
      </c>
      <c r="N212" s="2">
        <f>VLOOKUP($B212,[3]Lifesheet!$K$49:$CK$290,73,0)</f>
        <v>0</v>
      </c>
      <c r="O212" s="2">
        <f>VLOOKUP($B212,[3]Lifesheet!$K$49:$CK$290,74,0)</f>
        <v>0</v>
      </c>
      <c r="P212" s="2">
        <f>VLOOKUP($B212,[3]Lifesheet!$K$49:$CK$290,75,0)</f>
        <v>0</v>
      </c>
      <c r="Q212" s="2">
        <f>VLOOKUP($B212,[3]Lifesheet!$K$49:$CK$290,76,0)</f>
        <v>0</v>
      </c>
      <c r="R212" s="2">
        <f>VLOOKUP($B212,[3]Lifesheet!$K$49:$CK$290,77,0)</f>
        <v>0</v>
      </c>
      <c r="S212" s="2">
        <f>VLOOKUP($B212,[3]Lifesheet!$K$49:$CK$290,78,0)</f>
        <v>0</v>
      </c>
      <c r="T212" s="2">
        <f>VLOOKUP($B212,[3]Lifesheet!$K$49:$CK$290,79,0)</f>
        <v>0</v>
      </c>
      <c r="U212" s="2">
        <f>VLOOKUP(B212,[3]Lifesheet!$K$49:$AO$290,31,0)</f>
        <v>0</v>
      </c>
      <c r="V212" s="2">
        <f>VLOOKUP($B212,[3]Lifesheet!$K$49:$AN$290,22,0)</f>
        <v>1</v>
      </c>
      <c r="W212" s="2">
        <f>VLOOKUP($B212,[3]Lifesheet!$K$49:$AN$290,23,0)</f>
        <v>1</v>
      </c>
      <c r="X212" s="2">
        <f>VLOOKUP($B212,[3]Lifesheet!$K$49:$AN$290,24,0)</f>
        <v>1</v>
      </c>
      <c r="Y212" s="2">
        <f>VLOOKUP($B212,[3]Lifesheet!$K$49:$AN$290,25,0)</f>
        <v>1</v>
      </c>
      <c r="Z212" s="2">
        <f>VLOOKUP($B212,[3]Lifesheet!$K$49:$AN$290,26,0)</f>
        <v>1</v>
      </c>
      <c r="AA212" s="2">
        <f>VLOOKUP($B212,[3]Lifesheet!$K$49:$AN$290,27,0)</f>
        <v>1</v>
      </c>
      <c r="AB212" s="2">
        <f>VLOOKUP($B212,[3]Lifesheet!$K$49:$AN$290,28,0)</f>
        <v>1</v>
      </c>
      <c r="AC212" s="2">
        <f>VLOOKUP($B212,[3]Lifesheet!$K$49:$AN$290,29,0)</f>
        <v>1</v>
      </c>
      <c r="AD212" s="2">
        <f>VLOOKUP($B212,[3]Lifesheet!$K$49:$AN$290,30,0)</f>
        <v>1</v>
      </c>
      <c r="AE212" s="2">
        <f>VLOOKUP(B212,[3]Lifesheet!$K$49:$AX$290,40,0)</f>
        <v>0</v>
      </c>
    </row>
    <row r="213" spans="1:31" x14ac:dyDescent="0.25">
      <c r="A213">
        <v>20210630</v>
      </c>
      <c r="B213" t="s">
        <v>211</v>
      </c>
      <c r="C213" s="1">
        <f>VLOOKUP(B213,'[1]MP 2021Q2'!$A$2:$B$243,2,0)</f>
        <v>0.13</v>
      </c>
      <c r="D213" s="3">
        <f>VLOOKUP(B213,'[2]Operationeel Risico'!$S$53:$AB$294,6,0)</f>
        <v>100080083.687169</v>
      </c>
      <c r="E213" s="3">
        <f>VLOOKUP(B213,'[2]Operationeel Risico'!$S$53:$AB$294,7,0)</f>
        <v>584886.28</v>
      </c>
      <c r="F213" s="3">
        <f>VLOOKUP(B213,'[2]Operationeel Risico'!$S$53:$AB$294,8,0)</f>
        <v>0</v>
      </c>
      <c r="G213" s="3">
        <f>VLOOKUP(B213,'[2]Operationeel Risico'!$S$53:$AB$294,9,0)</f>
        <v>912.12</v>
      </c>
      <c r="H213" s="3">
        <f>VLOOKUP(B213,'[2]Operationeel Risico'!$S$53:$AB$294,10,0)</f>
        <v>1936.28</v>
      </c>
      <c r="I213" s="2">
        <f>VLOOKUP(B213,[3]Lifesheet!$K$49:$AR$290,34,0)</f>
        <v>100246536.61590999</v>
      </c>
      <c r="J213" s="2">
        <f>VLOOKUP(B213,[3]Lifesheet!$K$49:$R$290,8,0)</f>
        <v>1</v>
      </c>
      <c r="K213" s="2">
        <f>VLOOKUP(B213,[3]Lifesheet!$K$49:$AU$290,37,0)</f>
        <v>0</v>
      </c>
      <c r="L213" s="2">
        <f>VLOOKUP($B213,[3]Lifesheet!$K$49:$CK$290,71,0)</f>
        <v>0</v>
      </c>
      <c r="M213" s="2">
        <f>VLOOKUP($B213,[3]Lifesheet!$K$49:$CK$290,72,0)</f>
        <v>0</v>
      </c>
      <c r="N213" s="2">
        <f>VLOOKUP($B213,[3]Lifesheet!$K$49:$CK$290,73,0)</f>
        <v>0</v>
      </c>
      <c r="O213" s="2">
        <f>VLOOKUP($B213,[3]Lifesheet!$K$49:$CK$290,74,0)</f>
        <v>0</v>
      </c>
      <c r="P213" s="2">
        <f>VLOOKUP($B213,[3]Lifesheet!$K$49:$CK$290,75,0)</f>
        <v>0</v>
      </c>
      <c r="Q213" s="2">
        <f>VLOOKUP($B213,[3]Lifesheet!$K$49:$CK$290,76,0)</f>
        <v>0</v>
      </c>
      <c r="R213" s="2">
        <f>VLOOKUP($B213,[3]Lifesheet!$K$49:$CK$290,77,0)</f>
        <v>0</v>
      </c>
      <c r="S213" s="2">
        <f>VLOOKUP($B213,[3]Lifesheet!$K$49:$CK$290,78,0)</f>
        <v>0</v>
      </c>
      <c r="T213" s="2">
        <f>VLOOKUP($B213,[3]Lifesheet!$K$49:$CK$290,79,0)</f>
        <v>0</v>
      </c>
      <c r="U213" s="2">
        <f>VLOOKUP(B213,[3]Lifesheet!$K$49:$AO$290,31,0)</f>
        <v>-3505735.6940714801</v>
      </c>
      <c r="V213" s="2">
        <f>VLOOKUP($B213,[3]Lifesheet!$K$49:$AN$290,22,0)</f>
        <v>103585819.38124</v>
      </c>
      <c r="W213" s="2">
        <f>VLOOKUP($B213,[3]Lifesheet!$K$49:$AN$290,23,0)</f>
        <v>103572431.593146</v>
      </c>
      <c r="X213" s="2">
        <f>VLOOKUP($B213,[3]Lifesheet!$K$49:$AN$290,24,0)</f>
        <v>103603753.081811</v>
      </c>
      <c r="Y213" s="2">
        <f>VLOOKUP($B213,[3]Lifesheet!$K$49:$AN$290,25,0)</f>
        <v>103585819.38124</v>
      </c>
      <c r="Z213" s="2">
        <f>VLOOKUP($B213,[3]Lifesheet!$K$49:$AN$290,26,0)</f>
        <v>104002086.47210599</v>
      </c>
      <c r="AA213" s="2">
        <f>VLOOKUP($B213,[3]Lifesheet!$K$49:$AN$290,27,0)</f>
        <v>103280693.97105099</v>
      </c>
      <c r="AB213" s="2">
        <f>VLOOKUP($B213,[3]Lifesheet!$K$49:$AN$290,28,0)</f>
        <v>103585819.38124</v>
      </c>
      <c r="AC213" s="2">
        <f>VLOOKUP($B213,[3]Lifesheet!$K$49:$AN$290,29,0)</f>
        <v>103742637.745381</v>
      </c>
      <c r="AD213" s="2">
        <f>VLOOKUP($B213,[3]Lifesheet!$K$49:$AN$290,30,0)</f>
        <v>103571258.210979</v>
      </c>
      <c r="AE213" s="2">
        <f>VLOOKUP(B213,[3]Lifesheet!$K$49:$AX$290,40,0)</f>
        <v>0</v>
      </c>
    </row>
    <row r="214" spans="1:31" x14ac:dyDescent="0.25">
      <c r="A214">
        <v>20210630</v>
      </c>
      <c r="B214" t="s">
        <v>212</v>
      </c>
      <c r="C214" s="1">
        <f>VLOOKUP(B214,'[1]MP 2021Q2'!$A$2:$B$243,2,0)</f>
        <v>0.13</v>
      </c>
      <c r="D214" s="3">
        <f>VLOOKUP(B214,'[2]Operationeel Risico'!$S$53:$AB$294,6,0)</f>
        <v>274700347.48087698</v>
      </c>
      <c r="E214" s="3">
        <f>VLOOKUP(B214,'[2]Operationeel Risico'!$S$53:$AB$294,7,0)</f>
        <v>592639.56000000006</v>
      </c>
      <c r="F214" s="3">
        <f>VLOOKUP(B214,'[2]Operationeel Risico'!$S$53:$AB$294,8,0)</f>
        <v>0</v>
      </c>
      <c r="G214" s="3">
        <f>VLOOKUP(B214,'[2]Operationeel Risico'!$S$53:$AB$294,9,0)</f>
        <v>773.54</v>
      </c>
      <c r="H214" s="3">
        <f>VLOOKUP(B214,'[2]Operationeel Risico'!$S$53:$AB$294,10,0)</f>
        <v>8962.01</v>
      </c>
      <c r="I214" s="2">
        <f>VLOOKUP(B214,[3]Lifesheet!$K$49:$AR$290,34,0)</f>
        <v>277025429.05794603</v>
      </c>
      <c r="J214" s="2">
        <f>VLOOKUP(B214,[3]Lifesheet!$K$49:$R$290,8,0)</f>
        <v>1</v>
      </c>
      <c r="K214" s="2">
        <f>VLOOKUP(B214,[3]Lifesheet!$K$49:$AU$290,37,0)</f>
        <v>0</v>
      </c>
      <c r="L214" s="2">
        <f>VLOOKUP($B214,[3]Lifesheet!$K$49:$CK$290,71,0)</f>
        <v>0</v>
      </c>
      <c r="M214" s="2">
        <f>VLOOKUP($B214,[3]Lifesheet!$K$49:$CK$290,72,0)</f>
        <v>0</v>
      </c>
      <c r="N214" s="2">
        <f>VLOOKUP($B214,[3]Lifesheet!$K$49:$CK$290,73,0)</f>
        <v>0</v>
      </c>
      <c r="O214" s="2">
        <f>VLOOKUP($B214,[3]Lifesheet!$K$49:$CK$290,74,0)</f>
        <v>0</v>
      </c>
      <c r="P214" s="2">
        <f>VLOOKUP($B214,[3]Lifesheet!$K$49:$CK$290,75,0)</f>
        <v>0</v>
      </c>
      <c r="Q214" s="2">
        <f>VLOOKUP($B214,[3]Lifesheet!$K$49:$CK$290,76,0)</f>
        <v>0</v>
      </c>
      <c r="R214" s="2">
        <f>VLOOKUP($B214,[3]Lifesheet!$K$49:$CK$290,77,0)</f>
        <v>0</v>
      </c>
      <c r="S214" s="2">
        <f>VLOOKUP($B214,[3]Lifesheet!$K$49:$CK$290,78,0)</f>
        <v>0</v>
      </c>
      <c r="T214" s="2">
        <f>VLOOKUP($B214,[3]Lifesheet!$K$49:$CK$290,79,0)</f>
        <v>0</v>
      </c>
      <c r="U214" s="2">
        <f>VLOOKUP(B214,[3]Lifesheet!$K$49:$AO$290,31,0)</f>
        <v>-1580951.84</v>
      </c>
      <c r="V214" s="2">
        <f>VLOOKUP($B214,[3]Lifesheet!$K$49:$AN$290,22,0)</f>
        <v>276281299.32087702</v>
      </c>
      <c r="W214" s="2">
        <f>VLOOKUP($B214,[3]Lifesheet!$K$49:$AN$290,23,0)</f>
        <v>276279288.43751103</v>
      </c>
      <c r="X214" s="2">
        <f>VLOOKUP($B214,[3]Lifesheet!$K$49:$AN$290,24,0)</f>
        <v>276283563.77240902</v>
      </c>
      <c r="Y214" s="2">
        <f>VLOOKUP($B214,[3]Lifesheet!$K$49:$AN$290,25,0)</f>
        <v>276281295.87563503</v>
      </c>
      <c r="Z214" s="2">
        <f>VLOOKUP($B214,[3]Lifesheet!$K$49:$AN$290,26,0)</f>
        <v>276252415.86228299</v>
      </c>
      <c r="AA214" s="2">
        <f>VLOOKUP($B214,[3]Lifesheet!$K$49:$AN$290,27,0)</f>
        <v>276293982.51333898</v>
      </c>
      <c r="AB214" s="2">
        <f>VLOOKUP($B214,[3]Lifesheet!$K$49:$AN$290,28,0)</f>
        <v>276281299.32087702</v>
      </c>
      <c r="AC214" s="2">
        <f>VLOOKUP($B214,[3]Lifesheet!$K$49:$AN$290,29,0)</f>
        <v>276877206.14575398</v>
      </c>
      <c r="AD214" s="2">
        <f>VLOOKUP($B214,[3]Lifesheet!$K$49:$AN$290,30,0)</f>
        <v>276248955.73336899</v>
      </c>
      <c r="AE214" s="2">
        <f>VLOOKUP(B214,[3]Lifesheet!$K$49:$AX$290,40,0)</f>
        <v>0</v>
      </c>
    </row>
    <row r="215" spans="1:31" x14ac:dyDescent="0.25">
      <c r="A215">
        <v>20210630</v>
      </c>
      <c r="B215" t="s">
        <v>213</v>
      </c>
      <c r="C215" s="1">
        <f>VLOOKUP(B215,'[1]MP 2021Q2'!$A$2:$B$243,2,0)</f>
        <v>0.13</v>
      </c>
      <c r="D215" s="3">
        <f>VLOOKUP(B215,'[2]Operationeel Risico'!$S$53:$AB$294,6,0)</f>
        <v>254233656.76413199</v>
      </c>
      <c r="E215" s="3">
        <f>VLOOKUP(B215,'[2]Operationeel Risico'!$S$53:$AB$294,7,0)</f>
        <v>5197093.25</v>
      </c>
      <c r="F215" s="3">
        <f>VLOOKUP(B215,'[2]Operationeel Risico'!$S$53:$AB$294,8,0)</f>
        <v>0</v>
      </c>
      <c r="G215" s="3">
        <f>VLOOKUP(B215,'[2]Operationeel Risico'!$S$53:$AB$294,9,0)</f>
        <v>3926.88</v>
      </c>
      <c r="H215" s="3">
        <f>VLOOKUP(B215,'[2]Operationeel Risico'!$S$53:$AB$294,10,0)</f>
        <v>4297.38</v>
      </c>
      <c r="I215" s="2">
        <f>VLOOKUP(B215,[3]Lifesheet!$K$49:$AR$290,34,0)</f>
        <v>208364904.61411399</v>
      </c>
      <c r="J215" s="2">
        <f>VLOOKUP(B215,[3]Lifesheet!$K$49:$R$290,8,0)</f>
        <v>1</v>
      </c>
      <c r="K215" s="2">
        <f>VLOOKUP(B215,[3]Lifesheet!$K$49:$AU$290,37,0)</f>
        <v>0</v>
      </c>
      <c r="L215" s="2">
        <f>VLOOKUP($B215,[3]Lifesheet!$K$49:$CK$290,71,0)</f>
        <v>0</v>
      </c>
      <c r="M215" s="2">
        <f>VLOOKUP($B215,[3]Lifesheet!$K$49:$CK$290,72,0)</f>
        <v>0</v>
      </c>
      <c r="N215" s="2">
        <f>VLOOKUP($B215,[3]Lifesheet!$K$49:$CK$290,73,0)</f>
        <v>0</v>
      </c>
      <c r="O215" s="2">
        <f>VLOOKUP($B215,[3]Lifesheet!$K$49:$CK$290,74,0)</f>
        <v>0</v>
      </c>
      <c r="P215" s="2">
        <f>VLOOKUP($B215,[3]Lifesheet!$K$49:$CK$290,75,0)</f>
        <v>0</v>
      </c>
      <c r="Q215" s="2">
        <f>VLOOKUP($B215,[3]Lifesheet!$K$49:$CK$290,76,0)</f>
        <v>0</v>
      </c>
      <c r="R215" s="2">
        <f>VLOOKUP($B215,[3]Lifesheet!$K$49:$CK$290,77,0)</f>
        <v>0</v>
      </c>
      <c r="S215" s="2">
        <f>VLOOKUP($B215,[3]Lifesheet!$K$49:$CK$290,78,0)</f>
        <v>0</v>
      </c>
      <c r="T215" s="2">
        <f>VLOOKUP($B215,[3]Lifesheet!$K$49:$CK$290,79,0)</f>
        <v>0</v>
      </c>
      <c r="U215" s="2">
        <f>VLOOKUP(B215,[3]Lifesheet!$K$49:$AO$290,31,0)</f>
        <v>22718144.049136501</v>
      </c>
      <c r="V215" s="2">
        <f>VLOOKUP($B215,[3]Lifesheet!$K$49:$AN$290,22,0)</f>
        <v>231515512.71499601</v>
      </c>
      <c r="W215" s="2">
        <f>VLOOKUP($B215,[3]Lifesheet!$K$49:$AN$290,23,0)</f>
        <v>231354061.12467799</v>
      </c>
      <c r="X215" s="2">
        <f>VLOOKUP($B215,[3]Lifesheet!$K$49:$AN$290,24,0)</f>
        <v>231731949.001028</v>
      </c>
      <c r="Y215" s="2">
        <f>VLOOKUP($B215,[3]Lifesheet!$K$49:$AN$290,25,0)</f>
        <v>231503089.14590099</v>
      </c>
      <c r="Z215" s="2">
        <f>VLOOKUP($B215,[3]Lifesheet!$K$49:$AN$290,26,0)</f>
        <v>233847453.58794901</v>
      </c>
      <c r="AA215" s="2">
        <f>VLOOKUP($B215,[3]Lifesheet!$K$49:$AN$290,27,0)</f>
        <v>229502437.37006599</v>
      </c>
      <c r="AB215" s="2">
        <f>VLOOKUP($B215,[3]Lifesheet!$K$49:$AN$290,28,0)</f>
        <v>231515512.71499601</v>
      </c>
      <c r="AC215" s="2">
        <f>VLOOKUP($B215,[3]Lifesheet!$K$49:$AN$290,29,0)</f>
        <v>233025301.22643</v>
      </c>
      <c r="AD215" s="2">
        <f>VLOOKUP($B215,[3]Lifesheet!$K$49:$AN$290,30,0)</f>
        <v>231485052.70533299</v>
      </c>
      <c r="AE215" s="2">
        <f>VLOOKUP(B215,[3]Lifesheet!$K$49:$AX$290,40,0)</f>
        <v>0</v>
      </c>
    </row>
    <row r="216" spans="1:31" x14ac:dyDescent="0.25">
      <c r="A216">
        <v>20210630</v>
      </c>
      <c r="B216" t="s">
        <v>214</v>
      </c>
      <c r="C216" s="1">
        <f>VLOOKUP(B216,'[1]MP 2021Q2'!$A$2:$B$243,2,0)</f>
        <v>0.13</v>
      </c>
      <c r="D216" s="3">
        <f>VLOOKUP(B216,'[2]Operationeel Risico'!$S$53:$AB$294,6,0)</f>
        <v>1765917.0363120399</v>
      </c>
      <c r="E216" s="3">
        <f>VLOOKUP(B216,'[2]Operationeel Risico'!$S$53:$AB$294,7,0)</f>
        <v>95564.12</v>
      </c>
      <c r="F216" s="3">
        <f>VLOOKUP(B216,'[2]Operationeel Risico'!$S$53:$AB$294,8,0)</f>
        <v>0</v>
      </c>
      <c r="G216" s="3">
        <f>VLOOKUP(B216,'[2]Operationeel Risico'!$S$53:$AB$294,9,0)</f>
        <v>45.01</v>
      </c>
      <c r="H216" s="3">
        <f>VLOOKUP(B216,'[2]Operationeel Risico'!$S$53:$AB$294,10,0)</f>
        <v>2.7</v>
      </c>
      <c r="I216" s="2">
        <f>VLOOKUP(B216,[3]Lifesheet!$K$49:$AR$290,34,0)</f>
        <v>1790862.9417686299</v>
      </c>
      <c r="J216" s="2">
        <f>VLOOKUP(B216,[3]Lifesheet!$K$49:$R$290,8,0)</f>
        <v>1</v>
      </c>
      <c r="K216" s="2">
        <f>VLOOKUP(B216,[3]Lifesheet!$K$49:$AU$290,37,0)</f>
        <v>0</v>
      </c>
      <c r="L216" s="2">
        <f>VLOOKUP($B216,[3]Lifesheet!$K$49:$CK$290,71,0)</f>
        <v>0</v>
      </c>
      <c r="M216" s="2">
        <f>VLOOKUP($B216,[3]Lifesheet!$K$49:$CK$290,72,0)</f>
        <v>0</v>
      </c>
      <c r="N216" s="2">
        <f>VLOOKUP($B216,[3]Lifesheet!$K$49:$CK$290,73,0)</f>
        <v>0</v>
      </c>
      <c r="O216" s="2">
        <f>VLOOKUP($B216,[3]Lifesheet!$K$49:$CK$290,74,0)</f>
        <v>0</v>
      </c>
      <c r="P216" s="2">
        <f>VLOOKUP($B216,[3]Lifesheet!$K$49:$CK$290,75,0)</f>
        <v>0</v>
      </c>
      <c r="Q216" s="2">
        <f>VLOOKUP($B216,[3]Lifesheet!$K$49:$CK$290,76,0)</f>
        <v>0</v>
      </c>
      <c r="R216" s="2">
        <f>VLOOKUP($B216,[3]Lifesheet!$K$49:$CK$290,77,0)</f>
        <v>0</v>
      </c>
      <c r="S216" s="2">
        <f>VLOOKUP($B216,[3]Lifesheet!$K$49:$CK$290,78,0)</f>
        <v>0</v>
      </c>
      <c r="T216" s="2">
        <f>VLOOKUP($B216,[3]Lifesheet!$K$49:$CK$290,79,0)</f>
        <v>0</v>
      </c>
      <c r="U216" s="2">
        <f>VLOOKUP(B216,[3]Lifesheet!$K$49:$AO$290,31,0)</f>
        <v>0</v>
      </c>
      <c r="V216" s="2">
        <f>VLOOKUP($B216,[3]Lifesheet!$K$49:$AN$290,22,0)</f>
        <v>1765917.0363120399</v>
      </c>
      <c r="W216" s="2">
        <f>VLOOKUP($B216,[3]Lifesheet!$K$49:$AN$290,23,0)</f>
        <v>1775970.7537573201</v>
      </c>
      <c r="X216" s="2">
        <f>VLOOKUP($B216,[3]Lifesheet!$K$49:$AN$290,24,0)</f>
        <v>1752433.9138555401</v>
      </c>
      <c r="Y216" s="2">
        <f>VLOOKUP($B216,[3]Lifesheet!$K$49:$AN$290,25,0)</f>
        <v>1766257.2105008799</v>
      </c>
      <c r="Z216" s="2">
        <f>VLOOKUP($B216,[3]Lifesheet!$K$49:$AN$290,26,0)</f>
        <v>1776512.7589324799</v>
      </c>
      <c r="AA216" s="2">
        <f>VLOOKUP($B216,[3]Lifesheet!$K$49:$AN$290,27,0)</f>
        <v>1760478.3382475099</v>
      </c>
      <c r="AB216" s="2">
        <f>VLOOKUP($B216,[3]Lifesheet!$K$49:$AN$290,28,0)</f>
        <v>1765917.0363120399</v>
      </c>
      <c r="AC216" s="2">
        <f>VLOOKUP($B216,[3]Lifesheet!$K$49:$AN$290,29,0)</f>
        <v>1781192.71329405</v>
      </c>
      <c r="AD216" s="2">
        <f>VLOOKUP($B216,[3]Lifesheet!$K$49:$AN$290,30,0)</f>
        <v>1770550.69893086</v>
      </c>
      <c r="AE216" s="2">
        <f>VLOOKUP(B216,[3]Lifesheet!$K$49:$AX$290,40,0)</f>
        <v>0</v>
      </c>
    </row>
    <row r="217" spans="1:31" x14ac:dyDescent="0.25">
      <c r="A217">
        <v>20210630</v>
      </c>
      <c r="B217" t="s">
        <v>215</v>
      </c>
      <c r="C217" s="1">
        <f>VLOOKUP(B217,'[1]MP 2021Q2'!$A$2:$B$243,2,0)</f>
        <v>0.13</v>
      </c>
      <c r="D217" s="3">
        <f>VLOOKUP(B217,'[2]Operationeel Risico'!$S$53:$AB$294,6,0)</f>
        <v>26105234.435106002</v>
      </c>
      <c r="E217" s="3">
        <f>VLOOKUP(B217,'[2]Operationeel Risico'!$S$53:$AB$294,7,0)</f>
        <v>294259.19</v>
      </c>
      <c r="F217" s="3">
        <f>VLOOKUP(B217,'[2]Operationeel Risico'!$S$53:$AB$294,8,0)</f>
        <v>0</v>
      </c>
      <c r="G217" s="3">
        <f>VLOOKUP(B217,'[2]Operationeel Risico'!$S$53:$AB$294,9,0)</f>
        <v>239.79</v>
      </c>
      <c r="H217" s="3">
        <f>VLOOKUP(B217,'[2]Operationeel Risico'!$S$53:$AB$294,10,0)</f>
        <v>1663.59</v>
      </c>
      <c r="I217" s="2">
        <f>VLOOKUP(B217,[3]Lifesheet!$K$49:$AR$290,34,0)</f>
        <v>26309889.636680901</v>
      </c>
      <c r="J217" s="2">
        <f>VLOOKUP(B217,[3]Lifesheet!$K$49:$R$290,8,0)</f>
        <v>1</v>
      </c>
      <c r="K217" s="2">
        <f>VLOOKUP(B217,[3]Lifesheet!$K$49:$AU$290,37,0)</f>
        <v>0</v>
      </c>
      <c r="L217" s="2">
        <f>VLOOKUP($B217,[3]Lifesheet!$K$49:$CK$290,71,0)</f>
        <v>0</v>
      </c>
      <c r="M217" s="2">
        <f>VLOOKUP($B217,[3]Lifesheet!$K$49:$CK$290,72,0)</f>
        <v>0</v>
      </c>
      <c r="N217" s="2">
        <f>VLOOKUP($B217,[3]Lifesheet!$K$49:$CK$290,73,0)</f>
        <v>0</v>
      </c>
      <c r="O217" s="2">
        <f>VLOOKUP($B217,[3]Lifesheet!$K$49:$CK$290,74,0)</f>
        <v>0</v>
      </c>
      <c r="P217" s="2">
        <f>VLOOKUP($B217,[3]Lifesheet!$K$49:$CK$290,75,0)</f>
        <v>0</v>
      </c>
      <c r="Q217" s="2">
        <f>VLOOKUP($B217,[3]Lifesheet!$K$49:$CK$290,76,0)</f>
        <v>0</v>
      </c>
      <c r="R217" s="2">
        <f>VLOOKUP($B217,[3]Lifesheet!$K$49:$CK$290,77,0)</f>
        <v>0</v>
      </c>
      <c r="S217" s="2">
        <f>VLOOKUP($B217,[3]Lifesheet!$K$49:$CK$290,78,0)</f>
        <v>0</v>
      </c>
      <c r="T217" s="2">
        <f>VLOOKUP($B217,[3]Lifesheet!$K$49:$CK$290,79,0)</f>
        <v>0</v>
      </c>
      <c r="U217" s="2">
        <f>VLOOKUP(B217,[3]Lifesheet!$K$49:$AO$290,31,0)</f>
        <v>-402635.01996034</v>
      </c>
      <c r="V217" s="2">
        <f>VLOOKUP($B217,[3]Lifesheet!$K$49:$AN$290,22,0)</f>
        <v>26507869.455066301</v>
      </c>
      <c r="W217" s="2">
        <f>VLOOKUP($B217,[3]Lifesheet!$K$49:$AN$290,23,0)</f>
        <v>26487913.0277013</v>
      </c>
      <c r="X217" s="2">
        <f>VLOOKUP($B217,[3]Lifesheet!$K$49:$AN$290,24,0)</f>
        <v>26534594.662427001</v>
      </c>
      <c r="Y217" s="2">
        <f>VLOOKUP($B217,[3]Lifesheet!$K$49:$AN$290,25,0)</f>
        <v>26507503.9104007</v>
      </c>
      <c r="Z217" s="2">
        <f>VLOOKUP($B217,[3]Lifesheet!$K$49:$AN$290,26,0)</f>
        <v>26545703.199627198</v>
      </c>
      <c r="AA217" s="2">
        <f>VLOOKUP($B217,[3]Lifesheet!$K$49:$AN$290,27,0)</f>
        <v>26476403.1613908</v>
      </c>
      <c r="AB217" s="2">
        <f>VLOOKUP($B217,[3]Lifesheet!$K$49:$AN$290,28,0)</f>
        <v>26507869.455066301</v>
      </c>
      <c r="AC217" s="2">
        <f>VLOOKUP($B217,[3]Lifesheet!$K$49:$AN$290,29,0)</f>
        <v>26766853.083783399</v>
      </c>
      <c r="AD217" s="2">
        <f>VLOOKUP($B217,[3]Lifesheet!$K$49:$AN$290,30,0)</f>
        <v>26498974.927954499</v>
      </c>
      <c r="AE217" s="2">
        <f>VLOOKUP(B217,[3]Lifesheet!$K$49:$AX$290,40,0)</f>
        <v>0</v>
      </c>
    </row>
    <row r="218" spans="1:31" x14ac:dyDescent="0.25">
      <c r="A218">
        <v>20210630</v>
      </c>
      <c r="B218" t="s">
        <v>216</v>
      </c>
      <c r="C218" s="1">
        <f>VLOOKUP(B218,'[1]MP 2021Q2'!$A$2:$B$243,2,0)</f>
        <v>0.13</v>
      </c>
      <c r="D218" s="3">
        <f>VLOOKUP(B218,'[2]Operationeel Risico'!$S$53:$AB$294,6,0)</f>
        <v>220347.54858879</v>
      </c>
      <c r="E218" s="3">
        <f>VLOOKUP(B218,'[2]Operationeel Risico'!$S$53:$AB$294,7,0)</f>
        <v>9259.0300000000007</v>
      </c>
      <c r="F218" s="3">
        <f>VLOOKUP(B218,'[2]Operationeel Risico'!$S$53:$AB$294,8,0)</f>
        <v>0</v>
      </c>
      <c r="G218" s="3">
        <f>VLOOKUP(B218,'[2]Operationeel Risico'!$S$53:$AB$294,9,0)</f>
        <v>4.9000000000000004</v>
      </c>
      <c r="H218" s="3">
        <f>VLOOKUP(B218,'[2]Operationeel Risico'!$S$53:$AB$294,10,0)</f>
        <v>1.01</v>
      </c>
      <c r="I218" s="2">
        <f>VLOOKUP(B218,[3]Lifesheet!$K$49:$AR$290,34,0)</f>
        <v>245798.09122249699</v>
      </c>
      <c r="J218" s="2">
        <f>VLOOKUP(B218,[3]Lifesheet!$K$49:$R$290,8,0)</f>
        <v>1</v>
      </c>
      <c r="K218" s="2">
        <f>VLOOKUP(B218,[3]Lifesheet!$K$49:$AU$290,37,0)</f>
        <v>0</v>
      </c>
      <c r="L218" s="2">
        <f>VLOOKUP($B218,[3]Lifesheet!$K$49:$CK$290,71,0)</f>
        <v>0</v>
      </c>
      <c r="M218" s="2">
        <f>VLOOKUP($B218,[3]Lifesheet!$K$49:$CK$290,72,0)</f>
        <v>0</v>
      </c>
      <c r="N218" s="2">
        <f>VLOOKUP($B218,[3]Lifesheet!$K$49:$CK$290,73,0)</f>
        <v>0</v>
      </c>
      <c r="O218" s="2">
        <f>VLOOKUP($B218,[3]Lifesheet!$K$49:$CK$290,74,0)</f>
        <v>0</v>
      </c>
      <c r="P218" s="2">
        <f>VLOOKUP($B218,[3]Lifesheet!$K$49:$CK$290,75,0)</f>
        <v>0</v>
      </c>
      <c r="Q218" s="2">
        <f>VLOOKUP($B218,[3]Lifesheet!$K$49:$CK$290,76,0)</f>
        <v>0</v>
      </c>
      <c r="R218" s="2">
        <f>VLOOKUP($B218,[3]Lifesheet!$K$49:$CK$290,77,0)</f>
        <v>0</v>
      </c>
      <c r="S218" s="2">
        <f>VLOOKUP($B218,[3]Lifesheet!$K$49:$CK$290,78,0)</f>
        <v>0</v>
      </c>
      <c r="T218" s="2">
        <f>VLOOKUP($B218,[3]Lifesheet!$K$49:$CK$290,79,0)</f>
        <v>0</v>
      </c>
      <c r="U218" s="2">
        <f>VLOOKUP(B218,[3]Lifesheet!$K$49:$AO$290,31,0)</f>
        <v>0</v>
      </c>
      <c r="V218" s="2">
        <f>VLOOKUP($B218,[3]Lifesheet!$K$49:$AN$290,22,0)</f>
        <v>220347.54858879</v>
      </c>
      <c r="W218" s="2">
        <f>VLOOKUP($B218,[3]Lifesheet!$K$49:$AN$290,23,0)</f>
        <v>221205.35992812499</v>
      </c>
      <c r="X218" s="2">
        <f>VLOOKUP($B218,[3]Lifesheet!$K$49:$AN$290,24,0)</f>
        <v>219205.83625319699</v>
      </c>
      <c r="Y218" s="2">
        <f>VLOOKUP($B218,[3]Lifesheet!$K$49:$AN$290,25,0)</f>
        <v>220421.98110874201</v>
      </c>
      <c r="Z218" s="2">
        <f>VLOOKUP($B218,[3]Lifesheet!$K$49:$AN$290,26,0)</f>
        <v>218328.716653557</v>
      </c>
      <c r="AA218" s="2">
        <f>VLOOKUP($B218,[3]Lifesheet!$K$49:$AN$290,27,0)</f>
        <v>222247.861954541</v>
      </c>
      <c r="AB218" s="2">
        <f>VLOOKUP($B218,[3]Lifesheet!$K$49:$AN$290,28,0)</f>
        <v>220347.54858879</v>
      </c>
      <c r="AC218" s="2">
        <f>VLOOKUP($B218,[3]Lifesheet!$K$49:$AN$290,29,0)</f>
        <v>222246.52737076001</v>
      </c>
      <c r="AD218" s="2">
        <f>VLOOKUP($B218,[3]Lifesheet!$K$49:$AN$290,30,0)</f>
        <v>220743.150894566</v>
      </c>
      <c r="AE218" s="2">
        <f>VLOOKUP(B218,[3]Lifesheet!$K$49:$AX$290,40,0)</f>
        <v>0</v>
      </c>
    </row>
    <row r="219" spans="1:31" x14ac:dyDescent="0.25">
      <c r="A219">
        <v>20210630</v>
      </c>
      <c r="B219" t="s">
        <v>217</v>
      </c>
      <c r="C219" s="1">
        <f>VLOOKUP(B219,'[1]MP 2021Q2'!$A$2:$B$243,2,0)</f>
        <v>0.13</v>
      </c>
      <c r="D219" s="3">
        <f>VLOOKUP(B219,'[2]Operationeel Risico'!$S$53:$AB$294,6,0)</f>
        <v>29302063.7784441</v>
      </c>
      <c r="E219" s="3">
        <f>VLOOKUP(B219,'[2]Operationeel Risico'!$S$53:$AB$294,7,0)</f>
        <v>777426.42</v>
      </c>
      <c r="F219" s="3">
        <f>VLOOKUP(B219,'[2]Operationeel Risico'!$S$53:$AB$294,8,0)</f>
        <v>0</v>
      </c>
      <c r="G219" s="3">
        <f>VLOOKUP(B219,'[2]Operationeel Risico'!$S$53:$AB$294,9,0)</f>
        <v>559.22</v>
      </c>
      <c r="H219" s="3">
        <f>VLOOKUP(B219,'[2]Operationeel Risico'!$S$53:$AB$294,10,0)</f>
        <v>928.04</v>
      </c>
      <c r="I219" s="2">
        <f>VLOOKUP(B219,[3]Lifesheet!$K$49:$AR$290,34,0)</f>
        <v>22633321.758961</v>
      </c>
      <c r="J219" s="2">
        <f>VLOOKUP(B219,[3]Lifesheet!$K$49:$R$290,8,0)</f>
        <v>1</v>
      </c>
      <c r="K219" s="2">
        <f>VLOOKUP(B219,[3]Lifesheet!$K$49:$AU$290,37,0)</f>
        <v>0</v>
      </c>
      <c r="L219" s="2">
        <f>VLOOKUP($B219,[3]Lifesheet!$K$49:$CK$290,71,0)</f>
        <v>0</v>
      </c>
      <c r="M219" s="2">
        <f>VLOOKUP($B219,[3]Lifesheet!$K$49:$CK$290,72,0)</f>
        <v>0</v>
      </c>
      <c r="N219" s="2">
        <f>VLOOKUP($B219,[3]Lifesheet!$K$49:$CK$290,73,0)</f>
        <v>0</v>
      </c>
      <c r="O219" s="2">
        <f>VLOOKUP($B219,[3]Lifesheet!$K$49:$CK$290,74,0)</f>
        <v>0</v>
      </c>
      <c r="P219" s="2">
        <f>VLOOKUP($B219,[3]Lifesheet!$K$49:$CK$290,75,0)</f>
        <v>0</v>
      </c>
      <c r="Q219" s="2">
        <f>VLOOKUP($B219,[3]Lifesheet!$K$49:$CK$290,76,0)</f>
        <v>0</v>
      </c>
      <c r="R219" s="2">
        <f>VLOOKUP($B219,[3]Lifesheet!$K$49:$CK$290,77,0)</f>
        <v>0</v>
      </c>
      <c r="S219" s="2">
        <f>VLOOKUP($B219,[3]Lifesheet!$K$49:$CK$290,78,0)</f>
        <v>0</v>
      </c>
      <c r="T219" s="2">
        <f>VLOOKUP($B219,[3]Lifesheet!$K$49:$CK$290,79,0)</f>
        <v>0</v>
      </c>
      <c r="U219" s="2">
        <f>VLOOKUP(B219,[3]Lifesheet!$K$49:$AO$290,31,0)</f>
        <v>3462361.5359143601</v>
      </c>
      <c r="V219" s="2">
        <f>VLOOKUP($B219,[3]Lifesheet!$K$49:$AN$290,22,0)</f>
        <v>25839702.242529701</v>
      </c>
      <c r="W219" s="2">
        <f>VLOOKUP($B219,[3]Lifesheet!$K$49:$AN$290,23,0)</f>
        <v>25816719.6610508</v>
      </c>
      <c r="X219" s="2">
        <f>VLOOKUP($B219,[3]Lifesheet!$K$49:$AN$290,24,0)</f>
        <v>25870655.784223098</v>
      </c>
      <c r="Y219" s="2">
        <f>VLOOKUP($B219,[3]Lifesheet!$K$49:$AN$290,25,0)</f>
        <v>25839205.443959799</v>
      </c>
      <c r="Z219" s="2">
        <f>VLOOKUP($B219,[3]Lifesheet!$K$49:$AN$290,26,0)</f>
        <v>27623091.771061201</v>
      </c>
      <c r="AA219" s="2">
        <f>VLOOKUP($B219,[3]Lifesheet!$K$49:$AN$290,27,0)</f>
        <v>24751199.899700399</v>
      </c>
      <c r="AB219" s="2">
        <f>VLOOKUP($B219,[3]Lifesheet!$K$49:$AN$290,28,0)</f>
        <v>25839702.242529701</v>
      </c>
      <c r="AC219" s="2">
        <f>VLOOKUP($B219,[3]Lifesheet!$K$49:$AN$290,29,0)</f>
        <v>26038628.468362</v>
      </c>
      <c r="AD219" s="2">
        <f>VLOOKUP($B219,[3]Lifesheet!$K$49:$AN$290,30,0)</f>
        <v>25833348.889360201</v>
      </c>
      <c r="AE219" s="2">
        <f>VLOOKUP(B219,[3]Lifesheet!$K$49:$AX$290,40,0)</f>
        <v>0</v>
      </c>
    </row>
    <row r="220" spans="1:31" x14ac:dyDescent="0.25">
      <c r="A220">
        <v>20210630</v>
      </c>
      <c r="B220" t="s">
        <v>218</v>
      </c>
      <c r="C220" s="1">
        <f>VLOOKUP(B220,'[1]MP 2021Q2'!$A$2:$B$243,2,0)</f>
        <v>0.13</v>
      </c>
      <c r="D220" s="3">
        <f>VLOOKUP(B220,'[2]Operationeel Risico'!$S$53:$AB$294,6,0)</f>
        <v>11587144.692125199</v>
      </c>
      <c r="E220" s="3">
        <f>VLOOKUP(B220,'[2]Operationeel Risico'!$S$53:$AB$294,7,0)</f>
        <v>380085.41</v>
      </c>
      <c r="F220" s="3">
        <f>VLOOKUP(B220,'[2]Operationeel Risico'!$S$53:$AB$294,8,0)</f>
        <v>0</v>
      </c>
      <c r="G220" s="3">
        <f>VLOOKUP(B220,'[2]Operationeel Risico'!$S$53:$AB$294,9,0)</f>
        <v>304.39</v>
      </c>
      <c r="H220" s="3">
        <f>VLOOKUP(B220,'[2]Operationeel Risico'!$S$53:$AB$294,10,0)</f>
        <v>143.97</v>
      </c>
      <c r="I220" s="2">
        <f>VLOOKUP(B220,[3]Lifesheet!$K$49:$AR$290,34,0)</f>
        <v>9832479.7621631604</v>
      </c>
      <c r="J220" s="2">
        <f>VLOOKUP(B220,[3]Lifesheet!$K$49:$R$290,8,0)</f>
        <v>1</v>
      </c>
      <c r="K220" s="2">
        <f>VLOOKUP(B220,[3]Lifesheet!$K$49:$AU$290,37,0)</f>
        <v>0</v>
      </c>
      <c r="L220" s="2">
        <f>VLOOKUP($B220,[3]Lifesheet!$K$49:$CK$290,71,0)</f>
        <v>0</v>
      </c>
      <c r="M220" s="2">
        <f>VLOOKUP($B220,[3]Lifesheet!$K$49:$CK$290,72,0)</f>
        <v>0</v>
      </c>
      <c r="N220" s="2">
        <f>VLOOKUP($B220,[3]Lifesheet!$K$49:$CK$290,73,0)</f>
        <v>0</v>
      </c>
      <c r="O220" s="2">
        <f>VLOOKUP($B220,[3]Lifesheet!$K$49:$CK$290,74,0)</f>
        <v>0</v>
      </c>
      <c r="P220" s="2">
        <f>VLOOKUP($B220,[3]Lifesheet!$K$49:$CK$290,75,0)</f>
        <v>0</v>
      </c>
      <c r="Q220" s="2">
        <f>VLOOKUP($B220,[3]Lifesheet!$K$49:$CK$290,76,0)</f>
        <v>0</v>
      </c>
      <c r="R220" s="2">
        <f>VLOOKUP($B220,[3]Lifesheet!$K$49:$CK$290,77,0)</f>
        <v>0</v>
      </c>
      <c r="S220" s="2">
        <f>VLOOKUP($B220,[3]Lifesheet!$K$49:$CK$290,78,0)</f>
        <v>0</v>
      </c>
      <c r="T220" s="2">
        <f>VLOOKUP($B220,[3]Lifesheet!$K$49:$CK$290,79,0)</f>
        <v>0</v>
      </c>
      <c r="U220" s="2">
        <f>VLOOKUP(B220,[3]Lifesheet!$K$49:$AO$290,31,0)</f>
        <v>1559664.37555079</v>
      </c>
      <c r="V220" s="2">
        <f>VLOOKUP($B220,[3]Lifesheet!$K$49:$AN$290,22,0)</f>
        <v>10027480.3165744</v>
      </c>
      <c r="W220" s="2">
        <f>VLOOKUP($B220,[3]Lifesheet!$K$49:$AN$290,23,0)</f>
        <v>10080428.7740013</v>
      </c>
      <c r="X220" s="2">
        <f>VLOOKUP($B220,[3]Lifesheet!$K$49:$AN$290,24,0)</f>
        <v>9956129.9424498305</v>
      </c>
      <c r="Y220" s="2">
        <f>VLOOKUP($B220,[3]Lifesheet!$K$49:$AN$290,25,0)</f>
        <v>10027598.439237701</v>
      </c>
      <c r="Z220" s="2">
        <f>VLOOKUP($B220,[3]Lifesheet!$K$49:$AN$290,26,0)</f>
        <v>10486235.5133074</v>
      </c>
      <c r="AA220" s="2">
        <f>VLOOKUP($B220,[3]Lifesheet!$K$49:$AN$290,27,0)</f>
        <v>9759385.7316757701</v>
      </c>
      <c r="AB220" s="2">
        <f>VLOOKUP($B220,[3]Lifesheet!$K$49:$AN$290,28,0)</f>
        <v>10027480.3165744</v>
      </c>
      <c r="AC220" s="2">
        <f>VLOOKUP($B220,[3]Lifesheet!$K$49:$AN$290,29,0)</f>
        <v>10081304.763379799</v>
      </c>
      <c r="AD220" s="2">
        <f>VLOOKUP($B220,[3]Lifesheet!$K$49:$AN$290,30,0)</f>
        <v>10055713.3283637</v>
      </c>
      <c r="AE220" s="2">
        <f>VLOOKUP(B220,[3]Lifesheet!$K$49:$AX$290,40,0)</f>
        <v>0</v>
      </c>
    </row>
    <row r="221" spans="1:31" x14ac:dyDescent="0.25">
      <c r="A221">
        <v>20210630</v>
      </c>
      <c r="B221" t="s">
        <v>219</v>
      </c>
      <c r="C221" s="1">
        <f>VLOOKUP(B221,'[1]MP 2021Q2'!$A$2:$B$243,2,0)</f>
        <v>0.13</v>
      </c>
      <c r="D221" s="3">
        <f>VLOOKUP(B221,'[2]Operationeel Risico'!$S$53:$AB$294,6,0)</f>
        <v>62338801.833337098</v>
      </c>
      <c r="E221" s="3">
        <f>VLOOKUP(B221,'[2]Operationeel Risico'!$S$53:$AB$294,7,0)</f>
        <v>1514168.13</v>
      </c>
      <c r="F221" s="3">
        <f>VLOOKUP(B221,'[2]Operationeel Risico'!$S$53:$AB$294,8,0)</f>
        <v>0</v>
      </c>
      <c r="G221" s="3">
        <f>VLOOKUP(B221,'[2]Operationeel Risico'!$S$53:$AB$294,9,0)</f>
        <v>1266.3800000000001</v>
      </c>
      <c r="H221" s="3">
        <f>VLOOKUP(B221,'[2]Operationeel Risico'!$S$53:$AB$294,10,0)</f>
        <v>2155.21</v>
      </c>
      <c r="I221" s="2">
        <f>VLOOKUP(B221,[3]Lifesheet!$K$49:$AR$290,34,0)</f>
        <v>68230600.907182306</v>
      </c>
      <c r="J221" s="2">
        <f>VLOOKUP(B221,[3]Lifesheet!$K$49:$R$290,8,0)</f>
        <v>1</v>
      </c>
      <c r="K221" s="2">
        <f>VLOOKUP(B221,[3]Lifesheet!$K$49:$AU$290,37,0)</f>
        <v>0</v>
      </c>
      <c r="L221" s="2">
        <f>VLOOKUP($B221,[3]Lifesheet!$K$49:$CK$290,71,0)</f>
        <v>0</v>
      </c>
      <c r="M221" s="2">
        <f>VLOOKUP($B221,[3]Lifesheet!$K$49:$CK$290,72,0)</f>
        <v>0</v>
      </c>
      <c r="N221" s="2">
        <f>VLOOKUP($B221,[3]Lifesheet!$K$49:$CK$290,73,0)</f>
        <v>0</v>
      </c>
      <c r="O221" s="2">
        <f>VLOOKUP($B221,[3]Lifesheet!$K$49:$CK$290,74,0)</f>
        <v>0</v>
      </c>
      <c r="P221" s="2">
        <f>VLOOKUP($B221,[3]Lifesheet!$K$49:$CK$290,75,0)</f>
        <v>0</v>
      </c>
      <c r="Q221" s="2">
        <f>VLOOKUP($B221,[3]Lifesheet!$K$49:$CK$290,76,0)</f>
        <v>0</v>
      </c>
      <c r="R221" s="2">
        <f>VLOOKUP($B221,[3]Lifesheet!$K$49:$CK$290,77,0)</f>
        <v>0</v>
      </c>
      <c r="S221" s="2">
        <f>VLOOKUP($B221,[3]Lifesheet!$K$49:$CK$290,78,0)</f>
        <v>0</v>
      </c>
      <c r="T221" s="2">
        <f>VLOOKUP($B221,[3]Lifesheet!$K$49:$CK$290,79,0)</f>
        <v>0</v>
      </c>
      <c r="U221" s="2">
        <f>VLOOKUP(B221,[3]Lifesheet!$K$49:$AO$290,31,0)</f>
        <v>-1618300.51141809</v>
      </c>
      <c r="V221" s="2">
        <f>VLOOKUP($B221,[3]Lifesheet!$K$49:$AN$290,22,0)</f>
        <v>63957102.344755203</v>
      </c>
      <c r="W221" s="2">
        <f>VLOOKUP($B221,[3]Lifesheet!$K$49:$AN$290,23,0)</f>
        <v>63910616.987178698</v>
      </c>
      <c r="X221" s="2">
        <f>VLOOKUP($B221,[3]Lifesheet!$K$49:$AN$290,24,0)</f>
        <v>64022944.786386304</v>
      </c>
      <c r="Y221" s="2">
        <f>VLOOKUP($B221,[3]Lifesheet!$K$49:$AN$290,25,0)</f>
        <v>63956587.367211297</v>
      </c>
      <c r="Z221" s="2">
        <f>VLOOKUP($B221,[3]Lifesheet!$K$49:$AN$290,26,0)</f>
        <v>63539029.066058703</v>
      </c>
      <c r="AA221" s="2">
        <f>VLOOKUP($B221,[3]Lifesheet!$K$49:$AN$290,27,0)</f>
        <v>64292370.115526304</v>
      </c>
      <c r="AB221" s="2">
        <f>VLOOKUP($B221,[3]Lifesheet!$K$49:$AN$290,28,0)</f>
        <v>63957102.344755203</v>
      </c>
      <c r="AC221" s="2">
        <f>VLOOKUP($B221,[3]Lifesheet!$K$49:$AN$290,29,0)</f>
        <v>64401915.448391803</v>
      </c>
      <c r="AD221" s="2">
        <f>VLOOKUP($B221,[3]Lifesheet!$K$49:$AN$290,30,0)</f>
        <v>63948887.425885499</v>
      </c>
      <c r="AE221" s="2">
        <f>VLOOKUP(B221,[3]Lifesheet!$K$49:$AX$290,40,0)</f>
        <v>0</v>
      </c>
    </row>
    <row r="222" spans="1:31" x14ac:dyDescent="0.25">
      <c r="A222">
        <v>20210630</v>
      </c>
      <c r="B222" t="s">
        <v>220</v>
      </c>
      <c r="C222" s="1">
        <f>VLOOKUP(B222,'[1]MP 2021Q2'!$A$2:$B$243,2,0)</f>
        <v>0.13</v>
      </c>
      <c r="D222" s="3">
        <f>VLOOKUP(B222,'[2]Operationeel Risico'!$S$53:$AB$294,6,0)</f>
        <v>45426655.006397702</v>
      </c>
      <c r="E222" s="3">
        <f>VLOOKUP(B222,'[2]Operationeel Risico'!$S$53:$AB$294,7,0)</f>
        <v>2101333.25</v>
      </c>
      <c r="F222" s="3">
        <f>VLOOKUP(B222,'[2]Operationeel Risico'!$S$53:$AB$294,8,0)</f>
        <v>0</v>
      </c>
      <c r="G222" s="3">
        <f>VLOOKUP(B222,'[2]Operationeel Risico'!$S$53:$AB$294,9,0)</f>
        <v>1656.1</v>
      </c>
      <c r="H222" s="3">
        <f>VLOOKUP(B222,'[2]Operationeel Risico'!$S$53:$AB$294,10,0)</f>
        <v>634.44000000000005</v>
      </c>
      <c r="I222" s="2">
        <f>VLOOKUP(B222,[3]Lifesheet!$K$49:$AR$290,34,0)</f>
        <v>57483887.982644901</v>
      </c>
      <c r="J222" s="2">
        <f>VLOOKUP(B222,[3]Lifesheet!$K$49:$R$290,8,0)</f>
        <v>1</v>
      </c>
      <c r="K222" s="2">
        <f>VLOOKUP(B222,[3]Lifesheet!$K$49:$AU$290,37,0)</f>
        <v>0</v>
      </c>
      <c r="L222" s="2">
        <f>VLOOKUP($B222,[3]Lifesheet!$K$49:$CK$290,71,0)</f>
        <v>0</v>
      </c>
      <c r="M222" s="2">
        <f>VLOOKUP($B222,[3]Lifesheet!$K$49:$CK$290,72,0)</f>
        <v>0</v>
      </c>
      <c r="N222" s="2">
        <f>VLOOKUP($B222,[3]Lifesheet!$K$49:$CK$290,73,0)</f>
        <v>0</v>
      </c>
      <c r="O222" s="2">
        <f>VLOOKUP($B222,[3]Lifesheet!$K$49:$CK$290,74,0)</f>
        <v>0</v>
      </c>
      <c r="P222" s="2">
        <f>VLOOKUP($B222,[3]Lifesheet!$K$49:$CK$290,75,0)</f>
        <v>0</v>
      </c>
      <c r="Q222" s="2">
        <f>VLOOKUP($B222,[3]Lifesheet!$K$49:$CK$290,76,0)</f>
        <v>0</v>
      </c>
      <c r="R222" s="2">
        <f>VLOOKUP($B222,[3]Lifesheet!$K$49:$CK$290,77,0)</f>
        <v>0</v>
      </c>
      <c r="S222" s="2">
        <f>VLOOKUP($B222,[3]Lifesheet!$K$49:$CK$290,78,0)</f>
        <v>0</v>
      </c>
      <c r="T222" s="2">
        <f>VLOOKUP($B222,[3]Lifesheet!$K$49:$CK$290,79,0)</f>
        <v>0</v>
      </c>
      <c r="U222" s="2">
        <f>VLOOKUP(B222,[3]Lifesheet!$K$49:$AO$290,31,0)</f>
        <v>-1355535.35397473</v>
      </c>
      <c r="V222" s="2">
        <f>VLOOKUP($B222,[3]Lifesheet!$K$49:$AN$290,22,0)</f>
        <v>46782190.360372402</v>
      </c>
      <c r="W222" s="2">
        <f>VLOOKUP($B222,[3]Lifesheet!$K$49:$AN$290,23,0)</f>
        <v>47169458.203096502</v>
      </c>
      <c r="X222" s="2">
        <f>VLOOKUP($B222,[3]Lifesheet!$K$49:$AN$290,24,0)</f>
        <v>46259834.484259099</v>
      </c>
      <c r="Y222" s="2">
        <f>VLOOKUP($B222,[3]Lifesheet!$K$49:$AN$290,25,0)</f>
        <v>46782921.699717797</v>
      </c>
      <c r="Z222" s="2">
        <f>VLOOKUP($B222,[3]Lifesheet!$K$49:$AN$290,26,0)</f>
        <v>44892942.500090502</v>
      </c>
      <c r="AA222" s="2">
        <f>VLOOKUP($B222,[3]Lifesheet!$K$49:$AN$290,27,0)</f>
        <v>48240428.752762802</v>
      </c>
      <c r="AB222" s="2">
        <f>VLOOKUP($B222,[3]Lifesheet!$K$49:$AN$290,28,0)</f>
        <v>46782190.360372402</v>
      </c>
      <c r="AC222" s="2">
        <f>VLOOKUP($B222,[3]Lifesheet!$K$49:$AN$290,29,0)</f>
        <v>47095953.961532302</v>
      </c>
      <c r="AD222" s="2">
        <f>VLOOKUP($B222,[3]Lifesheet!$K$49:$AN$290,30,0)</f>
        <v>46967519.051599801</v>
      </c>
      <c r="AE222" s="2">
        <f>VLOOKUP(B222,[3]Lifesheet!$K$49:$AX$290,40,0)</f>
        <v>0</v>
      </c>
    </row>
    <row r="223" spans="1:31" x14ac:dyDescent="0.25">
      <c r="A223">
        <v>20210630</v>
      </c>
      <c r="B223" t="s">
        <v>221</v>
      </c>
      <c r="C223" s="1">
        <f>VLOOKUP(B223,'[1]MP 2021Q2'!$A$2:$B$243,2,0)</f>
        <v>0.13</v>
      </c>
      <c r="D223" s="3">
        <f>VLOOKUP(B223,'[2]Operationeel Risico'!$S$53:$AB$294,6,0)</f>
        <v>61180590.840816699</v>
      </c>
      <c r="E223" s="3">
        <f>VLOOKUP(B223,'[2]Operationeel Risico'!$S$53:$AB$294,7,0)</f>
        <v>891782.21</v>
      </c>
      <c r="F223" s="3">
        <f>VLOOKUP(B223,'[2]Operationeel Risico'!$S$53:$AB$294,8,0)</f>
        <v>0</v>
      </c>
      <c r="G223" s="3">
        <f>VLOOKUP(B223,'[2]Operationeel Risico'!$S$53:$AB$294,9,0)</f>
        <v>580.26</v>
      </c>
      <c r="H223" s="3">
        <f>VLOOKUP(B223,'[2]Operationeel Risico'!$S$53:$AB$294,10,0)</f>
        <v>538.78</v>
      </c>
      <c r="I223" s="2">
        <f>VLOOKUP(B223,[3]Lifesheet!$K$49:$AR$290,34,0)</f>
        <v>63763465.940585203</v>
      </c>
      <c r="J223" s="2">
        <f>VLOOKUP(B223,[3]Lifesheet!$K$49:$R$290,8,0)</f>
        <v>1</v>
      </c>
      <c r="K223" s="2">
        <f>VLOOKUP(B223,[3]Lifesheet!$K$49:$AU$290,37,0)</f>
        <v>0</v>
      </c>
      <c r="L223" s="2">
        <f>VLOOKUP($B223,[3]Lifesheet!$K$49:$CK$290,71,0)</f>
        <v>0</v>
      </c>
      <c r="M223" s="2">
        <f>VLOOKUP($B223,[3]Lifesheet!$K$49:$CK$290,72,0)</f>
        <v>0</v>
      </c>
      <c r="N223" s="2">
        <f>VLOOKUP($B223,[3]Lifesheet!$K$49:$CK$290,73,0)</f>
        <v>0</v>
      </c>
      <c r="O223" s="2">
        <f>VLOOKUP($B223,[3]Lifesheet!$K$49:$CK$290,74,0)</f>
        <v>0</v>
      </c>
      <c r="P223" s="2">
        <f>VLOOKUP($B223,[3]Lifesheet!$K$49:$CK$290,75,0)</f>
        <v>0</v>
      </c>
      <c r="Q223" s="2">
        <f>VLOOKUP($B223,[3]Lifesheet!$K$49:$CK$290,76,0)</f>
        <v>0</v>
      </c>
      <c r="R223" s="2">
        <f>VLOOKUP($B223,[3]Lifesheet!$K$49:$CK$290,77,0)</f>
        <v>0</v>
      </c>
      <c r="S223" s="2">
        <f>VLOOKUP($B223,[3]Lifesheet!$K$49:$CK$290,78,0)</f>
        <v>0</v>
      </c>
      <c r="T223" s="2">
        <f>VLOOKUP($B223,[3]Lifesheet!$K$49:$CK$290,79,0)</f>
        <v>0</v>
      </c>
      <c r="U223" s="2">
        <f>VLOOKUP(B223,[3]Lifesheet!$K$49:$AO$290,31,0)</f>
        <v>-662361.22594972001</v>
      </c>
      <c r="V223" s="2">
        <f>VLOOKUP($B223,[3]Lifesheet!$K$49:$AN$290,22,0)</f>
        <v>61842952.066766404</v>
      </c>
      <c r="W223" s="2">
        <f>VLOOKUP($B223,[3]Lifesheet!$K$49:$AN$290,23,0)</f>
        <v>61852130.414232403</v>
      </c>
      <c r="X223" s="2">
        <f>VLOOKUP($B223,[3]Lifesheet!$K$49:$AN$290,24,0)</f>
        <v>61830630.745150097</v>
      </c>
      <c r="Y223" s="2">
        <f>VLOOKUP($B223,[3]Lifesheet!$K$49:$AN$290,25,0)</f>
        <v>61842925.283858098</v>
      </c>
      <c r="Z223" s="2">
        <f>VLOOKUP($B223,[3]Lifesheet!$K$49:$AN$290,26,0)</f>
        <v>61767367.158056103</v>
      </c>
      <c r="AA223" s="2">
        <f>VLOOKUP($B223,[3]Lifesheet!$K$49:$AN$290,27,0)</f>
        <v>61914050.826838098</v>
      </c>
      <c r="AB223" s="2">
        <f>VLOOKUP($B223,[3]Lifesheet!$K$49:$AN$290,28,0)</f>
        <v>61842952.066766404</v>
      </c>
      <c r="AC223" s="2">
        <f>VLOOKUP($B223,[3]Lifesheet!$K$49:$AN$290,29,0)</f>
        <v>62003450.853359297</v>
      </c>
      <c r="AD223" s="2">
        <f>VLOOKUP($B223,[3]Lifesheet!$K$49:$AN$290,30,0)</f>
        <v>61846136.724371903</v>
      </c>
      <c r="AE223" s="2">
        <f>VLOOKUP(B223,[3]Lifesheet!$K$49:$AX$290,40,0)</f>
        <v>0</v>
      </c>
    </row>
    <row r="224" spans="1:31" x14ac:dyDescent="0.25">
      <c r="A224">
        <v>20210630</v>
      </c>
      <c r="B224" t="s">
        <v>222</v>
      </c>
      <c r="C224" s="1">
        <f>VLOOKUP(B224,'[1]MP 2021Q2'!$A$2:$B$243,2,0)</f>
        <v>0.13</v>
      </c>
      <c r="D224" s="3">
        <f>VLOOKUP(B224,'[2]Operationeel Risico'!$S$53:$AB$294,6,0)</f>
        <v>94321622.0913461</v>
      </c>
      <c r="E224" s="3">
        <f>VLOOKUP(B224,'[2]Operationeel Risico'!$S$53:$AB$294,7,0)</f>
        <v>1323070.52</v>
      </c>
      <c r="F224" s="3">
        <f>VLOOKUP(B224,'[2]Operationeel Risico'!$S$53:$AB$294,8,0)</f>
        <v>0</v>
      </c>
      <c r="G224" s="3">
        <f>VLOOKUP(B224,'[2]Operationeel Risico'!$S$53:$AB$294,9,0)</f>
        <v>775.91</v>
      </c>
      <c r="H224" s="3">
        <f>VLOOKUP(B224,'[2]Operationeel Risico'!$S$53:$AB$294,10,0)</f>
        <v>951.65</v>
      </c>
      <c r="I224" s="2">
        <f>VLOOKUP(B224,[3]Lifesheet!$K$49:$AR$290,34,0)</f>
        <v>98226439.869401693</v>
      </c>
      <c r="J224" s="2">
        <f>VLOOKUP(B224,[3]Lifesheet!$K$49:$R$290,8,0)</f>
        <v>1</v>
      </c>
      <c r="K224" s="2">
        <f>VLOOKUP(B224,[3]Lifesheet!$K$49:$AU$290,37,0)</f>
        <v>0</v>
      </c>
      <c r="L224" s="2">
        <f>VLOOKUP($B224,[3]Lifesheet!$K$49:$CK$290,71,0)</f>
        <v>0</v>
      </c>
      <c r="M224" s="2">
        <f>VLOOKUP($B224,[3]Lifesheet!$K$49:$CK$290,72,0)</f>
        <v>0</v>
      </c>
      <c r="N224" s="2">
        <f>VLOOKUP($B224,[3]Lifesheet!$K$49:$CK$290,73,0)</f>
        <v>0</v>
      </c>
      <c r="O224" s="2">
        <f>VLOOKUP($B224,[3]Lifesheet!$K$49:$CK$290,74,0)</f>
        <v>0</v>
      </c>
      <c r="P224" s="2">
        <f>VLOOKUP($B224,[3]Lifesheet!$K$49:$CK$290,75,0)</f>
        <v>0</v>
      </c>
      <c r="Q224" s="2">
        <f>VLOOKUP($B224,[3]Lifesheet!$K$49:$CK$290,76,0)</f>
        <v>0</v>
      </c>
      <c r="R224" s="2">
        <f>VLOOKUP($B224,[3]Lifesheet!$K$49:$CK$290,77,0)</f>
        <v>0</v>
      </c>
      <c r="S224" s="2">
        <f>VLOOKUP($B224,[3]Lifesheet!$K$49:$CK$290,78,0)</f>
        <v>0</v>
      </c>
      <c r="T224" s="2">
        <f>VLOOKUP($B224,[3]Lifesheet!$K$49:$CK$290,79,0)</f>
        <v>0</v>
      </c>
      <c r="U224" s="2">
        <f>VLOOKUP(B224,[3]Lifesheet!$K$49:$AO$290,31,0)</f>
        <v>-628821.77014571999</v>
      </c>
      <c r="V224" s="2">
        <f>VLOOKUP($B224,[3]Lifesheet!$K$49:$AN$290,22,0)</f>
        <v>94950443.861491799</v>
      </c>
      <c r="W224" s="2">
        <f>VLOOKUP($B224,[3]Lifesheet!$K$49:$AN$290,23,0)</f>
        <v>94989489.597814396</v>
      </c>
      <c r="X224" s="2">
        <f>VLOOKUP($B224,[3]Lifesheet!$K$49:$AN$290,24,0)</f>
        <v>94898274.546719804</v>
      </c>
      <c r="Y224" s="2">
        <f>VLOOKUP($B224,[3]Lifesheet!$K$49:$AN$290,25,0)</f>
        <v>94950191.242039204</v>
      </c>
      <c r="Z224" s="2">
        <f>VLOOKUP($B224,[3]Lifesheet!$K$49:$AN$290,26,0)</f>
        <v>94819779.3536883</v>
      </c>
      <c r="AA224" s="2">
        <f>VLOOKUP($B224,[3]Lifesheet!$K$49:$AN$290,27,0)</f>
        <v>95074086.717536703</v>
      </c>
      <c r="AB224" s="2">
        <f>VLOOKUP($B224,[3]Lifesheet!$K$49:$AN$290,28,0)</f>
        <v>94950443.861491799</v>
      </c>
      <c r="AC224" s="2">
        <f>VLOOKUP($B224,[3]Lifesheet!$K$49:$AN$290,29,0)</f>
        <v>95191414.147268996</v>
      </c>
      <c r="AD224" s="2">
        <f>VLOOKUP($B224,[3]Lifesheet!$K$49:$AN$290,30,0)</f>
        <v>94979686.5572837</v>
      </c>
      <c r="AE224" s="2">
        <f>VLOOKUP(B224,[3]Lifesheet!$K$49:$AX$290,40,0)</f>
        <v>0</v>
      </c>
    </row>
    <row r="225" spans="1:31" x14ac:dyDescent="0.25">
      <c r="A225">
        <v>20210630</v>
      </c>
      <c r="B225" t="s">
        <v>223</v>
      </c>
      <c r="C225" s="1">
        <f>VLOOKUP(B225,'[1]MP 2021Q2'!$A$2:$B$243,2,0)</f>
        <v>0.13</v>
      </c>
      <c r="D225" s="3">
        <f>VLOOKUP(B225,'[2]Operationeel Risico'!$S$53:$AB$294,6,0)</f>
        <v>130263586.97132801</v>
      </c>
      <c r="E225" s="3">
        <f>VLOOKUP(B225,'[2]Operationeel Risico'!$S$53:$AB$294,7,0)</f>
        <v>1213364.5</v>
      </c>
      <c r="F225" s="3">
        <f>VLOOKUP(B225,'[2]Operationeel Risico'!$S$53:$AB$294,8,0)</f>
        <v>0</v>
      </c>
      <c r="G225" s="3">
        <f>VLOOKUP(B225,'[2]Operationeel Risico'!$S$53:$AB$294,9,0)</f>
        <v>5051.49</v>
      </c>
      <c r="H225" s="3">
        <f>VLOOKUP(B225,'[2]Operationeel Risico'!$S$53:$AB$294,10,0)</f>
        <v>1470.11</v>
      </c>
      <c r="I225" s="2">
        <f>VLOOKUP(B225,[3]Lifesheet!$K$49:$AR$290,34,0)</f>
        <v>129157669.28647199</v>
      </c>
      <c r="J225" s="2">
        <f>VLOOKUP(B225,[3]Lifesheet!$K$49:$R$290,8,0)</f>
        <v>1</v>
      </c>
      <c r="K225" s="2">
        <f>VLOOKUP(B225,[3]Lifesheet!$K$49:$AU$290,37,0)</f>
        <v>0</v>
      </c>
      <c r="L225" s="2">
        <f>VLOOKUP($B225,[3]Lifesheet!$K$49:$CK$290,71,0)</f>
        <v>0</v>
      </c>
      <c r="M225" s="2">
        <f>VLOOKUP($B225,[3]Lifesheet!$K$49:$CK$290,72,0)</f>
        <v>0</v>
      </c>
      <c r="N225" s="2">
        <f>VLOOKUP($B225,[3]Lifesheet!$K$49:$CK$290,73,0)</f>
        <v>0</v>
      </c>
      <c r="O225" s="2">
        <f>VLOOKUP($B225,[3]Lifesheet!$K$49:$CK$290,74,0)</f>
        <v>0</v>
      </c>
      <c r="P225" s="2">
        <f>VLOOKUP($B225,[3]Lifesheet!$K$49:$CK$290,75,0)</f>
        <v>0</v>
      </c>
      <c r="Q225" s="2">
        <f>VLOOKUP($B225,[3]Lifesheet!$K$49:$CK$290,76,0)</f>
        <v>0</v>
      </c>
      <c r="R225" s="2">
        <f>VLOOKUP($B225,[3]Lifesheet!$K$49:$CK$290,77,0)</f>
        <v>0</v>
      </c>
      <c r="S225" s="2">
        <f>VLOOKUP($B225,[3]Lifesheet!$K$49:$CK$290,78,0)</f>
        <v>0</v>
      </c>
      <c r="T225" s="2">
        <f>VLOOKUP($B225,[3]Lifesheet!$K$49:$CK$290,79,0)</f>
        <v>0</v>
      </c>
      <c r="U225" s="2">
        <f>VLOOKUP(B225,[3]Lifesheet!$K$49:$AO$290,31,0)</f>
        <v>0</v>
      </c>
      <c r="V225" s="2">
        <f>VLOOKUP($B225,[3]Lifesheet!$K$49:$AN$290,22,0)</f>
        <v>130263586.97132801</v>
      </c>
      <c r="W225" s="2">
        <f>VLOOKUP($B225,[3]Lifesheet!$K$49:$AN$290,23,0)</f>
        <v>130233978.02583399</v>
      </c>
      <c r="X225" s="2">
        <f>VLOOKUP($B225,[3]Lifesheet!$K$49:$AN$290,24,0)</f>
        <v>130303094.48080701</v>
      </c>
      <c r="Y225" s="2">
        <f>VLOOKUP($B225,[3]Lifesheet!$K$49:$AN$290,25,0)</f>
        <v>130264455.218348</v>
      </c>
      <c r="Z225" s="2">
        <f>VLOOKUP($B225,[3]Lifesheet!$K$49:$AN$290,26,0)</f>
        <v>130362612.928771</v>
      </c>
      <c r="AA225" s="2">
        <f>VLOOKUP($B225,[3]Lifesheet!$K$49:$AN$290,27,0)</f>
        <v>130173983.10285001</v>
      </c>
      <c r="AB225" s="2">
        <f>VLOOKUP($B225,[3]Lifesheet!$K$49:$AN$290,28,0)</f>
        <v>130263586.97132801</v>
      </c>
      <c r="AC225" s="2">
        <f>VLOOKUP($B225,[3]Lifesheet!$K$49:$AN$290,29,0)</f>
        <v>130727135.18934301</v>
      </c>
      <c r="AD225" s="2">
        <f>VLOOKUP($B225,[3]Lifesheet!$K$49:$AN$290,30,0)</f>
        <v>130239357.1092</v>
      </c>
      <c r="AE225" s="2">
        <f>VLOOKUP(B225,[3]Lifesheet!$K$49:$AX$290,40,0)</f>
        <v>0</v>
      </c>
    </row>
    <row r="226" spans="1:31" x14ac:dyDescent="0.25">
      <c r="A226">
        <v>20210630</v>
      </c>
      <c r="B226" t="s">
        <v>224</v>
      </c>
      <c r="C226" s="1">
        <f>VLOOKUP(B226,'[1]MP 2021Q2'!$A$2:$B$243,2,0)</f>
        <v>5.5E-2</v>
      </c>
      <c r="D226" s="3">
        <f>VLOOKUP(B226,'[2]Operationeel Risico'!$S$53:$AB$294,6,0)</f>
        <v>1678674.59007405</v>
      </c>
      <c r="E226" s="3">
        <f>VLOOKUP(B226,'[2]Operationeel Risico'!$S$53:$AB$294,7,0)</f>
        <v>780393.59</v>
      </c>
      <c r="F226" s="3">
        <f>VLOOKUP(B226,'[2]Operationeel Risico'!$S$53:$AB$294,8,0)</f>
        <v>0</v>
      </c>
      <c r="G226" s="3">
        <f>VLOOKUP(B226,'[2]Operationeel Risico'!$S$53:$AB$294,9,0)</f>
        <v>5055.43</v>
      </c>
      <c r="H226" s="3">
        <f>VLOOKUP(B226,'[2]Operationeel Risico'!$S$53:$AB$294,10,0)</f>
        <v>1462.74</v>
      </c>
      <c r="I226" s="2">
        <f>VLOOKUP(B226,[3]Lifesheet!$K$49:$AR$290,34,0)</f>
        <v>0</v>
      </c>
      <c r="J226" s="2">
        <f>VLOOKUP(B226,[3]Lifesheet!$K$49:$R$290,8,0)</f>
        <v>1</v>
      </c>
      <c r="K226" s="2">
        <f>VLOOKUP(B226,[3]Lifesheet!$K$49:$AU$290,37,0)</f>
        <v>0</v>
      </c>
      <c r="L226" s="2">
        <f>VLOOKUP($B226,[3]Lifesheet!$K$49:$CK$290,71,0)</f>
        <v>0</v>
      </c>
      <c r="M226" s="2">
        <f>VLOOKUP($B226,[3]Lifesheet!$K$49:$CK$290,72,0)</f>
        <v>0</v>
      </c>
      <c r="N226" s="2">
        <f>VLOOKUP($B226,[3]Lifesheet!$K$49:$CK$290,73,0)</f>
        <v>0</v>
      </c>
      <c r="O226" s="2">
        <f>VLOOKUP($B226,[3]Lifesheet!$K$49:$CK$290,74,0)</f>
        <v>0</v>
      </c>
      <c r="P226" s="2">
        <f>VLOOKUP($B226,[3]Lifesheet!$K$49:$CK$290,75,0)</f>
        <v>0</v>
      </c>
      <c r="Q226" s="2">
        <f>VLOOKUP($B226,[3]Lifesheet!$K$49:$CK$290,76,0)</f>
        <v>0</v>
      </c>
      <c r="R226" s="2">
        <f>VLOOKUP($B226,[3]Lifesheet!$K$49:$CK$290,77,0)</f>
        <v>0</v>
      </c>
      <c r="S226" s="2">
        <f>VLOOKUP($B226,[3]Lifesheet!$K$49:$CK$290,78,0)</f>
        <v>0</v>
      </c>
      <c r="T226" s="2">
        <f>VLOOKUP($B226,[3]Lifesheet!$K$49:$CK$290,79,0)</f>
        <v>0</v>
      </c>
      <c r="U226" s="2">
        <f>VLOOKUP(B226,[3]Lifesheet!$K$49:$AO$290,31,0)</f>
        <v>0</v>
      </c>
      <c r="V226" s="2">
        <f>VLOOKUP($B226,[3]Lifesheet!$K$49:$AN$290,22,0)</f>
        <v>1678674.59007405</v>
      </c>
      <c r="W226" s="2">
        <f>VLOOKUP($B226,[3]Lifesheet!$K$49:$AN$290,23,0)</f>
        <v>1959706.8683241999</v>
      </c>
      <c r="X226" s="2">
        <f>VLOOKUP($B226,[3]Lifesheet!$K$49:$AN$290,24,0)</f>
        <v>1302776.4090336701</v>
      </c>
      <c r="Y226" s="2">
        <f>VLOOKUP($B226,[3]Lifesheet!$K$49:$AN$290,25,0)</f>
        <v>1686492.9339658299</v>
      </c>
      <c r="Z226" s="2">
        <f>VLOOKUP($B226,[3]Lifesheet!$K$49:$AN$290,26,0)</f>
        <v>1805700.4369246799</v>
      </c>
      <c r="AA226" s="2">
        <f>VLOOKUP($B226,[3]Lifesheet!$K$49:$AN$290,27,0)</f>
        <v>1563396.5639819501</v>
      </c>
      <c r="AB226" s="2">
        <f>VLOOKUP($B226,[3]Lifesheet!$K$49:$AN$290,28,0)</f>
        <v>1678674.59007405</v>
      </c>
      <c r="AC226" s="2">
        <f>VLOOKUP($B226,[3]Lifesheet!$K$49:$AN$290,29,0)</f>
        <v>2089228.5462274801</v>
      </c>
      <c r="AD226" s="2">
        <f>VLOOKUP($B226,[3]Lifesheet!$K$49:$AN$290,30,0)</f>
        <v>1880949.0736078599</v>
      </c>
      <c r="AE226" s="2">
        <f>VLOOKUP(B226,[3]Lifesheet!$K$49:$AX$290,40,0)</f>
        <v>0</v>
      </c>
    </row>
    <row r="227" spans="1:31" x14ac:dyDescent="0.25">
      <c r="A227">
        <v>20210630</v>
      </c>
      <c r="B227" t="s">
        <v>225</v>
      </c>
      <c r="C227" s="1">
        <f>VLOOKUP(B227,'[1]MP 2021Q2'!$A$2:$B$243,2,0)</f>
        <v>5.5E-2</v>
      </c>
      <c r="D227" s="3">
        <f>VLOOKUP(B227,'[2]Operationeel Risico'!$S$53:$AB$294,6,0)</f>
        <v>1803962.8761909299</v>
      </c>
      <c r="E227" s="3">
        <f>VLOOKUP(B227,'[2]Operationeel Risico'!$S$53:$AB$294,7,0)</f>
        <v>114314.82</v>
      </c>
      <c r="F227" s="3">
        <f>VLOOKUP(B227,'[2]Operationeel Risico'!$S$53:$AB$294,8,0)</f>
        <v>0</v>
      </c>
      <c r="G227" s="3">
        <f>VLOOKUP(B227,'[2]Operationeel Risico'!$S$53:$AB$294,9,0)</f>
        <v>7.23</v>
      </c>
      <c r="H227" s="3">
        <f>VLOOKUP(B227,'[2]Operationeel Risico'!$S$53:$AB$294,10,0)</f>
        <v>7.21</v>
      </c>
      <c r="I227" s="2">
        <f>VLOOKUP(B227,[3]Lifesheet!$K$49:$AR$290,34,0)</f>
        <v>0</v>
      </c>
      <c r="J227" s="2">
        <f>VLOOKUP(B227,[3]Lifesheet!$K$49:$R$290,8,0)</f>
        <v>1</v>
      </c>
      <c r="K227" s="2">
        <f>VLOOKUP(B227,[3]Lifesheet!$K$49:$AU$290,37,0)</f>
        <v>0</v>
      </c>
      <c r="L227" s="2">
        <f>VLOOKUP($B227,[3]Lifesheet!$K$49:$CK$290,71,0)</f>
        <v>0</v>
      </c>
      <c r="M227" s="2">
        <f>VLOOKUP($B227,[3]Lifesheet!$K$49:$CK$290,72,0)</f>
        <v>0</v>
      </c>
      <c r="N227" s="2">
        <f>VLOOKUP($B227,[3]Lifesheet!$K$49:$CK$290,73,0)</f>
        <v>0</v>
      </c>
      <c r="O227" s="2">
        <f>VLOOKUP($B227,[3]Lifesheet!$K$49:$CK$290,74,0)</f>
        <v>0</v>
      </c>
      <c r="P227" s="2">
        <f>VLOOKUP($B227,[3]Lifesheet!$K$49:$CK$290,75,0)</f>
        <v>0</v>
      </c>
      <c r="Q227" s="2">
        <f>VLOOKUP($B227,[3]Lifesheet!$K$49:$CK$290,76,0)</f>
        <v>0</v>
      </c>
      <c r="R227" s="2">
        <f>VLOOKUP($B227,[3]Lifesheet!$K$49:$CK$290,77,0)</f>
        <v>0</v>
      </c>
      <c r="S227" s="2">
        <f>VLOOKUP($B227,[3]Lifesheet!$K$49:$CK$290,78,0)</f>
        <v>0</v>
      </c>
      <c r="T227" s="2">
        <f>VLOOKUP($B227,[3]Lifesheet!$K$49:$CK$290,79,0)</f>
        <v>0</v>
      </c>
      <c r="U227" s="2">
        <f>VLOOKUP(B227,[3]Lifesheet!$K$49:$AO$290,31,0)</f>
        <v>4178.4285156505703</v>
      </c>
      <c r="V227" s="2">
        <f>VLOOKUP($B227,[3]Lifesheet!$K$49:$AN$290,22,0)</f>
        <v>1799784.44767528</v>
      </c>
      <c r="W227" s="2">
        <f>VLOOKUP($B227,[3]Lifesheet!$K$49:$AN$290,23,0)</f>
        <v>1791975.1674969201</v>
      </c>
      <c r="X227" s="2">
        <f>VLOOKUP($B227,[3]Lifesheet!$K$49:$AN$290,24,0)</f>
        <v>1811951.1556224499</v>
      </c>
      <c r="Y227" s="2">
        <f>VLOOKUP($B227,[3]Lifesheet!$K$49:$AN$290,25,0)</f>
        <v>1802005.8876332799</v>
      </c>
      <c r="Z227" s="2">
        <f>VLOOKUP($B227,[3]Lifesheet!$K$49:$AN$290,26,0)</f>
        <v>1799784.44767528</v>
      </c>
      <c r="AA227" s="2">
        <f>VLOOKUP($B227,[3]Lifesheet!$K$49:$AN$290,27,0)</f>
        <v>1799784.44767528</v>
      </c>
      <c r="AB227" s="2">
        <f>VLOOKUP($B227,[3]Lifesheet!$K$49:$AN$290,28,0)</f>
        <v>1799784.44767528</v>
      </c>
      <c r="AC227" s="2">
        <f>VLOOKUP($B227,[3]Lifesheet!$K$49:$AN$290,29,0)</f>
        <v>1808717.9262760801</v>
      </c>
      <c r="AD227" s="2">
        <f>VLOOKUP($B227,[3]Lifesheet!$K$49:$AN$290,30,0)</f>
        <v>1799411.2198000101</v>
      </c>
      <c r="AE227" s="2">
        <f>VLOOKUP(B227,[3]Lifesheet!$K$49:$AX$290,40,0)</f>
        <v>0</v>
      </c>
    </row>
    <row r="228" spans="1:31" x14ac:dyDescent="0.25">
      <c r="A228">
        <v>20210630</v>
      </c>
      <c r="B228" t="s">
        <v>226</v>
      </c>
      <c r="C228" s="1">
        <f>VLOOKUP(B228,'[1]MP 2021Q2'!$A$2:$B$243,2,0)</f>
        <v>0.13</v>
      </c>
      <c r="D228" s="3">
        <f>VLOOKUP(B228,'[2]Operationeel Risico'!$S$53:$AB$294,6,0)</f>
        <v>31540522.997467902</v>
      </c>
      <c r="E228" s="3">
        <f>VLOOKUP(B228,'[2]Operationeel Risico'!$S$53:$AB$294,7,0)</f>
        <v>29464364.289999999</v>
      </c>
      <c r="F228" s="3">
        <f>VLOOKUP(B228,'[2]Operationeel Risico'!$S$53:$AB$294,8,0)</f>
        <v>0</v>
      </c>
      <c r="G228" s="3">
        <f>VLOOKUP(B228,'[2]Operationeel Risico'!$S$53:$AB$294,9,0)</f>
        <v>1882.57</v>
      </c>
      <c r="H228" s="3">
        <f>VLOOKUP(B228,'[2]Operationeel Risico'!$S$53:$AB$294,10,0)</f>
        <v>57.36</v>
      </c>
      <c r="I228" s="2">
        <f>VLOOKUP(B228,[3]Lifesheet!$K$49:$AR$290,34,0)</f>
        <v>0</v>
      </c>
      <c r="J228" s="2">
        <f>VLOOKUP(B228,[3]Lifesheet!$K$49:$R$290,8,0)</f>
        <v>1</v>
      </c>
      <c r="K228" s="2">
        <f>VLOOKUP(B228,[3]Lifesheet!$K$49:$AU$290,37,0)</f>
        <v>0</v>
      </c>
      <c r="L228" s="2">
        <f>VLOOKUP($B228,[3]Lifesheet!$K$49:$CK$290,71,0)</f>
        <v>0</v>
      </c>
      <c r="M228" s="2">
        <f>VLOOKUP($B228,[3]Lifesheet!$K$49:$CK$290,72,0)</f>
        <v>0</v>
      </c>
      <c r="N228" s="2">
        <f>VLOOKUP($B228,[3]Lifesheet!$K$49:$CK$290,73,0)</f>
        <v>0</v>
      </c>
      <c r="O228" s="2">
        <f>VLOOKUP($B228,[3]Lifesheet!$K$49:$CK$290,74,0)</f>
        <v>0</v>
      </c>
      <c r="P228" s="2">
        <f>VLOOKUP($B228,[3]Lifesheet!$K$49:$CK$290,75,0)</f>
        <v>0</v>
      </c>
      <c r="Q228" s="2">
        <f>VLOOKUP($B228,[3]Lifesheet!$K$49:$CK$290,76,0)</f>
        <v>0</v>
      </c>
      <c r="R228" s="2">
        <f>VLOOKUP($B228,[3]Lifesheet!$K$49:$CK$290,77,0)</f>
        <v>0</v>
      </c>
      <c r="S228" s="2">
        <f>VLOOKUP($B228,[3]Lifesheet!$K$49:$CK$290,78,0)</f>
        <v>0</v>
      </c>
      <c r="T228" s="2">
        <f>VLOOKUP($B228,[3]Lifesheet!$K$49:$CK$290,79,0)</f>
        <v>0</v>
      </c>
      <c r="U228" s="2">
        <f>VLOOKUP(B228,[3]Lifesheet!$K$49:$AO$290,31,0)</f>
        <v>86048.4461795065</v>
      </c>
      <c r="V228" s="2">
        <f>VLOOKUP($B228,[3]Lifesheet!$K$49:$AN$290,22,0)</f>
        <v>31454474.5512884</v>
      </c>
      <c r="W228" s="2">
        <f>VLOOKUP($B228,[3]Lifesheet!$K$49:$AN$290,23,0)</f>
        <v>31454435.142901801</v>
      </c>
      <c r="X228" s="2">
        <f>VLOOKUP($B228,[3]Lifesheet!$K$49:$AN$290,24,0)</f>
        <v>31454527.075754099</v>
      </c>
      <c r="Y228" s="2">
        <f>VLOOKUP($B228,[3]Lifesheet!$K$49:$AN$290,25,0)</f>
        <v>32201871.7088066</v>
      </c>
      <c r="Z228" s="2">
        <f>VLOOKUP($B228,[3]Lifesheet!$K$49:$AN$290,26,0)</f>
        <v>31454474.5512884</v>
      </c>
      <c r="AA228" s="2">
        <f>VLOOKUP($B228,[3]Lifesheet!$K$49:$AN$290,27,0)</f>
        <v>31454474.5512884</v>
      </c>
      <c r="AB228" s="2">
        <f>VLOOKUP($B228,[3]Lifesheet!$K$49:$AN$290,28,0)</f>
        <v>31454474.5512884</v>
      </c>
      <c r="AC228" s="2">
        <f>VLOOKUP($B228,[3]Lifesheet!$K$49:$AN$290,29,0)</f>
        <v>31480784.557037599</v>
      </c>
      <c r="AD228" s="2">
        <f>VLOOKUP($B228,[3]Lifesheet!$K$49:$AN$290,30,0)</f>
        <v>31454216.284299102</v>
      </c>
      <c r="AE228" s="2">
        <f>VLOOKUP(B228,[3]Lifesheet!$K$49:$AX$290,40,0)</f>
        <v>0</v>
      </c>
    </row>
    <row r="229" spans="1:31" x14ac:dyDescent="0.25">
      <c r="A229">
        <v>20210630</v>
      </c>
      <c r="B229" t="s">
        <v>227</v>
      </c>
      <c r="C229" s="1">
        <f>VLOOKUP(B229,'[1]MP 2021Q2'!$A$2:$B$243,2,0)</f>
        <v>5.5E-2</v>
      </c>
      <c r="D229" s="3">
        <f>VLOOKUP(B229,'[2]Operationeel Risico'!$S$53:$AB$294,6,0)</f>
        <v>293320.496479608</v>
      </c>
      <c r="E229" s="3">
        <f>VLOOKUP(B229,'[2]Operationeel Risico'!$S$53:$AB$294,7,0)</f>
        <v>336247.94</v>
      </c>
      <c r="F229" s="3">
        <f>VLOOKUP(B229,'[2]Operationeel Risico'!$S$53:$AB$294,8,0)</f>
        <v>0</v>
      </c>
      <c r="G229" s="3">
        <f>VLOOKUP(B229,'[2]Operationeel Risico'!$S$53:$AB$294,9,0)</f>
        <v>0</v>
      </c>
      <c r="H229" s="3">
        <f>VLOOKUP(B229,'[2]Operationeel Risico'!$S$53:$AB$294,10,0)</f>
        <v>0</v>
      </c>
      <c r="I229" s="2">
        <f>VLOOKUP(B229,[3]Lifesheet!$K$49:$AR$290,34,0)</f>
        <v>0</v>
      </c>
      <c r="J229" s="2">
        <f>VLOOKUP(B229,[3]Lifesheet!$K$49:$R$290,8,0)</f>
        <v>1</v>
      </c>
      <c r="K229" s="2">
        <f>VLOOKUP(B229,[3]Lifesheet!$K$49:$AU$290,37,0)</f>
        <v>0</v>
      </c>
      <c r="L229" s="2">
        <f>VLOOKUP($B229,[3]Lifesheet!$K$49:$CK$290,71,0)</f>
        <v>0</v>
      </c>
      <c r="M229" s="2">
        <f>VLOOKUP($B229,[3]Lifesheet!$K$49:$CK$290,72,0)</f>
        <v>0</v>
      </c>
      <c r="N229" s="2">
        <f>VLOOKUP($B229,[3]Lifesheet!$K$49:$CK$290,73,0)</f>
        <v>0</v>
      </c>
      <c r="O229" s="2">
        <f>VLOOKUP($B229,[3]Lifesheet!$K$49:$CK$290,74,0)</f>
        <v>0</v>
      </c>
      <c r="P229" s="2">
        <f>VLOOKUP($B229,[3]Lifesheet!$K$49:$CK$290,75,0)</f>
        <v>0</v>
      </c>
      <c r="Q229" s="2">
        <f>VLOOKUP($B229,[3]Lifesheet!$K$49:$CK$290,76,0)</f>
        <v>0</v>
      </c>
      <c r="R229" s="2">
        <f>VLOOKUP($B229,[3]Lifesheet!$K$49:$CK$290,77,0)</f>
        <v>0</v>
      </c>
      <c r="S229" s="2">
        <f>VLOOKUP($B229,[3]Lifesheet!$K$49:$CK$290,78,0)</f>
        <v>0</v>
      </c>
      <c r="T229" s="2">
        <f>VLOOKUP($B229,[3]Lifesheet!$K$49:$CK$290,79,0)</f>
        <v>0</v>
      </c>
      <c r="U229" s="2">
        <f>VLOOKUP(B229,[3]Lifesheet!$K$49:$AO$290,31,0)</f>
        <v>666.72439352870799</v>
      </c>
      <c r="V229" s="2">
        <f>VLOOKUP($B229,[3]Lifesheet!$K$49:$AN$290,22,0)</f>
        <v>292653.772086079</v>
      </c>
      <c r="W229" s="2">
        <f>VLOOKUP($B229,[3]Lifesheet!$K$49:$AN$290,23,0)</f>
        <v>340822.61987625202</v>
      </c>
      <c r="X229" s="2">
        <f>VLOOKUP($B229,[3]Lifesheet!$K$49:$AN$290,24,0)</f>
        <v>227334.40092945201</v>
      </c>
      <c r="Y229" s="2">
        <f>VLOOKUP($B229,[3]Lifesheet!$K$49:$AN$290,25,0)</f>
        <v>292653.77208607103</v>
      </c>
      <c r="Z229" s="2">
        <f>VLOOKUP($B229,[3]Lifesheet!$K$49:$AN$290,26,0)</f>
        <v>292653.772086079</v>
      </c>
      <c r="AA229" s="2">
        <f>VLOOKUP($B229,[3]Lifesheet!$K$49:$AN$290,27,0)</f>
        <v>292653.772086079</v>
      </c>
      <c r="AB229" s="2">
        <f>VLOOKUP($B229,[3]Lifesheet!$K$49:$AN$290,28,0)</f>
        <v>292653.772086079</v>
      </c>
      <c r="AC229" s="2">
        <f>VLOOKUP($B229,[3]Lifesheet!$K$49:$AN$290,29,0)</f>
        <v>293229.75956333801</v>
      </c>
      <c r="AD229" s="2">
        <f>VLOOKUP($B229,[3]Lifesheet!$K$49:$AN$290,30,0)</f>
        <v>847691.36969766603</v>
      </c>
      <c r="AE229" s="2">
        <f>VLOOKUP(B229,[3]Lifesheet!$K$49:$AX$290,40,0)</f>
        <v>0</v>
      </c>
    </row>
    <row r="230" spans="1:31" x14ac:dyDescent="0.25">
      <c r="A230">
        <v>20210630</v>
      </c>
      <c r="B230" t="s">
        <v>228</v>
      </c>
      <c r="C230" s="1">
        <f>VLOOKUP(B230,'[1]MP 2021Q2'!$A$2:$B$243,2,0)</f>
        <v>5.5E-2</v>
      </c>
      <c r="D230" s="3">
        <f>VLOOKUP(B230,'[2]Operationeel Risico'!$S$53:$AB$294,6,0)</f>
        <v>116642843.5898</v>
      </c>
      <c r="E230" s="3">
        <f>VLOOKUP(B230,'[2]Operationeel Risico'!$S$53:$AB$294,7,0)</f>
        <v>2265902.4500000002</v>
      </c>
      <c r="F230" s="3">
        <f>VLOOKUP(B230,'[2]Operationeel Risico'!$S$53:$AB$294,8,0)</f>
        <v>0.81</v>
      </c>
      <c r="G230" s="3">
        <f>VLOOKUP(B230,'[2]Operationeel Risico'!$S$53:$AB$294,9,0)</f>
        <v>447.29</v>
      </c>
      <c r="H230" s="3">
        <f>VLOOKUP(B230,'[2]Operationeel Risico'!$S$53:$AB$294,10,0)</f>
        <v>446.58</v>
      </c>
      <c r="I230" s="2">
        <f>VLOOKUP(B230,[3]Lifesheet!$K$49:$AR$290,34,0)</f>
        <v>0</v>
      </c>
      <c r="J230" s="2">
        <f>VLOOKUP(B230,[3]Lifesheet!$K$49:$R$290,8,0)</f>
        <v>1</v>
      </c>
      <c r="K230" s="2">
        <f>VLOOKUP(B230,[3]Lifesheet!$K$49:$AU$290,37,0)</f>
        <v>0</v>
      </c>
      <c r="L230" s="2">
        <f>VLOOKUP($B230,[3]Lifesheet!$K$49:$CK$290,71,0)</f>
        <v>0</v>
      </c>
      <c r="M230" s="2">
        <f>VLOOKUP($B230,[3]Lifesheet!$K$49:$CK$290,72,0)</f>
        <v>0</v>
      </c>
      <c r="N230" s="2">
        <f>VLOOKUP($B230,[3]Lifesheet!$K$49:$CK$290,73,0)</f>
        <v>0</v>
      </c>
      <c r="O230" s="2">
        <f>VLOOKUP($B230,[3]Lifesheet!$K$49:$CK$290,74,0)</f>
        <v>0</v>
      </c>
      <c r="P230" s="2">
        <f>VLOOKUP($B230,[3]Lifesheet!$K$49:$CK$290,75,0)</f>
        <v>0</v>
      </c>
      <c r="Q230" s="2">
        <f>VLOOKUP($B230,[3]Lifesheet!$K$49:$CK$290,76,0)</f>
        <v>0</v>
      </c>
      <c r="R230" s="2">
        <f>VLOOKUP($B230,[3]Lifesheet!$K$49:$CK$290,77,0)</f>
        <v>0</v>
      </c>
      <c r="S230" s="2">
        <f>VLOOKUP($B230,[3]Lifesheet!$K$49:$CK$290,78,0)</f>
        <v>0</v>
      </c>
      <c r="T230" s="2">
        <f>VLOOKUP($B230,[3]Lifesheet!$K$49:$CK$290,79,0)</f>
        <v>0</v>
      </c>
      <c r="U230" s="2">
        <f>VLOOKUP(B230,[3]Lifesheet!$K$49:$AO$290,31,0)</f>
        <v>310441.46984798199</v>
      </c>
      <c r="V230" s="2">
        <f>VLOOKUP($B230,[3]Lifesheet!$K$49:$AN$290,22,0)</f>
        <v>116332402.11995199</v>
      </c>
      <c r="W230" s="2">
        <f>VLOOKUP($B230,[3]Lifesheet!$K$49:$AN$290,23,0)</f>
        <v>115348106.238571</v>
      </c>
      <c r="X230" s="2">
        <f>VLOOKUP($B230,[3]Lifesheet!$K$49:$AN$290,24,0)</f>
        <v>117858561.83844601</v>
      </c>
      <c r="Y230" s="2">
        <f>VLOOKUP($B230,[3]Lifesheet!$K$49:$AN$290,25,0)</f>
        <v>116361807.543889</v>
      </c>
      <c r="Z230" s="2">
        <f>VLOOKUP($B230,[3]Lifesheet!$K$49:$AN$290,26,0)</f>
        <v>116332402.11995199</v>
      </c>
      <c r="AA230" s="2">
        <f>VLOOKUP($B230,[3]Lifesheet!$K$49:$AN$290,27,0)</f>
        <v>116332402.11995199</v>
      </c>
      <c r="AB230" s="2">
        <f>VLOOKUP($B230,[3]Lifesheet!$K$49:$AN$290,28,0)</f>
        <v>116332402.11995199</v>
      </c>
      <c r="AC230" s="2">
        <f>VLOOKUP($B230,[3]Lifesheet!$K$49:$AN$290,29,0)</f>
        <v>117108132.302921</v>
      </c>
      <c r="AD230" s="2">
        <f>VLOOKUP($B230,[3]Lifesheet!$K$49:$AN$290,30,0)</f>
        <v>116280457.454071</v>
      </c>
      <c r="AE230" s="2">
        <f>VLOOKUP(B230,[3]Lifesheet!$K$49:$AX$290,40,0)</f>
        <v>0</v>
      </c>
    </row>
    <row r="231" spans="1:31" x14ac:dyDescent="0.25">
      <c r="A231">
        <v>20210630</v>
      </c>
      <c r="B231" t="s">
        <v>229</v>
      </c>
      <c r="C231" s="1">
        <f>VLOOKUP(B231,'[1]MP 2021Q2'!$A$2:$B$243,2,0)</f>
        <v>0.13</v>
      </c>
      <c r="D231" s="3">
        <f>VLOOKUP(B231,'[2]Operationeel Risico'!$S$53:$AB$294,6,0)</f>
        <v>2473193888.8650799</v>
      </c>
      <c r="E231" s="3">
        <f>VLOOKUP(B231,'[2]Operationeel Risico'!$S$53:$AB$294,7,0)</f>
        <v>249801847.88999999</v>
      </c>
      <c r="F231" s="3">
        <f>VLOOKUP(B231,'[2]Operationeel Risico'!$S$53:$AB$294,8,0)</f>
        <v>0</v>
      </c>
      <c r="G231" s="3">
        <f>VLOOKUP(B231,'[2]Operationeel Risico'!$S$53:$AB$294,9,0)</f>
        <v>57502.83</v>
      </c>
      <c r="H231" s="3">
        <f>VLOOKUP(B231,'[2]Operationeel Risico'!$S$53:$AB$294,10,0)</f>
        <v>33407.879999999997</v>
      </c>
      <c r="I231" s="2">
        <f>VLOOKUP(B231,[3]Lifesheet!$K$49:$AR$290,34,0)</f>
        <v>0</v>
      </c>
      <c r="J231" s="2">
        <f>VLOOKUP(B231,[3]Lifesheet!$K$49:$R$290,8,0)</f>
        <v>1</v>
      </c>
      <c r="K231" s="2">
        <f>VLOOKUP(B231,[3]Lifesheet!$K$49:$AU$290,37,0)</f>
        <v>0</v>
      </c>
      <c r="L231" s="2">
        <f>VLOOKUP($B231,[3]Lifesheet!$K$49:$CK$290,71,0)</f>
        <v>0</v>
      </c>
      <c r="M231" s="2">
        <f>VLOOKUP($B231,[3]Lifesheet!$K$49:$CK$290,72,0)</f>
        <v>0</v>
      </c>
      <c r="N231" s="2">
        <f>VLOOKUP($B231,[3]Lifesheet!$K$49:$CK$290,73,0)</f>
        <v>0</v>
      </c>
      <c r="O231" s="2">
        <f>VLOOKUP($B231,[3]Lifesheet!$K$49:$CK$290,74,0)</f>
        <v>0</v>
      </c>
      <c r="P231" s="2">
        <f>VLOOKUP($B231,[3]Lifesheet!$K$49:$CK$290,75,0)</f>
        <v>0</v>
      </c>
      <c r="Q231" s="2">
        <f>VLOOKUP($B231,[3]Lifesheet!$K$49:$CK$290,76,0)</f>
        <v>0</v>
      </c>
      <c r="R231" s="2">
        <f>VLOOKUP($B231,[3]Lifesheet!$K$49:$CK$290,77,0)</f>
        <v>0</v>
      </c>
      <c r="S231" s="2">
        <f>VLOOKUP($B231,[3]Lifesheet!$K$49:$CK$290,78,0)</f>
        <v>0</v>
      </c>
      <c r="T231" s="2">
        <f>VLOOKUP($B231,[3]Lifesheet!$K$49:$CK$290,79,0)</f>
        <v>0</v>
      </c>
      <c r="U231" s="2">
        <f>VLOOKUP(B231,[3]Lifesheet!$K$49:$AO$290,31,0)</f>
        <v>59666861.859769098</v>
      </c>
      <c r="V231" s="2">
        <f>VLOOKUP($B231,[3]Lifesheet!$K$49:$AN$290,22,0)</f>
        <v>2413527027.0053101</v>
      </c>
      <c r="W231" s="2">
        <f>VLOOKUP($B231,[3]Lifesheet!$K$49:$AN$290,23,0)</f>
        <v>2413527220.94169</v>
      </c>
      <c r="X231" s="2">
        <f>VLOOKUP($B231,[3]Lifesheet!$K$49:$AN$290,24,0)</f>
        <v>2413526768.5096502</v>
      </c>
      <c r="Y231" s="2">
        <f>VLOOKUP($B231,[3]Lifesheet!$K$49:$AN$290,25,0)</f>
        <v>2417729531.55514</v>
      </c>
      <c r="Z231" s="2">
        <f>VLOOKUP($B231,[3]Lifesheet!$K$49:$AN$290,26,0)</f>
        <v>2413527027.0053101</v>
      </c>
      <c r="AA231" s="2">
        <f>VLOOKUP($B231,[3]Lifesheet!$K$49:$AN$290,27,0)</f>
        <v>2413527027.0053101</v>
      </c>
      <c r="AB231" s="2">
        <f>VLOOKUP($B231,[3]Lifesheet!$K$49:$AN$290,28,0)</f>
        <v>2413527027.0053101</v>
      </c>
      <c r="AC231" s="2">
        <f>VLOOKUP($B231,[3]Lifesheet!$K$49:$AN$290,29,0)</f>
        <v>2414563071.03514</v>
      </c>
      <c r="AD231" s="2">
        <f>VLOOKUP($B231,[3]Lifesheet!$K$49:$AN$290,30,0)</f>
        <v>2413527936.0228</v>
      </c>
      <c r="AE231" s="2">
        <f>VLOOKUP(B231,[3]Lifesheet!$K$49:$AX$290,40,0)</f>
        <v>0</v>
      </c>
    </row>
    <row r="232" spans="1:31" x14ac:dyDescent="0.25">
      <c r="A232">
        <v>20210630</v>
      </c>
      <c r="B232" t="s">
        <v>230</v>
      </c>
      <c r="C232" s="1">
        <f>VLOOKUP(B232,'[1]MP 2021Q2'!$A$2:$B$243,2,0)</f>
        <v>5.5E-2</v>
      </c>
      <c r="D232" s="3">
        <f>VLOOKUP(B232,'[2]Operationeel Risico'!$S$53:$AB$294,6,0)</f>
        <v>80402896.034975395</v>
      </c>
      <c r="E232" s="3">
        <f>VLOOKUP(B232,'[2]Operationeel Risico'!$S$53:$AB$294,7,0)</f>
        <v>17774762.48</v>
      </c>
      <c r="F232" s="3">
        <f>VLOOKUP(B232,'[2]Operationeel Risico'!$S$53:$AB$294,8,0)</f>
        <v>0</v>
      </c>
      <c r="G232" s="3">
        <f>VLOOKUP(B232,'[2]Operationeel Risico'!$S$53:$AB$294,9,0)</f>
        <v>0</v>
      </c>
      <c r="H232" s="3">
        <f>VLOOKUP(B232,'[2]Operationeel Risico'!$S$53:$AB$294,10,0)</f>
        <v>0</v>
      </c>
      <c r="I232" s="2">
        <f>VLOOKUP(B232,[3]Lifesheet!$K$49:$AR$290,34,0)</f>
        <v>0</v>
      </c>
      <c r="J232" s="2">
        <f>VLOOKUP(B232,[3]Lifesheet!$K$49:$R$290,8,0)</f>
        <v>1</v>
      </c>
      <c r="K232" s="2">
        <f>VLOOKUP(B232,[3]Lifesheet!$K$49:$AU$290,37,0)</f>
        <v>0</v>
      </c>
      <c r="L232" s="2">
        <f>VLOOKUP($B232,[3]Lifesheet!$K$49:$CK$290,71,0)</f>
        <v>0</v>
      </c>
      <c r="M232" s="2">
        <f>VLOOKUP($B232,[3]Lifesheet!$K$49:$CK$290,72,0)</f>
        <v>0</v>
      </c>
      <c r="N232" s="2">
        <f>VLOOKUP($B232,[3]Lifesheet!$K$49:$CK$290,73,0)</f>
        <v>0</v>
      </c>
      <c r="O232" s="2">
        <f>VLOOKUP($B232,[3]Lifesheet!$K$49:$CK$290,74,0)</f>
        <v>0</v>
      </c>
      <c r="P232" s="2">
        <f>VLOOKUP($B232,[3]Lifesheet!$K$49:$CK$290,75,0)</f>
        <v>0</v>
      </c>
      <c r="Q232" s="2">
        <f>VLOOKUP($B232,[3]Lifesheet!$K$49:$CK$290,76,0)</f>
        <v>0</v>
      </c>
      <c r="R232" s="2">
        <f>VLOOKUP($B232,[3]Lifesheet!$K$49:$CK$290,77,0)</f>
        <v>0</v>
      </c>
      <c r="S232" s="2">
        <f>VLOOKUP($B232,[3]Lifesheet!$K$49:$CK$290,78,0)</f>
        <v>0</v>
      </c>
      <c r="T232" s="2">
        <f>VLOOKUP($B232,[3]Lifesheet!$K$49:$CK$290,79,0)</f>
        <v>0</v>
      </c>
      <c r="U232" s="2">
        <f>VLOOKUP(B232,[3]Lifesheet!$K$49:$AO$290,31,0)</f>
        <v>240816.450956988</v>
      </c>
      <c r="V232" s="2">
        <f>VLOOKUP($B232,[3]Lifesheet!$K$49:$AN$290,22,0)</f>
        <v>80162079.584018394</v>
      </c>
      <c r="W232" s="2">
        <f>VLOOKUP($B232,[3]Lifesheet!$K$49:$AN$290,23,0)</f>
        <v>81322807.824123606</v>
      </c>
      <c r="X232" s="2">
        <f>VLOOKUP($B232,[3]Lifesheet!$K$49:$AN$290,24,0)</f>
        <v>78797662.433888897</v>
      </c>
      <c r="Y232" s="2">
        <f>VLOOKUP($B232,[3]Lifesheet!$K$49:$AN$290,25,0)</f>
        <v>80162079.584016904</v>
      </c>
      <c r="Z232" s="2">
        <f>VLOOKUP($B232,[3]Lifesheet!$K$49:$AN$290,26,0)</f>
        <v>80162079.584018394</v>
      </c>
      <c r="AA232" s="2">
        <f>VLOOKUP($B232,[3]Lifesheet!$K$49:$AN$290,27,0)</f>
        <v>80162079.584018394</v>
      </c>
      <c r="AB232" s="2">
        <f>VLOOKUP($B232,[3]Lifesheet!$K$49:$AN$290,28,0)</f>
        <v>80162079.584018394</v>
      </c>
      <c r="AC232" s="2">
        <f>VLOOKUP($B232,[3]Lifesheet!$K$49:$AN$290,29,0)</f>
        <v>80269111.108037397</v>
      </c>
      <c r="AD232" s="2">
        <f>VLOOKUP($B232,[3]Lifesheet!$K$49:$AN$290,30,0)</f>
        <v>111905060.98336799</v>
      </c>
      <c r="AE232" s="2">
        <f>VLOOKUP(B232,[3]Lifesheet!$K$49:$AX$290,40,0)</f>
        <v>0</v>
      </c>
    </row>
    <row r="233" spans="1:31" x14ac:dyDescent="0.25">
      <c r="A233">
        <v>20210630</v>
      </c>
      <c r="B233" t="s">
        <v>231</v>
      </c>
      <c r="C233" s="1">
        <f>VLOOKUP(B233,'[1]MP 2021Q2'!$A$2:$B$243,2,0)</f>
        <v>5.5E-2</v>
      </c>
      <c r="D233" s="3">
        <f>VLOOKUP(B233,'[2]Operationeel Risico'!$S$53:$AB$294,6,0)</f>
        <v>62394305.504900597</v>
      </c>
      <c r="E233" s="3">
        <f>VLOOKUP(B233,'[2]Operationeel Risico'!$S$53:$AB$294,7,0)</f>
        <v>0</v>
      </c>
      <c r="F233" s="3">
        <f>VLOOKUP(B233,'[2]Operationeel Risico'!$S$53:$AB$294,8,0)</f>
        <v>37.06</v>
      </c>
      <c r="G233" s="3">
        <f>VLOOKUP(B233,'[2]Operationeel Risico'!$S$53:$AB$294,9,0)</f>
        <v>0</v>
      </c>
      <c r="H233" s="3">
        <f>VLOOKUP(B233,'[2]Operationeel Risico'!$S$53:$AB$294,10,0)</f>
        <v>1422.76</v>
      </c>
      <c r="I233" s="2">
        <f>VLOOKUP(B233,[3]Lifesheet!$K$49:$AR$290,34,0)</f>
        <v>0</v>
      </c>
      <c r="J233" s="2">
        <f>VLOOKUP(B233,[3]Lifesheet!$K$49:$R$290,8,0)</f>
        <v>1</v>
      </c>
      <c r="K233" s="2">
        <f>VLOOKUP(B233,[3]Lifesheet!$K$49:$AU$290,37,0)</f>
        <v>0</v>
      </c>
      <c r="L233" s="2">
        <f>VLOOKUP($B233,[3]Lifesheet!$K$49:$CK$290,71,0)</f>
        <v>0</v>
      </c>
      <c r="M233" s="2">
        <f>VLOOKUP($B233,[3]Lifesheet!$K$49:$CK$290,72,0)</f>
        <v>0</v>
      </c>
      <c r="N233" s="2">
        <f>VLOOKUP($B233,[3]Lifesheet!$K$49:$CK$290,73,0)</f>
        <v>0</v>
      </c>
      <c r="O233" s="2">
        <f>VLOOKUP($B233,[3]Lifesheet!$K$49:$CK$290,74,0)</f>
        <v>0</v>
      </c>
      <c r="P233" s="2">
        <f>VLOOKUP($B233,[3]Lifesheet!$K$49:$CK$290,75,0)</f>
        <v>0</v>
      </c>
      <c r="Q233" s="2">
        <f>VLOOKUP($B233,[3]Lifesheet!$K$49:$CK$290,76,0)</f>
        <v>0</v>
      </c>
      <c r="R233" s="2">
        <f>VLOOKUP($B233,[3]Lifesheet!$K$49:$CK$290,77,0)</f>
        <v>0</v>
      </c>
      <c r="S233" s="2">
        <f>VLOOKUP($B233,[3]Lifesheet!$K$49:$CK$290,78,0)</f>
        <v>0</v>
      </c>
      <c r="T233" s="2">
        <f>VLOOKUP($B233,[3]Lifesheet!$K$49:$CK$290,79,0)</f>
        <v>0</v>
      </c>
      <c r="U233" s="2">
        <f>VLOOKUP(B233,[3]Lifesheet!$K$49:$AO$290,31,0)</f>
        <v>-167980.227504115</v>
      </c>
      <c r="V233" s="2">
        <f>VLOOKUP($B233,[3]Lifesheet!$K$49:$AN$290,22,0)</f>
        <v>62562285.732404701</v>
      </c>
      <c r="W233" s="2">
        <f>VLOOKUP($B233,[3]Lifesheet!$K$49:$AN$290,23,0)</f>
        <v>61926976.414088301</v>
      </c>
      <c r="X233" s="2">
        <f>VLOOKUP($B233,[3]Lifesheet!$K$49:$AN$290,24,0)</f>
        <v>63553021.276794799</v>
      </c>
      <c r="Y233" s="2">
        <f>VLOOKUP($B233,[3]Lifesheet!$K$49:$AN$290,25,0)</f>
        <v>62562285.733432002</v>
      </c>
      <c r="Z233" s="2">
        <f>VLOOKUP($B233,[3]Lifesheet!$K$49:$AN$290,26,0)</f>
        <v>62562285.732404701</v>
      </c>
      <c r="AA233" s="2">
        <f>VLOOKUP($B233,[3]Lifesheet!$K$49:$AN$290,27,0)</f>
        <v>62562285.732404701</v>
      </c>
      <c r="AB233" s="2">
        <f>VLOOKUP($B233,[3]Lifesheet!$K$49:$AN$290,28,0)</f>
        <v>62562285.732404701</v>
      </c>
      <c r="AC233" s="2">
        <f>VLOOKUP($B233,[3]Lifesheet!$K$49:$AN$290,29,0)</f>
        <v>63523714.587787397</v>
      </c>
      <c r="AD233" s="2">
        <f>VLOOKUP($B233,[3]Lifesheet!$K$49:$AN$290,30,0)</f>
        <v>62529539.780786797</v>
      </c>
      <c r="AE233" s="2">
        <f>VLOOKUP(B233,[3]Lifesheet!$K$49:$AX$290,40,0)</f>
        <v>-1107714.0479184601</v>
      </c>
    </row>
    <row r="234" spans="1:31" x14ac:dyDescent="0.25">
      <c r="A234">
        <v>20210630</v>
      </c>
      <c r="B234" t="s">
        <v>232</v>
      </c>
      <c r="C234" s="1">
        <f>VLOOKUP(B234,'[1]MP 2021Q2'!$A$2:$B$243,2,0)</f>
        <v>5.5E-2</v>
      </c>
      <c r="D234" s="3">
        <f>VLOOKUP(B234,'[2]Operationeel Risico'!$S$53:$AB$294,6,0)</f>
        <v>-3.3621447930174001E-3</v>
      </c>
      <c r="E234" s="3">
        <f>VLOOKUP(B234,'[2]Operationeel Risico'!$S$53:$AB$294,7,0)</f>
        <v>0</v>
      </c>
      <c r="F234" s="3">
        <f>VLOOKUP(B234,'[2]Operationeel Risico'!$S$53:$AB$294,8,0)</f>
        <v>0</v>
      </c>
      <c r="G234" s="3">
        <f>VLOOKUP(B234,'[2]Operationeel Risico'!$S$53:$AB$294,9,0)</f>
        <v>0</v>
      </c>
      <c r="H234" s="3">
        <f>VLOOKUP(B234,'[2]Operationeel Risico'!$S$53:$AB$294,10,0)</f>
        <v>0</v>
      </c>
      <c r="I234" s="2">
        <f>VLOOKUP(B234,[3]Lifesheet!$K$49:$AR$290,34,0)</f>
        <v>0</v>
      </c>
      <c r="J234" s="2">
        <f>VLOOKUP(B234,[3]Lifesheet!$K$49:$R$290,8,0)</f>
        <v>1</v>
      </c>
      <c r="K234" s="2">
        <f>VLOOKUP(B234,[3]Lifesheet!$K$49:$AU$290,37,0)</f>
        <v>0</v>
      </c>
      <c r="L234" s="2">
        <f>VLOOKUP($B234,[3]Lifesheet!$K$49:$CK$290,71,0)</f>
        <v>0</v>
      </c>
      <c r="M234" s="2">
        <f>VLOOKUP($B234,[3]Lifesheet!$K$49:$CK$290,72,0)</f>
        <v>0</v>
      </c>
      <c r="N234" s="2">
        <f>VLOOKUP($B234,[3]Lifesheet!$K$49:$CK$290,73,0)</f>
        <v>0</v>
      </c>
      <c r="O234" s="2">
        <f>VLOOKUP($B234,[3]Lifesheet!$K$49:$CK$290,74,0)</f>
        <v>0</v>
      </c>
      <c r="P234" s="2">
        <f>VLOOKUP($B234,[3]Lifesheet!$K$49:$CK$290,75,0)</f>
        <v>0</v>
      </c>
      <c r="Q234" s="2">
        <f>VLOOKUP($B234,[3]Lifesheet!$K$49:$CK$290,76,0)</f>
        <v>0</v>
      </c>
      <c r="R234" s="2">
        <f>VLOOKUP($B234,[3]Lifesheet!$K$49:$CK$290,77,0)</f>
        <v>0</v>
      </c>
      <c r="S234" s="2">
        <f>VLOOKUP($B234,[3]Lifesheet!$K$49:$CK$290,78,0)</f>
        <v>0</v>
      </c>
      <c r="T234" s="2">
        <f>VLOOKUP($B234,[3]Lifesheet!$K$49:$CK$290,79,0)</f>
        <v>0</v>
      </c>
      <c r="U234" s="2">
        <f>VLOOKUP(B234,[3]Lifesheet!$K$49:$AO$290,31,0)</f>
        <v>-3.9883197658577303E-3</v>
      </c>
      <c r="V234" s="2">
        <f>VLOOKUP($B234,[3]Lifesheet!$K$49:$AN$290,22,0)</f>
        <v>6.2617497284032703E-4</v>
      </c>
      <c r="W234" s="2">
        <f>VLOOKUP($B234,[3]Lifesheet!$K$49:$AN$290,23,0)</f>
        <v>6.2617497284032703E-4</v>
      </c>
      <c r="X234" s="2">
        <f>VLOOKUP($B234,[3]Lifesheet!$K$49:$AN$290,24,0)</f>
        <v>6.2617497284032703E-4</v>
      </c>
      <c r="Y234" s="2">
        <f>VLOOKUP($B234,[3]Lifesheet!$K$49:$AN$290,25,0)</f>
        <v>6.2617497284032703E-4</v>
      </c>
      <c r="Z234" s="2">
        <f>VLOOKUP($B234,[3]Lifesheet!$K$49:$AN$290,26,0)</f>
        <v>6.2617497284032703E-4</v>
      </c>
      <c r="AA234" s="2">
        <f>VLOOKUP($B234,[3]Lifesheet!$K$49:$AN$290,27,0)</f>
        <v>6.2617497284032703E-4</v>
      </c>
      <c r="AB234" s="2">
        <f>VLOOKUP($B234,[3]Lifesheet!$K$49:$AN$290,28,0)</f>
        <v>6.2617497284032703E-4</v>
      </c>
      <c r="AC234" s="2">
        <f>VLOOKUP($B234,[3]Lifesheet!$K$49:$AN$290,29,0)</f>
        <v>6.8879240797921001E-4</v>
      </c>
      <c r="AD234" s="2">
        <f>VLOOKUP($B234,[3]Lifesheet!$K$49:$AN$290,30,0)</f>
        <v>6.2617497284032703E-4</v>
      </c>
      <c r="AE234" s="2">
        <f>VLOOKUP(B234,[3]Lifesheet!$K$49:$AX$290,40,0)</f>
        <v>0</v>
      </c>
    </row>
    <row r="235" spans="1:31" x14ac:dyDescent="0.25">
      <c r="A235">
        <v>20210630</v>
      </c>
      <c r="B235" t="s">
        <v>233</v>
      </c>
      <c r="C235" s="1">
        <f>VLOOKUP(B235,'[1]MP 2021Q2'!$A$2:$B$243,2,0)</f>
        <v>5.5E-2</v>
      </c>
      <c r="D235" s="3">
        <f>VLOOKUP(B235,'[2]Operationeel Risico'!$S$53:$AB$294,6,0)</f>
        <v>129120269.060605</v>
      </c>
      <c r="E235" s="3">
        <f>VLOOKUP(B235,'[2]Operationeel Risico'!$S$53:$AB$294,7,0)</f>
        <v>238642.23</v>
      </c>
      <c r="F235" s="3">
        <f>VLOOKUP(B235,'[2]Operationeel Risico'!$S$53:$AB$294,8,0)</f>
        <v>336.81</v>
      </c>
      <c r="G235" s="3">
        <f>VLOOKUP(B235,'[2]Operationeel Risico'!$S$53:$AB$294,9,0)</f>
        <v>0</v>
      </c>
      <c r="H235" s="3">
        <f>VLOOKUP(B235,'[2]Operationeel Risico'!$S$53:$AB$294,10,0)</f>
        <v>1403.95</v>
      </c>
      <c r="I235" s="2">
        <f>VLOOKUP(B235,[3]Lifesheet!$K$49:$AR$290,34,0)</f>
        <v>0</v>
      </c>
      <c r="J235" s="2">
        <f>VLOOKUP(B235,[3]Lifesheet!$K$49:$R$290,8,0)</f>
        <v>1</v>
      </c>
      <c r="K235" s="2">
        <f>VLOOKUP(B235,[3]Lifesheet!$K$49:$AU$290,37,0)</f>
        <v>0</v>
      </c>
      <c r="L235" s="2">
        <f>VLOOKUP($B235,[3]Lifesheet!$K$49:$CK$290,71,0)</f>
        <v>0</v>
      </c>
      <c r="M235" s="2">
        <f>VLOOKUP($B235,[3]Lifesheet!$K$49:$CK$290,72,0)</f>
        <v>0</v>
      </c>
      <c r="N235" s="2">
        <f>VLOOKUP($B235,[3]Lifesheet!$K$49:$CK$290,73,0)</f>
        <v>0</v>
      </c>
      <c r="O235" s="2">
        <f>VLOOKUP($B235,[3]Lifesheet!$K$49:$CK$290,74,0)</f>
        <v>0</v>
      </c>
      <c r="P235" s="2">
        <f>VLOOKUP($B235,[3]Lifesheet!$K$49:$CK$290,75,0)</f>
        <v>0</v>
      </c>
      <c r="Q235" s="2">
        <f>VLOOKUP($B235,[3]Lifesheet!$K$49:$CK$290,76,0)</f>
        <v>0</v>
      </c>
      <c r="R235" s="2">
        <f>VLOOKUP($B235,[3]Lifesheet!$K$49:$CK$290,77,0)</f>
        <v>0</v>
      </c>
      <c r="S235" s="2">
        <f>VLOOKUP($B235,[3]Lifesheet!$K$49:$CK$290,78,0)</f>
        <v>0</v>
      </c>
      <c r="T235" s="2">
        <f>VLOOKUP($B235,[3]Lifesheet!$K$49:$CK$290,79,0)</f>
        <v>0</v>
      </c>
      <c r="U235" s="2">
        <f>VLOOKUP(B235,[3]Lifesheet!$K$49:$AO$290,31,0)</f>
        <v>-314027.32838764199</v>
      </c>
      <c r="V235" s="2">
        <f>VLOOKUP($B235,[3]Lifesheet!$K$49:$AN$290,22,0)</f>
        <v>129434296.388993</v>
      </c>
      <c r="W235" s="2">
        <f>VLOOKUP($B235,[3]Lifesheet!$K$49:$AN$290,23,0)</f>
        <v>124507682.30059899</v>
      </c>
      <c r="X235" s="2">
        <f>VLOOKUP($B235,[3]Lifesheet!$K$49:$AN$290,24,0)</f>
        <v>137299594.40546</v>
      </c>
      <c r="Y235" s="2">
        <f>VLOOKUP($B235,[3]Lifesheet!$K$49:$AN$290,25,0)</f>
        <v>129434296.410309</v>
      </c>
      <c r="Z235" s="2">
        <f>VLOOKUP($B235,[3]Lifesheet!$K$49:$AN$290,26,0)</f>
        <v>129434296.388993</v>
      </c>
      <c r="AA235" s="2">
        <f>VLOOKUP($B235,[3]Lifesheet!$K$49:$AN$290,27,0)</f>
        <v>129434296.388993</v>
      </c>
      <c r="AB235" s="2">
        <f>VLOOKUP($B235,[3]Lifesheet!$K$49:$AN$290,28,0)</f>
        <v>129434296.388993</v>
      </c>
      <c r="AC235" s="2">
        <f>VLOOKUP($B235,[3]Lifesheet!$K$49:$AN$290,29,0)</f>
        <v>132504770.179334</v>
      </c>
      <c r="AD235" s="2">
        <f>VLOOKUP($B235,[3]Lifesheet!$K$49:$AN$290,30,0)</f>
        <v>129330444.48878001</v>
      </c>
      <c r="AE235" s="2">
        <f>VLOOKUP(B235,[3]Lifesheet!$K$49:$AX$290,40,0)</f>
        <v>-1969592.2596102301</v>
      </c>
    </row>
    <row r="236" spans="1:31" x14ac:dyDescent="0.25">
      <c r="A236">
        <v>20210630</v>
      </c>
      <c r="B236" t="s">
        <v>234</v>
      </c>
      <c r="C236" s="1">
        <f>VLOOKUP(B236,'[1]MP 2021Q2'!$A$2:$B$243,2,0)</f>
        <v>5.5E-2</v>
      </c>
      <c r="D236" s="3">
        <f>VLOOKUP(B236,'[2]Operationeel Risico'!$S$53:$AB$294,6,0)</f>
        <v>32358493.000833601</v>
      </c>
      <c r="E236" s="3">
        <f>VLOOKUP(B236,'[2]Operationeel Risico'!$S$53:$AB$294,7,0)</f>
        <v>80243.05</v>
      </c>
      <c r="F236" s="3">
        <f>VLOOKUP(B236,'[2]Operationeel Risico'!$S$53:$AB$294,8,0)</f>
        <v>269.48</v>
      </c>
      <c r="G236" s="3">
        <f>VLOOKUP(B236,'[2]Operationeel Risico'!$S$53:$AB$294,9,0)</f>
        <v>0</v>
      </c>
      <c r="H236" s="3">
        <f>VLOOKUP(B236,'[2]Operationeel Risico'!$S$53:$AB$294,10,0)</f>
        <v>57.34</v>
      </c>
      <c r="I236" s="2">
        <f>VLOOKUP(B236,[3]Lifesheet!$K$49:$AR$290,34,0)</f>
        <v>0</v>
      </c>
      <c r="J236" s="2">
        <f>VLOOKUP(B236,[3]Lifesheet!$K$49:$R$290,8,0)</f>
        <v>1</v>
      </c>
      <c r="K236" s="2">
        <f>VLOOKUP(B236,[3]Lifesheet!$K$49:$AU$290,37,0)</f>
        <v>0</v>
      </c>
      <c r="L236" s="2">
        <f>VLOOKUP($B236,[3]Lifesheet!$K$49:$CK$290,71,0)</f>
        <v>0</v>
      </c>
      <c r="M236" s="2">
        <f>VLOOKUP($B236,[3]Lifesheet!$K$49:$CK$290,72,0)</f>
        <v>0</v>
      </c>
      <c r="N236" s="2">
        <f>VLOOKUP($B236,[3]Lifesheet!$K$49:$CK$290,73,0)</f>
        <v>0</v>
      </c>
      <c r="O236" s="2">
        <f>VLOOKUP($B236,[3]Lifesheet!$K$49:$CK$290,74,0)</f>
        <v>0</v>
      </c>
      <c r="P236" s="2">
        <f>VLOOKUP($B236,[3]Lifesheet!$K$49:$CK$290,75,0)</f>
        <v>0</v>
      </c>
      <c r="Q236" s="2">
        <f>VLOOKUP($B236,[3]Lifesheet!$K$49:$CK$290,76,0)</f>
        <v>0</v>
      </c>
      <c r="R236" s="2">
        <f>VLOOKUP($B236,[3]Lifesheet!$K$49:$CK$290,77,0)</f>
        <v>0</v>
      </c>
      <c r="S236" s="2">
        <f>VLOOKUP($B236,[3]Lifesheet!$K$49:$CK$290,78,0)</f>
        <v>0</v>
      </c>
      <c r="T236" s="2">
        <f>VLOOKUP($B236,[3]Lifesheet!$K$49:$CK$290,79,0)</f>
        <v>0</v>
      </c>
      <c r="U236" s="2">
        <f>VLOOKUP(B236,[3]Lifesheet!$K$49:$AO$290,31,0)</f>
        <v>-95882.834069448407</v>
      </c>
      <c r="V236" s="2">
        <f>VLOOKUP($B236,[3]Lifesheet!$K$49:$AN$290,22,0)</f>
        <v>32454375.834903099</v>
      </c>
      <c r="W236" s="2">
        <f>VLOOKUP($B236,[3]Lifesheet!$K$49:$AN$290,23,0)</f>
        <v>30540514.1110496</v>
      </c>
      <c r="X236" s="2">
        <f>VLOOKUP($B236,[3]Lifesheet!$K$49:$AN$290,24,0)</f>
        <v>35634696.567087397</v>
      </c>
      <c r="Y236" s="2">
        <f>VLOOKUP($B236,[3]Lifesheet!$K$49:$AN$290,25,0)</f>
        <v>32454375.8353207</v>
      </c>
      <c r="Z236" s="2">
        <f>VLOOKUP($B236,[3]Lifesheet!$K$49:$AN$290,26,0)</f>
        <v>32454375.834903099</v>
      </c>
      <c r="AA236" s="2">
        <f>VLOOKUP($B236,[3]Lifesheet!$K$49:$AN$290,27,0)</f>
        <v>32454375.834903099</v>
      </c>
      <c r="AB236" s="2">
        <f>VLOOKUP($B236,[3]Lifesheet!$K$49:$AN$290,28,0)</f>
        <v>32454375.834903099</v>
      </c>
      <c r="AC236" s="2">
        <f>VLOOKUP($B236,[3]Lifesheet!$K$49:$AN$290,29,0)</f>
        <v>32668030.7667013</v>
      </c>
      <c r="AD236" s="2">
        <f>VLOOKUP($B236,[3]Lifesheet!$K$49:$AN$290,30,0)</f>
        <v>32417270.316845998</v>
      </c>
      <c r="AE236" s="2">
        <f>VLOOKUP(B236,[3]Lifesheet!$K$49:$AX$290,40,0)</f>
        <v>-521326.63188808801</v>
      </c>
    </row>
    <row r="237" spans="1:31" x14ac:dyDescent="0.25">
      <c r="A237">
        <v>20210630</v>
      </c>
      <c r="B237" t="s">
        <v>235</v>
      </c>
      <c r="C237" s="1">
        <f>VLOOKUP(B237,'[1]MP 2021Q2'!$A$2:$B$243,2,0)</f>
        <v>5.5E-2</v>
      </c>
      <c r="D237" s="3">
        <f>VLOOKUP(B237,'[2]Operationeel Risico'!$S$53:$AB$294,6,0)</f>
        <v>186035500.41512001</v>
      </c>
      <c r="E237" s="3">
        <f>VLOOKUP(B237,'[2]Operationeel Risico'!$S$53:$AB$294,7,0)</f>
        <v>51858.93</v>
      </c>
      <c r="F237" s="3">
        <f>VLOOKUP(B237,'[2]Operationeel Risico'!$S$53:$AB$294,8,0)</f>
        <v>429.61</v>
      </c>
      <c r="G237" s="3">
        <f>VLOOKUP(B237,'[2]Operationeel Risico'!$S$53:$AB$294,9,0)</f>
        <v>0</v>
      </c>
      <c r="H237" s="3">
        <f>VLOOKUP(B237,'[2]Operationeel Risico'!$S$53:$AB$294,10,0)</f>
        <v>1548.64</v>
      </c>
      <c r="I237" s="2">
        <f>VLOOKUP(B237,[3]Lifesheet!$K$49:$AR$290,34,0)</f>
        <v>0</v>
      </c>
      <c r="J237" s="2">
        <f>VLOOKUP(B237,[3]Lifesheet!$K$49:$R$290,8,0)</f>
        <v>1</v>
      </c>
      <c r="K237" s="2">
        <f>VLOOKUP(B237,[3]Lifesheet!$K$49:$AU$290,37,0)</f>
        <v>0</v>
      </c>
      <c r="L237" s="2">
        <f>VLOOKUP($B237,[3]Lifesheet!$K$49:$CK$290,71,0)</f>
        <v>0</v>
      </c>
      <c r="M237" s="2">
        <f>VLOOKUP($B237,[3]Lifesheet!$K$49:$CK$290,72,0)</f>
        <v>0</v>
      </c>
      <c r="N237" s="2">
        <f>VLOOKUP($B237,[3]Lifesheet!$K$49:$CK$290,73,0)</f>
        <v>0</v>
      </c>
      <c r="O237" s="2">
        <f>VLOOKUP($B237,[3]Lifesheet!$K$49:$CK$290,74,0)</f>
        <v>0</v>
      </c>
      <c r="P237" s="2">
        <f>VLOOKUP($B237,[3]Lifesheet!$K$49:$CK$290,75,0)</f>
        <v>0</v>
      </c>
      <c r="Q237" s="2">
        <f>VLOOKUP($B237,[3]Lifesheet!$K$49:$CK$290,76,0)</f>
        <v>0</v>
      </c>
      <c r="R237" s="2">
        <f>VLOOKUP($B237,[3]Lifesheet!$K$49:$CK$290,77,0)</f>
        <v>0</v>
      </c>
      <c r="S237" s="2">
        <f>VLOOKUP($B237,[3]Lifesheet!$K$49:$CK$290,78,0)</f>
        <v>0</v>
      </c>
      <c r="T237" s="2">
        <f>VLOOKUP($B237,[3]Lifesheet!$K$49:$CK$290,79,0)</f>
        <v>0</v>
      </c>
      <c r="U237" s="2">
        <f>VLOOKUP(B237,[3]Lifesheet!$K$49:$AO$290,31,0)</f>
        <v>-436195.555505611</v>
      </c>
      <c r="V237" s="2">
        <f>VLOOKUP($B237,[3]Lifesheet!$K$49:$AN$290,22,0)</f>
        <v>186471695.970626</v>
      </c>
      <c r="W237" s="2">
        <f>VLOOKUP($B237,[3]Lifesheet!$K$49:$AN$290,23,0)</f>
        <v>179634065.118662</v>
      </c>
      <c r="X237" s="2">
        <f>VLOOKUP($B237,[3]Lifesheet!$K$49:$AN$290,24,0)</f>
        <v>197374840.325138</v>
      </c>
      <c r="Y237" s="2">
        <f>VLOOKUP($B237,[3]Lifesheet!$K$49:$AN$290,25,0)</f>
        <v>186471695.981567</v>
      </c>
      <c r="Z237" s="2">
        <f>VLOOKUP($B237,[3]Lifesheet!$K$49:$AN$290,26,0)</f>
        <v>186471695.970626</v>
      </c>
      <c r="AA237" s="2">
        <f>VLOOKUP($B237,[3]Lifesheet!$K$49:$AN$290,27,0)</f>
        <v>186471695.970626</v>
      </c>
      <c r="AB237" s="2">
        <f>VLOOKUP($B237,[3]Lifesheet!$K$49:$AN$290,28,0)</f>
        <v>186471695.970626</v>
      </c>
      <c r="AC237" s="2">
        <f>VLOOKUP($B237,[3]Lifesheet!$K$49:$AN$290,29,0)</f>
        <v>189854480.48221999</v>
      </c>
      <c r="AD237" s="2">
        <f>VLOOKUP($B237,[3]Lifesheet!$K$49:$AN$290,30,0)</f>
        <v>186336433.57929099</v>
      </c>
      <c r="AE237" s="2">
        <f>VLOOKUP(B237,[3]Lifesheet!$K$49:$AX$290,40,0)</f>
        <v>-2676643.4722411199</v>
      </c>
    </row>
    <row r="238" spans="1:31" x14ac:dyDescent="0.25">
      <c r="A238">
        <v>20210630</v>
      </c>
      <c r="B238" t="s">
        <v>236</v>
      </c>
      <c r="C238" s="1">
        <f>VLOOKUP(B238,'[1]MP 2021Q2'!$A$2:$B$243,2,0)</f>
        <v>5.5E-2</v>
      </c>
      <c r="D238" s="3">
        <f>VLOOKUP(B238,'[2]Operationeel Risico'!$S$53:$AB$294,6,0)</f>
        <v>16242560.1482917</v>
      </c>
      <c r="E238" s="3">
        <f>VLOOKUP(B238,'[2]Operationeel Risico'!$S$53:$AB$294,7,0)</f>
        <v>11337.12</v>
      </c>
      <c r="F238" s="3">
        <f>VLOOKUP(B238,'[2]Operationeel Risico'!$S$53:$AB$294,8,0)</f>
        <v>0</v>
      </c>
      <c r="G238" s="3">
        <f>VLOOKUP(B238,'[2]Operationeel Risico'!$S$53:$AB$294,9,0)</f>
        <v>0</v>
      </c>
      <c r="H238" s="3">
        <f>VLOOKUP(B238,'[2]Operationeel Risico'!$S$53:$AB$294,10,0)</f>
        <v>1153.43</v>
      </c>
      <c r="I238" s="2">
        <f>VLOOKUP(B238,[3]Lifesheet!$K$49:$AR$290,34,0)</f>
        <v>0</v>
      </c>
      <c r="J238" s="2">
        <f>VLOOKUP(B238,[3]Lifesheet!$K$49:$R$290,8,0)</f>
        <v>1</v>
      </c>
      <c r="K238" s="2">
        <f>VLOOKUP(B238,[3]Lifesheet!$K$49:$AU$290,37,0)</f>
        <v>0</v>
      </c>
      <c r="L238" s="2">
        <f>VLOOKUP($B238,[3]Lifesheet!$K$49:$CK$290,71,0)</f>
        <v>0</v>
      </c>
      <c r="M238" s="2">
        <f>VLOOKUP($B238,[3]Lifesheet!$K$49:$CK$290,72,0)</f>
        <v>0</v>
      </c>
      <c r="N238" s="2">
        <f>VLOOKUP($B238,[3]Lifesheet!$K$49:$CK$290,73,0)</f>
        <v>0</v>
      </c>
      <c r="O238" s="2">
        <f>VLOOKUP($B238,[3]Lifesheet!$K$49:$CK$290,74,0)</f>
        <v>0</v>
      </c>
      <c r="P238" s="2">
        <f>VLOOKUP($B238,[3]Lifesheet!$K$49:$CK$290,75,0)</f>
        <v>0</v>
      </c>
      <c r="Q238" s="2">
        <f>VLOOKUP($B238,[3]Lifesheet!$K$49:$CK$290,76,0)</f>
        <v>0</v>
      </c>
      <c r="R238" s="2">
        <f>VLOOKUP($B238,[3]Lifesheet!$K$49:$CK$290,77,0)</f>
        <v>0</v>
      </c>
      <c r="S238" s="2">
        <f>VLOOKUP($B238,[3]Lifesheet!$K$49:$CK$290,78,0)</f>
        <v>0</v>
      </c>
      <c r="T238" s="2">
        <f>VLOOKUP($B238,[3]Lifesheet!$K$49:$CK$290,79,0)</f>
        <v>0</v>
      </c>
      <c r="U238" s="2">
        <f>VLOOKUP(B238,[3]Lifesheet!$K$49:$AO$290,31,0)</f>
        <v>-48513.320432571898</v>
      </c>
      <c r="V238" s="2">
        <f>VLOOKUP($B238,[3]Lifesheet!$K$49:$AN$290,22,0)</f>
        <v>16291073.468724299</v>
      </c>
      <c r="W238" s="2">
        <f>VLOOKUP($B238,[3]Lifesheet!$K$49:$AN$290,23,0)</f>
        <v>16232045.3381403</v>
      </c>
      <c r="X238" s="2">
        <f>VLOOKUP($B238,[3]Lifesheet!$K$49:$AN$290,24,0)</f>
        <v>16370199.908433801</v>
      </c>
      <c r="Y238" s="2">
        <f>VLOOKUP($B238,[3]Lifesheet!$K$49:$AN$290,25,0)</f>
        <v>16291073.468892001</v>
      </c>
      <c r="Z238" s="2">
        <f>VLOOKUP($B238,[3]Lifesheet!$K$49:$AN$290,26,0)</f>
        <v>16291073.468724299</v>
      </c>
      <c r="AA238" s="2">
        <f>VLOOKUP($B238,[3]Lifesheet!$K$49:$AN$290,27,0)</f>
        <v>16291073.468724299</v>
      </c>
      <c r="AB238" s="2">
        <f>VLOOKUP($B238,[3]Lifesheet!$K$49:$AN$290,28,0)</f>
        <v>16291073.468724299</v>
      </c>
      <c r="AC238" s="2">
        <f>VLOOKUP($B238,[3]Lifesheet!$K$49:$AN$290,29,0)</f>
        <v>16606875.487383701</v>
      </c>
      <c r="AD238" s="2">
        <f>VLOOKUP($B238,[3]Lifesheet!$K$49:$AN$290,30,0)</f>
        <v>16261899.1379332</v>
      </c>
      <c r="AE238" s="2">
        <f>VLOOKUP(B238,[3]Lifesheet!$K$49:$AX$290,40,0)</f>
        <v>-274542.28679793997</v>
      </c>
    </row>
    <row r="239" spans="1:31" x14ac:dyDescent="0.25">
      <c r="A239">
        <v>20210630</v>
      </c>
      <c r="B239" t="s">
        <v>237</v>
      </c>
      <c r="C239" s="1">
        <f>VLOOKUP(B239,'[1]MP 2021Q2'!$A$2:$B$243,2,0)</f>
        <v>5.5E-2</v>
      </c>
      <c r="D239" s="3">
        <f>VLOOKUP(B239,'[2]Operationeel Risico'!$S$53:$AB$294,6,0)</f>
        <v>114637804.361748</v>
      </c>
      <c r="E239" s="3">
        <f>VLOOKUP(B239,'[2]Operationeel Risico'!$S$53:$AB$294,7,0)</f>
        <v>283426.76</v>
      </c>
      <c r="F239" s="3">
        <f>VLOOKUP(B239,'[2]Operationeel Risico'!$S$53:$AB$294,8,0)</f>
        <v>93.65</v>
      </c>
      <c r="G239" s="3">
        <f>VLOOKUP(B239,'[2]Operationeel Risico'!$S$53:$AB$294,9,0)</f>
        <v>0</v>
      </c>
      <c r="H239" s="3">
        <f>VLOOKUP(B239,'[2]Operationeel Risico'!$S$53:$AB$294,10,0)</f>
        <v>765.09</v>
      </c>
      <c r="I239" s="2">
        <f>VLOOKUP(B239,[3]Lifesheet!$K$49:$AR$290,34,0)</f>
        <v>0</v>
      </c>
      <c r="J239" s="2">
        <f>VLOOKUP(B239,[3]Lifesheet!$K$49:$R$290,8,0)</f>
        <v>1</v>
      </c>
      <c r="K239" s="2">
        <f>VLOOKUP(B239,[3]Lifesheet!$K$49:$AU$290,37,0)</f>
        <v>0</v>
      </c>
      <c r="L239" s="2">
        <f>VLOOKUP($B239,[3]Lifesheet!$K$49:$CK$290,71,0)</f>
        <v>0</v>
      </c>
      <c r="M239" s="2">
        <f>VLOOKUP($B239,[3]Lifesheet!$K$49:$CK$290,72,0)</f>
        <v>0</v>
      </c>
      <c r="N239" s="2">
        <f>VLOOKUP($B239,[3]Lifesheet!$K$49:$CK$290,73,0)</f>
        <v>0</v>
      </c>
      <c r="O239" s="2">
        <f>VLOOKUP($B239,[3]Lifesheet!$K$49:$CK$290,74,0)</f>
        <v>0</v>
      </c>
      <c r="P239" s="2">
        <f>VLOOKUP($B239,[3]Lifesheet!$K$49:$CK$290,75,0)</f>
        <v>0</v>
      </c>
      <c r="Q239" s="2">
        <f>VLOOKUP($B239,[3]Lifesheet!$K$49:$CK$290,76,0)</f>
        <v>0</v>
      </c>
      <c r="R239" s="2">
        <f>VLOOKUP($B239,[3]Lifesheet!$K$49:$CK$290,77,0)</f>
        <v>0</v>
      </c>
      <c r="S239" s="2">
        <f>VLOOKUP($B239,[3]Lifesheet!$K$49:$CK$290,78,0)</f>
        <v>0</v>
      </c>
      <c r="T239" s="2">
        <f>VLOOKUP($B239,[3]Lifesheet!$K$49:$CK$290,79,0)</f>
        <v>0</v>
      </c>
      <c r="U239" s="2">
        <f>VLOOKUP(B239,[3]Lifesheet!$K$49:$AO$290,31,0)</f>
        <v>-291974.05997553602</v>
      </c>
      <c r="V239" s="2">
        <f>VLOOKUP($B239,[3]Lifesheet!$K$49:$AN$290,22,0)</f>
        <v>114929778.42172401</v>
      </c>
      <c r="W239" s="2">
        <f>VLOOKUP($B239,[3]Lifesheet!$K$49:$AN$290,23,0)</f>
        <v>111086449.73245899</v>
      </c>
      <c r="X239" s="2">
        <f>VLOOKUP($B239,[3]Lifesheet!$K$49:$AN$290,24,0)</f>
        <v>120978756.38165</v>
      </c>
      <c r="Y239" s="2">
        <f>VLOOKUP($B239,[3]Lifesheet!$K$49:$AN$290,25,0)</f>
        <v>114929778.484698</v>
      </c>
      <c r="Z239" s="2">
        <f>VLOOKUP($B239,[3]Lifesheet!$K$49:$AN$290,26,0)</f>
        <v>114929778.42172401</v>
      </c>
      <c r="AA239" s="2">
        <f>VLOOKUP($B239,[3]Lifesheet!$K$49:$AN$290,27,0)</f>
        <v>114929778.42172401</v>
      </c>
      <c r="AB239" s="2">
        <f>VLOOKUP($B239,[3]Lifesheet!$K$49:$AN$290,28,0)</f>
        <v>114929778.42172401</v>
      </c>
      <c r="AC239" s="2">
        <f>VLOOKUP($B239,[3]Lifesheet!$K$49:$AN$290,29,0)</f>
        <v>116750509.916192</v>
      </c>
      <c r="AD239" s="2">
        <f>VLOOKUP($B239,[3]Lifesheet!$K$49:$AN$290,30,0)</f>
        <v>114846903.86302</v>
      </c>
      <c r="AE239" s="2">
        <f>VLOOKUP(B239,[3]Lifesheet!$K$49:$AX$290,40,0)</f>
        <v>-1595531.9977047199</v>
      </c>
    </row>
    <row r="240" spans="1:31" x14ac:dyDescent="0.25">
      <c r="A240">
        <v>20210630</v>
      </c>
      <c r="B240" t="s">
        <v>238</v>
      </c>
      <c r="C240" s="1">
        <f>VLOOKUP(B240,'[1]MP 2021Q2'!$A$2:$B$243,2,0)</f>
        <v>5.5E-2</v>
      </c>
      <c r="D240" s="3">
        <f>VLOOKUP(B240,'[2]Operationeel Risico'!$S$53:$AB$294,6,0)</f>
        <v>3082259127.0797501</v>
      </c>
      <c r="E240" s="3">
        <f>VLOOKUP(B240,'[2]Operationeel Risico'!$S$53:$AB$294,7,0)</f>
        <v>12608707.49</v>
      </c>
      <c r="F240" s="3">
        <f>VLOOKUP(B240,'[2]Operationeel Risico'!$S$53:$AB$294,8,0)</f>
        <v>4832.76</v>
      </c>
      <c r="G240" s="3">
        <f>VLOOKUP(B240,'[2]Operationeel Risico'!$S$53:$AB$294,9,0)</f>
        <v>4.55</v>
      </c>
      <c r="H240" s="3">
        <f>VLOOKUP(B240,'[2]Operationeel Risico'!$S$53:$AB$294,10,0)</f>
        <v>9883.09</v>
      </c>
      <c r="I240" s="2">
        <f>VLOOKUP(B240,[3]Lifesheet!$K$49:$AR$290,34,0)</f>
        <v>0</v>
      </c>
      <c r="J240" s="2">
        <f>VLOOKUP(B240,[3]Lifesheet!$K$49:$R$290,8,0)</f>
        <v>1</v>
      </c>
      <c r="K240" s="2">
        <f>VLOOKUP(B240,[3]Lifesheet!$K$49:$AU$290,37,0)</f>
        <v>0</v>
      </c>
      <c r="L240" s="2">
        <f>VLOOKUP($B240,[3]Lifesheet!$K$49:$CK$290,71,0)</f>
        <v>0</v>
      </c>
      <c r="M240" s="2">
        <f>VLOOKUP($B240,[3]Lifesheet!$K$49:$CK$290,72,0)</f>
        <v>0</v>
      </c>
      <c r="N240" s="2">
        <f>VLOOKUP($B240,[3]Lifesheet!$K$49:$CK$290,73,0)</f>
        <v>0</v>
      </c>
      <c r="O240" s="2">
        <f>VLOOKUP($B240,[3]Lifesheet!$K$49:$CK$290,74,0)</f>
        <v>0</v>
      </c>
      <c r="P240" s="2">
        <f>VLOOKUP($B240,[3]Lifesheet!$K$49:$CK$290,75,0)</f>
        <v>0</v>
      </c>
      <c r="Q240" s="2">
        <f>VLOOKUP($B240,[3]Lifesheet!$K$49:$CK$290,76,0)</f>
        <v>0</v>
      </c>
      <c r="R240" s="2">
        <f>VLOOKUP($B240,[3]Lifesheet!$K$49:$CK$290,77,0)</f>
        <v>0</v>
      </c>
      <c r="S240" s="2">
        <f>VLOOKUP($B240,[3]Lifesheet!$K$49:$CK$290,78,0)</f>
        <v>0</v>
      </c>
      <c r="T240" s="2">
        <f>VLOOKUP($B240,[3]Lifesheet!$K$49:$CK$290,79,0)</f>
        <v>0</v>
      </c>
      <c r="U240" s="2">
        <f>VLOOKUP(B240,[3]Lifesheet!$K$49:$AO$290,31,0)</f>
        <v>24882536.603799801</v>
      </c>
      <c r="V240" s="2">
        <f>VLOOKUP($B240,[3]Lifesheet!$K$49:$AN$290,22,0)</f>
        <v>3057376590.4759498</v>
      </c>
      <c r="W240" s="2">
        <f>VLOOKUP($B240,[3]Lifesheet!$K$49:$AN$290,23,0)</f>
        <v>2936453468.1943002</v>
      </c>
      <c r="X240" s="2">
        <f>VLOOKUP($B240,[3]Lifesheet!$K$49:$AN$290,24,0)</f>
        <v>3251272793.7859402</v>
      </c>
      <c r="Y240" s="2">
        <f>VLOOKUP($B240,[3]Lifesheet!$K$49:$AN$290,25,0)</f>
        <v>3057376758.7499099</v>
      </c>
      <c r="Z240" s="2">
        <f>VLOOKUP($B240,[3]Lifesheet!$K$49:$AN$290,26,0)</f>
        <v>3057376590.4759498</v>
      </c>
      <c r="AA240" s="2">
        <f>VLOOKUP($B240,[3]Lifesheet!$K$49:$AN$290,27,0)</f>
        <v>3057376590.4759498</v>
      </c>
      <c r="AB240" s="2">
        <f>VLOOKUP($B240,[3]Lifesheet!$K$49:$AN$290,28,0)</f>
        <v>3057376590.4759498</v>
      </c>
      <c r="AC240" s="2">
        <f>VLOOKUP($B240,[3]Lifesheet!$K$49:$AN$290,29,0)</f>
        <v>3081315930.2206402</v>
      </c>
      <c r="AD240" s="2">
        <f>VLOOKUP($B240,[3]Lifesheet!$K$49:$AN$290,30,0)</f>
        <v>3054954606.5215001</v>
      </c>
      <c r="AE240" s="2">
        <f>VLOOKUP(B240,[3]Lifesheet!$K$49:$AX$290,40,0)</f>
        <v>-193274742.18381599</v>
      </c>
    </row>
    <row r="241" spans="1:31" x14ac:dyDescent="0.25">
      <c r="A241">
        <v>20210630</v>
      </c>
      <c r="B241" t="s">
        <v>239</v>
      </c>
      <c r="C241" s="1">
        <f>VLOOKUP(B241,'[1]MP 2021Q2'!$A$2:$B$243,2,0)</f>
        <v>5.5E-2</v>
      </c>
      <c r="D241" s="3">
        <f>VLOOKUP(B241,'[2]Operationeel Risico'!$S$53:$AB$294,6,0)</f>
        <v>-3.3621447930174001E-3</v>
      </c>
      <c r="E241" s="3">
        <f>VLOOKUP(B241,'[2]Operationeel Risico'!$S$53:$AB$294,7,0)</f>
        <v>0</v>
      </c>
      <c r="F241" s="3">
        <f>VLOOKUP(B241,'[2]Operationeel Risico'!$S$53:$AB$294,8,0)</f>
        <v>0</v>
      </c>
      <c r="G241" s="3">
        <f>VLOOKUP(B241,'[2]Operationeel Risico'!$S$53:$AB$294,9,0)</f>
        <v>0</v>
      </c>
      <c r="H241" s="3">
        <f>VLOOKUP(B241,'[2]Operationeel Risico'!$S$53:$AB$294,10,0)</f>
        <v>0</v>
      </c>
      <c r="I241" s="2">
        <f>VLOOKUP(B241,[3]Lifesheet!$K$49:$AR$290,34,0)</f>
        <v>0</v>
      </c>
      <c r="J241" s="2">
        <f>VLOOKUP(B241,[3]Lifesheet!$K$49:$R$290,8,0)</f>
        <v>1</v>
      </c>
      <c r="K241" s="2">
        <f>VLOOKUP(B241,[3]Lifesheet!$K$49:$AU$290,37,0)</f>
        <v>0</v>
      </c>
      <c r="L241" s="2">
        <f>VLOOKUP($B241,[3]Lifesheet!$K$49:$CK$290,71,0)</f>
        <v>0</v>
      </c>
      <c r="M241" s="2">
        <f>VLOOKUP($B241,[3]Lifesheet!$K$49:$CK$290,72,0)</f>
        <v>0</v>
      </c>
      <c r="N241" s="2">
        <f>VLOOKUP($B241,[3]Lifesheet!$K$49:$CK$290,73,0)</f>
        <v>0</v>
      </c>
      <c r="O241" s="2">
        <f>VLOOKUP($B241,[3]Lifesheet!$K$49:$CK$290,74,0)</f>
        <v>0</v>
      </c>
      <c r="P241" s="2">
        <f>VLOOKUP($B241,[3]Lifesheet!$K$49:$CK$290,75,0)</f>
        <v>0</v>
      </c>
      <c r="Q241" s="2">
        <f>VLOOKUP($B241,[3]Lifesheet!$K$49:$CK$290,76,0)</f>
        <v>0</v>
      </c>
      <c r="R241" s="2">
        <f>VLOOKUP($B241,[3]Lifesheet!$K$49:$CK$290,77,0)</f>
        <v>0</v>
      </c>
      <c r="S241" s="2">
        <f>VLOOKUP($B241,[3]Lifesheet!$K$49:$CK$290,78,0)</f>
        <v>0</v>
      </c>
      <c r="T241" s="2">
        <f>VLOOKUP($B241,[3]Lifesheet!$K$49:$CK$290,79,0)</f>
        <v>0</v>
      </c>
      <c r="U241" s="2">
        <f>VLOOKUP(B241,[3]Lifesheet!$K$49:$AO$290,31,0)</f>
        <v>-3.9883197658577303E-3</v>
      </c>
      <c r="V241" s="2">
        <f>VLOOKUP($B241,[3]Lifesheet!$K$49:$AN$290,22,0)</f>
        <v>6.2617497284032703E-4</v>
      </c>
      <c r="W241" s="2">
        <f>VLOOKUP($B241,[3]Lifesheet!$K$49:$AN$290,23,0)</f>
        <v>6.2617497284032703E-4</v>
      </c>
      <c r="X241" s="2">
        <f>VLOOKUP($B241,[3]Lifesheet!$K$49:$AN$290,24,0)</f>
        <v>6.2617497284032703E-4</v>
      </c>
      <c r="Y241" s="2">
        <f>VLOOKUP($B241,[3]Lifesheet!$K$49:$AN$290,25,0)</f>
        <v>6.2617497284032703E-4</v>
      </c>
      <c r="Z241" s="2">
        <f>VLOOKUP($B241,[3]Lifesheet!$K$49:$AN$290,26,0)</f>
        <v>6.2617497284032703E-4</v>
      </c>
      <c r="AA241" s="2">
        <f>VLOOKUP($B241,[3]Lifesheet!$K$49:$AN$290,27,0)</f>
        <v>6.2617497284032703E-4</v>
      </c>
      <c r="AB241" s="2">
        <f>VLOOKUP($B241,[3]Lifesheet!$K$49:$AN$290,28,0)</f>
        <v>6.2617497284032703E-4</v>
      </c>
      <c r="AC241" s="2">
        <f>VLOOKUP($B241,[3]Lifesheet!$K$49:$AN$290,29,0)</f>
        <v>6.8879240797921001E-4</v>
      </c>
      <c r="AD241" s="2">
        <f>VLOOKUP($B241,[3]Lifesheet!$K$49:$AN$290,30,0)</f>
        <v>6.2617497284032703E-4</v>
      </c>
      <c r="AE241" s="2">
        <f>VLOOKUP(B241,[3]Lifesheet!$K$49:$AX$290,40,0)</f>
        <v>0</v>
      </c>
    </row>
    <row r="242" spans="1:31" x14ac:dyDescent="0.25">
      <c r="A242">
        <v>20210630</v>
      </c>
      <c r="B242" t="s">
        <v>240</v>
      </c>
      <c r="C242" s="1">
        <f>VLOOKUP(B242,'[1]MP 2021Q2'!$A$2:$B$243,2,0)</f>
        <v>5.5E-2</v>
      </c>
      <c r="D242" s="3">
        <f>VLOOKUP(B242,'[2]Operationeel Risico'!$S$53:$AB$294,6,0)</f>
        <v>25969933.678796198</v>
      </c>
      <c r="E242" s="3">
        <f>VLOOKUP(B242,'[2]Operationeel Risico'!$S$53:$AB$294,7,0)</f>
        <v>1655240.76</v>
      </c>
      <c r="F242" s="3">
        <f>VLOOKUP(B242,'[2]Operationeel Risico'!$S$53:$AB$294,8,0)</f>
        <v>24.64</v>
      </c>
      <c r="G242" s="3">
        <f>VLOOKUP(B242,'[2]Operationeel Risico'!$S$53:$AB$294,9,0)</f>
        <v>241.64</v>
      </c>
      <c r="H242" s="3">
        <f>VLOOKUP(B242,'[2]Operationeel Risico'!$S$53:$AB$294,10,0)</f>
        <v>121.08</v>
      </c>
      <c r="I242" s="2">
        <f>VLOOKUP(B242,[3]Lifesheet!$K$49:$AR$290,34,0)</f>
        <v>0</v>
      </c>
      <c r="J242" s="2">
        <f>VLOOKUP(B242,[3]Lifesheet!$K$49:$R$290,8,0)</f>
        <v>1</v>
      </c>
      <c r="K242" s="2">
        <f>VLOOKUP(B242,[3]Lifesheet!$K$49:$AU$290,37,0)</f>
        <v>0</v>
      </c>
      <c r="L242" s="2">
        <f>VLOOKUP($B242,[3]Lifesheet!$K$49:$CK$290,71,0)</f>
        <v>0</v>
      </c>
      <c r="M242" s="2">
        <f>VLOOKUP($B242,[3]Lifesheet!$K$49:$CK$290,72,0)</f>
        <v>0</v>
      </c>
      <c r="N242" s="2">
        <f>VLOOKUP($B242,[3]Lifesheet!$K$49:$CK$290,73,0)</f>
        <v>0</v>
      </c>
      <c r="O242" s="2">
        <f>VLOOKUP($B242,[3]Lifesheet!$K$49:$CK$290,74,0)</f>
        <v>0</v>
      </c>
      <c r="P242" s="2">
        <f>VLOOKUP($B242,[3]Lifesheet!$K$49:$CK$290,75,0)</f>
        <v>0</v>
      </c>
      <c r="Q242" s="2">
        <f>VLOOKUP($B242,[3]Lifesheet!$K$49:$CK$290,76,0)</f>
        <v>0</v>
      </c>
      <c r="R242" s="2">
        <f>VLOOKUP($B242,[3]Lifesheet!$K$49:$CK$290,77,0)</f>
        <v>0</v>
      </c>
      <c r="S242" s="2">
        <f>VLOOKUP($B242,[3]Lifesheet!$K$49:$CK$290,78,0)</f>
        <v>0</v>
      </c>
      <c r="T242" s="2">
        <f>VLOOKUP($B242,[3]Lifesheet!$K$49:$CK$290,79,0)</f>
        <v>0</v>
      </c>
      <c r="U242" s="2">
        <f>VLOOKUP(B242,[3]Lifesheet!$K$49:$AO$290,31,0)</f>
        <v>-61562.819495871801</v>
      </c>
      <c r="V242" s="2">
        <f>VLOOKUP($B242,[3]Lifesheet!$K$49:$AN$290,22,0)</f>
        <v>26031496.4982921</v>
      </c>
      <c r="W242" s="2">
        <f>VLOOKUP($B242,[3]Lifesheet!$K$49:$AN$290,23,0)</f>
        <v>25226398.887686901</v>
      </c>
      <c r="X242" s="2">
        <f>VLOOKUP($B242,[3]Lifesheet!$K$49:$AN$290,24,0)</f>
        <v>27287066.883843001</v>
      </c>
      <c r="Y242" s="2">
        <f>VLOOKUP($B242,[3]Lifesheet!$K$49:$AN$290,25,0)</f>
        <v>26089941.099925101</v>
      </c>
      <c r="Z242" s="2">
        <f>VLOOKUP($B242,[3]Lifesheet!$K$49:$AN$290,26,0)</f>
        <v>26031496.4982921</v>
      </c>
      <c r="AA242" s="2">
        <f>VLOOKUP($B242,[3]Lifesheet!$K$49:$AN$290,27,0)</f>
        <v>26031496.4982921</v>
      </c>
      <c r="AB242" s="2">
        <f>VLOOKUP($B242,[3]Lifesheet!$K$49:$AN$290,28,0)</f>
        <v>26031496.4982921</v>
      </c>
      <c r="AC242" s="2">
        <f>VLOOKUP($B242,[3]Lifesheet!$K$49:$AN$290,29,0)</f>
        <v>27018696.618719898</v>
      </c>
      <c r="AD242" s="2">
        <f>VLOOKUP($B242,[3]Lifesheet!$K$49:$AN$290,30,0)</f>
        <v>26122627.614693701</v>
      </c>
      <c r="AE242" s="2">
        <f>VLOOKUP(B242,[3]Lifesheet!$K$49:$AX$290,40,0)</f>
        <v>-448219.82093689899</v>
      </c>
    </row>
    <row r="243" spans="1:31" x14ac:dyDescent="0.25">
      <c r="A243">
        <v>20210630</v>
      </c>
      <c r="B243" t="s">
        <v>241</v>
      </c>
      <c r="C243" s="1">
        <f>VLOOKUP(B243,'[1]MP 2021Q2'!$A$2:$B$243,2,0)</f>
        <v>5.5E-2</v>
      </c>
      <c r="D243" s="3">
        <f>VLOOKUP(B243,'[2]Operationeel Risico'!$S$53:$AB$294,6,0)</f>
        <v>72097192.849535704</v>
      </c>
      <c r="E243" s="3">
        <f>VLOOKUP(B243,'[2]Operationeel Risico'!$S$53:$AB$294,7,0)</f>
        <v>0</v>
      </c>
      <c r="F243" s="3">
        <f>VLOOKUP(B243,'[2]Operationeel Risico'!$S$53:$AB$294,8,0)</f>
        <v>10.54</v>
      </c>
      <c r="G243" s="3">
        <f>VLOOKUP(B243,'[2]Operationeel Risico'!$S$53:$AB$294,9,0)</f>
        <v>0</v>
      </c>
      <c r="H243" s="3">
        <f>VLOOKUP(B243,'[2]Operationeel Risico'!$S$53:$AB$294,10,0)</f>
        <v>1558.61</v>
      </c>
      <c r="I243" s="2">
        <f>VLOOKUP(B243,[3]Lifesheet!$K$49:$AR$290,34,0)</f>
        <v>0</v>
      </c>
      <c r="J243" s="2">
        <f>VLOOKUP(B243,[3]Lifesheet!$K$49:$R$290,8,0)</f>
        <v>1</v>
      </c>
      <c r="K243" s="2">
        <f>VLOOKUP(B243,[3]Lifesheet!$K$49:$AU$290,37,0)</f>
        <v>0</v>
      </c>
      <c r="L243" s="2">
        <f>VLOOKUP($B243,[3]Lifesheet!$K$49:$CK$290,71,0)</f>
        <v>0</v>
      </c>
      <c r="M243" s="2">
        <f>VLOOKUP($B243,[3]Lifesheet!$K$49:$CK$290,72,0)</f>
        <v>0</v>
      </c>
      <c r="N243" s="2">
        <f>VLOOKUP($B243,[3]Lifesheet!$K$49:$CK$290,73,0)</f>
        <v>0</v>
      </c>
      <c r="O243" s="2">
        <f>VLOOKUP($B243,[3]Lifesheet!$K$49:$CK$290,74,0)</f>
        <v>0</v>
      </c>
      <c r="P243" s="2">
        <f>VLOOKUP($B243,[3]Lifesheet!$K$49:$CK$290,75,0)</f>
        <v>0</v>
      </c>
      <c r="Q243" s="2">
        <f>VLOOKUP($B243,[3]Lifesheet!$K$49:$CK$290,76,0)</f>
        <v>0</v>
      </c>
      <c r="R243" s="2">
        <f>VLOOKUP($B243,[3]Lifesheet!$K$49:$CK$290,77,0)</f>
        <v>0</v>
      </c>
      <c r="S243" s="2">
        <f>VLOOKUP($B243,[3]Lifesheet!$K$49:$CK$290,78,0)</f>
        <v>0</v>
      </c>
      <c r="T243" s="2">
        <f>VLOOKUP($B243,[3]Lifesheet!$K$49:$CK$290,79,0)</f>
        <v>0</v>
      </c>
      <c r="U243" s="2">
        <f>VLOOKUP(B243,[3]Lifesheet!$K$49:$AO$290,31,0)</f>
        <v>-215358.869567388</v>
      </c>
      <c r="V243" s="2">
        <f>VLOOKUP($B243,[3]Lifesheet!$K$49:$AN$290,22,0)</f>
        <v>72312551.719103098</v>
      </c>
      <c r="W243" s="2">
        <f>VLOOKUP($B243,[3]Lifesheet!$K$49:$AN$290,23,0)</f>
        <v>71958578.745422199</v>
      </c>
      <c r="X243" s="2">
        <f>VLOOKUP($B243,[3]Lifesheet!$K$49:$AN$290,24,0)</f>
        <v>72795569.127707899</v>
      </c>
      <c r="Y243" s="2">
        <f>VLOOKUP($B243,[3]Lifesheet!$K$49:$AN$290,25,0)</f>
        <v>72312551.720102102</v>
      </c>
      <c r="Z243" s="2">
        <f>VLOOKUP($B243,[3]Lifesheet!$K$49:$AN$290,26,0)</f>
        <v>72312551.719103098</v>
      </c>
      <c r="AA243" s="2">
        <f>VLOOKUP($B243,[3]Lifesheet!$K$49:$AN$290,27,0)</f>
        <v>72312551.719103098</v>
      </c>
      <c r="AB243" s="2">
        <f>VLOOKUP($B243,[3]Lifesheet!$K$49:$AN$290,28,0)</f>
        <v>72312551.719103098</v>
      </c>
      <c r="AC243" s="2">
        <f>VLOOKUP($B243,[3]Lifesheet!$K$49:$AN$290,29,0)</f>
        <v>72872510.050573602</v>
      </c>
      <c r="AD243" s="2">
        <f>VLOOKUP($B243,[3]Lifesheet!$K$49:$AN$290,30,0)</f>
        <v>72178786.371512502</v>
      </c>
      <c r="AE243" s="2">
        <f>VLOOKUP(B243,[3]Lifesheet!$K$49:$AX$290,40,0)</f>
        <v>-1271680.6138704999</v>
      </c>
    </row>
    <row r="244" spans="1:31" x14ac:dyDescent="0.25">
      <c r="C244" s="1"/>
      <c r="D244" s="1"/>
      <c r="E244" s="1"/>
      <c r="F244" s="1"/>
      <c r="G244" s="1"/>
      <c r="H244" s="1"/>
    </row>
    <row r="245" spans="1:31" x14ac:dyDescent="0.25">
      <c r="C245" s="1"/>
      <c r="D245" s="1"/>
      <c r="E245" s="1"/>
      <c r="F245" s="1"/>
      <c r="G245" s="1"/>
      <c r="H245" s="1"/>
    </row>
    <row r="246" spans="1:31" x14ac:dyDescent="0.25">
      <c r="C246" s="1"/>
      <c r="D246" s="1"/>
      <c r="E246" s="1"/>
      <c r="F246" s="1"/>
      <c r="G246" s="1"/>
      <c r="H246" s="1"/>
    </row>
    <row r="247" spans="1:31" x14ac:dyDescent="0.25">
      <c r="C247" s="1"/>
      <c r="D247" s="1"/>
      <c r="E247" s="1"/>
      <c r="F247" s="1"/>
      <c r="G247" s="1"/>
      <c r="H247" s="1"/>
    </row>
    <row r="248" spans="1:31" x14ac:dyDescent="0.25">
      <c r="C248" s="1"/>
      <c r="D248" s="1"/>
      <c r="E248" s="1"/>
      <c r="F248" s="1"/>
      <c r="G248" s="1"/>
      <c r="H248" s="1"/>
    </row>
    <row r="249" spans="1:31" x14ac:dyDescent="0.25">
      <c r="C249" s="1"/>
      <c r="D249" s="1"/>
      <c r="E249" s="1"/>
      <c r="F249" s="1"/>
      <c r="G249" s="1"/>
      <c r="H249" s="1"/>
    </row>
    <row r="250" spans="1:31" x14ac:dyDescent="0.25">
      <c r="C250" s="1"/>
      <c r="D250" s="1"/>
      <c r="E250" s="1"/>
      <c r="F250" s="1"/>
      <c r="G250" s="1"/>
      <c r="H250" s="1"/>
    </row>
    <row r="251" spans="1:31" x14ac:dyDescent="0.25">
      <c r="C251" s="1"/>
      <c r="D251" s="1"/>
      <c r="E251" s="1"/>
      <c r="F251" s="1"/>
      <c r="G251" s="1"/>
      <c r="H251" s="1"/>
    </row>
    <row r="252" spans="1:31" x14ac:dyDescent="0.25">
      <c r="C252" s="1"/>
      <c r="D252" s="1"/>
      <c r="E252" s="1"/>
      <c r="F252" s="1"/>
      <c r="G252" s="1"/>
      <c r="H252" s="1"/>
    </row>
    <row r="253" spans="1:31" x14ac:dyDescent="0.25">
      <c r="C253" s="1"/>
      <c r="D253" s="1"/>
      <c r="E253" s="1"/>
      <c r="F253" s="1"/>
      <c r="G253" s="1"/>
      <c r="H253" s="1"/>
    </row>
    <row r="254" spans="1:31" x14ac:dyDescent="0.25">
      <c r="C254" s="1"/>
      <c r="D254" s="1"/>
      <c r="E254" s="1"/>
      <c r="F254" s="1"/>
      <c r="G254" s="1"/>
      <c r="H254" s="1"/>
    </row>
    <row r="255" spans="1:31" x14ac:dyDescent="0.25">
      <c r="C255" s="1"/>
      <c r="D255" s="1"/>
      <c r="E255" s="1"/>
      <c r="F255" s="1"/>
      <c r="G255" s="1"/>
      <c r="H255" s="1"/>
    </row>
    <row r="256" spans="1:31" x14ac:dyDescent="0.25">
      <c r="C256" s="1"/>
      <c r="D256" s="1"/>
      <c r="E256" s="1"/>
      <c r="F256" s="1"/>
      <c r="G256" s="1"/>
      <c r="H256" s="1"/>
    </row>
    <row r="257" spans="3:8" x14ac:dyDescent="0.25">
      <c r="C257" s="1"/>
      <c r="D257" s="1"/>
      <c r="E257" s="1"/>
      <c r="F257" s="1"/>
      <c r="G257" s="1"/>
      <c r="H257" s="1"/>
    </row>
    <row r="258" spans="3:8" x14ac:dyDescent="0.25">
      <c r="C258" s="1"/>
      <c r="D258" s="1"/>
      <c r="E258" s="1"/>
      <c r="F258" s="1"/>
      <c r="G258" s="1"/>
      <c r="H258" s="1"/>
    </row>
    <row r="259" spans="3:8" x14ac:dyDescent="0.25">
      <c r="C259" s="1"/>
      <c r="D259" s="1"/>
      <c r="E259" s="1"/>
      <c r="F259" s="1"/>
      <c r="G259" s="1"/>
      <c r="H259" s="1"/>
    </row>
    <row r="260" spans="3:8" x14ac:dyDescent="0.25">
      <c r="C260" s="1"/>
      <c r="D260" s="1"/>
      <c r="E260" s="1"/>
      <c r="F260" s="1"/>
      <c r="G260" s="1"/>
      <c r="H260" s="1"/>
    </row>
    <row r="261" spans="3:8" x14ac:dyDescent="0.25">
      <c r="C261" s="1"/>
      <c r="D261" s="1"/>
      <c r="E261" s="1"/>
      <c r="F261" s="1"/>
      <c r="G261" s="1"/>
      <c r="H261" s="1"/>
    </row>
    <row r="262" spans="3:8" x14ac:dyDescent="0.25">
      <c r="C262" s="1"/>
      <c r="D262" s="1"/>
      <c r="E262" s="1"/>
      <c r="F262" s="1"/>
      <c r="G262" s="1"/>
      <c r="H262" s="1"/>
    </row>
    <row r="263" spans="3:8" x14ac:dyDescent="0.25">
      <c r="C263" s="1"/>
      <c r="D263" s="1"/>
      <c r="E263" s="1"/>
      <c r="F263" s="1"/>
      <c r="G263" s="1"/>
      <c r="H263" s="1"/>
    </row>
    <row r="264" spans="3:8" x14ac:dyDescent="0.25">
      <c r="C264" s="1"/>
      <c r="D264" s="1"/>
      <c r="E264" s="1"/>
      <c r="F264" s="1"/>
      <c r="G264" s="1"/>
      <c r="H264" s="1"/>
    </row>
    <row r="265" spans="3:8" x14ac:dyDescent="0.25">
      <c r="C265" s="1"/>
      <c r="D265" s="1"/>
      <c r="E265" s="1"/>
      <c r="F265" s="1"/>
      <c r="G265" s="1"/>
      <c r="H265" s="1"/>
    </row>
    <row r="266" spans="3:8" x14ac:dyDescent="0.25">
      <c r="C266" s="1"/>
      <c r="D266" s="1"/>
      <c r="E266" s="1"/>
      <c r="F266" s="1"/>
      <c r="G266" s="1"/>
      <c r="H266" s="1"/>
    </row>
    <row r="267" spans="3:8" x14ac:dyDescent="0.25">
      <c r="C267" s="1"/>
      <c r="D267" s="1"/>
      <c r="E267" s="1"/>
      <c r="F267" s="1"/>
      <c r="G267" s="1"/>
      <c r="H267" s="1"/>
    </row>
    <row r="268" spans="3:8" x14ac:dyDescent="0.25">
      <c r="C268" s="1"/>
      <c r="D268" s="1"/>
      <c r="E268" s="1"/>
      <c r="F268" s="1"/>
      <c r="G268" s="1"/>
      <c r="H268" s="1"/>
    </row>
    <row r="269" spans="3:8" x14ac:dyDescent="0.25">
      <c r="C269" s="1"/>
      <c r="D269" s="1"/>
      <c r="E269" s="1"/>
      <c r="F269" s="1"/>
      <c r="G269" s="1"/>
      <c r="H269" s="1"/>
    </row>
    <row r="270" spans="3:8" x14ac:dyDescent="0.25">
      <c r="C270" s="1"/>
      <c r="D270" s="1"/>
      <c r="E270" s="1"/>
      <c r="F270" s="1"/>
      <c r="G270" s="1"/>
      <c r="H270" s="1"/>
    </row>
    <row r="271" spans="3:8" x14ac:dyDescent="0.25">
      <c r="C271" s="1"/>
      <c r="D271" s="1"/>
      <c r="E271" s="1"/>
      <c r="F271" s="1"/>
      <c r="G271" s="1"/>
      <c r="H271" s="1"/>
    </row>
    <row r="272" spans="3:8" x14ac:dyDescent="0.25">
      <c r="C272" s="1"/>
      <c r="D272" s="1"/>
      <c r="E272" s="1"/>
      <c r="F272" s="1"/>
      <c r="G272" s="1"/>
      <c r="H272" s="1"/>
    </row>
    <row r="273" spans="3:8" x14ac:dyDescent="0.25">
      <c r="C273" s="1"/>
      <c r="D273" s="1"/>
      <c r="E273" s="1"/>
      <c r="F273" s="1"/>
      <c r="G273" s="1"/>
      <c r="H273" s="1"/>
    </row>
    <row r="274" spans="3:8" x14ac:dyDescent="0.25">
      <c r="C274" s="1"/>
      <c r="D274" s="1"/>
      <c r="E274" s="1"/>
      <c r="F274" s="1"/>
      <c r="G274" s="1"/>
      <c r="H274" s="1"/>
    </row>
    <row r="275" spans="3:8" x14ac:dyDescent="0.25">
      <c r="C275" s="1"/>
      <c r="D275" s="1"/>
      <c r="E275" s="1"/>
      <c r="F275" s="1"/>
      <c r="G275" s="1"/>
      <c r="H275" s="1"/>
    </row>
    <row r="276" spans="3:8" x14ac:dyDescent="0.25">
      <c r="C276" s="1"/>
      <c r="D276" s="1"/>
      <c r="E276" s="1"/>
      <c r="F276" s="1"/>
      <c r="G276" s="1"/>
      <c r="H276" s="1"/>
    </row>
    <row r="277" spans="3:8" x14ac:dyDescent="0.25">
      <c r="C277" s="1"/>
      <c r="D277" s="1"/>
      <c r="E277" s="1"/>
      <c r="F277" s="1"/>
      <c r="G277" s="1"/>
      <c r="H277" s="1"/>
    </row>
    <row r="278" spans="3:8" x14ac:dyDescent="0.25">
      <c r="C278" s="1"/>
      <c r="D278" s="1"/>
      <c r="E278" s="1"/>
      <c r="F278" s="1"/>
      <c r="G278" s="1"/>
      <c r="H278" s="1"/>
    </row>
    <row r="279" spans="3:8" x14ac:dyDescent="0.25">
      <c r="C279" s="1"/>
      <c r="D279" s="1"/>
      <c r="E279" s="1"/>
      <c r="F279" s="1"/>
      <c r="G279" s="1"/>
      <c r="H279" s="1"/>
    </row>
    <row r="280" spans="3:8" x14ac:dyDescent="0.25">
      <c r="C280" s="1"/>
      <c r="D280" s="1"/>
      <c r="E280" s="1"/>
      <c r="F280" s="1"/>
      <c r="G280" s="1"/>
      <c r="H280" s="1"/>
    </row>
    <row r="281" spans="3:8" x14ac:dyDescent="0.25">
      <c r="C281" s="1"/>
      <c r="D281" s="1"/>
      <c r="E281" s="1"/>
      <c r="F281" s="1"/>
      <c r="G281" s="1"/>
      <c r="H281" s="1"/>
    </row>
    <row r="282" spans="3:8" x14ac:dyDescent="0.25">
      <c r="C282" s="1"/>
      <c r="D282" s="1"/>
      <c r="E282" s="1"/>
      <c r="F282" s="1"/>
      <c r="G282" s="1"/>
      <c r="H282" s="1"/>
    </row>
    <row r="283" spans="3:8" x14ac:dyDescent="0.25">
      <c r="C283" s="1"/>
      <c r="D283" s="1"/>
      <c r="E283" s="1"/>
      <c r="F283" s="1"/>
      <c r="G283" s="1"/>
      <c r="H283" s="1"/>
    </row>
    <row r="284" spans="3:8" x14ac:dyDescent="0.25">
      <c r="C284" s="1"/>
      <c r="D284" s="1"/>
      <c r="E284" s="1"/>
      <c r="F284" s="1"/>
      <c r="G284" s="1"/>
      <c r="H284" s="1"/>
    </row>
    <row r="285" spans="3:8" x14ac:dyDescent="0.25">
      <c r="C285" s="1"/>
      <c r="D285" s="1"/>
      <c r="E285" s="1"/>
      <c r="F285" s="1"/>
      <c r="G285" s="1"/>
      <c r="H285" s="1"/>
    </row>
    <row r="286" spans="3:8" x14ac:dyDescent="0.25">
      <c r="C286" s="1"/>
      <c r="D286" s="1"/>
      <c r="E286" s="1"/>
      <c r="F286" s="1"/>
      <c r="G286" s="1"/>
      <c r="H286" s="1"/>
    </row>
    <row r="287" spans="3:8" x14ac:dyDescent="0.25">
      <c r="C287" s="1"/>
      <c r="D287" s="1"/>
      <c r="E287" s="1"/>
      <c r="F287" s="1"/>
      <c r="G287" s="1"/>
      <c r="H287" s="1"/>
    </row>
    <row r="288" spans="3:8" x14ac:dyDescent="0.25">
      <c r="C288" s="1"/>
      <c r="D288" s="1"/>
      <c r="E288" s="1"/>
      <c r="F288" s="1"/>
      <c r="G288" s="1"/>
      <c r="H288" s="1"/>
    </row>
    <row r="289" spans="3:8" x14ac:dyDescent="0.25">
      <c r="C289" s="1"/>
      <c r="D289" s="1"/>
      <c r="E289" s="1"/>
      <c r="F289" s="1"/>
      <c r="G289" s="1"/>
      <c r="H289" s="1"/>
    </row>
    <row r="290" spans="3:8" x14ac:dyDescent="0.25">
      <c r="C290" s="1"/>
      <c r="D290" s="1"/>
      <c r="E290" s="1"/>
      <c r="F290" s="1"/>
      <c r="G290" s="1"/>
      <c r="H290" s="1"/>
    </row>
    <row r="291" spans="3:8" x14ac:dyDescent="0.25">
      <c r="C291" s="1"/>
      <c r="D291" s="1"/>
      <c r="E291" s="1"/>
      <c r="F291" s="1"/>
      <c r="G291" s="1"/>
      <c r="H291" s="1"/>
    </row>
    <row r="292" spans="3:8" x14ac:dyDescent="0.25">
      <c r="C292" s="1"/>
      <c r="D292" s="1"/>
      <c r="E292" s="1"/>
      <c r="F292" s="1"/>
      <c r="G292" s="1"/>
      <c r="H292" s="1"/>
    </row>
    <row r="293" spans="3:8" x14ac:dyDescent="0.25">
      <c r="C293" s="1"/>
      <c r="D293" s="1"/>
      <c r="E293" s="1"/>
      <c r="F293" s="1"/>
      <c r="G293" s="1"/>
      <c r="H293" s="1"/>
    </row>
    <row r="294" spans="3:8" x14ac:dyDescent="0.25">
      <c r="C294" s="1"/>
      <c r="D294" s="1"/>
      <c r="E294" s="1"/>
      <c r="F294" s="1"/>
      <c r="G294" s="1"/>
      <c r="H294" s="1"/>
    </row>
    <row r="295" spans="3:8" x14ac:dyDescent="0.25">
      <c r="C295" s="1"/>
      <c r="D295" s="1"/>
      <c r="E295" s="1"/>
      <c r="F295" s="1"/>
      <c r="G295" s="1"/>
      <c r="H295" s="1"/>
    </row>
    <row r="296" spans="3:8" x14ac:dyDescent="0.25">
      <c r="C296" s="1"/>
      <c r="D296" s="1"/>
      <c r="E296" s="1"/>
      <c r="F296" s="1"/>
      <c r="G296" s="1"/>
      <c r="H296" s="1"/>
    </row>
    <row r="297" spans="3:8" x14ac:dyDescent="0.25">
      <c r="C297" s="1"/>
      <c r="D297" s="1"/>
      <c r="E297" s="1"/>
      <c r="F297" s="1"/>
      <c r="G297" s="1"/>
      <c r="H297" s="1"/>
    </row>
    <row r="298" spans="3:8" x14ac:dyDescent="0.25">
      <c r="C298" s="1"/>
      <c r="D298" s="1"/>
      <c r="E298" s="1"/>
      <c r="F298" s="1"/>
      <c r="G298" s="1"/>
      <c r="H298" s="1"/>
    </row>
    <row r="299" spans="3:8" x14ac:dyDescent="0.25">
      <c r="C299" s="1"/>
      <c r="D299" s="1"/>
      <c r="E299" s="1"/>
      <c r="F299" s="1"/>
      <c r="G299" s="1"/>
      <c r="H299" s="1"/>
    </row>
    <row r="300" spans="3:8" x14ac:dyDescent="0.25">
      <c r="C300" s="1"/>
      <c r="D300" s="1"/>
      <c r="E300" s="1"/>
      <c r="F300" s="1"/>
      <c r="G300" s="1"/>
      <c r="H300" s="1"/>
    </row>
    <row r="301" spans="3:8" x14ac:dyDescent="0.25">
      <c r="C301" s="1"/>
      <c r="D301" s="1"/>
      <c r="E301" s="1"/>
      <c r="F301" s="1"/>
      <c r="G301" s="1"/>
      <c r="H301" s="1"/>
    </row>
    <row r="302" spans="3:8" x14ac:dyDescent="0.25">
      <c r="C302" s="1"/>
      <c r="D302" s="1"/>
      <c r="E302" s="1"/>
      <c r="F302" s="1"/>
      <c r="G302" s="1"/>
      <c r="H302" s="1"/>
    </row>
    <row r="303" spans="3:8" x14ac:dyDescent="0.25">
      <c r="C303" s="1"/>
      <c r="D303" s="1"/>
      <c r="E303" s="1"/>
      <c r="F303" s="1"/>
      <c r="G303" s="1"/>
      <c r="H303" s="1"/>
    </row>
    <row r="304" spans="3:8" x14ac:dyDescent="0.25">
      <c r="C304" s="1"/>
      <c r="D304" s="1"/>
      <c r="E304" s="1"/>
      <c r="F304" s="1"/>
      <c r="G304" s="1"/>
      <c r="H304" s="1"/>
    </row>
    <row r="305" spans="3:8" x14ac:dyDescent="0.25">
      <c r="C305" s="1"/>
      <c r="D305" s="1"/>
      <c r="E305" s="1"/>
      <c r="F305" s="1"/>
      <c r="G305" s="1"/>
      <c r="H305" s="1"/>
    </row>
    <row r="306" spans="3:8" x14ac:dyDescent="0.25">
      <c r="C306" s="1"/>
      <c r="D306" s="1"/>
      <c r="E306" s="1"/>
      <c r="F306" s="1"/>
      <c r="G306" s="1"/>
      <c r="H306" s="1"/>
    </row>
    <row r="307" spans="3:8" x14ac:dyDescent="0.25">
      <c r="C307" s="1"/>
      <c r="D307" s="1"/>
      <c r="E307" s="1"/>
      <c r="F307" s="1"/>
      <c r="G307" s="1"/>
      <c r="H307" s="1"/>
    </row>
    <row r="308" spans="3:8" x14ac:dyDescent="0.25">
      <c r="C308" s="1"/>
      <c r="D308" s="1"/>
      <c r="E308" s="1"/>
      <c r="F308" s="1"/>
      <c r="G308" s="1"/>
      <c r="H308" s="1"/>
    </row>
    <row r="309" spans="3:8" x14ac:dyDescent="0.25">
      <c r="C309" s="1"/>
      <c r="D309" s="1"/>
      <c r="E309" s="1"/>
      <c r="F309" s="1"/>
      <c r="G309" s="1"/>
      <c r="H309" s="1"/>
    </row>
    <row r="310" spans="3:8" x14ac:dyDescent="0.25">
      <c r="C310" s="1"/>
      <c r="D310" s="1"/>
      <c r="E310" s="1"/>
      <c r="F310" s="1"/>
      <c r="G310" s="1"/>
      <c r="H310" s="1"/>
    </row>
    <row r="311" spans="3:8" x14ac:dyDescent="0.25">
      <c r="C311" s="1"/>
      <c r="D311" s="1"/>
      <c r="E311" s="1"/>
      <c r="F311" s="1"/>
      <c r="G311" s="1"/>
      <c r="H311" s="1"/>
    </row>
    <row r="312" spans="3:8" x14ac:dyDescent="0.25">
      <c r="C312" s="1"/>
      <c r="D312" s="1"/>
      <c r="E312" s="1"/>
      <c r="F312" s="1"/>
      <c r="G312" s="1"/>
      <c r="H312" s="1"/>
    </row>
    <row r="313" spans="3:8" x14ac:dyDescent="0.25">
      <c r="C313" s="1"/>
      <c r="D313" s="1"/>
      <c r="E313" s="1"/>
      <c r="F313" s="1"/>
      <c r="G313" s="1"/>
      <c r="H313" s="1"/>
    </row>
    <row r="314" spans="3:8" x14ac:dyDescent="0.25">
      <c r="C314" s="1"/>
      <c r="D314" s="1"/>
      <c r="E314" s="1"/>
      <c r="F314" s="1"/>
      <c r="G314" s="1"/>
      <c r="H314" s="1"/>
    </row>
    <row r="315" spans="3:8" x14ac:dyDescent="0.25">
      <c r="C315" s="1"/>
      <c r="D315" s="1"/>
      <c r="E315" s="1"/>
      <c r="F315" s="1"/>
      <c r="G315" s="1"/>
      <c r="H315" s="1"/>
    </row>
    <row r="316" spans="3:8" x14ac:dyDescent="0.25">
      <c r="C316" s="1"/>
      <c r="D316" s="1"/>
      <c r="E316" s="1"/>
      <c r="F316" s="1"/>
      <c r="G316" s="1"/>
      <c r="H316" s="1"/>
    </row>
    <row r="317" spans="3:8" x14ac:dyDescent="0.25">
      <c r="C317" s="1"/>
      <c r="D317" s="1"/>
      <c r="E317" s="1"/>
      <c r="F317" s="1"/>
      <c r="G317" s="1"/>
      <c r="H317" s="1"/>
    </row>
    <row r="318" spans="3:8" x14ac:dyDescent="0.25">
      <c r="C318" s="1"/>
      <c r="D318" s="1"/>
      <c r="E318" s="1"/>
      <c r="F318" s="1"/>
      <c r="G318" s="1"/>
      <c r="H318" s="1"/>
    </row>
    <row r="319" spans="3:8" x14ac:dyDescent="0.25">
      <c r="C319" s="1"/>
      <c r="D319" s="1"/>
      <c r="E319" s="1"/>
      <c r="F319" s="1"/>
      <c r="G319" s="1"/>
      <c r="H319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BEDBD7-96E6-4E7B-AEAE-4259AFEC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818e7-171f-43cb-99a4-4b35303167b0"/>
    <ds:schemaRef ds:uri="bf8e6a59-8887-400e-bd32-f41b965d6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10BCBF-9AF6-4B2B-A7E9-8FDCBE6D68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A71983-A640-4FE3-9A0D-3F04D2D0E9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2015-06-05T18:17:20Z</dcterms:created>
  <dcterms:modified xsi:type="dcterms:W3CDTF">2022-05-25T07:06:41Z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