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https://asrnl.sharepoint.com/sites/ArchitectuurGBSM/Shared Documents/Jupyter Notebook (Reqs)/Module risicomarge/databestanden SSC/Verificatie data/Bronnen/"/>
    </mc:Choice>
  </mc:AlternateContent>
  <xr:revisionPtr revIDLastSave="0" documentId="8_{2AE84E91-93EE-4D57-9B4C-5548C6C84798}" xr6:coauthVersionLast="47" xr6:coauthVersionMax="47" xr10:uidLastSave="{00000000-0000-0000-0000-000000000000}"/>
  <bookViews>
    <workbookView xWindow="13770" yWindow="6570" windowWidth="10965" windowHeight="6330" activeTab="4" xr2:uid="{00000000-000D-0000-FFFF-FFFF00000000}"/>
  </bookViews>
  <sheets>
    <sheet name="Voorblad" sheetId="3" r:id="rId1"/>
    <sheet name="Toelichting" sheetId="4" r:id="rId2"/>
    <sheet name="Versiebeheer" sheetId="5" r:id="rId3"/>
    <sheet name="Selectie" sheetId="1" r:id="rId4"/>
    <sheet name="Risicomarge" sheetId="6" r:id="rId5"/>
    <sheet name="Correlatiematrix" sheetId="7" r:id="rId6"/>
    <sheet name="vena.tmp.7EC47338204F4F1F" sheetId="2" state="veryHidden" r:id="rId7"/>
  </sheets>
  <externalReferences>
    <externalReference r:id="rId8"/>
    <externalReference r:id="rId9"/>
    <externalReference r:id="rId10"/>
  </externalReferences>
  <definedNames>
    <definedName name="_vena_CorCo1_B1_C_7_720673044374355968">Correlatiematrix!$F$13</definedName>
    <definedName name="_vena_CorCo1_B1_R_6_735962242067595267">Correlatiematrix!$E$14</definedName>
    <definedName name="_vena_CorCo1_B1_R_6_735962242075983872">Correlatiematrix!$E$15</definedName>
    <definedName name="_vena_CorCo1_B1_R_6_735962242075983874">Correlatiematrix!$E$16</definedName>
    <definedName name="_vena_CorCo1_B1_R_6_735962242080178177">Correlatiematrix!$E$17</definedName>
    <definedName name="_vena_CorCo1_B1_R_6_735962242084372481">Correlatiematrix!$E$18</definedName>
    <definedName name="_vena_CorCo1_B1_R_6_735962242084372483">Correlatiematrix!$E$19</definedName>
    <definedName name="_vena_CorCo1_B1_R_6_735962242088566785">Correlatiematrix!$E$20</definedName>
    <definedName name="_vena_CorCo1_B1_R_6_735962242092761089">Correlatiematrix!$E$21</definedName>
    <definedName name="_vena_CorCo1_B1_R_6_735962242092761091">Correlatiematrix!$E$22</definedName>
    <definedName name="_vena_CorCo1_B1_R_6_735962242096955393">Correlatiematrix!$E$23</definedName>
    <definedName name="_vena_CorCo1_B1_R_6_735962242101149697">Correlatiematrix!$E$24</definedName>
    <definedName name="_vena_CorCo1_B1_R_6_735962242101149699">Correlatiematrix!$E$25</definedName>
    <definedName name="_vena_CorCo1_B1_R_6_735962242105344001">Correlatiematrix!$E$26</definedName>
    <definedName name="_vena_CorCo1_B1_R_6_735962242109538305">Correlatiematrix!$E$27</definedName>
    <definedName name="_vena_CorCo1_B1_R_6_735962242109538307">Correlatiematrix!$E$28</definedName>
    <definedName name="_vena_CorCo1_B1_R_6_735962242113732609">Correlatiematrix!$E$29</definedName>
    <definedName name="_vena_CorCo1_B1_R_6_735962242117926913">Correlatiematrix!$E$30</definedName>
    <definedName name="_vena_CorCo1_B1_R_6_735962242122121217">Correlatiematrix!$E$31</definedName>
    <definedName name="_vena_CorCo1_B1_R_6_735962242122121219">Correlatiematrix!$E$32</definedName>
    <definedName name="_vena_CorCo1_B1_R_6_735962242126315521">Correlatiematrix!$E$33</definedName>
    <definedName name="_vena_CorCo1_B1_R_6_735962242130509825">Correlatiematrix!$E$34</definedName>
    <definedName name="_vena_CorCo1_P_3_718931117436043267" comment="*">Correlatiematrix!$D$6</definedName>
    <definedName name="_vena_CorCo1_P_4_718931129058590721" comment="*">Correlatiematrix!$D$7</definedName>
    <definedName name="_vena_CorCo1_P_5_718931142656917509" comment="*">Correlatiematrix!$D$8</definedName>
    <definedName name="_vena_CorCo1_P_PVSelectie_1" comment="*">Correlatiematrix!$D$4</definedName>
    <definedName name="_vena_CorCo1_P_PVSelectie_2" comment="*">Correlatiematrix!$D$5</definedName>
    <definedName name="_vena_DYNP_SSelectie_e2378de1">Selectie!$C$4</definedName>
    <definedName name="_vena_MeerwaardeSpaarlos1_B1_R_6_720753909729067008">[1]meerwaardetabel!$F$2</definedName>
    <definedName name="_vena_RMTot3_B1_C_7_718947119138340867">Risicomarge!$K$20</definedName>
    <definedName name="_vena_RMTot3_B1_C_7_718947119138340869">Risicomarge!$L$20</definedName>
    <definedName name="_vena_RMTot3_B1_C_7_718947119142535169">Risicomarge!$M$20</definedName>
    <definedName name="_vena_RMTot3_B1_C_7_718947119142535171">Risicomarge!$N$20</definedName>
    <definedName name="_vena_RMTot3_B1_C_7_718947119142535173">Risicomarge!$O$20</definedName>
    <definedName name="_vena_RMTot3_B1_C_7_718947119146729473">Risicomarge!$P$20</definedName>
    <definedName name="_vena_RMTot3_B1_C_7_718947119146729475">Risicomarge!$Q$20</definedName>
    <definedName name="_vena_RMTot3_B1_C_7_718947119146729477">Risicomarge!$R$20</definedName>
    <definedName name="_vena_RMTot3_B1_C_7_718947119150923777">Risicomarge!$S$20</definedName>
    <definedName name="_vena_RMTot3_B1_C_7_718947119150923779">Risicomarge!$T$20</definedName>
    <definedName name="_vena_RMTot3_B1_C_7_718947119155118081">Risicomarge!$U$20</definedName>
    <definedName name="_vena_RMTot3_B1_C_7_718947119155118083">Risicomarge!$V$20</definedName>
    <definedName name="_vena_RMTot3_B1_C_7_718947119155118085">Risicomarge!$W$20</definedName>
    <definedName name="_vena_RMTot3_B1_C_7_718947119159312385">Risicomarge!$X$20</definedName>
    <definedName name="_vena_RMTot3_B1_C_7_718947119159312387">Risicomarge!$Y$20</definedName>
    <definedName name="_vena_RMTot3_B1_C_7_718947119159312389">Risicomarge!$Z$20</definedName>
    <definedName name="_vena_RMTot3_B1_C_7_718947119163506689">Risicomarge!$AA$20</definedName>
    <definedName name="_vena_RMTot3_B1_C_7_718947119163506691">Risicomarge!$AB$20</definedName>
    <definedName name="_vena_RMTot3_B1_C_7_718947119163506693">Risicomarge!$AC$20</definedName>
    <definedName name="_vena_RMTot3_B1_C_7_718947119167700993">Risicomarge!$AD$20</definedName>
    <definedName name="_vena_RMTot3_B1_C_7_718947119167700995">Risicomarge!$AE$20</definedName>
    <definedName name="_vena_RMTot3_B1_C_7_718947119171895297">Risicomarge!$AF$20</definedName>
    <definedName name="_vena_RMTot3_B1_C_7_718947119171895299">Risicomarge!$AG$20</definedName>
    <definedName name="_vena_RMTot3_B1_C_7_718947119176089601">Risicomarge!$AH$20</definedName>
    <definedName name="_vena_RMTot3_B1_C_7_718947119176089603">Risicomarge!$AI$20</definedName>
    <definedName name="_vena_RMTot3_B1_C_7_718947119176089605">Risicomarge!$AJ$20</definedName>
    <definedName name="_vena_RMTot3_B1_C_7_718947119180283905">Risicomarge!$AK$20</definedName>
    <definedName name="_vena_RMTot3_B1_C_7_718947119180283907">Risicomarge!$AL$20</definedName>
    <definedName name="_vena_RMTot3_B1_C_7_718947119180283909">Risicomarge!$AM$20</definedName>
    <definedName name="_vena_RMTot3_B1_C_7_718947119184478209">Risicomarge!$AN$20</definedName>
    <definedName name="_vena_RMTot3_B1_C_7_718947119184478211">Risicomarge!$AO$20</definedName>
    <definedName name="_vena_RMTot3_B1_C_7_718947119188672513">Risicomarge!$AP$20</definedName>
    <definedName name="_vena_RMTot3_B1_C_7_718947119188672515">Risicomarge!$AQ$20</definedName>
    <definedName name="_vena_RMTot3_B1_C_7_718947119192866817">Risicomarge!$AR$20</definedName>
    <definedName name="_vena_RMTot3_B1_C_7_718947119192866819">Risicomarge!$AS$20</definedName>
    <definedName name="_vena_RMTot3_B1_C_7_718947119192866821">Risicomarge!$AT$20</definedName>
    <definedName name="_vena_RMTot3_B1_C_7_718947119197061121">Risicomarge!$AU$20</definedName>
    <definedName name="_vena_RMTot3_B1_C_7_718947119197061123">Risicomarge!$AV$20</definedName>
    <definedName name="_vena_RMTot3_B1_C_7_718947119197061125">Risicomarge!$AW$20</definedName>
    <definedName name="_vena_RMTot3_B1_C_7_718947119201255425">Risicomarge!$AX$20</definedName>
    <definedName name="_vena_RMTot3_B1_C_7_718947119201255427">Risicomarge!$AY$20</definedName>
    <definedName name="_vena_RMTot3_B1_C_7_718947119201255429">Risicomarge!$AZ$20</definedName>
    <definedName name="_vena_RMTot3_B1_C_7_718947119205449729">Risicomarge!$BA$20</definedName>
    <definedName name="_vena_RMTot3_B1_C_7_718947119205449731">Risicomarge!$BB$20</definedName>
    <definedName name="_vena_RMTot3_B1_C_7_718947119205449733">Risicomarge!$BC$20</definedName>
    <definedName name="_vena_RMTot3_B1_C_7_718947119209644033">Risicomarge!$BD$20</definedName>
    <definedName name="_vena_RMTot3_B1_C_7_718947119209644035">Risicomarge!$BE$20</definedName>
    <definedName name="_vena_RMTot3_B1_C_7_718947119209644037">Risicomarge!$BF$20</definedName>
    <definedName name="_vena_RMTot3_B1_C_7_718947119213838337">Risicomarge!$BG$20</definedName>
    <definedName name="_vena_RMTot3_B1_C_7_718947119213838339">Risicomarge!$BH$20</definedName>
    <definedName name="_vena_RMTot3_B1_C_7_718947119213838341">Risicomarge!$BI$20</definedName>
    <definedName name="_vena_RMTot3_B1_C_7_718947119218032641">Risicomarge!$BJ$20</definedName>
    <definedName name="_vena_RMTot3_B1_C_7_718947119218032643">Risicomarge!$BK$20</definedName>
    <definedName name="_vena_RMTot3_B1_C_7_718947119222226945">Risicomarge!$BL$20</definedName>
    <definedName name="_vena_RMTot3_B1_C_7_718947119222226947">Risicomarge!$BM$20</definedName>
    <definedName name="_vena_RMTot3_B1_C_7_718947119222226949">Risicomarge!$BN$20</definedName>
    <definedName name="_vena_RMTot3_B1_C_7_718947119226421249">Risicomarge!$BO$20</definedName>
    <definedName name="_vena_RMTot3_B1_C_7_718947119226421251">Risicomarge!$BP$20</definedName>
    <definedName name="_vena_RMTot3_B1_C_7_718947119226421253">Risicomarge!$BQ$20</definedName>
    <definedName name="_vena_RMTot3_B1_C_7_718947119230615553">Risicomarge!$BR$20</definedName>
    <definedName name="_vena_RMTot3_B1_C_7_718947119230615555">Risicomarge!$BS$20</definedName>
    <definedName name="_vena_RMTot3_B1_C_7_718947119230615557">Risicomarge!$BT$20</definedName>
    <definedName name="_vena_RMTot3_B1_C_7_718947119234809857">Risicomarge!$BU$20</definedName>
    <definedName name="_vena_RMTot3_B1_C_7_718947119234809859">Risicomarge!$BV$20</definedName>
    <definedName name="_vena_RMTot3_B1_C_7_718947119234809861">Risicomarge!$BW$20</definedName>
    <definedName name="_vena_RMTot3_B1_C_7_718947119239004161">Risicomarge!$BX$20</definedName>
    <definedName name="_vena_RMTot3_B1_C_7_718947119239004163">Risicomarge!$BY$20</definedName>
    <definedName name="_vena_RMTot3_B1_C_7_718947119239004165">Risicomarge!$BZ$20</definedName>
    <definedName name="_vena_RMTot3_B1_C_7_718947119243198465">Risicomarge!$CA$20</definedName>
    <definedName name="_vena_RMTot3_B1_C_7_718947119243198467">Risicomarge!$CB$20</definedName>
    <definedName name="_vena_RMTot3_B1_C_7_718947119243198469">Risicomarge!$CC$20</definedName>
    <definedName name="_vena_RMTot3_B1_C_7_718947119247392769">Risicomarge!$CD$20</definedName>
    <definedName name="_vena_RMTot3_B1_C_7_718947119247392771">Risicomarge!$CE$20</definedName>
    <definedName name="_vena_RMTot3_B1_C_7_718947119251587073">Risicomarge!$CF$20</definedName>
    <definedName name="_vena_RMTot3_B1_C_7_718947119251587075">Risicomarge!$CG$20</definedName>
    <definedName name="_vena_RMTot3_B1_C_7_718947119251587077">Risicomarge!$CH$20</definedName>
    <definedName name="_vena_RMTot3_B1_C_7_718947119255781377">Risicomarge!$CI$20</definedName>
    <definedName name="_vena_RMTot3_B1_C_7_718947119255781379">Risicomarge!$CJ$20</definedName>
    <definedName name="_vena_RMTot3_B1_C_7_718947119259975681">Risicomarge!$CK$20</definedName>
    <definedName name="_vena_RMTot3_B1_C_7_718947119259975683">Risicomarge!$CL$20</definedName>
    <definedName name="_vena_RMTot3_B1_C_7_718947119259975685">Risicomarge!$CM$20</definedName>
    <definedName name="_vena_RMTot3_B1_C_7_718947119264169985">Risicomarge!$CN$20</definedName>
    <definedName name="_vena_RMTot3_B1_C_7_718947119264169987">Risicomarge!$CO$20</definedName>
    <definedName name="_vena_RMTot3_B1_C_7_718947119264169989">Risicomarge!$CP$20</definedName>
    <definedName name="_vena_RMTot3_B1_C_7_718947119268364289">Risicomarge!$CQ$20</definedName>
    <definedName name="_vena_RMTot3_B1_C_7_718947119268364291">Risicomarge!$CR$20</definedName>
    <definedName name="_vena_RMTot3_B1_C_7_718947119268364293">Risicomarge!$CS$20</definedName>
    <definedName name="_vena_RMTot3_B1_C_7_718947119272558593">Risicomarge!$CT$20</definedName>
    <definedName name="_vena_RMTot3_B1_C_7_718947119272558595">Risicomarge!$CU$20</definedName>
    <definedName name="_vena_RMTot3_B1_C_7_718947119272558597">Risicomarge!$CV$20</definedName>
    <definedName name="_vena_RMTot3_B1_C_7_718947119276752897">Risicomarge!$CW$20</definedName>
    <definedName name="_vena_RMTot3_B1_C_7_718947119276752899">Risicomarge!$CX$20</definedName>
    <definedName name="_vena_RMTot3_B1_C_7_718947119276752901">Risicomarge!$CY$20</definedName>
    <definedName name="_vena_RMTot3_B1_C_7_718947119280947201">Risicomarge!$CZ$20</definedName>
    <definedName name="_vena_RMTot3_B1_C_7_718947119280947203">Risicomarge!$DA$20</definedName>
    <definedName name="_vena_RMTot3_B1_C_7_718947119280947205">Risicomarge!$DB$20</definedName>
    <definedName name="_vena_RMTot3_B1_C_7_718947119285141505">Risicomarge!$DC$20</definedName>
    <definedName name="_vena_RMTot3_B1_C_7_718947119285141507">Risicomarge!$DD$20</definedName>
    <definedName name="_vena_RMTot3_B1_C_7_718947119285141509">Risicomarge!$DE$20</definedName>
    <definedName name="_vena_RMTot3_B1_C_7_718947119289335809">Risicomarge!$DF$20</definedName>
    <definedName name="_vena_RMTot3_B1_C_7_718947119289335811">Risicomarge!$DG$20</definedName>
    <definedName name="_vena_RMTot3_B1_C_7_720673044374355968">Risicomarge!$J$20</definedName>
    <definedName name="_vena_RMTot3_B1_R_3_718955783412252672">Risicomarge!$H$21</definedName>
    <definedName name="_vena_RMTot3_B1_R_3_718955783412252672_1">Risicomarge!$H$22</definedName>
    <definedName name="_vena_RMTot3_B1_R_3_718955783412252672_2">Risicomarge!$H$23</definedName>
    <definedName name="_vena_RMTot3_B1_R_3_718955783412252672_3">Risicomarge!$H$25</definedName>
    <definedName name="_vena_RMTot3_B1_R_3_718955783412252672_4">Risicomarge!$H$27</definedName>
    <definedName name="_vena_RMTot3_B1_R_3_718955783412252672_5">Risicomarge!$H$29</definedName>
    <definedName name="_vena_RMTot3_B1_R_3_718955783412252672_6">Risicomarge!$H$32</definedName>
    <definedName name="_vena_RMTot3_B1_R_3_718955783412252672_7">Risicomarge!$H$33</definedName>
    <definedName name="_vena_RMTot3_B1_R_3_718955783412252672_8">Risicomarge!$H$34</definedName>
    <definedName name="_vena_RMTot3_B1_R_3_733406386659655682">Risicomarge!$H$24</definedName>
    <definedName name="_vena_RMTot3_B1_R_3_733406386659655682_1">Risicomarge!$H$28</definedName>
    <definedName name="_vena_RMTot3_B1_R_3_733406386659655682_2">Risicomarge!$H$30</definedName>
    <definedName name="_vena_RMTot3_B1_R_6_720393359916007427">Risicomarge!$I$21</definedName>
    <definedName name="_vena_RMTot3_B1_R_6_720393359924396032">Risicomarge!$I$22</definedName>
    <definedName name="_vena_RMTot3_B1_R_6_720393359924396034">Risicomarge!$I$23</definedName>
    <definedName name="_vena_RMTot3_B1_R_6_720393359928590337">Risicomarge!$I$32</definedName>
    <definedName name="_vena_RMTot3_B1_R_6_720393359928590339">Risicomarge!$I$33</definedName>
    <definedName name="_vena_RMTot3_B1_R_6_720393359936978944">Risicomarge!$I$25</definedName>
    <definedName name="_vena_RMTot3_B1_R_6_720393359936978946">Risicomarge!$I$27</definedName>
    <definedName name="_vena_RMTot3_B1_R_6_735962242055012353">Risicomarge!$I$28</definedName>
    <definedName name="_vena_RMTot3_B1_R_6_735962242059206657">Risicomarge!$I$29</definedName>
    <definedName name="_vena_RMTot3_B1_R_6_735962242059206659">Risicomarge!$I$30</definedName>
    <definedName name="_vena_RMTot3_B1_R_6_736333447270760448">Risicomarge!$I$34</definedName>
    <definedName name="_vena_RMTot3_B1_R_6_740650083968745472">Risicomarge!$I$24</definedName>
    <definedName name="_vena_RMTot3_P_4_718931129058590721" comment="*">Risicomarge!$D$7</definedName>
    <definedName name="_vena_RMTot3_P_FV_6fac4fab3cb84dcf80fab546ba44fcb5" comment="*">Risicomarge!$D$8</definedName>
    <definedName name="_vena_RMTot3_P_PVSelectie_1" comment="*">Risicomarge!$D$4</definedName>
    <definedName name="_vena_RMTot3_P_PVSelectie_2" comment="*">Risicomarge!$D$5</definedName>
    <definedName name="_vena_RMTot5_B1_C_FV_6fac4fab3cb84dcf80fab546ba44fcb5">Risicomarge!$J$15</definedName>
    <definedName name="_vena_RMTot5_B1_R_6_735994787634741248">Risicomarge!$I$16</definedName>
    <definedName name="_vena_RMTot5_P_3_718931117436043267" comment="*">Risicomarge!$G$6</definedName>
    <definedName name="_vena_RMTot5_P_4_718931129058590721" comment="*">Risicomarge!$G$7</definedName>
    <definedName name="_vena_RMTot5_P_7_720673044374355968" comment="*">Risicomarge!$G$10</definedName>
    <definedName name="_vena_RMTot5_P_PVSelectie_1" comment="*">Risicomarge!$G$4</definedName>
    <definedName name="_vena_RMTot5_P_PVSelectie_2" comment="*">Risicomarge!$G$5</definedName>
    <definedName name="_vena_Selectie_P_5_720393359966339077" comment="*">Selectie!$C$4</definedName>
    <definedName name="_vena_Selectie_P_5_720393359978921989">Selectie!$C$4</definedName>
    <definedName name="_vena_Selectie_P_5_720393359983116293">Selectie!$C$4</definedName>
    <definedName name="_vena_Selectie_P_5_720393359991504899">Selectie!$C$4</definedName>
    <definedName name="_vena_Selectie_P_5_720393360033447939">Selectie!$C$4</definedName>
    <definedName name="_vena_Selectie_P_GV_720667124808679427" comment="*">Selectie!$C$3</definedName>
    <definedName name="_vena_Selectie_P_GV_720667363321839617" comment="*">Selectie!$C$2</definedName>
    <definedName name="CCP_lijst">OFFSET('[2]Overzicht YC'!$F$5,0,0,1+COUNTA('[2]Overzicht YC'!$F$6:$F$260)-COUNTIF('[2]Overzicht YC'!$F$6:$F$260,""))</definedName>
    <definedName name="CovMat">Correlatiematrix!$I$15:$O$21</definedName>
    <definedName name="Curve_identifier_1">OFFSET('[3]tabblad lijsten'!$B$1,1,0,COUNTA('[3]tabblad lijsten'!$B$1:$B$401)-COUNTIF('[3]tabblad lijsten'!$B$1:$B$401,"")-1,1)</definedName>
    <definedName name="Curve_identifier_2">OFFSET('[3]tabblad lijsten'!$C$1,1,0,COUNTA('[3]tabblad lijsten'!$C$1:$C$401)-COUNTIF('[3]tabblad lijsten'!$C$1:$C$401,"")-1,1)</definedName>
    <definedName name="Curve_lijst">OFFSET('[2]Overzicht YC'!$A$5,0,0,1+COUNTA('[2]Overzicht YC'!$A$6:$A$260)-COUNTIF('[2]Overzicht YC'!$A$6:$A$260,""))</definedName>
    <definedName name="IP_Lijst">OFFSET('[3]tabblad lijsten'!$D$1,1,0,COUNTA('[3]tabblad lijsten'!$D$1:$D$401)-COUNTIF('[3]tabblad lijsten'!$D$1:$D$401,"")-1,1)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114" i="7" l="1"/>
  <c r="W114" i="7"/>
  <c r="V114" i="7"/>
  <c r="T114" i="7"/>
  <c r="S114" i="7"/>
  <c r="R114" i="7"/>
  <c r="Q114" i="7"/>
  <c r="X113" i="7"/>
  <c r="W113" i="7"/>
  <c r="V113" i="7"/>
  <c r="T113" i="7"/>
  <c r="S113" i="7"/>
  <c r="R113" i="7"/>
  <c r="Q113" i="7"/>
  <c r="X112" i="7"/>
  <c r="W112" i="7"/>
  <c r="V112" i="7"/>
  <c r="T112" i="7"/>
  <c r="S112" i="7"/>
  <c r="R112" i="7"/>
  <c r="Q112" i="7"/>
  <c r="X111" i="7"/>
  <c r="W111" i="7"/>
  <c r="V111" i="7"/>
  <c r="T111" i="7"/>
  <c r="S111" i="7"/>
  <c r="R111" i="7"/>
  <c r="Q111" i="7"/>
  <c r="X110" i="7"/>
  <c r="W110" i="7"/>
  <c r="V110" i="7"/>
  <c r="T110" i="7"/>
  <c r="S110" i="7"/>
  <c r="R110" i="7"/>
  <c r="Q110" i="7"/>
  <c r="X109" i="7"/>
  <c r="W109" i="7"/>
  <c r="V109" i="7"/>
  <c r="T109" i="7"/>
  <c r="S109" i="7"/>
  <c r="R109" i="7"/>
  <c r="Q109" i="7"/>
  <c r="X108" i="7"/>
  <c r="W108" i="7"/>
  <c r="V108" i="7"/>
  <c r="T108" i="7"/>
  <c r="S108" i="7"/>
  <c r="R108" i="7"/>
  <c r="Q108" i="7"/>
  <c r="X107" i="7"/>
  <c r="W107" i="7"/>
  <c r="V107" i="7"/>
  <c r="T107" i="7"/>
  <c r="S107" i="7"/>
  <c r="R107" i="7"/>
  <c r="Q107" i="7"/>
  <c r="X106" i="7"/>
  <c r="W106" i="7"/>
  <c r="V106" i="7"/>
  <c r="T106" i="7"/>
  <c r="S106" i="7"/>
  <c r="R106" i="7"/>
  <c r="Q106" i="7"/>
  <c r="X105" i="7"/>
  <c r="W105" i="7"/>
  <c r="V105" i="7"/>
  <c r="T105" i="7"/>
  <c r="S105" i="7"/>
  <c r="R105" i="7"/>
  <c r="Q105" i="7"/>
  <c r="X104" i="7"/>
  <c r="W104" i="7"/>
  <c r="V104" i="7"/>
  <c r="T104" i="7"/>
  <c r="S104" i="7"/>
  <c r="R104" i="7"/>
  <c r="Q104" i="7"/>
  <c r="X103" i="7"/>
  <c r="W103" i="7"/>
  <c r="V103" i="7"/>
  <c r="T103" i="7"/>
  <c r="S103" i="7"/>
  <c r="R103" i="7"/>
  <c r="Q103" i="7"/>
  <c r="X102" i="7"/>
  <c r="W102" i="7"/>
  <c r="V102" i="7"/>
  <c r="T102" i="7"/>
  <c r="S102" i="7"/>
  <c r="R102" i="7"/>
  <c r="Q102" i="7"/>
  <c r="X101" i="7"/>
  <c r="W101" i="7"/>
  <c r="V101" i="7"/>
  <c r="T101" i="7"/>
  <c r="S101" i="7"/>
  <c r="R101" i="7"/>
  <c r="Q101" i="7"/>
  <c r="X100" i="7"/>
  <c r="W100" i="7"/>
  <c r="V100" i="7"/>
  <c r="T100" i="7"/>
  <c r="S100" i="7"/>
  <c r="R100" i="7"/>
  <c r="Q100" i="7"/>
  <c r="X99" i="7"/>
  <c r="W99" i="7"/>
  <c r="V99" i="7"/>
  <c r="T99" i="7"/>
  <c r="S99" i="7"/>
  <c r="R99" i="7"/>
  <c r="Q99" i="7"/>
  <c r="X98" i="7"/>
  <c r="W98" i="7"/>
  <c r="V98" i="7"/>
  <c r="T98" i="7"/>
  <c r="S98" i="7"/>
  <c r="R98" i="7"/>
  <c r="Q98" i="7"/>
  <c r="X97" i="7"/>
  <c r="W97" i="7"/>
  <c r="V97" i="7"/>
  <c r="T97" i="7"/>
  <c r="S97" i="7"/>
  <c r="R97" i="7"/>
  <c r="Q97" i="7"/>
  <c r="X96" i="7"/>
  <c r="W96" i="7"/>
  <c r="V96" i="7"/>
  <c r="T96" i="7"/>
  <c r="S96" i="7"/>
  <c r="R96" i="7"/>
  <c r="Q96" i="7"/>
  <c r="X95" i="7"/>
  <c r="W95" i="7"/>
  <c r="V95" i="7"/>
  <c r="T95" i="7"/>
  <c r="S95" i="7"/>
  <c r="R95" i="7"/>
  <c r="Q95" i="7"/>
  <c r="X94" i="7"/>
  <c r="W94" i="7"/>
  <c r="V94" i="7"/>
  <c r="T94" i="7"/>
  <c r="S94" i="7"/>
  <c r="R94" i="7"/>
  <c r="Q94" i="7"/>
  <c r="X93" i="7"/>
  <c r="W93" i="7"/>
  <c r="V93" i="7"/>
  <c r="T93" i="7"/>
  <c r="S93" i="7"/>
  <c r="R93" i="7"/>
  <c r="Q93" i="7"/>
  <c r="X92" i="7"/>
  <c r="W92" i="7"/>
  <c r="V92" i="7"/>
  <c r="T92" i="7"/>
  <c r="S92" i="7"/>
  <c r="R92" i="7"/>
  <c r="Q92" i="7"/>
  <c r="X91" i="7"/>
  <c r="W91" i="7"/>
  <c r="V91" i="7"/>
  <c r="T91" i="7"/>
  <c r="S91" i="7"/>
  <c r="R91" i="7"/>
  <c r="Q91" i="7"/>
  <c r="X90" i="7"/>
  <c r="W90" i="7"/>
  <c r="V90" i="7"/>
  <c r="T90" i="7"/>
  <c r="S90" i="7"/>
  <c r="R90" i="7"/>
  <c r="Q90" i="7"/>
  <c r="X89" i="7"/>
  <c r="W89" i="7"/>
  <c r="V89" i="7"/>
  <c r="T89" i="7"/>
  <c r="S89" i="7"/>
  <c r="R89" i="7"/>
  <c r="Q89" i="7"/>
  <c r="X88" i="7"/>
  <c r="W88" i="7"/>
  <c r="V88" i="7"/>
  <c r="T88" i="7"/>
  <c r="S88" i="7"/>
  <c r="R88" i="7"/>
  <c r="Q88" i="7"/>
  <c r="X87" i="7"/>
  <c r="W87" i="7"/>
  <c r="V87" i="7"/>
  <c r="T87" i="7"/>
  <c r="S87" i="7"/>
  <c r="R87" i="7"/>
  <c r="Q87" i="7"/>
  <c r="X86" i="7"/>
  <c r="W86" i="7"/>
  <c r="V86" i="7"/>
  <c r="T86" i="7"/>
  <c r="S86" i="7"/>
  <c r="R86" i="7"/>
  <c r="Q86" i="7"/>
  <c r="X85" i="7"/>
  <c r="W85" i="7"/>
  <c r="V85" i="7"/>
  <c r="T85" i="7"/>
  <c r="S85" i="7"/>
  <c r="R85" i="7"/>
  <c r="Q85" i="7"/>
  <c r="X84" i="7"/>
  <c r="W84" i="7"/>
  <c r="V84" i="7"/>
  <c r="T84" i="7"/>
  <c r="S84" i="7"/>
  <c r="R84" i="7"/>
  <c r="Q84" i="7"/>
  <c r="X83" i="7"/>
  <c r="W83" i="7"/>
  <c r="V83" i="7"/>
  <c r="T83" i="7"/>
  <c r="S83" i="7"/>
  <c r="R83" i="7"/>
  <c r="Q83" i="7"/>
  <c r="X82" i="7"/>
  <c r="W82" i="7"/>
  <c r="V82" i="7"/>
  <c r="T82" i="7"/>
  <c r="S82" i="7"/>
  <c r="R82" i="7"/>
  <c r="Q82" i="7"/>
  <c r="X81" i="7"/>
  <c r="W81" i="7"/>
  <c r="V81" i="7"/>
  <c r="T81" i="7"/>
  <c r="S81" i="7"/>
  <c r="R81" i="7"/>
  <c r="Q81" i="7"/>
  <c r="X80" i="7"/>
  <c r="W80" i="7"/>
  <c r="V80" i="7"/>
  <c r="T80" i="7"/>
  <c r="S80" i="7"/>
  <c r="R80" i="7"/>
  <c r="Q80" i="7"/>
  <c r="X79" i="7"/>
  <c r="W79" i="7"/>
  <c r="V79" i="7"/>
  <c r="T79" i="7"/>
  <c r="S79" i="7"/>
  <c r="R79" i="7"/>
  <c r="Q79" i="7"/>
  <c r="X78" i="7"/>
  <c r="W78" i="7"/>
  <c r="V78" i="7"/>
  <c r="T78" i="7"/>
  <c r="S78" i="7"/>
  <c r="R78" i="7"/>
  <c r="Q78" i="7"/>
  <c r="X77" i="7"/>
  <c r="W77" i="7"/>
  <c r="V77" i="7"/>
  <c r="T77" i="7"/>
  <c r="S77" i="7"/>
  <c r="R77" i="7"/>
  <c r="Q77" i="7"/>
  <c r="X76" i="7"/>
  <c r="W76" i="7"/>
  <c r="V76" i="7"/>
  <c r="T76" i="7"/>
  <c r="S76" i="7"/>
  <c r="R76" i="7"/>
  <c r="Q76" i="7"/>
  <c r="X75" i="7"/>
  <c r="W75" i="7"/>
  <c r="V75" i="7"/>
  <c r="T75" i="7"/>
  <c r="S75" i="7"/>
  <c r="R75" i="7"/>
  <c r="Q75" i="7"/>
  <c r="X74" i="7"/>
  <c r="W74" i="7"/>
  <c r="V74" i="7"/>
  <c r="T74" i="7"/>
  <c r="S74" i="7"/>
  <c r="R74" i="7"/>
  <c r="Q74" i="7"/>
  <c r="X73" i="7"/>
  <c r="W73" i="7"/>
  <c r="V73" i="7"/>
  <c r="T73" i="7"/>
  <c r="S73" i="7"/>
  <c r="R73" i="7"/>
  <c r="Q73" i="7"/>
  <c r="X72" i="7"/>
  <c r="W72" i="7"/>
  <c r="V72" i="7"/>
  <c r="T72" i="7"/>
  <c r="S72" i="7"/>
  <c r="R72" i="7"/>
  <c r="Q72" i="7"/>
  <c r="X71" i="7"/>
  <c r="W71" i="7"/>
  <c r="V71" i="7"/>
  <c r="T71" i="7"/>
  <c r="S71" i="7"/>
  <c r="R71" i="7"/>
  <c r="Q71" i="7"/>
  <c r="X70" i="7"/>
  <c r="W70" i="7"/>
  <c r="V70" i="7"/>
  <c r="T70" i="7"/>
  <c r="S70" i="7"/>
  <c r="R70" i="7"/>
  <c r="Q70" i="7"/>
  <c r="X69" i="7"/>
  <c r="W69" i="7"/>
  <c r="V69" i="7"/>
  <c r="T69" i="7"/>
  <c r="S69" i="7"/>
  <c r="R69" i="7"/>
  <c r="Q69" i="7"/>
  <c r="X68" i="7"/>
  <c r="W68" i="7"/>
  <c r="V68" i="7"/>
  <c r="T68" i="7"/>
  <c r="S68" i="7"/>
  <c r="R68" i="7"/>
  <c r="Q68" i="7"/>
  <c r="X67" i="7"/>
  <c r="W67" i="7"/>
  <c r="V67" i="7"/>
  <c r="T67" i="7"/>
  <c r="S67" i="7"/>
  <c r="R67" i="7"/>
  <c r="Q67" i="7"/>
  <c r="X66" i="7"/>
  <c r="W66" i="7"/>
  <c r="V66" i="7"/>
  <c r="T66" i="7"/>
  <c r="S66" i="7"/>
  <c r="R66" i="7"/>
  <c r="Q66" i="7"/>
  <c r="X65" i="7"/>
  <c r="W65" i="7"/>
  <c r="V65" i="7"/>
  <c r="T65" i="7"/>
  <c r="S65" i="7"/>
  <c r="R65" i="7"/>
  <c r="Q65" i="7"/>
  <c r="X64" i="7"/>
  <c r="W64" i="7"/>
  <c r="V64" i="7"/>
  <c r="T64" i="7"/>
  <c r="S64" i="7"/>
  <c r="R64" i="7"/>
  <c r="Q64" i="7"/>
  <c r="X63" i="7"/>
  <c r="W63" i="7"/>
  <c r="V63" i="7"/>
  <c r="T63" i="7"/>
  <c r="S63" i="7"/>
  <c r="R63" i="7"/>
  <c r="Q63" i="7"/>
  <c r="X62" i="7"/>
  <c r="W62" i="7"/>
  <c r="V62" i="7"/>
  <c r="T62" i="7"/>
  <c r="S62" i="7"/>
  <c r="R62" i="7"/>
  <c r="Q62" i="7"/>
  <c r="X61" i="7"/>
  <c r="W61" i="7"/>
  <c r="V61" i="7"/>
  <c r="T61" i="7"/>
  <c r="S61" i="7"/>
  <c r="R61" i="7"/>
  <c r="Q61" i="7"/>
  <c r="X60" i="7"/>
  <c r="W60" i="7"/>
  <c r="V60" i="7"/>
  <c r="T60" i="7"/>
  <c r="S60" i="7"/>
  <c r="R60" i="7"/>
  <c r="Q60" i="7"/>
  <c r="X59" i="7"/>
  <c r="W59" i="7"/>
  <c r="V59" i="7"/>
  <c r="T59" i="7"/>
  <c r="S59" i="7"/>
  <c r="R59" i="7"/>
  <c r="Q59" i="7"/>
  <c r="X58" i="7"/>
  <c r="W58" i="7"/>
  <c r="V58" i="7"/>
  <c r="T58" i="7"/>
  <c r="S58" i="7"/>
  <c r="R58" i="7"/>
  <c r="Q58" i="7"/>
  <c r="X57" i="7"/>
  <c r="W57" i="7"/>
  <c r="V57" i="7"/>
  <c r="T57" i="7"/>
  <c r="S57" i="7"/>
  <c r="R57" i="7"/>
  <c r="Q57" i="7"/>
  <c r="X56" i="7"/>
  <c r="W56" i="7"/>
  <c r="V56" i="7"/>
  <c r="T56" i="7"/>
  <c r="S56" i="7"/>
  <c r="R56" i="7"/>
  <c r="Q56" i="7"/>
  <c r="X55" i="7"/>
  <c r="W55" i="7"/>
  <c r="V55" i="7"/>
  <c r="T55" i="7"/>
  <c r="S55" i="7"/>
  <c r="R55" i="7"/>
  <c r="Q55" i="7"/>
  <c r="X54" i="7"/>
  <c r="W54" i="7"/>
  <c r="V54" i="7"/>
  <c r="T54" i="7"/>
  <c r="S54" i="7"/>
  <c r="R54" i="7"/>
  <c r="Q54" i="7"/>
  <c r="X53" i="7"/>
  <c r="W53" i="7"/>
  <c r="V53" i="7"/>
  <c r="T53" i="7"/>
  <c r="S53" i="7"/>
  <c r="R53" i="7"/>
  <c r="Q53" i="7"/>
  <c r="X52" i="7"/>
  <c r="W52" i="7"/>
  <c r="V52" i="7"/>
  <c r="T52" i="7"/>
  <c r="S52" i="7"/>
  <c r="R52" i="7"/>
  <c r="Q52" i="7"/>
  <c r="X51" i="7"/>
  <c r="W51" i="7"/>
  <c r="V51" i="7"/>
  <c r="T51" i="7"/>
  <c r="S51" i="7"/>
  <c r="R51" i="7"/>
  <c r="Q51" i="7"/>
  <c r="X50" i="7"/>
  <c r="W50" i="7"/>
  <c r="V50" i="7"/>
  <c r="T50" i="7"/>
  <c r="S50" i="7"/>
  <c r="R50" i="7"/>
  <c r="Q50" i="7"/>
  <c r="X49" i="7"/>
  <c r="W49" i="7"/>
  <c r="V49" i="7"/>
  <c r="T49" i="7"/>
  <c r="S49" i="7"/>
  <c r="R49" i="7"/>
  <c r="Q49" i="7"/>
  <c r="X48" i="7"/>
  <c r="W48" i="7"/>
  <c r="V48" i="7"/>
  <c r="T48" i="7"/>
  <c r="S48" i="7"/>
  <c r="R48" i="7"/>
  <c r="Q48" i="7"/>
  <c r="X47" i="7"/>
  <c r="W47" i="7"/>
  <c r="V47" i="7"/>
  <c r="T47" i="7"/>
  <c r="S47" i="7"/>
  <c r="R47" i="7"/>
  <c r="Q47" i="7"/>
  <c r="X46" i="7"/>
  <c r="W46" i="7"/>
  <c r="V46" i="7"/>
  <c r="T46" i="7"/>
  <c r="S46" i="7"/>
  <c r="R46" i="7"/>
  <c r="Q46" i="7"/>
  <c r="X45" i="7"/>
  <c r="W45" i="7"/>
  <c r="V45" i="7"/>
  <c r="T45" i="7"/>
  <c r="S45" i="7"/>
  <c r="R45" i="7"/>
  <c r="Q45" i="7"/>
  <c r="X44" i="7"/>
  <c r="W44" i="7"/>
  <c r="V44" i="7"/>
  <c r="T44" i="7"/>
  <c r="S44" i="7"/>
  <c r="R44" i="7"/>
  <c r="Q44" i="7"/>
  <c r="X43" i="7"/>
  <c r="W43" i="7"/>
  <c r="V43" i="7"/>
  <c r="T43" i="7"/>
  <c r="S43" i="7"/>
  <c r="R43" i="7"/>
  <c r="Q43" i="7"/>
  <c r="X42" i="7"/>
  <c r="W42" i="7"/>
  <c r="V42" i="7"/>
  <c r="T42" i="7"/>
  <c r="S42" i="7"/>
  <c r="R42" i="7"/>
  <c r="Q42" i="7"/>
  <c r="X41" i="7"/>
  <c r="W41" i="7"/>
  <c r="V41" i="7"/>
  <c r="T41" i="7"/>
  <c r="S41" i="7"/>
  <c r="R41" i="7"/>
  <c r="Q41" i="7"/>
  <c r="X40" i="7"/>
  <c r="W40" i="7"/>
  <c r="V40" i="7"/>
  <c r="T40" i="7"/>
  <c r="S40" i="7"/>
  <c r="R40" i="7"/>
  <c r="Q40" i="7"/>
  <c r="X39" i="7"/>
  <c r="W39" i="7"/>
  <c r="V39" i="7"/>
  <c r="T39" i="7"/>
  <c r="S39" i="7"/>
  <c r="R39" i="7"/>
  <c r="Q39" i="7"/>
  <c r="X38" i="7"/>
  <c r="W38" i="7"/>
  <c r="V38" i="7"/>
  <c r="T38" i="7"/>
  <c r="S38" i="7"/>
  <c r="R38" i="7"/>
  <c r="Q38" i="7"/>
  <c r="X37" i="7"/>
  <c r="W37" i="7"/>
  <c r="V37" i="7"/>
  <c r="T37" i="7"/>
  <c r="S37" i="7"/>
  <c r="R37" i="7"/>
  <c r="Q37" i="7"/>
  <c r="X36" i="7"/>
  <c r="W36" i="7"/>
  <c r="V36" i="7"/>
  <c r="T36" i="7"/>
  <c r="S36" i="7"/>
  <c r="R36" i="7"/>
  <c r="Q36" i="7"/>
  <c r="X35" i="7"/>
  <c r="W35" i="7"/>
  <c r="V35" i="7"/>
  <c r="T35" i="7"/>
  <c r="S35" i="7"/>
  <c r="R35" i="7"/>
  <c r="Q35" i="7"/>
  <c r="X34" i="7"/>
  <c r="W34" i="7"/>
  <c r="V34" i="7"/>
  <c r="T34" i="7"/>
  <c r="S34" i="7"/>
  <c r="R34" i="7"/>
  <c r="Q34" i="7"/>
  <c r="X33" i="7"/>
  <c r="W33" i="7"/>
  <c r="V33" i="7"/>
  <c r="T33" i="7"/>
  <c r="S33" i="7"/>
  <c r="R33" i="7"/>
  <c r="Q33" i="7"/>
  <c r="X32" i="7"/>
  <c r="W32" i="7"/>
  <c r="V32" i="7"/>
  <c r="T32" i="7"/>
  <c r="S32" i="7"/>
  <c r="R32" i="7"/>
  <c r="Q32" i="7"/>
  <c r="X31" i="7"/>
  <c r="W31" i="7"/>
  <c r="V31" i="7"/>
  <c r="T31" i="7"/>
  <c r="S31" i="7"/>
  <c r="R31" i="7"/>
  <c r="Q31" i="7"/>
  <c r="X30" i="7"/>
  <c r="W30" i="7"/>
  <c r="V30" i="7"/>
  <c r="T30" i="7"/>
  <c r="S30" i="7"/>
  <c r="R30" i="7"/>
  <c r="Q30" i="7"/>
  <c r="X29" i="7"/>
  <c r="W29" i="7"/>
  <c r="V29" i="7"/>
  <c r="T29" i="7"/>
  <c r="S29" i="7"/>
  <c r="R29" i="7"/>
  <c r="Q29" i="7"/>
  <c r="X28" i="7"/>
  <c r="W28" i="7"/>
  <c r="V28" i="7"/>
  <c r="T28" i="7"/>
  <c r="S28" i="7"/>
  <c r="R28" i="7"/>
  <c r="Q28" i="7"/>
  <c r="X27" i="7"/>
  <c r="W27" i="7"/>
  <c r="V27" i="7"/>
  <c r="T27" i="7"/>
  <c r="S27" i="7"/>
  <c r="R27" i="7"/>
  <c r="Q27" i="7"/>
  <c r="X26" i="7"/>
  <c r="W26" i="7"/>
  <c r="V26" i="7"/>
  <c r="T26" i="7"/>
  <c r="S26" i="7"/>
  <c r="R26" i="7"/>
  <c r="Q26" i="7"/>
  <c r="X25" i="7"/>
  <c r="W25" i="7"/>
  <c r="V25" i="7"/>
  <c r="T25" i="7"/>
  <c r="S25" i="7"/>
  <c r="R25" i="7"/>
  <c r="Q25" i="7"/>
  <c r="X24" i="7"/>
  <c r="W24" i="7"/>
  <c r="V24" i="7"/>
  <c r="T24" i="7"/>
  <c r="S24" i="7"/>
  <c r="R24" i="7"/>
  <c r="Q24" i="7"/>
  <c r="X23" i="7"/>
  <c r="W23" i="7"/>
  <c r="V23" i="7"/>
  <c r="T23" i="7"/>
  <c r="S23" i="7"/>
  <c r="R23" i="7"/>
  <c r="Q23" i="7"/>
  <c r="X22" i="7"/>
  <c r="W22" i="7"/>
  <c r="V22" i="7"/>
  <c r="T22" i="7"/>
  <c r="S22" i="7"/>
  <c r="R22" i="7"/>
  <c r="Q22" i="7"/>
  <c r="X21" i="7"/>
  <c r="W21" i="7"/>
  <c r="V21" i="7"/>
  <c r="T21" i="7"/>
  <c r="S21" i="7"/>
  <c r="R21" i="7"/>
  <c r="Q21" i="7"/>
  <c r="K21" i="7"/>
  <c r="I21" i="7"/>
  <c r="AF89" i="7" s="1"/>
  <c r="X20" i="7"/>
  <c r="W20" i="7"/>
  <c r="V20" i="7"/>
  <c r="T20" i="7"/>
  <c r="S20" i="7"/>
  <c r="R20" i="7"/>
  <c r="Q20" i="7"/>
  <c r="O20" i="7"/>
  <c r="N21" i="7" s="1"/>
  <c r="M20" i="7"/>
  <c r="X19" i="7"/>
  <c r="W19" i="7"/>
  <c r="V19" i="7"/>
  <c r="T19" i="7"/>
  <c r="S19" i="7"/>
  <c r="R19" i="7"/>
  <c r="Q19" i="7"/>
  <c r="O19" i="7"/>
  <c r="M21" i="7" s="1"/>
  <c r="N19" i="7"/>
  <c r="I19" i="7"/>
  <c r="AD43" i="7" s="1"/>
  <c r="X18" i="7"/>
  <c r="W18" i="7"/>
  <c r="V18" i="7"/>
  <c r="T18" i="7"/>
  <c r="S18" i="7"/>
  <c r="R18" i="7"/>
  <c r="Q18" i="7"/>
  <c r="O18" i="7"/>
  <c r="L21" i="7" s="1"/>
  <c r="N18" i="7"/>
  <c r="L20" i="7" s="1"/>
  <c r="M18" i="7"/>
  <c r="L19" i="7" s="1"/>
  <c r="X17" i="7"/>
  <c r="W17" i="7"/>
  <c r="V17" i="7"/>
  <c r="T17" i="7"/>
  <c r="S17" i="7"/>
  <c r="R17" i="7"/>
  <c r="Q17" i="7"/>
  <c r="O17" i="7"/>
  <c r="N17" i="7"/>
  <c r="K20" i="7" s="1"/>
  <c r="M17" i="7"/>
  <c r="K19" i="7" s="1"/>
  <c r="L17" i="7"/>
  <c r="K18" i="7" s="1"/>
  <c r="J17" i="7"/>
  <c r="AB37" i="7" s="1"/>
  <c r="I17" i="7"/>
  <c r="X16" i="7"/>
  <c r="W16" i="7"/>
  <c r="V16" i="7"/>
  <c r="T16" i="7"/>
  <c r="S16" i="7"/>
  <c r="R16" i="7"/>
  <c r="Q16" i="7"/>
  <c r="O16" i="7"/>
  <c r="J21" i="7" s="1"/>
  <c r="N16" i="7"/>
  <c r="J20" i="7" s="1"/>
  <c r="AE53" i="7" s="1"/>
  <c r="M16" i="7"/>
  <c r="J19" i="7" s="1"/>
  <c r="L16" i="7"/>
  <c r="J18" i="7" s="1"/>
  <c r="K16" i="7"/>
  <c r="AF15" i="7"/>
  <c r="X15" i="7"/>
  <c r="W15" i="7"/>
  <c r="V15" i="7"/>
  <c r="T15" i="7"/>
  <c r="S15" i="7"/>
  <c r="R15" i="7"/>
  <c r="Q15" i="7"/>
  <c r="O15" i="7"/>
  <c r="N15" i="7"/>
  <c r="I20" i="7" s="1"/>
  <c r="M15" i="7"/>
  <c r="Z19" i="7" s="1"/>
  <c r="L15" i="7"/>
  <c r="I18" i="7" s="1"/>
  <c r="K15" i="7"/>
  <c r="J15" i="7"/>
  <c r="X14" i="7"/>
  <c r="W14" i="7"/>
  <c r="V14" i="7"/>
  <c r="T14" i="7"/>
  <c r="S14" i="7"/>
  <c r="R14" i="7"/>
  <c r="Q14" i="7"/>
  <c r="DG24" i="6"/>
  <c r="U114" i="7" s="1"/>
  <c r="DF24" i="6"/>
  <c r="U113" i="7" s="1"/>
  <c r="DE24" i="6"/>
  <c r="U112" i="7" s="1"/>
  <c r="DD24" i="6"/>
  <c r="U111" i="7" s="1"/>
  <c r="DC24" i="6"/>
  <c r="U110" i="7" s="1"/>
  <c r="DB24" i="6"/>
  <c r="U109" i="7" s="1"/>
  <c r="DA24" i="6"/>
  <c r="U108" i="7" s="1"/>
  <c r="CZ24" i="6"/>
  <c r="U107" i="7" s="1"/>
  <c r="CY24" i="6"/>
  <c r="U106" i="7" s="1"/>
  <c r="CX24" i="6"/>
  <c r="U105" i="7" s="1"/>
  <c r="CW24" i="6"/>
  <c r="U104" i="7" s="1"/>
  <c r="CV24" i="6"/>
  <c r="U103" i="7" s="1"/>
  <c r="CU24" i="6"/>
  <c r="U102" i="7" s="1"/>
  <c r="CT24" i="6"/>
  <c r="U101" i="7" s="1"/>
  <c r="CS24" i="6"/>
  <c r="U100" i="7" s="1"/>
  <c r="CR24" i="6"/>
  <c r="U99" i="7" s="1"/>
  <c r="CQ24" i="6"/>
  <c r="U98" i="7" s="1"/>
  <c r="CP24" i="6"/>
  <c r="U97" i="7" s="1"/>
  <c r="CO24" i="6"/>
  <c r="U96" i="7" s="1"/>
  <c r="CN24" i="6"/>
  <c r="U95" i="7" s="1"/>
  <c r="CM24" i="6"/>
  <c r="U94" i="7" s="1"/>
  <c r="CL24" i="6"/>
  <c r="U93" i="7" s="1"/>
  <c r="CK24" i="6"/>
  <c r="U92" i="7" s="1"/>
  <c r="CJ24" i="6"/>
  <c r="U91" i="7" s="1"/>
  <c r="CI24" i="6"/>
  <c r="U90" i="7" s="1"/>
  <c r="CH24" i="6"/>
  <c r="U89" i="7" s="1"/>
  <c r="CG24" i="6"/>
  <c r="U88" i="7" s="1"/>
  <c r="CF24" i="6"/>
  <c r="U87" i="7" s="1"/>
  <c r="CE24" i="6"/>
  <c r="U86" i="7" s="1"/>
  <c r="CD24" i="6"/>
  <c r="U85" i="7" s="1"/>
  <c r="CC24" i="6"/>
  <c r="U84" i="7" s="1"/>
  <c r="CB24" i="6"/>
  <c r="U83" i="7" s="1"/>
  <c r="CA24" i="6"/>
  <c r="U82" i="7" s="1"/>
  <c r="BZ24" i="6"/>
  <c r="U81" i="7" s="1"/>
  <c r="BY24" i="6"/>
  <c r="U80" i="7" s="1"/>
  <c r="BX24" i="6"/>
  <c r="U79" i="7" s="1"/>
  <c r="BW24" i="6"/>
  <c r="U78" i="7" s="1"/>
  <c r="BV24" i="6"/>
  <c r="U77" i="7" s="1"/>
  <c r="BU24" i="6"/>
  <c r="U76" i="7" s="1"/>
  <c r="BT24" i="6"/>
  <c r="U75" i="7" s="1"/>
  <c r="BS24" i="6"/>
  <c r="U74" i="7" s="1"/>
  <c r="BR24" i="6"/>
  <c r="U73" i="7" s="1"/>
  <c r="BQ24" i="6"/>
  <c r="U72" i="7" s="1"/>
  <c r="BP24" i="6"/>
  <c r="U71" i="7" s="1"/>
  <c r="BO24" i="6"/>
  <c r="U70" i="7" s="1"/>
  <c r="BN24" i="6"/>
  <c r="U69" i="7" s="1"/>
  <c r="BM24" i="6"/>
  <c r="U68" i="7" s="1"/>
  <c r="BL24" i="6"/>
  <c r="U67" i="7" s="1"/>
  <c r="BK24" i="6"/>
  <c r="U66" i="7" s="1"/>
  <c r="BJ24" i="6"/>
  <c r="U65" i="7" s="1"/>
  <c r="BI24" i="6"/>
  <c r="U64" i="7" s="1"/>
  <c r="BH24" i="6"/>
  <c r="U63" i="7" s="1"/>
  <c r="BG24" i="6"/>
  <c r="U62" i="7" s="1"/>
  <c r="BF24" i="6"/>
  <c r="U61" i="7" s="1"/>
  <c r="BE24" i="6"/>
  <c r="U60" i="7" s="1"/>
  <c r="BD24" i="6"/>
  <c r="U59" i="7" s="1"/>
  <c r="BC24" i="6"/>
  <c r="U58" i="7" s="1"/>
  <c r="BB24" i="6"/>
  <c r="U57" i="7" s="1"/>
  <c r="BA24" i="6"/>
  <c r="U56" i="7" s="1"/>
  <c r="AZ24" i="6"/>
  <c r="U55" i="7" s="1"/>
  <c r="AY24" i="6"/>
  <c r="U54" i="7" s="1"/>
  <c r="AX24" i="6"/>
  <c r="U53" i="7" s="1"/>
  <c r="AW24" i="6"/>
  <c r="U52" i="7" s="1"/>
  <c r="AV24" i="6"/>
  <c r="U51" i="7" s="1"/>
  <c r="AU24" i="6"/>
  <c r="U50" i="7" s="1"/>
  <c r="AT24" i="6"/>
  <c r="U49" i="7" s="1"/>
  <c r="AS24" i="6"/>
  <c r="U48" i="7" s="1"/>
  <c r="AR24" i="6"/>
  <c r="U47" i="7" s="1"/>
  <c r="AQ24" i="6"/>
  <c r="U46" i="7" s="1"/>
  <c r="AP24" i="6"/>
  <c r="U45" i="7" s="1"/>
  <c r="AO24" i="6"/>
  <c r="U44" i="7" s="1"/>
  <c r="AN24" i="6"/>
  <c r="U43" i="7" s="1"/>
  <c r="AM24" i="6"/>
  <c r="U42" i="7" s="1"/>
  <c r="AL24" i="6"/>
  <c r="U41" i="7" s="1"/>
  <c r="AK24" i="6"/>
  <c r="U40" i="7" s="1"/>
  <c r="AJ24" i="6"/>
  <c r="U39" i="7" s="1"/>
  <c r="AI24" i="6"/>
  <c r="U38" i="7" s="1"/>
  <c r="AH24" i="6"/>
  <c r="U37" i="7" s="1"/>
  <c r="AG24" i="6"/>
  <c r="U36" i="7" s="1"/>
  <c r="AF24" i="6"/>
  <c r="U35" i="7" s="1"/>
  <c r="AE24" i="6"/>
  <c r="U34" i="7" s="1"/>
  <c r="AD24" i="6"/>
  <c r="U33" i="7" s="1"/>
  <c r="AC24" i="6"/>
  <c r="U32" i="7" s="1"/>
  <c r="AB24" i="6"/>
  <c r="U31" i="7" s="1"/>
  <c r="AA24" i="6"/>
  <c r="U30" i="7" s="1"/>
  <c r="Z24" i="6"/>
  <c r="U29" i="7" s="1"/>
  <c r="Y24" i="6"/>
  <c r="U28" i="7" s="1"/>
  <c r="X24" i="6"/>
  <c r="U27" i="7" s="1"/>
  <c r="W24" i="6"/>
  <c r="U26" i="7" s="1"/>
  <c r="V24" i="6"/>
  <c r="U25" i="7" s="1"/>
  <c r="U24" i="6"/>
  <c r="U24" i="7" s="1"/>
  <c r="T24" i="6"/>
  <c r="U23" i="7" s="1"/>
  <c r="S24" i="6"/>
  <c r="U22" i="7" s="1"/>
  <c r="R24" i="6"/>
  <c r="U21" i="7" s="1"/>
  <c r="AB21" i="7" s="1"/>
  <c r="Q24" i="6"/>
  <c r="U20" i="7" s="1"/>
  <c r="P24" i="6"/>
  <c r="U19" i="7" s="1"/>
  <c r="O24" i="6"/>
  <c r="U18" i="7" s="1"/>
  <c r="N24" i="6"/>
  <c r="U17" i="7" s="1"/>
  <c r="M24" i="6"/>
  <c r="U16" i="7" s="1"/>
  <c r="L24" i="6"/>
  <c r="U15" i="7" s="1"/>
  <c r="K24" i="6"/>
  <c r="U14" i="7" s="1"/>
  <c r="Z14" i="7" s="1"/>
  <c r="J24" i="6"/>
  <c r="J15" i="6"/>
  <c r="J13" i="6"/>
  <c r="J12" i="6"/>
  <c r="J11" i="6"/>
  <c r="D8" i="6"/>
  <c r="H111" i="3"/>
  <c r="I111" i="3" s="1"/>
  <c r="F2" i="3" s="1"/>
  <c r="G111" i="3"/>
  <c r="E13" i="7"/>
  <c r="I19" i="6"/>
  <c r="AC38" i="7" l="1"/>
  <c r="AE39" i="7"/>
  <c r="AC17" i="7"/>
  <c r="AC14" i="7"/>
  <c r="AD15" i="7"/>
  <c r="AF24" i="7"/>
  <c r="AF25" i="7"/>
  <c r="Z26" i="7"/>
  <c r="Z27" i="7"/>
  <c r="AF32" i="7"/>
  <c r="AF33" i="7"/>
  <c r="Z34" i="7"/>
  <c r="Z35" i="7"/>
  <c r="AE55" i="7"/>
  <c r="Z68" i="7"/>
  <c r="AD14" i="7"/>
  <c r="AB39" i="7"/>
  <c r="AD17" i="7"/>
  <c r="AB28" i="7"/>
  <c r="AB29" i="7"/>
  <c r="AB36" i="7"/>
  <c r="AE51" i="7"/>
  <c r="AF95" i="7"/>
  <c r="AE98" i="7"/>
  <c r="AD98" i="7"/>
  <c r="AC98" i="7"/>
  <c r="AB98" i="7"/>
  <c r="Z39" i="7"/>
  <c r="AB14" i="7"/>
  <c r="AB23" i="7"/>
  <c r="AB15" i="7"/>
  <c r="AC21" i="7"/>
  <c r="AC29" i="7"/>
  <c r="AC37" i="7"/>
  <c r="AE49" i="7"/>
  <c r="AF61" i="7"/>
  <c r="AE62" i="7"/>
  <c r="AB19" i="7"/>
  <c r="AC22" i="7"/>
  <c r="AC30" i="7"/>
  <c r="AB46" i="7"/>
  <c r="AE47" i="7"/>
  <c r="AE16" i="7"/>
  <c r="AC71" i="7"/>
  <c r="AC70" i="7"/>
  <c r="AC69" i="7"/>
  <c r="AC68" i="7"/>
  <c r="AC67" i="7"/>
  <c r="AC66" i="7"/>
  <c r="AC65" i="7"/>
  <c r="AC64" i="7"/>
  <c r="AC63" i="7"/>
  <c r="AC62" i="7"/>
  <c r="AC61" i="7"/>
  <c r="AC60" i="7"/>
  <c r="AC59" i="7"/>
  <c r="AC58" i="7"/>
  <c r="AC57" i="7"/>
  <c r="AC56" i="7"/>
  <c r="AC55" i="7"/>
  <c r="AC54" i="7"/>
  <c r="AC53" i="7"/>
  <c r="AC52" i="7"/>
  <c r="AC51" i="7"/>
  <c r="AC50" i="7"/>
  <c r="AC49" i="7"/>
  <c r="AC48" i="7"/>
  <c r="AC47" i="7"/>
  <c r="AC39" i="7"/>
  <c r="AC31" i="7"/>
  <c r="AC23" i="7"/>
  <c r="AC44" i="7"/>
  <c r="AC40" i="7"/>
  <c r="AC32" i="7"/>
  <c r="AC24" i="7"/>
  <c r="AC33" i="7"/>
  <c r="AC25" i="7"/>
  <c r="AC20" i="7"/>
  <c r="AC45" i="7"/>
  <c r="AC41" i="7"/>
  <c r="AC34" i="7"/>
  <c r="AC26" i="7"/>
  <c r="AC18" i="7"/>
  <c r="AC35" i="7"/>
  <c r="AC27" i="7"/>
  <c r="AC16" i="7"/>
  <c r="AC46" i="7"/>
  <c r="AC42" i="7"/>
  <c r="AC36" i="7"/>
  <c r="AC28" i="7"/>
  <c r="AC43" i="7"/>
  <c r="AD19" i="7"/>
  <c r="AD22" i="7"/>
  <c r="AD30" i="7"/>
  <c r="AD38" i="7"/>
  <c r="AB42" i="7"/>
  <c r="AF44" i="7"/>
  <c r="AF69" i="7"/>
  <c r="AE70" i="7"/>
  <c r="AD71" i="7"/>
  <c r="AD70" i="7"/>
  <c r="AD69" i="7"/>
  <c r="AD68" i="7"/>
  <c r="AD67" i="7"/>
  <c r="AD66" i="7"/>
  <c r="AD65" i="7"/>
  <c r="AD64" i="7"/>
  <c r="AD63" i="7"/>
  <c r="AD62" i="7"/>
  <c r="AD61" i="7"/>
  <c r="AD60" i="7"/>
  <c r="AD59" i="7"/>
  <c r="AD58" i="7"/>
  <c r="AD57" i="7"/>
  <c r="AD56" i="7"/>
  <c r="AD44" i="7"/>
  <c r="AD40" i="7"/>
  <c r="AD32" i="7"/>
  <c r="AD24" i="7"/>
  <c r="AD33" i="7"/>
  <c r="AD25" i="7"/>
  <c r="AD20" i="7"/>
  <c r="AD45" i="7"/>
  <c r="AD41" i="7"/>
  <c r="AD34" i="7"/>
  <c r="AD26" i="7"/>
  <c r="AD18" i="7"/>
  <c r="AD54" i="7"/>
  <c r="AD52" i="7"/>
  <c r="AD50" i="7"/>
  <c r="AD48" i="7"/>
  <c r="AD35" i="7"/>
  <c r="AD27" i="7"/>
  <c r="AD16" i="7"/>
  <c r="AD46" i="7"/>
  <c r="AD42" i="7"/>
  <c r="AD36" i="7"/>
  <c r="AD28" i="7"/>
  <c r="AD37" i="7"/>
  <c r="AD29" i="7"/>
  <c r="AD21" i="7"/>
  <c r="AD55" i="7"/>
  <c r="AD53" i="7"/>
  <c r="AD51" i="7"/>
  <c r="AD49" i="7"/>
  <c r="AD47" i="7"/>
  <c r="AD39" i="7"/>
  <c r="Z21" i="7"/>
  <c r="AD23" i="7"/>
  <c r="AD31" i="7"/>
  <c r="AF40" i="7"/>
  <c r="AF114" i="7"/>
  <c r="AF113" i="7"/>
  <c r="AF112" i="7"/>
  <c r="AF111" i="7"/>
  <c r="AF106" i="7"/>
  <c r="AF102" i="7"/>
  <c r="AF98" i="7"/>
  <c r="AF94" i="7"/>
  <c r="AF91" i="7"/>
  <c r="AF83" i="7"/>
  <c r="AF72" i="7"/>
  <c r="AF110" i="7"/>
  <c r="AF88" i="7"/>
  <c r="AF75" i="7"/>
  <c r="AF109" i="7"/>
  <c r="AF105" i="7"/>
  <c r="AF101" i="7"/>
  <c r="AF97" i="7"/>
  <c r="AF93" i="7"/>
  <c r="AF85" i="7"/>
  <c r="AF90" i="7"/>
  <c r="AF82" i="7"/>
  <c r="AF80" i="7"/>
  <c r="AF78" i="7"/>
  <c r="AF73" i="7"/>
  <c r="AF108" i="7"/>
  <c r="AF104" i="7"/>
  <c r="AF100" i="7"/>
  <c r="AF96" i="7"/>
  <c r="AF87" i="7"/>
  <c r="AF76" i="7"/>
  <c r="AF92" i="7"/>
  <c r="AF84" i="7"/>
  <c r="AF103" i="7"/>
  <c r="AF81" i="7"/>
  <c r="AF67" i="7"/>
  <c r="AF59" i="7"/>
  <c r="AF45" i="7"/>
  <c r="AF41" i="7"/>
  <c r="AF34" i="7"/>
  <c r="AF26" i="7"/>
  <c r="AF20" i="7"/>
  <c r="AF18" i="7"/>
  <c r="AF107" i="7"/>
  <c r="AF79" i="7"/>
  <c r="AF66" i="7"/>
  <c r="AF58" i="7"/>
  <c r="AF54" i="7"/>
  <c r="AF52" i="7"/>
  <c r="AF50" i="7"/>
  <c r="AF48" i="7"/>
  <c r="AF35" i="7"/>
  <c r="AF27" i="7"/>
  <c r="AF77" i="7"/>
  <c r="AF74" i="7"/>
  <c r="AF65" i="7"/>
  <c r="AF57" i="7"/>
  <c r="AF46" i="7"/>
  <c r="AF42" i="7"/>
  <c r="AF36" i="7"/>
  <c r="AF28" i="7"/>
  <c r="AF16" i="7"/>
  <c r="AF64" i="7"/>
  <c r="AF56" i="7"/>
  <c r="AF37" i="7"/>
  <c r="AF29" i="7"/>
  <c r="AF21" i="7"/>
  <c r="AF71" i="7"/>
  <c r="AF63" i="7"/>
  <c r="AF43" i="7"/>
  <c r="AF38" i="7"/>
  <c r="AF30" i="7"/>
  <c r="AF22" i="7"/>
  <c r="AF19" i="7"/>
  <c r="AF17" i="7"/>
  <c r="AF14" i="7"/>
  <c r="AF70" i="7"/>
  <c r="AF62" i="7"/>
  <c r="AF55" i="7"/>
  <c r="AF53" i="7"/>
  <c r="AF51" i="7"/>
  <c r="AF49" i="7"/>
  <c r="AF47" i="7"/>
  <c r="AF39" i="7"/>
  <c r="AF31" i="7"/>
  <c r="AF23" i="7"/>
  <c r="AF99" i="7"/>
  <c r="AF86" i="7"/>
  <c r="AF68" i="7"/>
  <c r="AF60" i="7"/>
  <c r="AE83" i="7"/>
  <c r="AE82" i="7"/>
  <c r="AE81" i="7"/>
  <c r="AE80" i="7"/>
  <c r="AE79" i="7"/>
  <c r="AE78" i="7"/>
  <c r="AE77" i="7"/>
  <c r="AE72" i="7"/>
  <c r="AE75" i="7"/>
  <c r="AE73" i="7"/>
  <c r="AE76" i="7"/>
  <c r="AE68" i="7"/>
  <c r="AE60" i="7"/>
  <c r="AE33" i="7"/>
  <c r="AE25" i="7"/>
  <c r="AE15" i="7"/>
  <c r="AE67" i="7"/>
  <c r="AE59" i="7"/>
  <c r="AE45" i="7"/>
  <c r="AE41" i="7"/>
  <c r="AE34" i="7"/>
  <c r="AE26" i="7"/>
  <c r="AE66" i="7"/>
  <c r="AE58" i="7"/>
  <c r="AE54" i="7"/>
  <c r="AE52" i="7"/>
  <c r="AE50" i="7"/>
  <c r="AE48" i="7"/>
  <c r="AE35" i="7"/>
  <c r="AE27" i="7"/>
  <c r="AE74" i="7"/>
  <c r="AE65" i="7"/>
  <c r="AE57" i="7"/>
  <c r="AE46" i="7"/>
  <c r="AE42" i="7"/>
  <c r="AE36" i="7"/>
  <c r="AE28" i="7"/>
  <c r="AE64" i="7"/>
  <c r="AE56" i="7"/>
  <c r="AE37" i="7"/>
  <c r="AE29" i="7"/>
  <c r="AE21" i="7"/>
  <c r="AE71" i="7"/>
  <c r="AE63" i="7"/>
  <c r="AE43" i="7"/>
  <c r="AE38" i="7"/>
  <c r="AE30" i="7"/>
  <c r="AE22" i="7"/>
  <c r="AE19" i="7"/>
  <c r="AE17" i="7"/>
  <c r="AE14" i="7"/>
  <c r="AE69" i="7"/>
  <c r="AE61" i="7"/>
  <c r="AE44" i="7"/>
  <c r="AE40" i="7"/>
  <c r="Z16" i="7"/>
  <c r="AE18" i="7"/>
  <c r="AE23" i="7"/>
  <c r="AE24" i="7"/>
  <c r="AE31" i="7"/>
  <c r="AE32" i="7"/>
  <c r="Z87" i="7"/>
  <c r="Z67" i="7"/>
  <c r="Z82" i="7"/>
  <c r="Z84" i="7"/>
  <c r="Z92" i="7"/>
  <c r="AE102" i="7"/>
  <c r="AD102" i="7"/>
  <c r="AC102" i="7"/>
  <c r="AB102" i="7"/>
  <c r="I16" i="7"/>
  <c r="AB16" i="7"/>
  <c r="Z18" i="7"/>
  <c r="Z20" i="7"/>
  <c r="Z25" i="7"/>
  <c r="AB27" i="7"/>
  <c r="Z33" i="7"/>
  <c r="AB35" i="7"/>
  <c r="Z69" i="7"/>
  <c r="AE86" i="7"/>
  <c r="AD86" i="7"/>
  <c r="AC86" i="7"/>
  <c r="AE89" i="7"/>
  <c r="AD89" i="7"/>
  <c r="AC89" i="7"/>
  <c r="AE94" i="7"/>
  <c r="AD94" i="7"/>
  <c r="AC94" i="7"/>
  <c r="AE114" i="7"/>
  <c r="AD114" i="7"/>
  <c r="AC114" i="7"/>
  <c r="AB114" i="7"/>
  <c r="Z114" i="7"/>
  <c r="Z15" i="7"/>
  <c r="AB18" i="7"/>
  <c r="AE20" i="7"/>
  <c r="Z24" i="7"/>
  <c r="AB26" i="7"/>
  <c r="Z32" i="7"/>
  <c r="AB34" i="7"/>
  <c r="Z40" i="7"/>
  <c r="AB41" i="7"/>
  <c r="AB45" i="7"/>
  <c r="Z70" i="7"/>
  <c r="Z73" i="7"/>
  <c r="AE113" i="7"/>
  <c r="AD113" i="7"/>
  <c r="AC113" i="7"/>
  <c r="AB113" i="7"/>
  <c r="AC15" i="7"/>
  <c r="AB20" i="7"/>
  <c r="Z23" i="7"/>
  <c r="AB25" i="7"/>
  <c r="Z31" i="7"/>
  <c r="AB33" i="7"/>
  <c r="Z71" i="7"/>
  <c r="AE112" i="7"/>
  <c r="AD112" i="7"/>
  <c r="AC112" i="7"/>
  <c r="AB112" i="7"/>
  <c r="Z113" i="7"/>
  <c r="Z112" i="7"/>
  <c r="Z111" i="7"/>
  <c r="Z110" i="7"/>
  <c r="Z109" i="7"/>
  <c r="Z108" i="7"/>
  <c r="Z107" i="7"/>
  <c r="Z106" i="7"/>
  <c r="Z105" i="7"/>
  <c r="Z104" i="7"/>
  <c r="Z103" i="7"/>
  <c r="Z102" i="7"/>
  <c r="Z101" i="7"/>
  <c r="Z100" i="7"/>
  <c r="Z99" i="7"/>
  <c r="Z98" i="7"/>
  <c r="Z97" i="7"/>
  <c r="Z96" i="7"/>
  <c r="Z95" i="7"/>
  <c r="Z94" i="7"/>
  <c r="Z89" i="7"/>
  <c r="Z76" i="7"/>
  <c r="Z86" i="7"/>
  <c r="Z91" i="7"/>
  <c r="Z83" i="7"/>
  <c r="Z81" i="7"/>
  <c r="Z79" i="7"/>
  <c r="Z74" i="7"/>
  <c r="Z88" i="7"/>
  <c r="Z77" i="7"/>
  <c r="Z93" i="7"/>
  <c r="Z85" i="7"/>
  <c r="Z72" i="7"/>
  <c r="Z64" i="7"/>
  <c r="Z63" i="7"/>
  <c r="Z62" i="7"/>
  <c r="Z61" i="7"/>
  <c r="Z60" i="7"/>
  <c r="Z59" i="7"/>
  <c r="Z58" i="7"/>
  <c r="Z57" i="7"/>
  <c r="Z56" i="7"/>
  <c r="Z55" i="7"/>
  <c r="Z54" i="7"/>
  <c r="Z53" i="7"/>
  <c r="Z52" i="7"/>
  <c r="Z51" i="7"/>
  <c r="Z50" i="7"/>
  <c r="Z49" i="7"/>
  <c r="Z48" i="7"/>
  <c r="Z47" i="7"/>
  <c r="Z46" i="7"/>
  <c r="Z45" i="7"/>
  <c r="Z44" i="7"/>
  <c r="Z43" i="7"/>
  <c r="Z42" i="7"/>
  <c r="Z41" i="7"/>
  <c r="Z90" i="7"/>
  <c r="Z75" i="7"/>
  <c r="Z17" i="7"/>
  <c r="Z22" i="7"/>
  <c r="AB24" i="7"/>
  <c r="Z30" i="7"/>
  <c r="AB32" i="7"/>
  <c r="Z38" i="7"/>
  <c r="AB40" i="7"/>
  <c r="AB44" i="7"/>
  <c r="AB76" i="7"/>
  <c r="AE111" i="7"/>
  <c r="AD111" i="7"/>
  <c r="AC111" i="7"/>
  <c r="AB111" i="7"/>
  <c r="Z29" i="7"/>
  <c r="AB31" i="7"/>
  <c r="Z37" i="7"/>
  <c r="Z65" i="7"/>
  <c r="AD76" i="7"/>
  <c r="AC76" i="7"/>
  <c r="Z78" i="7"/>
  <c r="AB96" i="7"/>
  <c r="AB95" i="7"/>
  <c r="AB94" i="7"/>
  <c r="AB93" i="7"/>
  <c r="AB92" i="7"/>
  <c r="AB91" i="7"/>
  <c r="AB90" i="7"/>
  <c r="AB89" i="7"/>
  <c r="AB88" i="7"/>
  <c r="AB87" i="7"/>
  <c r="AB86" i="7"/>
  <c r="AB85" i="7"/>
  <c r="AB84" i="7"/>
  <c r="AB83" i="7"/>
  <c r="AB81" i="7"/>
  <c r="AB79" i="7"/>
  <c r="AB74" i="7"/>
  <c r="AB77" i="7"/>
  <c r="AB72" i="7"/>
  <c r="AB71" i="7"/>
  <c r="AB70" i="7"/>
  <c r="AB69" i="7"/>
  <c r="AB68" i="7"/>
  <c r="AB67" i="7"/>
  <c r="AB66" i="7"/>
  <c r="AB65" i="7"/>
  <c r="AB64" i="7"/>
  <c r="AB63" i="7"/>
  <c r="AB62" i="7"/>
  <c r="AB61" i="7"/>
  <c r="AB60" i="7"/>
  <c r="AB59" i="7"/>
  <c r="AB58" i="7"/>
  <c r="AB57" i="7"/>
  <c r="AB56" i="7"/>
  <c r="AB55" i="7"/>
  <c r="AB54" i="7"/>
  <c r="AB53" i="7"/>
  <c r="AB52" i="7"/>
  <c r="AB51" i="7"/>
  <c r="AB50" i="7"/>
  <c r="AB49" i="7"/>
  <c r="AB48" i="7"/>
  <c r="AB47" i="7"/>
  <c r="AB75" i="7"/>
  <c r="AB82" i="7"/>
  <c r="AB80" i="7"/>
  <c r="AB78" i="7"/>
  <c r="AB73" i="7"/>
  <c r="AB17" i="7"/>
  <c r="AC19" i="7"/>
  <c r="AB22" i="7"/>
  <c r="Z28" i="7"/>
  <c r="AB30" i="7"/>
  <c r="Z36" i="7"/>
  <c r="AB38" i="7"/>
  <c r="AB43" i="7"/>
  <c r="Z66" i="7"/>
  <c r="Z80" i="7"/>
  <c r="AE106" i="7"/>
  <c r="AD106" i="7"/>
  <c r="AC106" i="7"/>
  <c r="AB106" i="7"/>
  <c r="AD73" i="7"/>
  <c r="AC73" i="7"/>
  <c r="AE84" i="7"/>
  <c r="AD84" i="7"/>
  <c r="AC84" i="7"/>
  <c r="AE92" i="7"/>
  <c r="AD92" i="7"/>
  <c r="AC92" i="7"/>
  <c r="AE95" i="7"/>
  <c r="AD95" i="7"/>
  <c r="AC95" i="7"/>
  <c r="AE99" i="7"/>
  <c r="AD99" i="7"/>
  <c r="AC99" i="7"/>
  <c r="AB99" i="7"/>
  <c r="AE103" i="7"/>
  <c r="AD103" i="7"/>
  <c r="AC103" i="7"/>
  <c r="AB103" i="7"/>
  <c r="AE107" i="7"/>
  <c r="AD107" i="7"/>
  <c r="AC107" i="7"/>
  <c r="AB107" i="7"/>
  <c r="AD78" i="7"/>
  <c r="AC78" i="7"/>
  <c r="AD80" i="7"/>
  <c r="AC80" i="7"/>
  <c r="AD82" i="7"/>
  <c r="AC82" i="7"/>
  <c r="AE87" i="7"/>
  <c r="AD87" i="7"/>
  <c r="AC87" i="7"/>
  <c r="AD72" i="7"/>
  <c r="AC72" i="7"/>
  <c r="AD75" i="7"/>
  <c r="AC75" i="7"/>
  <c r="AE90" i="7"/>
  <c r="AD90" i="7"/>
  <c r="AC90" i="7"/>
  <c r="AE96" i="7"/>
  <c r="AD96" i="7"/>
  <c r="AC96" i="7"/>
  <c r="AE100" i="7"/>
  <c r="AD100" i="7"/>
  <c r="AC100" i="7"/>
  <c r="AB100" i="7"/>
  <c r="AE104" i="7"/>
  <c r="AD104" i="7"/>
  <c r="AC104" i="7"/>
  <c r="AB104" i="7"/>
  <c r="AE108" i="7"/>
  <c r="AD108" i="7"/>
  <c r="AC108" i="7"/>
  <c r="AB108" i="7"/>
  <c r="AE85" i="7"/>
  <c r="AD85" i="7"/>
  <c r="AC85" i="7"/>
  <c r="AE93" i="7"/>
  <c r="AD93" i="7"/>
  <c r="AC93" i="7"/>
  <c r="AD77" i="7"/>
  <c r="AC77" i="7"/>
  <c r="AE88" i="7"/>
  <c r="AD88" i="7"/>
  <c r="AC88" i="7"/>
  <c r="AE97" i="7"/>
  <c r="AD97" i="7"/>
  <c r="AC97" i="7"/>
  <c r="AB97" i="7"/>
  <c r="AE101" i="7"/>
  <c r="AD101" i="7"/>
  <c r="AC101" i="7"/>
  <c r="AB101" i="7"/>
  <c r="AE105" i="7"/>
  <c r="AD105" i="7"/>
  <c r="AC105" i="7"/>
  <c r="AB105" i="7"/>
  <c r="AE109" i="7"/>
  <c r="AD109" i="7"/>
  <c r="AC109" i="7"/>
  <c r="AB109" i="7"/>
  <c r="AD74" i="7"/>
  <c r="AC74" i="7"/>
  <c r="AD79" i="7"/>
  <c r="AC79" i="7"/>
  <c r="AD81" i="7"/>
  <c r="AC81" i="7"/>
  <c r="AD83" i="7"/>
  <c r="AC83" i="7"/>
  <c r="AE91" i="7"/>
  <c r="AD91" i="7"/>
  <c r="AC91" i="7"/>
  <c r="AE110" i="7"/>
  <c r="AD110" i="7"/>
  <c r="AC110" i="7"/>
  <c r="AB110" i="7"/>
  <c r="AH53" i="7" l="1"/>
  <c r="AX28" i="6" s="1"/>
  <c r="AX30" i="6" s="1"/>
  <c r="AH63" i="7"/>
  <c r="BH28" i="6" s="1"/>
  <c r="BH30" i="6" s="1"/>
  <c r="AH36" i="7"/>
  <c r="AG28" i="6" s="1"/>
  <c r="AG30" i="6" s="1"/>
  <c r="AH114" i="7"/>
  <c r="DG28" i="6" s="1"/>
  <c r="DG30" i="6" s="1"/>
  <c r="AH79" i="7"/>
  <c r="BX28" i="6" s="1"/>
  <c r="BX30" i="6" s="1"/>
  <c r="AA114" i="7"/>
  <c r="AA113" i="7"/>
  <c r="AA112" i="7"/>
  <c r="AA86" i="7"/>
  <c r="AA111" i="7"/>
  <c r="AH111" i="7" s="1"/>
  <c r="DD28" i="6" s="1"/>
  <c r="DD30" i="6" s="1"/>
  <c r="AA106" i="7"/>
  <c r="AA102" i="7"/>
  <c r="AH102" i="7" s="1"/>
  <c r="CU28" i="6" s="1"/>
  <c r="CU30" i="6" s="1"/>
  <c r="AA98" i="7"/>
  <c r="AA94" i="7"/>
  <c r="AH94" i="7" s="1"/>
  <c r="CM28" i="6" s="1"/>
  <c r="CM30" i="6" s="1"/>
  <c r="AA91" i="7"/>
  <c r="AA83" i="7"/>
  <c r="AA81" i="7"/>
  <c r="AH81" i="7" s="1"/>
  <c r="BZ28" i="6" s="1"/>
  <c r="BZ30" i="6" s="1"/>
  <c r="AA79" i="7"/>
  <c r="AA74" i="7"/>
  <c r="AH74" i="7" s="1"/>
  <c r="BS28" i="6" s="1"/>
  <c r="BS30" i="6" s="1"/>
  <c r="AA110" i="7"/>
  <c r="AH110" i="7" s="1"/>
  <c r="DC28" i="6" s="1"/>
  <c r="DC30" i="6" s="1"/>
  <c r="AA88" i="7"/>
  <c r="AH88" i="7" s="1"/>
  <c r="CG28" i="6" s="1"/>
  <c r="CG30" i="6" s="1"/>
  <c r="AA77" i="7"/>
  <c r="AH77" i="7" s="1"/>
  <c r="BV28" i="6" s="1"/>
  <c r="BV30" i="6" s="1"/>
  <c r="AA109" i="7"/>
  <c r="AH109" i="7" s="1"/>
  <c r="DB28" i="6" s="1"/>
  <c r="DB30" i="6" s="1"/>
  <c r="AA105" i="7"/>
  <c r="AA101" i="7"/>
  <c r="AH101" i="7" s="1"/>
  <c r="CT28" i="6" s="1"/>
  <c r="CT30" i="6" s="1"/>
  <c r="AA97" i="7"/>
  <c r="AA93" i="7"/>
  <c r="AA85" i="7"/>
  <c r="AA72" i="7"/>
  <c r="AA71" i="7"/>
  <c r="AH71" i="7" s="1"/>
  <c r="BP28" i="6" s="1"/>
  <c r="BP30" i="6" s="1"/>
  <c r="AA70" i="7"/>
  <c r="AH70" i="7" s="1"/>
  <c r="BO28" i="6" s="1"/>
  <c r="BO30" i="6" s="1"/>
  <c r="AA69" i="7"/>
  <c r="AH69" i="7" s="1"/>
  <c r="BN28" i="6" s="1"/>
  <c r="BN30" i="6" s="1"/>
  <c r="AA68" i="7"/>
  <c r="AH68" i="7" s="1"/>
  <c r="BM28" i="6" s="1"/>
  <c r="BM30" i="6" s="1"/>
  <c r="AA67" i="7"/>
  <c r="AH67" i="7" s="1"/>
  <c r="BL28" i="6" s="1"/>
  <c r="BL30" i="6" s="1"/>
  <c r="AA66" i="7"/>
  <c r="AH66" i="7" s="1"/>
  <c r="BK28" i="6" s="1"/>
  <c r="BK30" i="6" s="1"/>
  <c r="AA65" i="7"/>
  <c r="AH65" i="7" s="1"/>
  <c r="BJ28" i="6" s="1"/>
  <c r="BJ30" i="6" s="1"/>
  <c r="AA64" i="7"/>
  <c r="AH64" i="7" s="1"/>
  <c r="BI28" i="6" s="1"/>
  <c r="BI30" i="6" s="1"/>
  <c r="AA63" i="7"/>
  <c r="AA62" i="7"/>
  <c r="AH62" i="7" s="1"/>
  <c r="BG28" i="6" s="1"/>
  <c r="BG30" i="6" s="1"/>
  <c r="AA61" i="7"/>
  <c r="AH61" i="7" s="1"/>
  <c r="BF28" i="6" s="1"/>
  <c r="BF30" i="6" s="1"/>
  <c r="AA60" i="7"/>
  <c r="AH60" i="7" s="1"/>
  <c r="BE28" i="6" s="1"/>
  <c r="BE30" i="6" s="1"/>
  <c r="AA59" i="7"/>
  <c r="AH59" i="7" s="1"/>
  <c r="BD28" i="6" s="1"/>
  <c r="BD30" i="6" s="1"/>
  <c r="AA58" i="7"/>
  <c r="AH58" i="7" s="1"/>
  <c r="BC28" i="6" s="1"/>
  <c r="BC30" i="6" s="1"/>
  <c r="AA57" i="7"/>
  <c r="AH57" i="7" s="1"/>
  <c r="BB28" i="6" s="1"/>
  <c r="BB30" i="6" s="1"/>
  <c r="AA56" i="7"/>
  <c r="AH56" i="7" s="1"/>
  <c r="BA28" i="6" s="1"/>
  <c r="BA30" i="6" s="1"/>
  <c r="AA90" i="7"/>
  <c r="AA75" i="7"/>
  <c r="AH75" i="7" s="1"/>
  <c r="BT28" i="6" s="1"/>
  <c r="BT30" i="6" s="1"/>
  <c r="AA108" i="7"/>
  <c r="AH108" i="7" s="1"/>
  <c r="DA28" i="6" s="1"/>
  <c r="DA30" i="6" s="1"/>
  <c r="AA104" i="7"/>
  <c r="AH104" i="7" s="1"/>
  <c r="CW28" i="6" s="1"/>
  <c r="CW30" i="6" s="1"/>
  <c r="AA100" i="7"/>
  <c r="AH100" i="7" s="1"/>
  <c r="CS28" i="6" s="1"/>
  <c r="CS30" i="6" s="1"/>
  <c r="AA96" i="7"/>
  <c r="AA87" i="7"/>
  <c r="AA82" i="7"/>
  <c r="AH82" i="7" s="1"/>
  <c r="CA28" i="6" s="1"/>
  <c r="CA30" i="6" s="1"/>
  <c r="AA80" i="7"/>
  <c r="AA78" i="7"/>
  <c r="AA99" i="7"/>
  <c r="AA55" i="7"/>
  <c r="AH55" i="7" s="1"/>
  <c r="AZ28" i="6" s="1"/>
  <c r="AZ30" i="6" s="1"/>
  <c r="AA53" i="7"/>
  <c r="AA51" i="7"/>
  <c r="AH51" i="7" s="1"/>
  <c r="AV28" i="6" s="1"/>
  <c r="AV30" i="6" s="1"/>
  <c r="AA49" i="7"/>
  <c r="AH49" i="7" s="1"/>
  <c r="AT28" i="6" s="1"/>
  <c r="AT30" i="6" s="1"/>
  <c r="AA37" i="7"/>
  <c r="AH37" i="7" s="1"/>
  <c r="AH28" i="6" s="1"/>
  <c r="AH30" i="6" s="1"/>
  <c r="AA29" i="7"/>
  <c r="AH29" i="7" s="1"/>
  <c r="Z28" i="6" s="1"/>
  <c r="Z30" i="6" s="1"/>
  <c r="AA21" i="7"/>
  <c r="AH21" i="7" s="1"/>
  <c r="R28" i="6" s="1"/>
  <c r="R30" i="6" s="1"/>
  <c r="AA19" i="7"/>
  <c r="AH19" i="7" s="1"/>
  <c r="P28" i="6" s="1"/>
  <c r="P30" i="6" s="1"/>
  <c r="AA103" i="7"/>
  <c r="AH103" i="7" s="1"/>
  <c r="CV28" i="6" s="1"/>
  <c r="CV30" i="6" s="1"/>
  <c r="AA47" i="7"/>
  <c r="AH47" i="7" s="1"/>
  <c r="AR28" i="6" s="1"/>
  <c r="AR30" i="6" s="1"/>
  <c r="AA43" i="7"/>
  <c r="AH43" i="7" s="1"/>
  <c r="AN28" i="6" s="1"/>
  <c r="AN30" i="6" s="1"/>
  <c r="AA38" i="7"/>
  <c r="AH38" i="7" s="1"/>
  <c r="AI28" i="6" s="1"/>
  <c r="AI30" i="6" s="1"/>
  <c r="AA30" i="7"/>
  <c r="AH30" i="7" s="1"/>
  <c r="AA28" i="6" s="1"/>
  <c r="AA30" i="6" s="1"/>
  <c r="AA22" i="7"/>
  <c r="AH22" i="7" s="1"/>
  <c r="S28" i="6" s="1"/>
  <c r="S30" i="6" s="1"/>
  <c r="AA107" i="7"/>
  <c r="AA39" i="7"/>
  <c r="AH39" i="7" s="1"/>
  <c r="AJ28" i="6" s="1"/>
  <c r="AJ30" i="6" s="1"/>
  <c r="AA31" i="7"/>
  <c r="AH31" i="7" s="1"/>
  <c r="AB28" i="6" s="1"/>
  <c r="AB30" i="6" s="1"/>
  <c r="AA23" i="7"/>
  <c r="AH23" i="7" s="1"/>
  <c r="T28" i="6" s="1"/>
  <c r="T30" i="6" s="1"/>
  <c r="AA76" i="7"/>
  <c r="AH76" i="7" s="1"/>
  <c r="BU28" i="6" s="1"/>
  <c r="BU30" i="6" s="1"/>
  <c r="AA73" i="7"/>
  <c r="AA44" i="7"/>
  <c r="AH44" i="7" s="1"/>
  <c r="AO28" i="6" s="1"/>
  <c r="AO30" i="6" s="1"/>
  <c r="AA40" i="7"/>
  <c r="AH40" i="7" s="1"/>
  <c r="AK28" i="6" s="1"/>
  <c r="AK30" i="6" s="1"/>
  <c r="AA32" i="7"/>
  <c r="AH32" i="7" s="1"/>
  <c r="AC28" i="6" s="1"/>
  <c r="AC30" i="6" s="1"/>
  <c r="AA24" i="7"/>
  <c r="AH24" i="7" s="1"/>
  <c r="U28" i="6" s="1"/>
  <c r="U30" i="6" s="1"/>
  <c r="AA15" i="7"/>
  <c r="AH15" i="7" s="1"/>
  <c r="L28" i="6" s="1"/>
  <c r="L30" i="6" s="1"/>
  <c r="AA54" i="7"/>
  <c r="AH54" i="7" s="1"/>
  <c r="AY28" i="6" s="1"/>
  <c r="AY30" i="6" s="1"/>
  <c r="AA52" i="7"/>
  <c r="AH52" i="7" s="1"/>
  <c r="AW28" i="6" s="1"/>
  <c r="AW30" i="6" s="1"/>
  <c r="AA50" i="7"/>
  <c r="AH50" i="7" s="1"/>
  <c r="AU28" i="6" s="1"/>
  <c r="AU30" i="6" s="1"/>
  <c r="AA48" i="7"/>
  <c r="AH48" i="7" s="1"/>
  <c r="AS28" i="6" s="1"/>
  <c r="AS30" i="6" s="1"/>
  <c r="AA33" i="7"/>
  <c r="AH33" i="7" s="1"/>
  <c r="AD28" i="6" s="1"/>
  <c r="AD30" i="6" s="1"/>
  <c r="AA25" i="7"/>
  <c r="AH25" i="7" s="1"/>
  <c r="V28" i="6" s="1"/>
  <c r="V30" i="6" s="1"/>
  <c r="AA20" i="7"/>
  <c r="AA45" i="7"/>
  <c r="AH45" i="7" s="1"/>
  <c r="AP28" i="6" s="1"/>
  <c r="AP30" i="6" s="1"/>
  <c r="AA41" i="7"/>
  <c r="AH41" i="7" s="1"/>
  <c r="AL28" i="6" s="1"/>
  <c r="AL30" i="6" s="1"/>
  <c r="AA34" i="7"/>
  <c r="AH34" i="7" s="1"/>
  <c r="AE28" i="6" s="1"/>
  <c r="AE30" i="6" s="1"/>
  <c r="AA26" i="7"/>
  <c r="AH26" i="7" s="1"/>
  <c r="W28" i="6" s="1"/>
  <c r="W30" i="6" s="1"/>
  <c r="AA95" i="7"/>
  <c r="AH95" i="7" s="1"/>
  <c r="CN28" i="6" s="1"/>
  <c r="CN30" i="6" s="1"/>
  <c r="AA89" i="7"/>
  <c r="AA46" i="7"/>
  <c r="AH46" i="7" s="1"/>
  <c r="AQ28" i="6" s="1"/>
  <c r="AQ30" i="6" s="1"/>
  <c r="AA42" i="7"/>
  <c r="AH42" i="7" s="1"/>
  <c r="AM28" i="6" s="1"/>
  <c r="AM30" i="6" s="1"/>
  <c r="AA35" i="7"/>
  <c r="AH35" i="7" s="1"/>
  <c r="AF28" i="6" s="1"/>
  <c r="AF30" i="6" s="1"/>
  <c r="AA92" i="7"/>
  <c r="AA28" i="7"/>
  <c r="AH28" i="7" s="1"/>
  <c r="Y28" i="6" s="1"/>
  <c r="Y30" i="6" s="1"/>
  <c r="AA27" i="7"/>
  <c r="AH27" i="7" s="1"/>
  <c r="X28" i="6" s="1"/>
  <c r="X30" i="6" s="1"/>
  <c r="AA36" i="7"/>
  <c r="AA84" i="7"/>
  <c r="AA17" i="7"/>
  <c r="AH17" i="7" s="1"/>
  <c r="N28" i="6" s="1"/>
  <c r="N30" i="6" s="1"/>
  <c r="AA16" i="7"/>
  <c r="AH80" i="7"/>
  <c r="BY28" i="6" s="1"/>
  <c r="BY30" i="6" s="1"/>
  <c r="AH90" i="7"/>
  <c r="CI28" i="6" s="1"/>
  <c r="CI30" i="6" s="1"/>
  <c r="AH96" i="7"/>
  <c r="CO28" i="6" s="1"/>
  <c r="CO30" i="6" s="1"/>
  <c r="AH112" i="7"/>
  <c r="DE28" i="6" s="1"/>
  <c r="DE30" i="6" s="1"/>
  <c r="AA14" i="7"/>
  <c r="AH14" i="7" s="1"/>
  <c r="K28" i="6" s="1"/>
  <c r="K30" i="6" s="1"/>
  <c r="AH72" i="7"/>
  <c r="BQ28" i="6" s="1"/>
  <c r="BQ30" i="6" s="1"/>
  <c r="AH83" i="7"/>
  <c r="CB28" i="6" s="1"/>
  <c r="CB30" i="6" s="1"/>
  <c r="AH97" i="7"/>
  <c r="CP28" i="6" s="1"/>
  <c r="CP30" i="6" s="1"/>
  <c r="AH105" i="7"/>
  <c r="CX28" i="6" s="1"/>
  <c r="CX30" i="6" s="1"/>
  <c r="AH113" i="7"/>
  <c r="DF28" i="6" s="1"/>
  <c r="DF30" i="6" s="1"/>
  <c r="AH78" i="7"/>
  <c r="BW28" i="6" s="1"/>
  <c r="BW30" i="6" s="1"/>
  <c r="AH85" i="7"/>
  <c r="CD28" i="6" s="1"/>
  <c r="CD30" i="6" s="1"/>
  <c r="AH91" i="7"/>
  <c r="CJ28" i="6" s="1"/>
  <c r="CJ30" i="6" s="1"/>
  <c r="AH98" i="7"/>
  <c r="CQ28" i="6" s="1"/>
  <c r="CQ30" i="6" s="1"/>
  <c r="AH106" i="7"/>
  <c r="CY28" i="6" s="1"/>
  <c r="CY30" i="6" s="1"/>
  <c r="AH73" i="7"/>
  <c r="BR28" i="6" s="1"/>
  <c r="BR30" i="6" s="1"/>
  <c r="AA18" i="7"/>
  <c r="AH20" i="7"/>
  <c r="Q28" i="6" s="1"/>
  <c r="Q30" i="6" s="1"/>
  <c r="AH92" i="7"/>
  <c r="CK28" i="6" s="1"/>
  <c r="CK30" i="6" s="1"/>
  <c r="AH16" i="7"/>
  <c r="M28" i="6" s="1"/>
  <c r="M30" i="6" s="1"/>
  <c r="AH89" i="7"/>
  <c r="CH28" i="6" s="1"/>
  <c r="CH30" i="6" s="1"/>
  <c r="AH93" i="7"/>
  <c r="CL28" i="6" s="1"/>
  <c r="CL30" i="6" s="1"/>
  <c r="AH86" i="7"/>
  <c r="CE28" i="6" s="1"/>
  <c r="CE30" i="6" s="1"/>
  <c r="AH99" i="7"/>
  <c r="CR28" i="6" s="1"/>
  <c r="CR30" i="6" s="1"/>
  <c r="AH107" i="7"/>
  <c r="CZ28" i="6" s="1"/>
  <c r="CZ30" i="6" s="1"/>
  <c r="AH18" i="7"/>
  <c r="O28" i="6" s="1"/>
  <c r="O30" i="6" s="1"/>
  <c r="AH84" i="7"/>
  <c r="CC28" i="6" s="1"/>
  <c r="CC30" i="6" s="1"/>
  <c r="AH87" i="7"/>
  <c r="CF28" i="6" s="1"/>
  <c r="CF30" i="6" s="1"/>
</calcChain>
</file>

<file path=xl/sharedStrings.xml><?xml version="1.0" encoding="utf-8"?>
<sst xmlns="http://schemas.openxmlformats.org/spreadsheetml/2006/main" count="453" uniqueCount="273">
  <si>
    <t>Algemeen:</t>
  </si>
  <si>
    <t>Beveiligingscategorie:</t>
  </si>
  <si>
    <t>Businessline</t>
  </si>
  <si>
    <t>OTSO Leven</t>
  </si>
  <si>
    <t>Impact</t>
  </si>
  <si>
    <t>Zeer groot</t>
  </si>
  <si>
    <t>Complexiteit</t>
  </si>
  <si>
    <t>Hoog</t>
  </si>
  <si>
    <t>Rapportage keten</t>
  </si>
  <si>
    <t>Solvency II</t>
  </si>
  <si>
    <t>Gebruik</t>
  </si>
  <si>
    <t xml:space="preserve">Financieel </t>
  </si>
  <si>
    <t>Naam van het model</t>
  </si>
  <si>
    <t>Beheerder</t>
  </si>
  <si>
    <t>Eigenaar</t>
  </si>
  <si>
    <t>Wil Deelen</t>
  </si>
  <si>
    <t>Versie</t>
  </si>
  <si>
    <t>Zie Tabblad "Versiebeheer"</t>
  </si>
  <si>
    <t>Beschrijving van het model*:</t>
  </si>
  <si>
    <t>* Alleen invullen als invoerveld(en) grijs gekleurd zijn</t>
  </si>
  <si>
    <t>Doel van het model</t>
  </si>
  <si>
    <t>Werking van het model</t>
  </si>
  <si>
    <t>Interfaces</t>
  </si>
  <si>
    <t>Zeer Klein</t>
  </si>
  <si>
    <t>Laag</t>
  </si>
  <si>
    <t>Analytisch</t>
  </si>
  <si>
    <t>Klein</t>
  </si>
  <si>
    <t>Middel</t>
  </si>
  <si>
    <t>Operationeel</t>
  </si>
  <si>
    <t xml:space="preserve">Groot </t>
  </si>
  <si>
    <t>Transactioneel</t>
  </si>
  <si>
    <t>EUC</t>
  </si>
  <si>
    <t>Risiconiveau</t>
  </si>
  <si>
    <t>Type</t>
  </si>
  <si>
    <t>Classificatie</t>
  </si>
  <si>
    <t>Niveau_3</t>
  </si>
  <si>
    <t>Niveau_2</t>
  </si>
  <si>
    <t>Niveau_1</t>
  </si>
  <si>
    <t>Zeer klein</t>
  </si>
  <si>
    <t>Complexiteit kolom</t>
  </si>
  <si>
    <t>Niveau</t>
  </si>
  <si>
    <t>A</t>
  </si>
  <si>
    <t>B</t>
  </si>
  <si>
    <t>C</t>
  </si>
  <si>
    <t>Toelichting op de werkmap</t>
  </si>
  <si>
    <t>Kleurcoderingen</t>
  </si>
  <si>
    <t>Werkbladen:</t>
  </si>
  <si>
    <t>grijs</t>
  </si>
  <si>
    <t>Werkbladen met algemene toelichtingen; niet nodig voor berekeningen</t>
  </si>
  <si>
    <t>rood</t>
  </si>
  <si>
    <t>Eindcontrole-blad ten behoeve van accordering</t>
  </si>
  <si>
    <t>felgeel</t>
  </si>
  <si>
    <t>Werkblad waarop de gebruiker de benodigde invoergegevens moet invoeren</t>
  </si>
  <si>
    <t>groen</t>
  </si>
  <si>
    <t>Werkbladen met grafieken en tabellen ten behoeve van rapportage</t>
  </si>
  <si>
    <t>oranje</t>
  </si>
  <si>
    <t>Werkbladen ten behoeve van analyses</t>
  </si>
  <si>
    <t>felgroen</t>
  </si>
  <si>
    <t>Werkbladen met eindberekeningen/Werkbladen waarop gegevens naar de database worden weggeschreven en eventueel worden opgehaald</t>
  </si>
  <si>
    <t>lichtgroen</t>
  </si>
  <si>
    <t>Werkbladen met hulpberekeningen/Werkbladen waarop alleen gegevens uit de database worden gehaald</t>
  </si>
  <si>
    <t>felblauw</t>
  </si>
  <si>
    <t>Werkblad wordt door macro gevuld (cellen in dit werkblad zijn niet deze kleur, tenzij voor extra duidelijkheid)</t>
  </si>
  <si>
    <t>blauw</t>
  </si>
  <si>
    <t>Lay-out controle op de door de macro gevulde werkbladen</t>
  </si>
  <si>
    <t>Cellen:</t>
  </si>
  <si>
    <t>lichtgeel</t>
  </si>
  <si>
    <t>Onbeveiligde cellen; input gevraagd</t>
  </si>
  <si>
    <t>lichtblauw</t>
  </si>
  <si>
    <t>Beveiligde cellen met formule (gekoppeld met database)</t>
  </si>
  <si>
    <t>lichtoranje</t>
  </si>
  <si>
    <t>Beveiligde cellen zonder formule (gekoppeld met database)</t>
  </si>
  <si>
    <t>Beveiligde cellen met formule (niet gekoppeld aan database)</t>
  </si>
  <si>
    <t>Cel wordt door macro gevuld (Tabkleur is niet deze kleur, tenzij cel extra duidelijkheid behoeft)</t>
  </si>
  <si>
    <t>Goedmelding bij voorwaardelijke opmaak</t>
  </si>
  <si>
    <t>Foutmelding bij voorwaardelijke opmaak</t>
  </si>
  <si>
    <t>lichtrood</t>
  </si>
  <si>
    <t>Cel die "moet" opvallen</t>
  </si>
  <si>
    <t>Kopteksten en scheidingslijnen</t>
  </si>
  <si>
    <t>Versiebeheer</t>
  </si>
  <si>
    <t>Versienummer dat betrekking heeft op de functionaliteit van de EUC en wordt, als er ook versienummers gebruikt worden voor verschillende leveringen, niet aan het einde van de naam van het bestand gezet. Die plaats is voor de leveringenversie.</t>
  </si>
  <si>
    <t>Datum</t>
  </si>
  <si>
    <t>Omschrijving</t>
  </si>
  <si>
    <t>Status</t>
  </si>
  <si>
    <t>Ontwikkelaar</t>
  </si>
  <si>
    <t>Tester</t>
  </si>
  <si>
    <t>Opmerkingen</t>
  </si>
  <si>
    <t>Initiële versie bij implementatie Vena.</t>
  </si>
  <si>
    <t>Selmar van der Veen</t>
  </si>
  <si>
    <t>Jaar</t>
  </si>
  <si>
    <t>Periode</t>
  </si>
  <si>
    <t>Scenario</t>
  </si>
  <si>
    <t>#hiderow</t>
  </si>
  <si>
    <t>#hidecolumn</t>
  </si>
  <si>
    <t>Section</t>
  </si>
  <si>
    <t>Dimension</t>
  </si>
  <si>
    <t>Position</t>
  </si>
  <si>
    <t>Member</t>
  </si>
  <si>
    <t>Page</t>
  </si>
  <si>
    <t>Column</t>
  </si>
  <si>
    <t>Niveau niet gespecificeerd</t>
  </si>
  <si>
    <t>Run</t>
  </si>
  <si>
    <t>Run niet gespecificeerd</t>
  </si>
  <si>
    <t>Scenario niet gespecificeerd</t>
  </si>
  <si>
    <t>Variabele</t>
  </si>
  <si>
    <t>Row</t>
  </si>
  <si>
    <t>Projectie</t>
  </si>
  <si>
    <t>Projectie niet gespecificeerd</t>
  </si>
  <si>
    <t>Rapportagekwartaal</t>
  </si>
  <si>
    <t>Risicomarge totaal</t>
  </si>
  <si>
    <t>SCR_RM_na_LACTP_AO</t>
  </si>
  <si>
    <t>SCR_RM_na_LACTP_Kosten</t>
  </si>
  <si>
    <t>SCR_RM_na_LACTP_Revisie</t>
  </si>
  <si>
    <t>SCR_RM_na_LACTP_Cat</t>
  </si>
  <si>
    <t>Y0</t>
  </si>
  <si>
    <t>Y1</t>
  </si>
  <si>
    <t>Y2</t>
  </si>
  <si>
    <t>Y3</t>
  </si>
  <si>
    <t>Y4</t>
  </si>
  <si>
    <t>Y5</t>
  </si>
  <si>
    <t>Y6</t>
  </si>
  <si>
    <t>Y7</t>
  </si>
  <si>
    <t>Y8</t>
  </si>
  <si>
    <t>Y9</t>
  </si>
  <si>
    <t>Y10</t>
  </si>
  <si>
    <t>Y11</t>
  </si>
  <si>
    <t>Y12</t>
  </si>
  <si>
    <t>Y13</t>
  </si>
  <si>
    <t>Y14</t>
  </si>
  <si>
    <t>Y15</t>
  </si>
  <si>
    <t>Y16</t>
  </si>
  <si>
    <t>Y17</t>
  </si>
  <si>
    <t>Y18</t>
  </si>
  <si>
    <t>Y19</t>
  </si>
  <si>
    <t>Y20</t>
  </si>
  <si>
    <t>Y21</t>
  </si>
  <si>
    <t>Y22</t>
  </si>
  <si>
    <t>Y23</t>
  </si>
  <si>
    <t>Y24</t>
  </si>
  <si>
    <t>Y25</t>
  </si>
  <si>
    <t>Y26</t>
  </si>
  <si>
    <t>Y27</t>
  </si>
  <si>
    <t>Y28</t>
  </si>
  <si>
    <t>Y29</t>
  </si>
  <si>
    <t>Y30</t>
  </si>
  <si>
    <t>Y31</t>
  </si>
  <si>
    <t>Y32</t>
  </si>
  <si>
    <t>Y33</t>
  </si>
  <si>
    <t>Y34</t>
  </si>
  <si>
    <t>Y35</t>
  </si>
  <si>
    <t>Y36</t>
  </si>
  <si>
    <t>Y37</t>
  </si>
  <si>
    <t>Y38</t>
  </si>
  <si>
    <t>Y39</t>
  </si>
  <si>
    <t>Y40</t>
  </si>
  <si>
    <t>Y41</t>
  </si>
  <si>
    <t>Y42</t>
  </si>
  <si>
    <t>Y43</t>
  </si>
  <si>
    <t>Y44</t>
  </si>
  <si>
    <t>Y45</t>
  </si>
  <si>
    <t>Y46</t>
  </si>
  <si>
    <t>Y47</t>
  </si>
  <si>
    <t>Y48</t>
  </si>
  <si>
    <t>Y49</t>
  </si>
  <si>
    <t>Y50</t>
  </si>
  <si>
    <t>Y51</t>
  </si>
  <si>
    <t>Y52</t>
  </si>
  <si>
    <t>Y53</t>
  </si>
  <si>
    <t>Y54</t>
  </si>
  <si>
    <t>Y55</t>
  </si>
  <si>
    <t>Y56</t>
  </si>
  <si>
    <t>Y57</t>
  </si>
  <si>
    <t>Y58</t>
  </si>
  <si>
    <t>Y59</t>
  </si>
  <si>
    <t>Y60</t>
  </si>
  <si>
    <t>Y61</t>
  </si>
  <si>
    <t>Y62</t>
  </si>
  <si>
    <t>Y63</t>
  </si>
  <si>
    <t>Y64</t>
  </si>
  <si>
    <t>Y65</t>
  </si>
  <si>
    <t>Y66</t>
  </si>
  <si>
    <t>Y67</t>
  </si>
  <si>
    <t>Y68</t>
  </si>
  <si>
    <t>Y69</t>
  </si>
  <si>
    <t>Y70</t>
  </si>
  <si>
    <t>Y71</t>
  </si>
  <si>
    <t>Y72</t>
  </si>
  <si>
    <t>Y73</t>
  </si>
  <si>
    <t>Y74</t>
  </si>
  <si>
    <t>Y75</t>
  </si>
  <si>
    <t>Y76</t>
  </si>
  <si>
    <t>Y77</t>
  </si>
  <si>
    <t>Y78</t>
  </si>
  <si>
    <t>Y79</t>
  </si>
  <si>
    <t>Y80</t>
  </si>
  <si>
    <t>Y81</t>
  </si>
  <si>
    <t>Y82</t>
  </si>
  <si>
    <t>Y83</t>
  </si>
  <si>
    <t>Y84</t>
  </si>
  <si>
    <t>Y85</t>
  </si>
  <si>
    <t>Y86</t>
  </si>
  <si>
    <t>Y87</t>
  </si>
  <si>
    <t>Y88</t>
  </si>
  <si>
    <t>Y89</t>
  </si>
  <si>
    <t>Y90</t>
  </si>
  <si>
    <t>Y91</t>
  </si>
  <si>
    <t>Y92</t>
  </si>
  <si>
    <t>Y93</t>
  </si>
  <si>
    <t>Y94</t>
  </si>
  <si>
    <t>Y95</t>
  </si>
  <si>
    <t>Y96</t>
  </si>
  <si>
    <t>Y97</t>
  </si>
  <si>
    <t>Y98</t>
  </si>
  <si>
    <t>Y99</t>
  </si>
  <si>
    <t>Y100</t>
  </si>
  <si>
    <t>ASR Leven</t>
  </si>
  <si>
    <t>RMTot3</t>
  </si>
  <si>
    <t>CorCo_Kortleven_Langleven</t>
  </si>
  <si>
    <t>CorCo_Kortleven_AO</t>
  </si>
  <si>
    <t>CorCo_Kortleven_Lapse</t>
  </si>
  <si>
    <t>CorCo_Kortleven_Kosten</t>
  </si>
  <si>
    <t>CorCo_Kortleven_Revisie</t>
  </si>
  <si>
    <t>CorCo_Kortleven_Cat</t>
  </si>
  <si>
    <t>CorCo_Langleven_AO</t>
  </si>
  <si>
    <t>CorCo_Langleven_Lapse</t>
  </si>
  <si>
    <t>CorCo_Langleven_Kosten</t>
  </si>
  <si>
    <t>CorCo_Langleven_Revisie</t>
  </si>
  <si>
    <t>CorCo_Langleven_Cat</t>
  </si>
  <si>
    <t>CorCo_AO_Lapse</t>
  </si>
  <si>
    <t>CorCo_AO_Kosten</t>
  </si>
  <si>
    <t>CorCo_AO_Revisie</t>
  </si>
  <si>
    <t>CorCo_AO_Cat</t>
  </si>
  <si>
    <t>CorCo_Lapse_Kosten</t>
  </si>
  <si>
    <t>CorCo_Lapse_Revisie</t>
  </si>
  <si>
    <t>CorCo_Lapse_Cat</t>
  </si>
  <si>
    <t>CorCo_Kosten_Revisie</t>
  </si>
  <si>
    <t>CorCo_Kosten_Cat</t>
  </si>
  <si>
    <t>CorCo_Revisie_Cat</t>
  </si>
  <si>
    <t>Mortality</t>
  </si>
  <si>
    <t>Longevity</t>
  </si>
  <si>
    <t>Disability</t>
  </si>
  <si>
    <t>Expenses</t>
  </si>
  <si>
    <t>Revision</t>
  </si>
  <si>
    <t>Lapse</t>
  </si>
  <si>
    <t>Catastrophe</t>
  </si>
  <si>
    <t>Correlatiematrix</t>
  </si>
  <si>
    <t>CorCo1</t>
  </si>
  <si>
    <t>SCR_Operationeel</t>
  </si>
  <si>
    <t>SCR_RM_na_LACTP</t>
  </si>
  <si>
    <t>SCR_RM_na_LACTP_Lapse</t>
  </si>
  <si>
    <t>SCR_RM_na_LACTP_LapseMass</t>
  </si>
  <si>
    <t>ASR Leven totaal</t>
  </si>
  <si>
    <t>SCR_RM_na_LACTP_LapseDown</t>
  </si>
  <si>
    <t>SCR_RM_na_LACTP_LapseUp</t>
  </si>
  <si>
    <t>SCR_RM_na_LACTP_Kortleven</t>
  </si>
  <si>
    <t>SCR_RM_na_LACTP_Langleven</t>
  </si>
  <si>
    <t>SCR_RM_na_LACTP_Life</t>
  </si>
  <si>
    <t>#HideColumn</t>
  </si>
  <si>
    <t>Stuur_RM_Scenario</t>
  </si>
  <si>
    <t>RMTot5</t>
  </si>
  <si>
    <t>Connie van Niekerk</t>
  </si>
  <si>
    <t>definitief</t>
  </si>
  <si>
    <t>Q2</t>
  </si>
  <si>
    <t>SSC Actuarial Reporting Life</t>
  </si>
  <si>
    <t>Rutger Onrust</t>
  </si>
  <si>
    <t xml:space="preserve">In deze tool wordt de risicomarge op het niveau van ASR Leven berekend. </t>
  </si>
  <si>
    <t>De template hangt in de procesflow van Vena en wordt geautomatiseerd doorgerekend.
Zie ook Tabblad Toelichting</t>
  </si>
  <si>
    <t>Deze sheet communiceert met de database, de cellen waar het om gaat zijn gekleurd aan de hand van de kleuren op het blad "Toelichting".</t>
  </si>
  <si>
    <t>Risicomarge totaalniveau - Stap1.xlsx</t>
  </si>
  <si>
    <t>2020Q3</t>
  </si>
  <si>
    <t>Versie t.b.v. productie 2020Q3</t>
  </si>
  <si>
    <t>Definitief</t>
  </si>
  <si>
    <t>S45 (Basis +100bp)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</si>
</sst>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 #,##0_ ;_ * \-#,##0_ ;_ * &quot;-&quot;??_ ;_ @_ "/>
  </numFmts>
  <fonts count="21" x14ac:knownFonts="1">
    <font>
      <sz val="11"/>
      <color indexed="8"/>
      <name val="Calibri"/>
      <family val="2"/>
      <scheme val="minor"/>
    </font>
    <font>
      <sz val="11"/>
      <color indexed="8"/>
      <name val="Calibri"/>
      <family val="2"/>
      <scheme val="minor"/>
    </font>
    <font>
      <sz val="10"/>
      <color theme="1"/>
      <name val="Arial"/>
      <family val="2"/>
    </font>
    <font>
      <sz val="12"/>
      <color theme="1"/>
      <name val="Calibri"/>
      <family val="2"/>
      <scheme val="minor"/>
    </font>
    <font>
      <b/>
      <sz val="12"/>
      <color theme="1"/>
      <name val="Calibri"/>
      <family val="2"/>
      <scheme val="minor"/>
    </font>
    <font>
      <b/>
      <sz val="12"/>
      <color theme="0"/>
      <name val="Calibri"/>
      <family val="2"/>
      <scheme val="minor"/>
    </font>
    <font>
      <sz val="12"/>
      <color indexed="8"/>
      <name val="Calibri"/>
      <family val="2"/>
      <scheme val="minor"/>
    </font>
    <font>
      <sz val="10"/>
      <color theme="1"/>
      <name val="Calibri"/>
      <family val="2"/>
      <scheme val="minor"/>
    </font>
    <font>
      <sz val="10"/>
      <color rgb="FF000000"/>
      <name val="Arial"/>
      <family val="2"/>
    </font>
    <font>
      <sz val="10"/>
      <color indexed="8"/>
      <name val="Calibri"/>
      <family val="2"/>
      <scheme val="minor"/>
    </font>
    <font>
      <i/>
      <sz val="10"/>
      <color theme="1"/>
      <name val="Calibri"/>
      <family val="2"/>
      <scheme val="minor"/>
    </font>
    <font>
      <sz val="10"/>
      <name val="Calibri"/>
      <family val="2"/>
      <scheme val="minor"/>
    </font>
    <font>
      <sz val="10"/>
      <name val="Arial"/>
      <family val="2"/>
    </font>
    <font>
      <sz val="10"/>
      <color theme="0"/>
      <name val="Calibri"/>
      <family val="2"/>
      <scheme val="minor"/>
    </font>
    <font>
      <b/>
      <sz val="10"/>
      <color indexed="12"/>
      <name val="Calibri"/>
      <family val="2"/>
      <scheme val="minor"/>
    </font>
    <font>
      <b/>
      <sz val="10"/>
      <name val="Calibri"/>
      <family val="2"/>
      <scheme val="minor"/>
    </font>
    <font>
      <sz val="10"/>
      <color indexed="9"/>
      <name val="Calibri"/>
      <family val="2"/>
      <scheme val="minor"/>
    </font>
    <font>
      <b/>
      <sz val="10"/>
      <color theme="1"/>
      <name val="Calibri"/>
      <family val="2"/>
      <scheme val="minor"/>
    </font>
    <font>
      <u/>
      <sz val="10"/>
      <color indexed="8"/>
      <name val="Calibri"/>
      <family val="2"/>
      <scheme val="minor"/>
    </font>
    <font>
      <b/>
      <sz val="16"/>
      <color indexed="8"/>
      <name val="Calibri"/>
      <family val="2"/>
      <scheme val="minor"/>
    </font>
    <font>
      <sz val="14"/>
      <color indexed="8"/>
      <name val="Calibri"/>
      <family val="2"/>
      <scheme val="minor"/>
    </font>
  </fonts>
  <fills count="2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0" tint="-0.14999847407452621"/>
        <bgColor indexed="64"/>
      </patternFill>
    </fill>
    <fill>
      <patternFill patternType="solid">
        <fgColor rgb="FFD9D9D9"/>
        <bgColor rgb="FF000000"/>
      </patternFill>
    </fill>
    <fill>
      <patternFill patternType="solid">
        <fgColor indexed="51"/>
        <bgColor indexed="64"/>
      </patternFill>
    </fill>
    <fill>
      <patternFill patternType="solid">
        <fgColor indexed="22"/>
        <bgColor indexed="64"/>
      </patternFill>
    </fill>
    <fill>
      <patternFill patternType="solid">
        <fgColor indexed="10"/>
        <bgColor indexed="64"/>
      </patternFill>
    </fill>
    <fill>
      <patternFill patternType="solid">
        <fgColor indexed="13"/>
        <bgColor indexed="64"/>
      </patternFill>
    </fill>
    <fill>
      <patternFill patternType="solid">
        <fgColor indexed="57"/>
        <bgColor indexed="64"/>
      </patternFill>
    </fill>
    <fill>
      <patternFill patternType="solid">
        <fgColor rgb="FFFFC000"/>
        <bgColor indexed="64"/>
      </patternFill>
    </fill>
    <fill>
      <patternFill patternType="solid">
        <fgColor indexed="11"/>
        <bgColor indexed="64"/>
      </patternFill>
    </fill>
    <fill>
      <patternFill patternType="solid">
        <fgColor indexed="42"/>
        <bgColor indexed="64"/>
      </patternFill>
    </fill>
    <fill>
      <patternFill patternType="solid">
        <fgColor indexed="15"/>
        <bgColor indexed="64"/>
      </patternFill>
    </fill>
    <fill>
      <patternFill patternType="solid">
        <fgColor rgb="FF0070C0"/>
        <bgColor indexed="64"/>
      </patternFill>
    </fill>
    <fill>
      <patternFill patternType="solid">
        <fgColor indexed="26"/>
      </patternFill>
    </fill>
    <fill>
      <patternFill patternType="solid">
        <fgColor rgb="FFCCFFFF"/>
        <bgColor indexed="64"/>
      </patternFill>
    </fill>
    <fill>
      <patternFill patternType="solid">
        <fgColor theme="5" tint="0.79998168889431442"/>
        <bgColor indexed="64"/>
      </patternFill>
    </fill>
    <fill>
      <patternFill patternType="solid">
        <fgColor rgb="FFCCFFCC"/>
        <bgColor indexed="64"/>
      </patternFill>
    </fill>
    <fill>
      <patternFill patternType="solid">
        <fgColor rgb="FFFF9999"/>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top/>
      <bottom style="thin">
        <color indexed="64"/>
      </bottom>
      <diagonal/>
    </border>
  </borders>
  <cellStyleXfs count="6">
    <xf numFmtId="0" fontId="0" fillId="0" borderId="0"/>
    <xf numFmtId="164" fontId="1" fillId="0" borderId="0" applyFont="0" applyFill="0" applyBorder="0" applyAlignment="0" applyProtection="0"/>
    <xf numFmtId="0" fontId="2" fillId="0" borderId="0"/>
    <xf numFmtId="0" fontId="12" fillId="0" borderId="0">
      <alignment horizontal="left" wrapText="1"/>
    </xf>
    <xf numFmtId="0" fontId="12" fillId="0" borderId="0">
      <alignment horizontal="left" wrapText="1"/>
    </xf>
    <xf numFmtId="0" fontId="2" fillId="0" borderId="0"/>
  </cellStyleXfs>
  <cellXfs count="79">
    <xf numFmtId="0" fontId="0" fillId="0" borderId="0" xfId="0"/>
    <xf numFmtId="0" fontId="3" fillId="2" borderId="0" xfId="2" applyFont="1" applyFill="1" applyProtection="1"/>
    <xf numFmtId="0" fontId="4" fillId="2" borderId="0" xfId="2" applyFont="1" applyFill="1" applyAlignment="1" applyProtection="1">
      <alignment horizontal="left" vertical="top"/>
    </xf>
    <xf numFmtId="0" fontId="5" fillId="3" borderId="1" xfId="2" applyFont="1" applyFill="1" applyBorder="1" applyAlignment="1" applyProtection="1">
      <alignment horizontal="center" vertical="center"/>
    </xf>
    <xf numFmtId="0" fontId="6" fillId="2" borderId="0" xfId="0" applyFont="1" applyFill="1"/>
    <xf numFmtId="0" fontId="7" fillId="2" borderId="0" xfId="2" applyFont="1" applyFill="1" applyProtection="1"/>
    <xf numFmtId="0" fontId="7" fillId="2" borderId="0" xfId="2" applyFont="1" applyFill="1" applyAlignment="1" applyProtection="1">
      <alignment horizontal="left" vertical="top"/>
    </xf>
    <xf numFmtId="0" fontId="7" fillId="4" borderId="1" xfId="2" applyFont="1" applyFill="1" applyBorder="1" applyAlignment="1" applyProtection="1">
      <alignment horizontal="left" vertical="top" wrapText="1"/>
      <protection locked="0"/>
    </xf>
    <xf numFmtId="0" fontId="8" fillId="5" borderId="2" xfId="0" applyFont="1" applyFill="1" applyBorder="1" applyProtection="1">
      <protection locked="0"/>
    </xf>
    <xf numFmtId="0" fontId="9" fillId="2" borderId="0" xfId="0" applyFont="1" applyFill="1"/>
    <xf numFmtId="0" fontId="8" fillId="5" borderId="1" xfId="0" applyFont="1" applyFill="1" applyBorder="1" applyProtection="1">
      <protection locked="0"/>
    </xf>
    <xf numFmtId="0" fontId="8" fillId="5" borderId="3" xfId="0" applyFont="1" applyFill="1" applyBorder="1" applyProtection="1">
      <protection locked="0"/>
    </xf>
    <xf numFmtId="0" fontId="4" fillId="2" borderId="0" xfId="2" applyFont="1" applyFill="1" applyAlignment="1" applyProtection="1">
      <alignment vertical="top"/>
    </xf>
    <xf numFmtId="0" fontId="10" fillId="2" borderId="0" xfId="2" applyFont="1" applyFill="1" applyProtection="1"/>
    <xf numFmtId="0" fontId="12" fillId="2" borderId="0" xfId="0" applyFont="1" applyFill="1" applyProtection="1"/>
    <xf numFmtId="0" fontId="11" fillId="2" borderId="0" xfId="2" applyFont="1" applyFill="1" applyProtection="1"/>
    <xf numFmtId="0" fontId="13" fillId="2" borderId="0" xfId="2" applyFont="1" applyFill="1" applyProtection="1"/>
    <xf numFmtId="0" fontId="14" fillId="0" borderId="0" xfId="0" applyFont="1" applyAlignment="1"/>
    <xf numFmtId="0" fontId="11" fillId="0" borderId="0" xfId="0" applyFont="1" applyAlignment="1" applyProtection="1"/>
    <xf numFmtId="0" fontId="9" fillId="0" borderId="0" xfId="0" applyFont="1"/>
    <xf numFmtId="0" fontId="15" fillId="6" borderId="5" xfId="0" applyFont="1" applyFill="1" applyBorder="1" applyAlignment="1" applyProtection="1">
      <alignment vertical="top"/>
    </xf>
    <xf numFmtId="0" fontId="11" fillId="6" borderId="5" xfId="0" applyFont="1" applyFill="1" applyBorder="1" applyAlignment="1" applyProtection="1"/>
    <xf numFmtId="0" fontId="15" fillId="0" borderId="0" xfId="0" applyFont="1" applyFill="1" applyBorder="1" applyAlignment="1" applyProtection="1">
      <alignment vertical="top"/>
    </xf>
    <xf numFmtId="0" fontId="11" fillId="0" borderId="0" xfId="0" applyFont="1" applyFill="1" applyBorder="1" applyAlignment="1" applyProtection="1"/>
    <xf numFmtId="0" fontId="15" fillId="0" borderId="6" xfId="0" applyFont="1" applyFill="1" applyBorder="1" applyAlignment="1" applyProtection="1">
      <alignment vertical="top"/>
    </xf>
    <xf numFmtId="0" fontId="11" fillId="7" borderId="0" xfId="0" applyFont="1" applyFill="1" applyAlignment="1" applyProtection="1"/>
    <xf numFmtId="0" fontId="16" fillId="8" borderId="0" xfId="0" applyFont="1" applyFill="1" applyAlignment="1" applyProtection="1"/>
    <xf numFmtId="0" fontId="11" fillId="9" borderId="0" xfId="0" applyFont="1" applyFill="1" applyAlignment="1" applyProtection="1"/>
    <xf numFmtId="0" fontId="13" fillId="10" borderId="0" xfId="3" applyFont="1" applyFill="1" applyAlignment="1" applyProtection="1">
      <alignment vertical="top"/>
    </xf>
    <xf numFmtId="0" fontId="11" fillId="0" borderId="0" xfId="3" applyFont="1" applyAlignment="1" applyProtection="1"/>
    <xf numFmtId="0" fontId="11" fillId="11" borderId="0" xfId="0" applyFont="1" applyFill="1" applyAlignment="1" applyProtection="1"/>
    <xf numFmtId="0" fontId="11" fillId="12" borderId="0" xfId="0" applyFont="1" applyFill="1" applyAlignment="1" applyProtection="1"/>
    <xf numFmtId="0" fontId="11" fillId="13" borderId="0" xfId="0" applyFont="1" applyFill="1" applyAlignment="1" applyProtection="1"/>
    <xf numFmtId="0" fontId="11" fillId="14" borderId="0" xfId="0" applyFont="1" applyFill="1" applyAlignment="1" applyProtection="1">
      <alignment vertical="top"/>
    </xf>
    <xf numFmtId="0" fontId="13" fillId="15" borderId="0" xfId="4" applyFont="1" applyFill="1" applyAlignment="1" applyProtection="1">
      <alignment vertical="top"/>
    </xf>
    <xf numFmtId="0" fontId="11" fillId="0" borderId="0" xfId="4" applyFont="1" applyProtection="1">
      <alignment horizontal="left" wrapText="1"/>
    </xf>
    <xf numFmtId="0" fontId="15" fillId="0" borderId="6" xfId="0" applyFont="1" applyBorder="1" applyAlignment="1" applyProtection="1">
      <alignment vertical="top"/>
    </xf>
    <xf numFmtId="0" fontId="11" fillId="16" borderId="0" xfId="4" applyFont="1" applyFill="1" applyAlignment="1" applyProtection="1">
      <alignment vertical="top"/>
    </xf>
    <xf numFmtId="0" fontId="11" fillId="0" borderId="0" xfId="4" applyFont="1" applyAlignment="1" applyProtection="1"/>
    <xf numFmtId="0" fontId="11" fillId="17" borderId="0" xfId="4" applyFont="1" applyFill="1" applyAlignment="1" applyProtection="1">
      <alignment vertical="top"/>
    </xf>
    <xf numFmtId="0" fontId="11" fillId="18" borderId="0" xfId="4" applyFont="1" applyFill="1" applyAlignment="1" applyProtection="1">
      <alignment vertical="top"/>
    </xf>
    <xf numFmtId="0" fontId="11" fillId="0" borderId="0" xfId="4" applyFont="1" applyFill="1" applyAlignment="1" applyProtection="1"/>
    <xf numFmtId="0" fontId="11" fillId="19" borderId="0" xfId="4" applyFont="1" applyFill="1" applyAlignment="1" applyProtection="1">
      <alignment vertical="top"/>
    </xf>
    <xf numFmtId="0" fontId="11" fillId="14" borderId="0" xfId="4" applyFont="1" applyFill="1" applyAlignment="1" applyProtection="1">
      <alignment vertical="top"/>
    </xf>
    <xf numFmtId="0" fontId="11" fillId="12" borderId="0" xfId="4" applyFont="1" applyFill="1" applyAlignment="1" applyProtection="1"/>
    <xf numFmtId="0" fontId="11" fillId="20" borderId="0" xfId="4" applyFont="1" applyFill="1" applyAlignment="1" applyProtection="1"/>
    <xf numFmtId="0" fontId="11" fillId="6" borderId="0" xfId="4" applyFont="1" applyFill="1" applyAlignment="1" applyProtection="1"/>
    <xf numFmtId="0" fontId="11" fillId="7" borderId="0" xfId="4" applyFont="1" applyFill="1" applyAlignment="1" applyProtection="1"/>
    <xf numFmtId="0" fontId="4" fillId="2" borderId="0" xfId="2" applyFont="1" applyFill="1"/>
    <xf numFmtId="0" fontId="7" fillId="2" borderId="0" xfId="2" applyFont="1" applyFill="1"/>
    <xf numFmtId="0" fontId="11" fillId="2" borderId="0" xfId="5" applyFont="1" applyFill="1" applyBorder="1" applyAlignment="1"/>
    <xf numFmtId="0" fontId="17" fillId="4" borderId="1" xfId="2" applyFont="1" applyFill="1" applyBorder="1"/>
    <xf numFmtId="0" fontId="7" fillId="2" borderId="1" xfId="2" applyFont="1" applyFill="1" applyBorder="1" applyAlignment="1" applyProtection="1">
      <alignment horizontal="left" vertical="top" wrapText="1"/>
      <protection locked="0"/>
    </xf>
    <xf numFmtId="14" fontId="7" fillId="2" borderId="1" xfId="2" applyNumberFormat="1" applyFont="1" applyFill="1" applyBorder="1" applyAlignment="1" applyProtection="1">
      <alignment horizontal="left" vertical="top" wrapText="1"/>
      <protection locked="0"/>
    </xf>
    <xf numFmtId="0" fontId="9" fillId="21" borderId="0" xfId="0" applyFont="1" applyFill="1"/>
    <xf numFmtId="0" fontId="9" fillId="21" borderId="0" xfId="0" applyFont="1" applyFill="1" applyAlignment="1">
      <alignment horizontal="left"/>
    </xf>
    <xf numFmtId="0" fontId="18" fillId="21" borderId="0" xfId="0" applyFont="1" applyFill="1"/>
    <xf numFmtId="0" fontId="19" fillId="0" borderId="0" xfId="0" applyFont="1"/>
    <xf numFmtId="0" fontId="20" fillId="0" borderId="0" xfId="0" applyFont="1"/>
    <xf numFmtId="0" fontId="0" fillId="0" borderId="0" xfId="0" applyAlignment="1">
      <alignment horizontal="left"/>
    </xf>
    <xf numFmtId="0" fontId="9" fillId="22" borderId="0" xfId="0" applyFont="1" applyFill="1"/>
    <xf numFmtId="0" fontId="9" fillId="18" borderId="0" xfId="0" applyFont="1" applyFill="1" applyBorder="1"/>
    <xf numFmtId="0" fontId="9" fillId="18" borderId="0" xfId="0" applyFont="1" applyFill="1"/>
    <xf numFmtId="0" fontId="9" fillId="23" borderId="0" xfId="0" applyFont="1" applyFill="1"/>
    <xf numFmtId="0" fontId="18" fillId="22" borderId="0" xfId="0" applyFont="1" applyFill="1"/>
    <xf numFmtId="0" fontId="9" fillId="22" borderId="0" xfId="0" applyFont="1" applyFill="1" applyAlignment="1">
      <alignment horizontal="left"/>
    </xf>
    <xf numFmtId="165" fontId="9" fillId="18" borderId="0" xfId="1" applyNumberFormat="1" applyFont="1" applyFill="1"/>
    <xf numFmtId="0" fontId="9" fillId="18" borderId="0" xfId="0" applyFont="1" applyFill="1" applyProtection="1"/>
    <xf numFmtId="165" fontId="11" fillId="17" borderId="0" xfId="1" applyNumberFormat="1" applyFont="1" applyFill="1" applyAlignment="1" applyProtection="1">
      <alignment vertical="top"/>
    </xf>
    <xf numFmtId="164" fontId="11" fillId="20" borderId="0" xfId="1" applyFont="1" applyFill="1" applyAlignment="1" applyProtection="1"/>
    <xf numFmtId="3" fontId="9" fillId="18" borderId="0" xfId="0" applyNumberFormat="1" applyFont="1" applyFill="1"/>
    <xf numFmtId="3" fontId="9" fillId="0" borderId="0" xfId="0" applyNumberFormat="1" applyFont="1"/>
    <xf numFmtId="0" fontId="18" fillId="18" borderId="0" xfId="0" applyFont="1" applyFill="1"/>
    <xf numFmtId="0" fontId="9" fillId="18" borderId="0" xfId="0" applyFont="1" applyFill="1" applyAlignment="1">
      <alignment horizontal="left"/>
    </xf>
    <xf numFmtId="0" fontId="0" fillId="0" borderId="0" xfId="0" applyProtection="1">
      <protection hidden="1"/>
    </xf>
    <xf numFmtId="0" fontId="7" fillId="2" borderId="2" xfId="2" applyFont="1" applyFill="1" applyBorder="1" applyAlignment="1" applyProtection="1">
      <alignment horizontal="left" vertical="top" wrapText="1"/>
      <protection locked="0"/>
    </xf>
    <xf numFmtId="0" fontId="7" fillId="2" borderId="4" xfId="2" applyFont="1" applyFill="1" applyBorder="1" applyAlignment="1" applyProtection="1">
      <alignment horizontal="left" vertical="top" wrapText="1"/>
      <protection locked="0"/>
    </xf>
    <xf numFmtId="0" fontId="7" fillId="2" borderId="3" xfId="2" applyFont="1" applyFill="1" applyBorder="1" applyAlignment="1" applyProtection="1">
      <alignment horizontal="left" vertical="top" wrapText="1"/>
      <protection locked="0"/>
    </xf>
    <xf numFmtId="0" fontId="11" fillId="2" borderId="2" xfId="2" applyFont="1" applyFill="1" applyBorder="1" applyAlignment="1" applyProtection="1">
      <alignment horizontal="left" vertical="top" wrapText="1"/>
      <protection locked="0"/>
    </xf>
  </cellXfs>
  <cellStyles count="6">
    <cellStyle name="Komma" xfId="1" builtinId="3"/>
    <cellStyle name="Normal 4" xfId="5" xr:uid="{3AEECF50-90D5-43D0-AC5B-A8A165AF42FE}"/>
    <cellStyle name="Standaard" xfId="0" builtinId="0"/>
    <cellStyle name="Standaard 15" xfId="2" xr:uid="{A5F009C7-0F3D-4074-942D-1162A0815F3E}"/>
    <cellStyle name="Standaard_Opgave_toetsmarge_aan_ARC_T02_jjjjQq" xfId="4" xr:uid="{1FFC4E2E-A148-441E-86B6-47093F15870D}"/>
    <cellStyle name="Standaard_SCR_ECAP_Life_T01_jjjjQq" xfId="3" xr:uid="{C6411C88-5996-4C12-871C-C793EE5E8902}"/>
  </cellStyles>
  <dxfs count="8">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rgb="FF006100"/>
      </font>
      <fill>
        <patternFill>
          <bgColor rgb="FFC6EFCE"/>
        </patternFill>
      </fill>
    </dxf>
    <dxf>
      <font>
        <color rgb="FF9C6500"/>
      </font>
      <fill>
        <patternFill>
          <bgColor rgb="FFFFEB9C"/>
        </patternFill>
      </fill>
    </dxf>
    <dxf>
      <font>
        <color rgb="FF9C0000"/>
      </font>
      <fill>
        <patternFill>
          <bgColor rgb="FFFFC7CE"/>
        </patternFill>
      </fill>
    </dxf>
  </dxfs>
  <tableStyles count="0" defaultTableStyle="TableStyleMedium2" defaultPivotStyle="PivotStyleLight16"/>
  <colors>
    <mruColors>
      <color rgb="FFCCFFCC"/>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customXml" Target="../customXml/item7.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23" Type="http://schemas.openxmlformats.org/officeDocument/2006/relationships/customXml" Target="../customXml/item9.xml"/><Relationship Id="rId10" Type="http://schemas.openxmlformats.org/officeDocument/2006/relationships/externalLink" Target="externalLinks/externalLink3.xml"/><Relationship Id="rId19"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 Id="rId22" Type="http://schemas.openxmlformats.org/officeDocument/2006/relationships/customXml" Target="../customXml/item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ctuariaat/SSC%20Marktwaarde%20Verslaglegging/Projecten/Vena/VENA%20werkmap%20Angela/meerwaardespaarlostool/meerwaardespaarlos.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ctuariaat/SSC%20Marktwaarde%20Verslaglegging/2018/2018Q4/03.%20EA/Operationeel/yieldcurves/2018M12%20YC%20All.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business.finl.fortis\groups\ALM\03%20Disciplines%201\2012Q3\2012Q3\IR&amp;VM\2012Q3%20stappenpla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oer"/>
      <sheetName val="meerwaardetabel"/>
      <sheetName val="Results - Group 1 - Run 201"/>
      <sheetName val="Results - Group 1 - Run 202"/>
      <sheetName val="Results - Group 1 - Run 203"/>
      <sheetName val="Results - Group 1 - Run 204"/>
      <sheetName val="Results - Group 1 - Run 205"/>
      <sheetName val="Results - Group 1 - Run 206"/>
      <sheetName val="Results - Group 1 - Run 207"/>
      <sheetName val="Results - Group 1 - Run 208"/>
      <sheetName val="Results - Group 1 - Run 209"/>
      <sheetName val="Te hanteren yield"/>
      <sheetName val="Yieldcurves"/>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eck"/>
      <sheetName val="Controle"/>
      <sheetName val="Overzicht YC"/>
      <sheetName val="Curves"/>
      <sheetName val="Shocks"/>
      <sheetName val="AC ZC YC"/>
      <sheetName val="DF"/>
      <sheetName val="AC AC YC"/>
      <sheetName val="VA"/>
      <sheetName val="Inflation swaps"/>
      <sheetName val="Audit"/>
    </sheetNames>
    <sheetDataSet>
      <sheetData sheetId="0" refreshError="1"/>
      <sheetData sheetId="1" refreshError="1"/>
      <sheetData sheetId="2">
        <row r="5">
          <cell r="A5" t="str">
            <v>Curve</v>
          </cell>
          <cell r="F5" t="str">
            <v>VA</v>
          </cell>
        </row>
        <row r="6">
          <cell r="A6" t="str">
            <v>Dutch Govt type00</v>
          </cell>
          <cell r="F6" t="str">
            <v>Geen type00</v>
          </cell>
        </row>
        <row r="7">
          <cell r="A7" t="str">
            <v>ECB Flat Zero type00</v>
          </cell>
          <cell r="F7" t="str">
            <v>swap.cra.zero.min250bp.va</v>
          </cell>
        </row>
        <row r="8">
          <cell r="A8" t="str">
            <v>DNB RTS</v>
          </cell>
          <cell r="F8" t="str">
            <v>swap.cra.zero.min250bp.va.sw220</v>
          </cell>
        </row>
        <row r="9">
          <cell r="A9" t="str">
            <v>DNB alternatieve extrapolatie curve</v>
          </cell>
          <cell r="F9" t="str">
            <v>swap.cra.zero.min250bp.va.sw350</v>
          </cell>
        </row>
        <row r="10">
          <cell r="A10" t="str">
            <v>swap.cra.zero.min250bp.va</v>
          </cell>
          <cell r="F10" t="str">
            <v>swap.cra.zero.min200bp.va</v>
          </cell>
        </row>
        <row r="11">
          <cell r="A11" t="str">
            <v>swap.cra.zero.min250bp.va.sw220</v>
          </cell>
          <cell r="F11" t="str">
            <v>swap.cra.zero.min200bp.va.sw220</v>
          </cell>
        </row>
        <row r="12">
          <cell r="A12" t="str">
            <v>swap.cra.zero.min250bp.va.sw350</v>
          </cell>
          <cell r="F12" t="str">
            <v>swap.cra.zero.min200bp.va.sw350</v>
          </cell>
        </row>
        <row r="13">
          <cell r="A13" t="str">
            <v>swap.cra.zero.min250bp</v>
          </cell>
          <cell r="F13" t="str">
            <v>swap.cra.zero.min150bp.va</v>
          </cell>
        </row>
        <row r="14">
          <cell r="A14" t="str">
            <v>swap.cra.zero.min250bp.down</v>
          </cell>
          <cell r="F14" t="str">
            <v>swap.cra.zero.min150bp.va.sw220</v>
          </cell>
        </row>
        <row r="15">
          <cell r="A15" t="str">
            <v>swap.cra.zero.min250bp.up</v>
          </cell>
          <cell r="F15" t="str">
            <v>swap.cra.zero.min150bp.va.sw350</v>
          </cell>
        </row>
        <row r="16">
          <cell r="A16" t="str">
            <v>swap.cra.zero.min250bp.sw220</v>
          </cell>
          <cell r="F16" t="str">
            <v>swap.cra.zero.min100bp.va</v>
          </cell>
        </row>
        <row r="17">
          <cell r="A17" t="str">
            <v>swap.cra.zero.min250bp.sw220.down220</v>
          </cell>
          <cell r="F17" t="str">
            <v>swap.cra.zero.min100bp.va.sw220</v>
          </cell>
        </row>
        <row r="18">
          <cell r="A18" t="str">
            <v>swap.cra.zero.min250bp.sw220.up220</v>
          </cell>
          <cell r="F18" t="str">
            <v>swap.cra.zero.min100bp.va.sw350</v>
          </cell>
        </row>
        <row r="19">
          <cell r="A19" t="str">
            <v>swap.cra.zero.min250bp.sw350</v>
          </cell>
          <cell r="F19" t="str">
            <v>swap.cra.zero.min50bp.va</v>
          </cell>
        </row>
        <row r="20">
          <cell r="A20" t="str">
            <v>swap.cra.zero.min250bp.sw350.down350</v>
          </cell>
          <cell r="F20" t="str">
            <v>swap.cra.zero.min50bp.va.sw220</v>
          </cell>
        </row>
        <row r="21">
          <cell r="A21" t="str">
            <v>swap.cra.zero.min250bp.sw350.up350</v>
          </cell>
          <cell r="F21" t="str">
            <v>swap.cra.zero.min50bp.va.sw350</v>
          </cell>
        </row>
        <row r="22">
          <cell r="A22" t="str">
            <v>swap.zero.min250bp</v>
          </cell>
          <cell r="F22" t="str">
            <v>swap.cra.zero.va</v>
          </cell>
        </row>
        <row r="23">
          <cell r="A23" t="str">
            <v>swap.cra.zero.min250bp.va.down</v>
          </cell>
          <cell r="F23" t="str">
            <v>swap.cra.zero.va.sw220</v>
          </cell>
        </row>
        <row r="24">
          <cell r="A24" t="str">
            <v>swap.cra.zero.min250bp.va.up</v>
          </cell>
          <cell r="F24" t="str">
            <v>swap.cra.zero.va.sw350</v>
          </cell>
        </row>
        <row r="25">
          <cell r="A25" t="str">
            <v>swap.cra.zero.min250bp.va.sw220.down220</v>
          </cell>
          <cell r="F25" t="str">
            <v>swap.cra.zero.plus50bp.va</v>
          </cell>
        </row>
        <row r="26">
          <cell r="A26" t="str">
            <v>swap.cra.zero.min250bp.va.sw220.up220</v>
          </cell>
          <cell r="F26" t="str">
            <v>swap.cra.zero.plus50bp.va.sw220</v>
          </cell>
        </row>
        <row r="27">
          <cell r="A27" t="str">
            <v>swap.cra.zero.min250bp.va.sw350.down350</v>
          </cell>
          <cell r="F27" t="str">
            <v>swap.cra.zero.plus50bp.va.sw350</v>
          </cell>
        </row>
        <row r="28">
          <cell r="A28" t="str">
            <v>swap.cra.zero.min250bp.va.sw350.up350</v>
          </cell>
          <cell r="F28" t="str">
            <v>swap.cra.zero.plus100bp.va</v>
          </cell>
        </row>
        <row r="29">
          <cell r="A29" t="str">
            <v>zero.min250bp.down</v>
          </cell>
          <cell r="F29" t="str">
            <v>swap.cra.zero.plus100bp.va.sw220</v>
          </cell>
        </row>
        <row r="30">
          <cell r="A30" t="str">
            <v>zero.min250bp.down220</v>
          </cell>
          <cell r="F30" t="str">
            <v>swap.cra.zero.plus100bp.va.sw350</v>
          </cell>
        </row>
        <row r="31">
          <cell r="A31" t="str">
            <v>zero.min250bp.down350</v>
          </cell>
          <cell r="F31" t="str">
            <v>swap.cra.zero.plus150bp.va</v>
          </cell>
        </row>
        <row r="32">
          <cell r="A32" t="str">
            <v>zero.min250bp.up</v>
          </cell>
          <cell r="F32" t="str">
            <v>swap.cra.zero.plus150bp.va.sw220</v>
          </cell>
        </row>
        <row r="33">
          <cell r="A33" t="str">
            <v>zero.min250bp.up220</v>
          </cell>
          <cell r="F33" t="str">
            <v>swap.cra.zero.plus150bp.va.sw350</v>
          </cell>
        </row>
        <row r="34">
          <cell r="A34" t="str">
            <v>zero.min250bp.up350</v>
          </cell>
          <cell r="F34" t="str">
            <v>swap.cra.zero.plus200bp.va</v>
          </cell>
        </row>
        <row r="35">
          <cell r="A35" t="str">
            <v>swap.zero.min250bp.down</v>
          </cell>
          <cell r="F35" t="str">
            <v>swap.cra.zero.plus200bp.va.sw220</v>
          </cell>
        </row>
        <row r="36">
          <cell r="A36" t="str">
            <v>swap.zero.min250bp.down220</v>
          </cell>
          <cell r="F36" t="str">
            <v>swap.cra.zero.plus200bp.va.sw350</v>
          </cell>
        </row>
        <row r="37">
          <cell r="A37" t="str">
            <v>swap.zero.min250bp.down350</v>
          </cell>
          <cell r="F37" t="str">
            <v>swap.cra.zero.plus250bp.va</v>
          </cell>
        </row>
        <row r="38">
          <cell r="A38" t="str">
            <v>swap.zero.min250bp.up</v>
          </cell>
          <cell r="F38" t="str">
            <v>swap.cra.zero.plus250bp.va.sw220</v>
          </cell>
        </row>
        <row r="39">
          <cell r="A39" t="str">
            <v>swap.zero.min250bp.up220</v>
          </cell>
          <cell r="F39" t="str">
            <v>swap.cra.zero.plus250bp.va.sw350</v>
          </cell>
        </row>
        <row r="40">
          <cell r="A40" t="str">
            <v>swap.zero.min250bp.up350</v>
          </cell>
          <cell r="F40" t="str">
            <v>swap.cra.1y.plus10bp.va.dnb.alt.extrap</v>
          </cell>
        </row>
        <row r="41">
          <cell r="A41" t="str">
            <v>swap.cra.zero.min200bp.va</v>
          </cell>
          <cell r="F41" t="str">
            <v>swap.cra.2y.plus10bp.va.dnb.alt.extrap</v>
          </cell>
        </row>
        <row r="42">
          <cell r="A42" t="str">
            <v>swap.cra.zero.min200bp.va.sw220</v>
          </cell>
          <cell r="F42" t="str">
            <v>swap.cra.3y.plus10bp.va.dnb.alt.extrap</v>
          </cell>
        </row>
        <row r="43">
          <cell r="A43" t="str">
            <v>swap.cra.zero.min200bp.va.sw350</v>
          </cell>
          <cell r="F43" t="str">
            <v>swap.cra.4y.plus10bp.va.dnb.alt.extrap</v>
          </cell>
        </row>
        <row r="44">
          <cell r="A44" t="str">
            <v>swap.cra.zero.min200bp</v>
          </cell>
          <cell r="F44" t="str">
            <v>swap.cra.5y.plus10bp.va.dnb.alt.extrap</v>
          </cell>
        </row>
        <row r="45">
          <cell r="A45" t="str">
            <v>swap.cra.zero.min200bp.down</v>
          </cell>
          <cell r="F45" t="str">
            <v>swap.cra.6y.plus10bp.va.dnb.alt.extrap</v>
          </cell>
        </row>
        <row r="46">
          <cell r="A46" t="str">
            <v>swap.cra.zero.min200bp.up</v>
          </cell>
          <cell r="F46" t="str">
            <v>swap.cra.7y.plus10bp.va.dnb.alt.extrap</v>
          </cell>
        </row>
        <row r="47">
          <cell r="A47" t="str">
            <v>swap.cra.zero.min200bp.sw220</v>
          </cell>
          <cell r="F47" t="str">
            <v>swap.cra.8y.plus10bp.va.dnb.alt.extrap</v>
          </cell>
        </row>
        <row r="48">
          <cell r="A48" t="str">
            <v>swap.cra.zero.min200bp.sw220.down220</v>
          </cell>
          <cell r="F48" t="str">
            <v>swap.cra.9y.plus10bp.va.dnb.alt.extrap</v>
          </cell>
        </row>
        <row r="49">
          <cell r="A49" t="str">
            <v>swap.cra.zero.min200bp.sw220.up220</v>
          </cell>
          <cell r="F49" t="str">
            <v>swap.cra.10y.plus10bp.va.dnb.alt.extrap</v>
          </cell>
        </row>
        <row r="50">
          <cell r="A50" t="str">
            <v>swap.cra.zero.min200bp.sw350</v>
          </cell>
          <cell r="F50" t="str">
            <v>swap.cra.12y.plus10bp.va.dnb.alt.extrap</v>
          </cell>
        </row>
        <row r="51">
          <cell r="A51" t="str">
            <v>swap.cra.zero.min200bp.sw350.down350</v>
          </cell>
          <cell r="F51" t="str">
            <v>swap.cra.15y.plus10bp.va.dnb.alt.extrap</v>
          </cell>
        </row>
        <row r="52">
          <cell r="A52" t="str">
            <v>swap.cra.zero.min200bp.sw350.up350</v>
          </cell>
          <cell r="F52" t="str">
            <v>swap.cra.20y.plus10bp.va.dnb.alt.extrap</v>
          </cell>
        </row>
        <row r="53">
          <cell r="A53" t="str">
            <v>swap.zero.min200bp</v>
          </cell>
          <cell r="F53" t="str">
            <v>swap.cra.25y.plus10bp.va.dnb.alt.extrap</v>
          </cell>
        </row>
        <row r="54">
          <cell r="A54" t="str">
            <v>swap.cra.zero.min200bp.va.down</v>
          </cell>
          <cell r="F54" t="str">
            <v>swap.cra.30y.plus10bp.va.dnb.alt.extrap</v>
          </cell>
        </row>
        <row r="55">
          <cell r="A55" t="str">
            <v>swap.cra.zero.min200bp.va.up</v>
          </cell>
          <cell r="F55" t="str">
            <v>swap.cra.40y.plus10bp.va.dnb.alt.extrap</v>
          </cell>
        </row>
        <row r="56">
          <cell r="A56" t="str">
            <v>swap.cra.zero.min200bp.va.sw220.down220</v>
          </cell>
          <cell r="F56" t="str">
            <v>swap.cra.50y.plus10bp.va.dnb.alt.extrap</v>
          </cell>
        </row>
        <row r="57">
          <cell r="A57" t="str">
            <v>swap.cra.zero.min200bp.va.sw220.up220</v>
          </cell>
          <cell r="F57" t="str">
            <v>swap.cra.1y.min10bp.va.dnb.alt.extrap</v>
          </cell>
        </row>
        <row r="58">
          <cell r="A58" t="str">
            <v>swap.cra.zero.min200bp.va.sw350.down350</v>
          </cell>
          <cell r="F58" t="str">
            <v>swap.cra.2y.min10bp.va.dnb.alt.extrap</v>
          </cell>
        </row>
        <row r="59">
          <cell r="A59" t="str">
            <v>swap.cra.zero.min200bp.va.sw350.up350</v>
          </cell>
          <cell r="F59" t="str">
            <v>swap.cra.3y.min10bp.va.dnb.alt.extrap</v>
          </cell>
        </row>
        <row r="60">
          <cell r="A60" t="str">
            <v>zero.min200bp.down</v>
          </cell>
          <cell r="F60" t="str">
            <v>swap.cra.4y.min10bp.va.dnb.alt.extrap</v>
          </cell>
        </row>
        <row r="61">
          <cell r="A61" t="str">
            <v>zero.min200bp.down220</v>
          </cell>
          <cell r="F61" t="str">
            <v>swap.cra.5y.min10bp.va.dnb.alt.extrap</v>
          </cell>
        </row>
        <row r="62">
          <cell r="A62" t="str">
            <v>zero.min200bp.down350</v>
          </cell>
          <cell r="F62" t="str">
            <v>swap.cra.6y.min10bp.va.dnb.alt.extrap</v>
          </cell>
        </row>
        <row r="63">
          <cell r="A63" t="str">
            <v>zero.min200bp.up</v>
          </cell>
          <cell r="F63" t="str">
            <v>swap.cra.7y.min10bp.va.dnb.alt.extrap</v>
          </cell>
        </row>
        <row r="64">
          <cell r="A64" t="str">
            <v>zero.min200bp.up220</v>
          </cell>
          <cell r="F64" t="str">
            <v>swap.cra.8y.min10bp.va.dnb.alt.extrap</v>
          </cell>
        </row>
        <row r="65">
          <cell r="A65" t="str">
            <v>zero.min200bp.up350</v>
          </cell>
          <cell r="F65" t="str">
            <v>swap.cra.9y.min10bp.va.dnb.alt.extrap</v>
          </cell>
        </row>
        <row r="66">
          <cell r="A66" t="str">
            <v>swap.zero.min200bp.down</v>
          </cell>
          <cell r="F66" t="str">
            <v>swap.cra.10y.min10bp.va.dnb.alt.extrap</v>
          </cell>
        </row>
        <row r="67">
          <cell r="A67" t="str">
            <v>swap.zero.min200bp.down220</v>
          </cell>
          <cell r="F67" t="str">
            <v>swap.cra.12y.min10bp.va.dnb.alt.extrap</v>
          </cell>
        </row>
        <row r="68">
          <cell r="A68" t="str">
            <v>swap.zero.min200bp.down350</v>
          </cell>
          <cell r="F68" t="str">
            <v>swap.cra.15y.min10bp.va.dnb.alt.extrap</v>
          </cell>
        </row>
        <row r="69">
          <cell r="A69" t="str">
            <v>swap.zero.min200bp.up</v>
          </cell>
          <cell r="F69" t="str">
            <v>swap.cra.20y.min10bp.va.dnb.alt.extrap</v>
          </cell>
        </row>
        <row r="70">
          <cell r="A70" t="str">
            <v>swap.zero.min200bp.up220</v>
          </cell>
          <cell r="F70" t="str">
            <v>swap.cra.25y.min10bp.va.dnb.alt.extrap</v>
          </cell>
        </row>
        <row r="71">
          <cell r="A71" t="str">
            <v>swap.zero.min200bp.up350</v>
          </cell>
          <cell r="F71" t="str">
            <v>swap.cra.30y.min10bp.va.dnb.alt.extrap</v>
          </cell>
        </row>
        <row r="72">
          <cell r="A72" t="str">
            <v>swap.cra.zero.min150bp.va</v>
          </cell>
          <cell r="F72" t="str">
            <v>swap.cra.40y.min10bp.va.dnb.alt.extrap</v>
          </cell>
        </row>
        <row r="73">
          <cell r="A73" t="str">
            <v>swap.cra.zero.min150bp.va.sw220</v>
          </cell>
          <cell r="F73" t="str">
            <v>swap.cra.50y.min10bp.va.dnb.alt.extrap</v>
          </cell>
        </row>
        <row r="74">
          <cell r="A74" t="str">
            <v>swap.cra.zero.min150bp.va.sw350</v>
          </cell>
          <cell r="F74" t="str">
            <v>swap.cra.zero.va.sw370</v>
          </cell>
        </row>
        <row r="75">
          <cell r="A75" t="str">
            <v>swap.cra.zero.min150bp</v>
          </cell>
          <cell r="F75" t="str">
            <v>swap.cra.zero.va.sw320</v>
          </cell>
        </row>
        <row r="76">
          <cell r="A76" t="str">
            <v>swap.cra.zero.min150bp.down</v>
          </cell>
          <cell r="F76" t="str">
            <v>swap.cra.zero.va.sw270</v>
          </cell>
        </row>
        <row r="77">
          <cell r="A77" t="str">
            <v>swap.cra.zero.min150bp.up</v>
          </cell>
          <cell r="F77" t="str">
            <v>swap.cra.zero.min10bp.va</v>
          </cell>
        </row>
        <row r="78">
          <cell r="A78" t="str">
            <v>swap.cra.zero.min150bp.sw220</v>
          </cell>
          <cell r="F78" t="str">
            <v>swap.cra.zero.plus10bp.va</v>
          </cell>
        </row>
        <row r="79">
          <cell r="A79" t="str">
            <v>swap.cra.zero.min150bp.sw220.down220</v>
          </cell>
          <cell r="F79" t="str">
            <v>swap.cra.zero.plus300bp.va</v>
          </cell>
        </row>
        <row r="80">
          <cell r="A80" t="str">
            <v>swap.cra.zero.min150bp.sw220.up220</v>
          </cell>
          <cell r="F80" t="str">
            <v>swap.cra.zero.plus400bp.va</v>
          </cell>
        </row>
        <row r="81">
          <cell r="A81" t="str">
            <v>swap.cra.zero.min150bp.sw350</v>
          </cell>
          <cell r="F81" t="str">
            <v>swap.cra.zero.plus500bp.va</v>
          </cell>
        </row>
        <row r="82">
          <cell r="A82" t="str">
            <v>swap.cra.zero.min150bp.sw350.down350</v>
          </cell>
          <cell r="F82" t="str">
            <v>swap.cra.10y.min10bp.va.sw405</v>
          </cell>
        </row>
        <row r="83">
          <cell r="A83" t="str">
            <v>swap.cra.zero.min150bp.sw350.up350</v>
          </cell>
          <cell r="F83" t="str">
            <v>swap.cra.10y.plus10bp.va.sw405</v>
          </cell>
        </row>
        <row r="84">
          <cell r="A84" t="str">
            <v>swap.zero.min150bp</v>
          </cell>
          <cell r="F84" t="str">
            <v>swap.cra.12y.min10bp.va.sw405</v>
          </cell>
        </row>
        <row r="85">
          <cell r="A85" t="str">
            <v>swap.cra.zero.min150bp.va.down</v>
          </cell>
          <cell r="F85" t="str">
            <v>swap.cra.12y.plus10bp.va.sw405</v>
          </cell>
        </row>
        <row r="86">
          <cell r="A86" t="str">
            <v>swap.cra.zero.min150bp.va.up</v>
          </cell>
          <cell r="F86" t="str">
            <v>swap.cra.15y.min10bp.va.sw405</v>
          </cell>
        </row>
        <row r="87">
          <cell r="A87" t="str">
            <v>swap.cra.zero.min150bp.va.sw220.down220</v>
          </cell>
          <cell r="F87" t="str">
            <v>swap.cra.15y.plus10bp.va.sw405</v>
          </cell>
        </row>
        <row r="88">
          <cell r="A88" t="str">
            <v>swap.cra.zero.min150bp.va.sw220.up220</v>
          </cell>
          <cell r="F88" t="str">
            <v>swap.cra.1y.min10bp.va.sw405</v>
          </cell>
        </row>
        <row r="89">
          <cell r="A89" t="str">
            <v>swap.cra.zero.min150bp.va.sw350.down350</v>
          </cell>
          <cell r="F89" t="str">
            <v>swap.cra.1y.plus10bp.va.sw405</v>
          </cell>
        </row>
        <row r="90">
          <cell r="A90" t="str">
            <v>swap.cra.zero.min150bp.va.sw350.up350</v>
          </cell>
          <cell r="F90" t="str">
            <v>swap.cra.20y.min10bp.va.sw405</v>
          </cell>
        </row>
        <row r="91">
          <cell r="A91" t="str">
            <v>zero.min150bp.down</v>
          </cell>
          <cell r="F91" t="str">
            <v>swap.cra.20y.plus10bp.va.sw405</v>
          </cell>
        </row>
        <row r="92">
          <cell r="A92" t="str">
            <v>zero.min150bp.down220</v>
          </cell>
          <cell r="F92" t="str">
            <v>swap.cra.25y.min10bp.va.sw405</v>
          </cell>
        </row>
        <row r="93">
          <cell r="A93" t="str">
            <v>zero.min150bp.down350</v>
          </cell>
          <cell r="F93" t="str">
            <v>swap.cra.25y.plus10bp.va.sw405</v>
          </cell>
        </row>
        <row r="94">
          <cell r="A94" t="str">
            <v>zero.min150bp.up</v>
          </cell>
          <cell r="F94" t="str">
            <v>swap.cra.2y.min10bp.va.sw405</v>
          </cell>
        </row>
        <row r="95">
          <cell r="A95" t="str">
            <v>zero.min150bp.up220</v>
          </cell>
          <cell r="F95" t="str">
            <v>swap.cra.2y.plus10bp.va.sw405</v>
          </cell>
        </row>
        <row r="96">
          <cell r="A96" t="str">
            <v>zero.min150bp.up350</v>
          </cell>
          <cell r="F96" t="str">
            <v>swap.cra.30y.min10bp.va.sw405</v>
          </cell>
        </row>
        <row r="97">
          <cell r="A97" t="str">
            <v>swap.zero.min150bp.down</v>
          </cell>
          <cell r="F97" t="str">
            <v>swap.cra.30y.plus10bp.va.sw405</v>
          </cell>
        </row>
        <row r="98">
          <cell r="A98" t="str">
            <v>swap.zero.min150bp.down220</v>
          </cell>
          <cell r="F98" t="str">
            <v>swap.cra.3y.min10bp.va.sw405</v>
          </cell>
        </row>
        <row r="99">
          <cell r="A99" t="str">
            <v>swap.zero.min150bp.down350</v>
          </cell>
          <cell r="F99" t="str">
            <v>swap.cra.3y.plus10bp.va.sw405</v>
          </cell>
        </row>
        <row r="100">
          <cell r="A100" t="str">
            <v>swap.zero.min150bp.up</v>
          </cell>
          <cell r="F100" t="str">
            <v>swap.cra.40y.min10bp.va.sw405</v>
          </cell>
        </row>
        <row r="101">
          <cell r="A101" t="str">
            <v>swap.zero.min150bp.up220</v>
          </cell>
          <cell r="F101" t="str">
            <v>swap.cra.40y.plus10bp.va.sw405</v>
          </cell>
        </row>
        <row r="102">
          <cell r="A102" t="str">
            <v>swap.zero.min150bp.up350</v>
          </cell>
          <cell r="F102" t="str">
            <v>swap.cra.4y.min10bp.va.sw405</v>
          </cell>
        </row>
        <row r="103">
          <cell r="A103" t="str">
            <v>swap.cra.zero.min100bp.va</v>
          </cell>
          <cell r="F103" t="str">
            <v>swap.cra.4y.plus10bp.va.sw405</v>
          </cell>
        </row>
        <row r="104">
          <cell r="A104" t="str">
            <v>swap.cra.zero.min100bp.va.sw220</v>
          </cell>
          <cell r="F104" t="str">
            <v>swap.cra.50y.min10bp.va.sw405</v>
          </cell>
        </row>
        <row r="105">
          <cell r="A105" t="str">
            <v>swap.cra.zero.min100bp.va.sw350</v>
          </cell>
          <cell r="F105" t="str">
            <v>swap.cra.50y.plus10bp.va.sw405</v>
          </cell>
        </row>
        <row r="106">
          <cell r="A106" t="str">
            <v>swap.cra.zero.min100bp</v>
          </cell>
          <cell r="F106" t="str">
            <v>swap.cra.5y.min10bp.va.sw405</v>
          </cell>
        </row>
        <row r="107">
          <cell r="A107" t="str">
            <v>swap.cra.zero.min100bp.down</v>
          </cell>
          <cell r="F107" t="str">
            <v>swap.cra.5y.plus10bp.va.sw405</v>
          </cell>
        </row>
        <row r="108">
          <cell r="A108" t="str">
            <v>swap.cra.zero.min100bp.up</v>
          </cell>
          <cell r="F108" t="str">
            <v>swap.cra.6y.min10bp.va.sw405</v>
          </cell>
        </row>
        <row r="109">
          <cell r="A109" t="str">
            <v>swap.cra.zero.min100bp.sw220</v>
          </cell>
          <cell r="F109" t="str">
            <v>swap.cra.6y.plus10bp.va.sw405</v>
          </cell>
        </row>
        <row r="110">
          <cell r="A110" t="str">
            <v>swap.cra.zero.min100bp.sw220.down220</v>
          </cell>
          <cell r="F110" t="str">
            <v>swap.cra.7y.min10bp.va.sw405</v>
          </cell>
        </row>
        <row r="111">
          <cell r="A111" t="str">
            <v>swap.cra.zero.min100bp.sw220.up220</v>
          </cell>
          <cell r="F111" t="str">
            <v>swap.cra.7y.plus10bp.va.sw405</v>
          </cell>
        </row>
        <row r="112">
          <cell r="A112" t="str">
            <v>swap.cra.zero.min100bp.sw350</v>
          </cell>
          <cell r="F112" t="str">
            <v>swap.cra.8y.min10bp.va.sw405</v>
          </cell>
        </row>
        <row r="113">
          <cell r="A113" t="str">
            <v>swap.cra.zero.min100bp.sw350.down350</v>
          </cell>
          <cell r="F113" t="str">
            <v>swap.cra.8y.plus10bp.va.sw405</v>
          </cell>
        </row>
        <row r="114">
          <cell r="A114" t="str">
            <v>swap.cra.zero.min100bp.sw350.up350</v>
          </cell>
          <cell r="F114" t="str">
            <v>swap.cra.9y.min10bp.va.sw405</v>
          </cell>
        </row>
        <row r="115">
          <cell r="A115" t="str">
            <v>swap.zero.min100bp</v>
          </cell>
          <cell r="F115" t="str">
            <v>swap.cra.9y.plus10bp.va.sw405</v>
          </cell>
        </row>
        <row r="116">
          <cell r="A116" t="str">
            <v>swap.cra.zero.min100bp.va.down</v>
          </cell>
          <cell r="F116" t="str">
            <v>swap.cra.ecap.minPC1.va.sw405</v>
          </cell>
        </row>
        <row r="117">
          <cell r="A117" t="str">
            <v>swap.cra.zero.min100bp.va.up</v>
          </cell>
          <cell r="F117" t="str">
            <v>swap.cra.ecap.minPC2.va.sw405</v>
          </cell>
        </row>
        <row r="118">
          <cell r="A118" t="str">
            <v>swap.cra.zero.min100bp.va.sw220.down220</v>
          </cell>
          <cell r="F118" t="str">
            <v>swap.cra.ecap.plusPC1.va.sw405</v>
          </cell>
        </row>
        <row r="119">
          <cell r="A119" t="str">
            <v>swap.cra.zero.min100bp.va.sw220.up220</v>
          </cell>
          <cell r="F119" t="str">
            <v>swap.cra.ecap.plusPC2.va.sw405</v>
          </cell>
        </row>
        <row r="120">
          <cell r="A120" t="str">
            <v>swap.cra.zero.min100bp.va.sw350.down350</v>
          </cell>
          <cell r="F120" t="str">
            <v>swap.cra.var.minPC1.va.sw405</v>
          </cell>
        </row>
        <row r="121">
          <cell r="A121" t="str">
            <v>swap.cra.zero.min100bp.va.sw350.up350</v>
          </cell>
          <cell r="F121" t="str">
            <v>swap.cra.var.minPC2.va.sw405</v>
          </cell>
        </row>
        <row r="122">
          <cell r="A122" t="str">
            <v>zero.min100bp.down</v>
          </cell>
          <cell r="F122" t="str">
            <v>swap.cra.var.plusPC1.va.sw405</v>
          </cell>
        </row>
        <row r="123">
          <cell r="A123" t="str">
            <v>zero.min100bp.down220</v>
          </cell>
          <cell r="F123" t="str">
            <v>swap.cra.var.plusPC2.va.sw405</v>
          </cell>
        </row>
        <row r="124">
          <cell r="A124" t="str">
            <v>zero.min100bp.down350</v>
          </cell>
          <cell r="F124" t="str">
            <v>swap.cra.zero.min100bp.va.sw405</v>
          </cell>
        </row>
        <row r="125">
          <cell r="A125" t="str">
            <v>zero.min100bp.up</v>
          </cell>
          <cell r="F125" t="str">
            <v>swap.cra.zero.min150bp.va.sw405</v>
          </cell>
        </row>
        <row r="126">
          <cell r="A126" t="str">
            <v>zero.min100bp.up220</v>
          </cell>
          <cell r="F126" t="str">
            <v>swap.cra.zero.min200bp.va.sw405</v>
          </cell>
        </row>
        <row r="127">
          <cell r="A127" t="str">
            <v>zero.min100bp.up350</v>
          </cell>
          <cell r="F127" t="str">
            <v>swap.cra.zero.min250bp.va.sw405</v>
          </cell>
        </row>
        <row r="128">
          <cell r="A128" t="str">
            <v>swap.zero.min100bp.down</v>
          </cell>
          <cell r="F128" t="str">
            <v>swap.cra.zero.min50bp.va.sw405</v>
          </cell>
        </row>
        <row r="129">
          <cell r="A129" t="str">
            <v>swap.zero.min100bp.down220</v>
          </cell>
          <cell r="F129" t="str">
            <v>swap.cra.zero.plus100bp.va.sw405</v>
          </cell>
        </row>
        <row r="130">
          <cell r="A130" t="str">
            <v>swap.zero.min100bp.down350</v>
          </cell>
          <cell r="F130" t="str">
            <v>swap.cra.zero.plus150bp.va.sw405</v>
          </cell>
        </row>
        <row r="131">
          <cell r="A131" t="str">
            <v>swap.zero.min100bp.up</v>
          </cell>
          <cell r="F131" t="str">
            <v>swap.cra.zero.plus200bp.va.sw405</v>
          </cell>
        </row>
        <row r="132">
          <cell r="A132" t="str">
            <v>swap.zero.min100bp.up220</v>
          </cell>
          <cell r="F132" t="str">
            <v>swap.cra.zero.plus250bp.va.sw405</v>
          </cell>
        </row>
        <row r="133">
          <cell r="A133" t="str">
            <v>swap.zero.min100bp.up350</v>
          </cell>
          <cell r="F133" t="str">
            <v>swap.cra.zero.plus50bp.va.sw405</v>
          </cell>
        </row>
        <row r="134">
          <cell r="A134" t="str">
            <v>swap.cra.zero.min50bp.va</v>
          </cell>
          <cell r="F134" t="str">
            <v>swap.cra.zero.va.credit.plus75bp.sw405</v>
          </cell>
        </row>
        <row r="135">
          <cell r="A135" t="str">
            <v>swap.cra.zero.min50bp.va.sw220</v>
          </cell>
          <cell r="F135" t="str">
            <v>swap.cra.zero.va.gov.plus50bp.sw405</v>
          </cell>
        </row>
        <row r="136">
          <cell r="A136" t="str">
            <v>swap.cra.zero.min50bp.va.sw350</v>
          </cell>
          <cell r="F136" t="str">
            <v>swap.cra.zero.va.min10bp.sw405</v>
          </cell>
        </row>
        <row r="137">
          <cell r="A137" t="str">
            <v>swap.cra.zero.min50bp</v>
          </cell>
          <cell r="F137" t="str">
            <v>swap.cra.zero.va.sw405</v>
          </cell>
        </row>
        <row r="138">
          <cell r="A138" t="str">
            <v>swap.cra.zero.min50bp.down</v>
          </cell>
          <cell r="F138" t="str">
            <v>swap.cra.zero.min100bp.va.sw240</v>
          </cell>
        </row>
        <row r="139">
          <cell r="A139" t="str">
            <v>swap.cra.zero.min50bp.up</v>
          </cell>
          <cell r="F139" t="str">
            <v>swap.cra.zero.min150bp.va.sw240</v>
          </cell>
        </row>
        <row r="140">
          <cell r="A140" t="str">
            <v>swap.cra.zero.min50bp.sw220</v>
          </cell>
          <cell r="F140" t="str">
            <v>swap.cra.zero.min200bp.va.sw240</v>
          </cell>
        </row>
        <row r="141">
          <cell r="A141" t="str">
            <v>swap.cra.zero.min50bp.sw220.down220</v>
          </cell>
          <cell r="F141" t="str">
            <v>swap.cra.zero.min250bp.va.sw240</v>
          </cell>
        </row>
        <row r="142">
          <cell r="A142" t="str">
            <v>swap.cra.zero.min50bp.sw220.up220</v>
          </cell>
          <cell r="F142" t="str">
            <v>swap.cra.zero.min50bp.va.sw240</v>
          </cell>
        </row>
        <row r="143">
          <cell r="A143" t="str">
            <v>swap.cra.zero.min50bp.sw350</v>
          </cell>
          <cell r="F143" t="str">
            <v>swap.cra.zero.plus100bp.va.sw240</v>
          </cell>
        </row>
        <row r="144">
          <cell r="A144" t="str">
            <v>swap.cra.zero.min50bp.sw350.down350</v>
          </cell>
          <cell r="F144" t="str">
            <v>swap.cra.zero.plus150bp.va.sw240</v>
          </cell>
        </row>
        <row r="145">
          <cell r="A145" t="str">
            <v>swap.cra.zero.min50bp.sw350.up350</v>
          </cell>
          <cell r="F145" t="str">
            <v>swap.cra.zero.plus200bp.va.sw240</v>
          </cell>
        </row>
        <row r="146">
          <cell r="A146" t="str">
            <v>swap.zero.min50bp</v>
          </cell>
          <cell r="F146" t="str">
            <v>swap.cra.zero.plus250bp.va.sw240</v>
          </cell>
        </row>
        <row r="147">
          <cell r="A147" t="str">
            <v>swap.cra.zero.min50bp.va.down</v>
          </cell>
          <cell r="F147" t="str">
            <v>swap.cra.zero.plus50bp.va.sw240</v>
          </cell>
        </row>
        <row r="148">
          <cell r="A148" t="str">
            <v>swap.cra.zero.min50bp.va.up</v>
          </cell>
          <cell r="F148" t="str">
            <v>swap.cra.zero.va.sw240</v>
          </cell>
        </row>
        <row r="149">
          <cell r="A149" t="str">
            <v>swap.cra.zero.min50bp.va.sw220.down220</v>
          </cell>
          <cell r="F149" t="str">
            <v>swap.cra.zero.va.sw405.llp30</v>
          </cell>
        </row>
        <row r="150">
          <cell r="A150" t="str">
            <v>swap.cra.zero.min50bp.va.sw220.up220</v>
          </cell>
          <cell r="F150" t="str">
            <v/>
          </cell>
        </row>
        <row r="151">
          <cell r="A151" t="str">
            <v>swap.cra.zero.min50bp.va.sw350.down350</v>
          </cell>
          <cell r="F151" t="str">
            <v/>
          </cell>
        </row>
        <row r="152">
          <cell r="A152" t="str">
            <v>swap.cra.zero.min50bp.va.sw350.up350</v>
          </cell>
          <cell r="F152" t="str">
            <v/>
          </cell>
        </row>
        <row r="153">
          <cell r="A153" t="str">
            <v>zero.min50bp.down</v>
          </cell>
          <cell r="F153" t="str">
            <v/>
          </cell>
        </row>
        <row r="154">
          <cell r="A154" t="str">
            <v>zero.min50bp.down220</v>
          </cell>
          <cell r="F154" t="str">
            <v/>
          </cell>
        </row>
        <row r="155">
          <cell r="A155" t="str">
            <v>zero.min50bp.down350</v>
          </cell>
          <cell r="F155" t="str">
            <v/>
          </cell>
        </row>
        <row r="156">
          <cell r="A156" t="str">
            <v>zero.min50bp.up</v>
          </cell>
          <cell r="F156" t="str">
            <v/>
          </cell>
        </row>
        <row r="157">
          <cell r="A157" t="str">
            <v>zero.min50bp.up220</v>
          </cell>
          <cell r="F157" t="str">
            <v/>
          </cell>
        </row>
        <row r="158">
          <cell r="A158" t="str">
            <v>zero.min50bp.up350</v>
          </cell>
          <cell r="F158" t="str">
            <v/>
          </cell>
        </row>
        <row r="159">
          <cell r="A159" t="str">
            <v>swap.zero.min50bp.down</v>
          </cell>
          <cell r="F159" t="str">
            <v/>
          </cell>
        </row>
        <row r="160">
          <cell r="A160" t="str">
            <v>swap.zero.min50bp.down220</v>
          </cell>
          <cell r="F160" t="str">
            <v/>
          </cell>
        </row>
        <row r="161">
          <cell r="A161" t="str">
            <v>swap.zero.min50bp.down350</v>
          </cell>
          <cell r="F161" t="str">
            <v/>
          </cell>
        </row>
        <row r="162">
          <cell r="A162" t="str">
            <v>swap.zero.min50bp.up</v>
          </cell>
          <cell r="F162" t="str">
            <v/>
          </cell>
        </row>
        <row r="163">
          <cell r="A163" t="str">
            <v>swap.zero.min50bp.up220</v>
          </cell>
          <cell r="F163" t="str">
            <v/>
          </cell>
        </row>
        <row r="164">
          <cell r="A164" t="str">
            <v>swap.zero.min50bp.up350</v>
          </cell>
          <cell r="F164" t="str">
            <v/>
          </cell>
        </row>
        <row r="165">
          <cell r="A165" t="str">
            <v>swap.cra.zero.va</v>
          </cell>
          <cell r="F165" t="str">
            <v/>
          </cell>
        </row>
        <row r="166">
          <cell r="A166" t="str">
            <v>swap.cra.zero.va.sw220</v>
          </cell>
          <cell r="F166" t="str">
            <v/>
          </cell>
        </row>
        <row r="167">
          <cell r="A167" t="str">
            <v>swap.cra.zero.va.sw350</v>
          </cell>
          <cell r="F167" t="str">
            <v/>
          </cell>
        </row>
        <row r="168">
          <cell r="A168" t="str">
            <v>swap.cra.zero</v>
          </cell>
          <cell r="F168" t="str">
            <v/>
          </cell>
        </row>
        <row r="169">
          <cell r="A169" t="str">
            <v>swap.cra.zero.down</v>
          </cell>
          <cell r="F169" t="str">
            <v/>
          </cell>
        </row>
        <row r="170">
          <cell r="A170" t="str">
            <v>swap.cra.zero.up</v>
          </cell>
          <cell r="F170" t="str">
            <v/>
          </cell>
        </row>
        <row r="171">
          <cell r="A171" t="str">
            <v>swap.cra.zero.sw220</v>
          </cell>
          <cell r="F171" t="str">
            <v/>
          </cell>
        </row>
        <row r="172">
          <cell r="A172" t="str">
            <v>swap.cra.zero.sw220.down220</v>
          </cell>
          <cell r="F172" t="str">
            <v/>
          </cell>
        </row>
        <row r="173">
          <cell r="A173" t="str">
            <v>swap.cra.zero.sw220.up220</v>
          </cell>
          <cell r="F173" t="str">
            <v/>
          </cell>
        </row>
        <row r="174">
          <cell r="A174" t="str">
            <v>swap.cra.zero.sw350</v>
          </cell>
          <cell r="F174" t="str">
            <v/>
          </cell>
        </row>
        <row r="175">
          <cell r="A175" t="str">
            <v>swap.cra.zero.sw350.down350</v>
          </cell>
          <cell r="F175" t="str">
            <v/>
          </cell>
        </row>
        <row r="176">
          <cell r="A176" t="str">
            <v>swap.cra.zero.sw350.up350</v>
          </cell>
          <cell r="F176" t="str">
            <v/>
          </cell>
        </row>
        <row r="177">
          <cell r="A177" t="str">
            <v>swap.zero</v>
          </cell>
          <cell r="F177" t="str">
            <v/>
          </cell>
        </row>
        <row r="178">
          <cell r="A178" t="str">
            <v>swap.cra.zero.va.down</v>
          </cell>
          <cell r="F178" t="str">
            <v/>
          </cell>
        </row>
        <row r="179">
          <cell r="A179" t="str">
            <v>swap.cra.zero.va.up</v>
          </cell>
          <cell r="F179" t="str">
            <v/>
          </cell>
        </row>
        <row r="180">
          <cell r="A180" t="str">
            <v>swap.cra.zero.va.sw220.down220</v>
          </cell>
          <cell r="F180" t="str">
            <v/>
          </cell>
        </row>
        <row r="181">
          <cell r="A181" t="str">
            <v>swap.cra.zero.va.sw220.up220</v>
          </cell>
          <cell r="F181" t="str">
            <v/>
          </cell>
        </row>
        <row r="182">
          <cell r="A182" t="str">
            <v>swap.cra.zero.va.sw350.down350</v>
          </cell>
          <cell r="F182" t="str">
            <v/>
          </cell>
        </row>
        <row r="183">
          <cell r="A183" t="str">
            <v>swap.cra.zero.va.sw350.up350</v>
          </cell>
          <cell r="F183" t="str">
            <v/>
          </cell>
        </row>
        <row r="184">
          <cell r="A184" t="str">
            <v>zero.down</v>
          </cell>
          <cell r="F184" t="str">
            <v/>
          </cell>
        </row>
        <row r="185">
          <cell r="A185" t="str">
            <v>zero.down220</v>
          </cell>
          <cell r="F185" t="str">
            <v/>
          </cell>
        </row>
        <row r="186">
          <cell r="A186" t="str">
            <v>zero.down350</v>
          </cell>
          <cell r="F186" t="str">
            <v/>
          </cell>
        </row>
        <row r="187">
          <cell r="A187" t="str">
            <v>zero.up</v>
          </cell>
          <cell r="F187" t="str">
            <v/>
          </cell>
        </row>
        <row r="188">
          <cell r="A188" t="str">
            <v>zero.up220</v>
          </cell>
          <cell r="F188" t="str">
            <v/>
          </cell>
        </row>
        <row r="189">
          <cell r="A189" t="str">
            <v>zero.up350</v>
          </cell>
          <cell r="F189" t="str">
            <v/>
          </cell>
        </row>
        <row r="190">
          <cell r="A190" t="str">
            <v>swap.zero.down</v>
          </cell>
          <cell r="F190" t="str">
            <v/>
          </cell>
        </row>
        <row r="191">
          <cell r="A191" t="str">
            <v>swap.zero.down220</v>
          </cell>
          <cell r="F191" t="str">
            <v/>
          </cell>
        </row>
        <row r="192">
          <cell r="A192" t="str">
            <v>swap.zero.down350</v>
          </cell>
          <cell r="F192" t="str">
            <v/>
          </cell>
        </row>
        <row r="193">
          <cell r="A193" t="str">
            <v>swap.zero.up</v>
          </cell>
          <cell r="F193" t="str">
            <v/>
          </cell>
        </row>
        <row r="194">
          <cell r="A194" t="str">
            <v>swap.zero.up220</v>
          </cell>
          <cell r="F194" t="str">
            <v/>
          </cell>
        </row>
        <row r="195">
          <cell r="A195" t="str">
            <v>swap.zero.up350</v>
          </cell>
          <cell r="F195" t="str">
            <v/>
          </cell>
        </row>
        <row r="196">
          <cell r="A196" t="str">
            <v>swap.cra.zero.plus50bp.va</v>
          </cell>
          <cell r="F196" t="str">
            <v/>
          </cell>
        </row>
        <row r="197">
          <cell r="A197" t="str">
            <v>swap.cra.zero.plus50bp.va.sw220</v>
          </cell>
          <cell r="F197" t="str">
            <v/>
          </cell>
        </row>
        <row r="198">
          <cell r="A198" t="str">
            <v>swap.cra.zero.plus50bp.va.sw350</v>
          </cell>
          <cell r="F198" t="str">
            <v/>
          </cell>
        </row>
        <row r="199">
          <cell r="A199" t="str">
            <v>swap.cra.zero.plus50bp</v>
          </cell>
          <cell r="F199" t="str">
            <v/>
          </cell>
        </row>
        <row r="200">
          <cell r="A200" t="str">
            <v>swap.cra.zero.plus50bp.down</v>
          </cell>
          <cell r="F200" t="str">
            <v/>
          </cell>
        </row>
        <row r="201">
          <cell r="A201" t="str">
            <v>swap.cra.zero.plus50bp.up</v>
          </cell>
          <cell r="F201" t="str">
            <v/>
          </cell>
        </row>
        <row r="202">
          <cell r="A202" t="str">
            <v>swap.cra.zero.plus50bp.sw220</v>
          </cell>
          <cell r="F202" t="str">
            <v/>
          </cell>
        </row>
        <row r="203">
          <cell r="A203" t="str">
            <v>swap.cra.zero.plus50bp.sw220.down220</v>
          </cell>
          <cell r="F203" t="str">
            <v/>
          </cell>
        </row>
        <row r="204">
          <cell r="A204" t="str">
            <v>swap.cra.zero.plus50bp.sw220.up220</v>
          </cell>
          <cell r="F204" t="str">
            <v/>
          </cell>
        </row>
        <row r="205">
          <cell r="A205" t="str">
            <v>swap.cra.zero.plus50bp.sw350</v>
          </cell>
          <cell r="F205" t="str">
            <v/>
          </cell>
        </row>
        <row r="206">
          <cell r="A206" t="str">
            <v>swap.cra.zero.plus50bp.sw350.down350</v>
          </cell>
          <cell r="F206" t="str">
            <v/>
          </cell>
        </row>
        <row r="207">
          <cell r="A207" t="str">
            <v>swap.cra.zero.plus50bp.sw350.up350</v>
          </cell>
          <cell r="F207" t="str">
            <v/>
          </cell>
        </row>
        <row r="208">
          <cell r="A208" t="str">
            <v>swap.zero.plus50bp</v>
          </cell>
          <cell r="F208" t="str">
            <v/>
          </cell>
        </row>
        <row r="209">
          <cell r="A209" t="str">
            <v>swap.cra.zero.plus50bp.va.down</v>
          </cell>
          <cell r="F209" t="str">
            <v/>
          </cell>
        </row>
        <row r="210">
          <cell r="A210" t="str">
            <v>swap.cra.zero.plus50bp.va.up</v>
          </cell>
          <cell r="F210" t="str">
            <v/>
          </cell>
        </row>
        <row r="211">
          <cell r="A211" t="str">
            <v>swap.cra.zero.plus50bp.va.sw220.down220</v>
          </cell>
          <cell r="F211" t="str">
            <v/>
          </cell>
        </row>
        <row r="212">
          <cell r="A212" t="str">
            <v>swap.cra.zero.plus50bp.va.sw220.up220</v>
          </cell>
          <cell r="F212" t="str">
            <v/>
          </cell>
        </row>
        <row r="213">
          <cell r="A213" t="str">
            <v>swap.cra.zero.plus50bp.va.sw350.down350</v>
          </cell>
          <cell r="F213" t="str">
            <v/>
          </cell>
        </row>
        <row r="214">
          <cell r="A214" t="str">
            <v>swap.cra.zero.plus50bp.va.sw350.up350</v>
          </cell>
          <cell r="F214" t="str">
            <v/>
          </cell>
        </row>
        <row r="215">
          <cell r="A215" t="str">
            <v>zero.plus50bp.down</v>
          </cell>
          <cell r="F215" t="str">
            <v/>
          </cell>
        </row>
        <row r="216">
          <cell r="A216" t="str">
            <v>zero.plus50bp.down220</v>
          </cell>
          <cell r="F216" t="str">
            <v/>
          </cell>
        </row>
        <row r="217">
          <cell r="A217" t="str">
            <v>zero.plus50bp.down350</v>
          </cell>
          <cell r="F217" t="str">
            <v/>
          </cell>
        </row>
        <row r="218">
          <cell r="A218" t="str">
            <v>zero.plus50bp.up</v>
          </cell>
          <cell r="F218" t="str">
            <v/>
          </cell>
        </row>
        <row r="219">
          <cell r="A219" t="str">
            <v>zero.plus50bp.up220</v>
          </cell>
          <cell r="F219" t="str">
            <v/>
          </cell>
        </row>
        <row r="220">
          <cell r="A220" t="str">
            <v>zero.plus50bp.up350</v>
          </cell>
          <cell r="F220" t="str">
            <v/>
          </cell>
        </row>
        <row r="221">
          <cell r="A221" t="str">
            <v>swap.zero.plus50bp.down</v>
          </cell>
          <cell r="F221" t="str">
            <v/>
          </cell>
        </row>
        <row r="222">
          <cell r="A222" t="str">
            <v>swap.zero.plus50bp.down220</v>
          </cell>
          <cell r="F222" t="str">
            <v/>
          </cell>
        </row>
        <row r="223">
          <cell r="A223" t="str">
            <v>swap.zero.plus50bp.down350</v>
          </cell>
          <cell r="F223" t="str">
            <v/>
          </cell>
        </row>
        <row r="224">
          <cell r="A224" t="str">
            <v>swap.zero.plus50bp.up</v>
          </cell>
          <cell r="F224" t="str">
            <v/>
          </cell>
        </row>
        <row r="225">
          <cell r="A225" t="str">
            <v>swap.zero.plus50bp.up220</v>
          </cell>
          <cell r="F225" t="str">
            <v/>
          </cell>
        </row>
        <row r="226">
          <cell r="A226" t="str">
            <v>swap.zero.plus50bp.up350</v>
          </cell>
          <cell r="F226" t="str">
            <v/>
          </cell>
        </row>
        <row r="227">
          <cell r="A227" t="str">
            <v>swap.cra.zero.plus100bp.va</v>
          </cell>
          <cell r="F227" t="str">
            <v/>
          </cell>
        </row>
        <row r="228">
          <cell r="A228" t="str">
            <v>swap.cra.zero.plus100bp.va.sw220</v>
          </cell>
          <cell r="F228" t="str">
            <v/>
          </cell>
        </row>
        <row r="229">
          <cell r="A229" t="str">
            <v>swap.cra.zero.plus100bp.va.sw350</v>
          </cell>
          <cell r="F229" t="str">
            <v/>
          </cell>
        </row>
        <row r="230">
          <cell r="A230" t="str">
            <v>swap.cra.zero.plus100bp</v>
          </cell>
          <cell r="F230" t="str">
            <v/>
          </cell>
        </row>
        <row r="231">
          <cell r="A231" t="str">
            <v>swap.cra.zero.plus100bp.down</v>
          </cell>
          <cell r="F231" t="str">
            <v/>
          </cell>
        </row>
        <row r="232">
          <cell r="A232" t="str">
            <v>swap.cra.zero.plus100bp.up</v>
          </cell>
          <cell r="F232" t="str">
            <v/>
          </cell>
        </row>
        <row r="233">
          <cell r="A233" t="str">
            <v>swap.cra.zero.plus100bp.sw220</v>
          </cell>
          <cell r="F233" t="str">
            <v/>
          </cell>
        </row>
        <row r="234">
          <cell r="A234" t="str">
            <v>swap.cra.zero.plus100bp.sw220.down220</v>
          </cell>
          <cell r="F234" t="str">
            <v/>
          </cell>
        </row>
        <row r="235">
          <cell r="A235" t="str">
            <v>swap.cra.zero.plus100bp.sw220.up220</v>
          </cell>
          <cell r="F235" t="str">
            <v/>
          </cell>
        </row>
        <row r="236">
          <cell r="A236" t="str">
            <v>swap.cra.zero.plus100bp.sw350</v>
          </cell>
          <cell r="F236" t="str">
            <v/>
          </cell>
        </row>
        <row r="237">
          <cell r="A237" t="str">
            <v>swap.cra.zero.plus100bp.sw350.down350</v>
          </cell>
          <cell r="F237" t="str">
            <v/>
          </cell>
        </row>
        <row r="238">
          <cell r="A238" t="str">
            <v>swap.cra.zero.plus100bp.sw350.up350</v>
          </cell>
          <cell r="F238" t="str">
            <v/>
          </cell>
        </row>
        <row r="239">
          <cell r="A239" t="str">
            <v>swap.zero.plus100bp</v>
          </cell>
          <cell r="F239" t="str">
            <v/>
          </cell>
        </row>
        <row r="240">
          <cell r="A240" t="str">
            <v>swap.cra.zero.plus100bp.va.down</v>
          </cell>
          <cell r="F240" t="str">
            <v/>
          </cell>
        </row>
        <row r="241">
          <cell r="A241" t="str">
            <v>swap.cra.zero.plus100bp.va.up</v>
          </cell>
          <cell r="F241" t="str">
            <v/>
          </cell>
        </row>
        <row r="242">
          <cell r="A242" t="str">
            <v>swap.cra.zero.plus100bp.va.sw220.down220</v>
          </cell>
          <cell r="F242" t="str">
            <v/>
          </cell>
        </row>
        <row r="243">
          <cell r="A243" t="str">
            <v>swap.cra.zero.plus100bp.va.sw220.up220</v>
          </cell>
          <cell r="F243" t="str">
            <v/>
          </cell>
        </row>
        <row r="244">
          <cell r="A244" t="str">
            <v>swap.cra.zero.plus100bp.va.sw350.down350</v>
          </cell>
          <cell r="F244" t="str">
            <v/>
          </cell>
        </row>
        <row r="245">
          <cell r="A245" t="str">
            <v>swap.cra.zero.plus100bp.va.sw350.up350</v>
          </cell>
          <cell r="F245" t="str">
            <v/>
          </cell>
        </row>
        <row r="246">
          <cell r="A246" t="str">
            <v>zero.plus100bp.down</v>
          </cell>
          <cell r="F246" t="str">
            <v/>
          </cell>
        </row>
        <row r="247">
          <cell r="A247" t="str">
            <v>zero.plus100bp.down220</v>
          </cell>
          <cell r="F247" t="str">
            <v/>
          </cell>
        </row>
        <row r="248">
          <cell r="A248" t="str">
            <v>zero.plus100bp.down350</v>
          </cell>
          <cell r="F248" t="str">
            <v/>
          </cell>
        </row>
        <row r="249">
          <cell r="A249" t="str">
            <v>zero.plus100bp.up</v>
          </cell>
          <cell r="F249" t="str">
            <v/>
          </cell>
        </row>
        <row r="250">
          <cell r="A250" t="str">
            <v>zero.plus100bp.up220</v>
          </cell>
          <cell r="F250" t="str">
            <v/>
          </cell>
        </row>
        <row r="251">
          <cell r="A251" t="str">
            <v>zero.plus100bp.up350</v>
          </cell>
          <cell r="F251" t="str">
            <v/>
          </cell>
        </row>
        <row r="252">
          <cell r="A252" t="str">
            <v>swap.zero.plus100bp.down</v>
          </cell>
          <cell r="F252" t="str">
            <v/>
          </cell>
        </row>
        <row r="253">
          <cell r="A253" t="str">
            <v>swap.zero.plus100bp.down220</v>
          </cell>
          <cell r="F253" t="str">
            <v/>
          </cell>
        </row>
        <row r="254">
          <cell r="A254" t="str">
            <v>swap.zero.plus100bp.down350</v>
          </cell>
          <cell r="F254" t="str">
            <v/>
          </cell>
        </row>
        <row r="255">
          <cell r="A255" t="str">
            <v>swap.zero.plus100bp.up</v>
          </cell>
          <cell r="F255" t="str">
            <v/>
          </cell>
        </row>
        <row r="256">
          <cell r="A256" t="str">
            <v>swap.zero.plus100bp.up220</v>
          </cell>
          <cell r="F256" t="str">
            <v/>
          </cell>
        </row>
        <row r="257">
          <cell r="A257" t="str">
            <v>swap.zero.plus100bp.up350</v>
          </cell>
          <cell r="F257" t="str">
            <v/>
          </cell>
        </row>
        <row r="258">
          <cell r="A258" t="str">
            <v>swap.cra.zero.plus150bp.va</v>
          </cell>
          <cell r="F258" t="str">
            <v/>
          </cell>
        </row>
        <row r="259">
          <cell r="A259" t="str">
            <v>swap.cra.zero.plus150bp.va.sw220</v>
          </cell>
          <cell r="F259" t="str">
            <v/>
          </cell>
        </row>
        <row r="260">
          <cell r="A260" t="str">
            <v>swap.cra.zero.plus150bp.va.sw350</v>
          </cell>
          <cell r="F260" t="str">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elichting"/>
      <sheetName val="Curves"/>
      <sheetName val="Shocks"/>
      <sheetName val="Illiquiditeitspremie"/>
      <sheetName val="Stappen OSM"/>
      <sheetName val="ALM Input"/>
      <sheetName val="Varianten"/>
      <sheetName val="tabblad lijsten"/>
    </sheetNames>
    <sheetDataSet>
      <sheetData sheetId="0"/>
      <sheetData sheetId="1"/>
      <sheetData sheetId="2"/>
      <sheetData sheetId="3"/>
      <sheetData sheetId="4"/>
      <sheetData sheetId="5"/>
      <sheetData sheetId="6"/>
      <sheetData sheetId="7">
        <row r="1">
          <cell r="B1" t="str">
            <v>Curve identifier 1</v>
          </cell>
          <cell r="C1" t="str">
            <v>Curve identifier 2</v>
          </cell>
          <cell r="D1" t="str">
            <v>identifier illiquiditeitspremie</v>
          </cell>
        </row>
        <row r="2">
          <cell r="B2" t="str">
            <v>ECB</v>
          </cell>
          <cell r="C2" t="str">
            <v>type00</v>
          </cell>
          <cell r="D2" t="str">
            <v>IP type00</v>
          </cell>
        </row>
        <row r="3">
          <cell r="B3" t="str">
            <v>QIS5</v>
          </cell>
          <cell r="C3" t="str">
            <v>type10</v>
          </cell>
          <cell r="D3" t="str">
            <v>CCP type00</v>
          </cell>
        </row>
        <row r="4">
          <cell r="B4" t="str">
            <v>CNHFR</v>
          </cell>
          <cell r="C4" t="str">
            <v>type11</v>
          </cell>
          <cell r="D4" t="str">
            <v>CCP type01</v>
          </cell>
        </row>
        <row r="5">
          <cell r="B5" t="str">
            <v>ECB UFR</v>
          </cell>
          <cell r="C5" t="str">
            <v>type12</v>
          </cell>
          <cell r="D5" t="str">
            <v>IP type10</v>
          </cell>
        </row>
        <row r="6">
          <cell r="B6" t="str">
            <v>DNB PR 2011</v>
          </cell>
          <cell r="C6" t="str">
            <v>type13</v>
          </cell>
          <cell r="D6" t="str">
            <v>IP type20</v>
          </cell>
        </row>
        <row r="7">
          <cell r="B7" t="str">
            <v>Swap 50</v>
          </cell>
          <cell r="C7" t="str">
            <v>type14</v>
          </cell>
          <cell r="D7" t="str">
            <v>CCP type10</v>
          </cell>
        </row>
        <row r="8">
          <cell r="B8" t="str">
            <v>Swap 60</v>
          </cell>
          <cell r="C8" t="str">
            <v>type20</v>
          </cell>
          <cell r="D8" t="str">
            <v>Geen type00</v>
          </cell>
        </row>
        <row r="9">
          <cell r="B9" t="str">
            <v>Dutch Govt</v>
          </cell>
          <cell r="C9" t="str">
            <v>type21</v>
          </cell>
          <cell r="D9"/>
        </row>
        <row r="10">
          <cell r="B10" t="str">
            <v>AA Corp</v>
          </cell>
          <cell r="C10" t="str">
            <v>type22</v>
          </cell>
          <cell r="D10"/>
        </row>
        <row r="11">
          <cell r="B11" t="str">
            <v>ECB fwd</v>
          </cell>
          <cell r="C11" t="str">
            <v>type23</v>
          </cell>
          <cell r="D11"/>
        </row>
        <row r="12">
          <cell r="B12" t="str">
            <v>QIS5 fwd</v>
          </cell>
          <cell r="C12" t="str">
            <v>type24</v>
          </cell>
          <cell r="D12"/>
        </row>
        <row r="13">
          <cell r="B13" t="str">
            <v>ECB UFR fwd</v>
          </cell>
          <cell r="C13" t="str">
            <v>type30</v>
          </cell>
          <cell r="D13"/>
        </row>
        <row r="14">
          <cell r="B14" t="str">
            <v>vlak 3%</v>
          </cell>
          <cell r="C14" t="str">
            <v>type31</v>
          </cell>
          <cell r="D14"/>
        </row>
        <row r="15">
          <cell r="B15" t="str">
            <v>vlak 4%</v>
          </cell>
          <cell r="C15" t="str">
            <v>type32</v>
          </cell>
          <cell r="D15"/>
        </row>
        <row r="16">
          <cell r="B16"/>
          <cell r="C16" t="str">
            <v>type33</v>
          </cell>
          <cell r="D16"/>
        </row>
        <row r="17">
          <cell r="B17"/>
          <cell r="C17" t="str">
            <v>type34</v>
          </cell>
          <cell r="D17"/>
        </row>
        <row r="18">
          <cell r="B18"/>
          <cell r="C18" t="str">
            <v>type40</v>
          </cell>
          <cell r="D18"/>
        </row>
        <row r="19">
          <cell r="B19"/>
          <cell r="C19" t="str">
            <v>type41</v>
          </cell>
          <cell r="D19"/>
        </row>
        <row r="20">
          <cell r="B20"/>
          <cell r="C20" t="str">
            <v>type42</v>
          </cell>
          <cell r="D20"/>
        </row>
        <row r="21">
          <cell r="B21"/>
          <cell r="C21" t="str">
            <v>type43</v>
          </cell>
          <cell r="D21"/>
        </row>
        <row r="22">
          <cell r="B22"/>
          <cell r="C22" t="str">
            <v>type44</v>
          </cell>
          <cell r="D22"/>
        </row>
        <row r="23">
          <cell r="B23"/>
          <cell r="C23" t="str">
            <v>type50</v>
          </cell>
          <cell r="D23"/>
        </row>
        <row r="24">
          <cell r="B24"/>
          <cell r="C24" t="str">
            <v>type51</v>
          </cell>
          <cell r="D24"/>
        </row>
        <row r="25">
          <cell r="B25"/>
          <cell r="C25" t="str">
            <v>type52</v>
          </cell>
          <cell r="D25"/>
        </row>
        <row r="26">
          <cell r="B26"/>
          <cell r="C26" t="str">
            <v>type53</v>
          </cell>
          <cell r="D26"/>
        </row>
        <row r="27">
          <cell r="B27"/>
          <cell r="C27" t="str">
            <v>type54</v>
          </cell>
          <cell r="D27"/>
        </row>
        <row r="28">
          <cell r="B28"/>
          <cell r="C28" t="str">
            <v>type60</v>
          </cell>
          <cell r="D28"/>
        </row>
        <row r="29">
          <cell r="B29"/>
          <cell r="C29" t="str">
            <v>type61</v>
          </cell>
          <cell r="D29"/>
        </row>
        <row r="30">
          <cell r="B30"/>
          <cell r="C30" t="str">
            <v>type62</v>
          </cell>
          <cell r="D30"/>
        </row>
        <row r="31">
          <cell r="B31"/>
          <cell r="C31" t="str">
            <v>type63</v>
          </cell>
          <cell r="D31"/>
        </row>
        <row r="32">
          <cell r="B32"/>
          <cell r="C32" t="str">
            <v>type64</v>
          </cell>
          <cell r="D32"/>
        </row>
        <row r="33">
          <cell r="B33"/>
          <cell r="C33"/>
          <cell r="D33"/>
        </row>
        <row r="34">
          <cell r="B34"/>
          <cell r="C34"/>
          <cell r="D34"/>
        </row>
        <row r="35">
          <cell r="B35"/>
          <cell r="C35"/>
          <cell r="D35"/>
        </row>
        <row r="36">
          <cell r="B36"/>
          <cell r="C36"/>
          <cell r="D36"/>
        </row>
        <row r="37">
          <cell r="B37"/>
          <cell r="C37"/>
          <cell r="D37"/>
        </row>
        <row r="38">
          <cell r="B38"/>
          <cell r="C38"/>
          <cell r="D38"/>
        </row>
        <row r="39">
          <cell r="B39"/>
          <cell r="C39"/>
          <cell r="D39"/>
        </row>
        <row r="40">
          <cell r="B40"/>
          <cell r="C40"/>
          <cell r="D40"/>
        </row>
        <row r="41">
          <cell r="B41"/>
          <cell r="C41"/>
          <cell r="D41"/>
        </row>
        <row r="42">
          <cell r="B42"/>
          <cell r="C42"/>
          <cell r="D42"/>
        </row>
        <row r="43">
          <cell r="B43"/>
          <cell r="C43"/>
          <cell r="D43"/>
        </row>
        <row r="44">
          <cell r="B44"/>
          <cell r="C44"/>
          <cell r="D44"/>
        </row>
        <row r="45">
          <cell r="B45"/>
          <cell r="C45"/>
          <cell r="D45"/>
        </row>
        <row r="46">
          <cell r="B46"/>
          <cell r="C46"/>
          <cell r="D46"/>
        </row>
        <row r="47">
          <cell r="B47"/>
          <cell r="C47"/>
          <cell r="D47"/>
        </row>
        <row r="48">
          <cell r="B48"/>
          <cell r="C48"/>
          <cell r="D48"/>
        </row>
        <row r="49">
          <cell r="B49"/>
          <cell r="C49"/>
          <cell r="D49"/>
        </row>
        <row r="50">
          <cell r="B50"/>
          <cell r="C50"/>
          <cell r="D50"/>
        </row>
        <row r="51">
          <cell r="B51"/>
          <cell r="C51"/>
          <cell r="D51"/>
        </row>
        <row r="52">
          <cell r="B52"/>
          <cell r="C52"/>
          <cell r="D52"/>
        </row>
        <row r="53">
          <cell r="B53"/>
          <cell r="C53"/>
          <cell r="D53"/>
        </row>
        <row r="54">
          <cell r="B54"/>
          <cell r="C54"/>
          <cell r="D54"/>
        </row>
        <row r="55">
          <cell r="B55"/>
          <cell r="C55"/>
          <cell r="D55"/>
        </row>
        <row r="56">
          <cell r="B56"/>
          <cell r="C56"/>
          <cell r="D56"/>
        </row>
        <row r="57">
          <cell r="B57"/>
          <cell r="C57"/>
          <cell r="D57"/>
        </row>
        <row r="58">
          <cell r="B58"/>
          <cell r="C58"/>
          <cell r="D58"/>
        </row>
        <row r="59">
          <cell r="B59"/>
          <cell r="C59"/>
          <cell r="D59"/>
        </row>
        <row r="60">
          <cell r="B60"/>
          <cell r="C60"/>
          <cell r="D60"/>
        </row>
        <row r="61">
          <cell r="B61"/>
          <cell r="C61"/>
          <cell r="D61"/>
        </row>
        <row r="62">
          <cell r="B62"/>
          <cell r="C62"/>
          <cell r="D62"/>
        </row>
        <row r="63">
          <cell r="B63"/>
          <cell r="C63"/>
          <cell r="D63"/>
        </row>
        <row r="64">
          <cell r="B64"/>
          <cell r="C64"/>
          <cell r="D64"/>
        </row>
        <row r="65">
          <cell r="B65"/>
          <cell r="C65"/>
          <cell r="D65"/>
        </row>
        <row r="66">
          <cell r="B66"/>
          <cell r="C66"/>
          <cell r="D66"/>
        </row>
        <row r="67">
          <cell r="B67"/>
          <cell r="C67"/>
          <cell r="D67"/>
        </row>
        <row r="68">
          <cell r="B68"/>
          <cell r="C68"/>
          <cell r="D68"/>
        </row>
        <row r="69">
          <cell r="B69"/>
          <cell r="C69"/>
          <cell r="D69"/>
        </row>
        <row r="70">
          <cell r="B70"/>
          <cell r="C70"/>
          <cell r="D70"/>
        </row>
        <row r="71">
          <cell r="B71"/>
          <cell r="C71"/>
          <cell r="D71"/>
        </row>
        <row r="72">
          <cell r="B72"/>
          <cell r="C72"/>
          <cell r="D72"/>
        </row>
        <row r="73">
          <cell r="B73"/>
          <cell r="C73"/>
          <cell r="D73"/>
        </row>
        <row r="74">
          <cell r="B74"/>
          <cell r="C74"/>
          <cell r="D74"/>
        </row>
        <row r="75">
          <cell r="B75"/>
          <cell r="C75"/>
          <cell r="D75"/>
        </row>
        <row r="76">
          <cell r="B76"/>
          <cell r="C76"/>
          <cell r="D76"/>
        </row>
        <row r="77">
          <cell r="B77"/>
          <cell r="C77"/>
          <cell r="D77"/>
        </row>
        <row r="78">
          <cell r="B78"/>
          <cell r="C78"/>
          <cell r="D78"/>
        </row>
        <row r="79">
          <cell r="B79"/>
          <cell r="C79"/>
          <cell r="D79"/>
        </row>
        <row r="80">
          <cell r="B80"/>
          <cell r="C80"/>
          <cell r="D80"/>
        </row>
        <row r="81">
          <cell r="B81"/>
          <cell r="C81"/>
          <cell r="D81"/>
        </row>
        <row r="82">
          <cell r="B82"/>
          <cell r="C82"/>
          <cell r="D82"/>
        </row>
        <row r="83">
          <cell r="B83"/>
          <cell r="C83"/>
          <cell r="D83"/>
        </row>
        <row r="84">
          <cell r="B84"/>
          <cell r="C84"/>
          <cell r="D84"/>
        </row>
        <row r="85">
          <cell r="B85"/>
          <cell r="C85"/>
          <cell r="D85"/>
        </row>
        <row r="86">
          <cell r="B86"/>
          <cell r="C86"/>
          <cell r="D86"/>
        </row>
        <row r="87">
          <cell r="B87"/>
          <cell r="C87"/>
          <cell r="D87"/>
        </row>
        <row r="88">
          <cell r="B88"/>
          <cell r="C88"/>
          <cell r="D88"/>
        </row>
        <row r="89">
          <cell r="B89"/>
          <cell r="C89"/>
          <cell r="D89"/>
        </row>
        <row r="90">
          <cell r="B90"/>
          <cell r="C90"/>
          <cell r="D90"/>
        </row>
        <row r="91">
          <cell r="B91"/>
          <cell r="C91"/>
          <cell r="D91"/>
        </row>
        <row r="92">
          <cell r="B92"/>
          <cell r="C92"/>
          <cell r="D92"/>
        </row>
        <row r="93">
          <cell r="B93"/>
          <cell r="C93"/>
          <cell r="D93"/>
        </row>
        <row r="94">
          <cell r="B94"/>
          <cell r="C94"/>
          <cell r="D94"/>
        </row>
        <row r="95">
          <cell r="B95"/>
          <cell r="C95"/>
          <cell r="D95"/>
        </row>
        <row r="96">
          <cell r="B96"/>
          <cell r="C96"/>
          <cell r="D96"/>
        </row>
        <row r="97">
          <cell r="B97"/>
          <cell r="C97"/>
          <cell r="D97"/>
        </row>
        <row r="98">
          <cell r="B98"/>
          <cell r="C98"/>
          <cell r="D98"/>
        </row>
        <row r="99">
          <cell r="B99"/>
          <cell r="C99"/>
          <cell r="D99"/>
        </row>
        <row r="100">
          <cell r="B100"/>
          <cell r="C100"/>
          <cell r="D100"/>
        </row>
        <row r="101">
          <cell r="B101"/>
          <cell r="C101"/>
          <cell r="D101"/>
        </row>
        <row r="102">
          <cell r="B102"/>
          <cell r="C102"/>
          <cell r="D102"/>
        </row>
        <row r="103">
          <cell r="B103"/>
          <cell r="C103"/>
          <cell r="D103"/>
        </row>
        <row r="104">
          <cell r="B104"/>
          <cell r="C104"/>
          <cell r="D104"/>
        </row>
        <row r="105">
          <cell r="B105"/>
          <cell r="C105"/>
          <cell r="D105"/>
        </row>
        <row r="106">
          <cell r="B106"/>
          <cell r="C106"/>
          <cell r="D106"/>
        </row>
        <row r="107">
          <cell r="B107"/>
          <cell r="C107"/>
          <cell r="D107"/>
        </row>
        <row r="108">
          <cell r="B108"/>
          <cell r="C108"/>
          <cell r="D108"/>
        </row>
        <row r="109">
          <cell r="B109"/>
          <cell r="C109"/>
          <cell r="D109"/>
        </row>
        <row r="110">
          <cell r="B110"/>
          <cell r="C110"/>
          <cell r="D110"/>
        </row>
        <row r="111">
          <cell r="B111"/>
          <cell r="C111"/>
          <cell r="D111"/>
        </row>
        <row r="112">
          <cell r="B112"/>
          <cell r="C112"/>
          <cell r="D112"/>
        </row>
        <row r="113">
          <cell r="B113"/>
          <cell r="C113"/>
          <cell r="D113"/>
        </row>
        <row r="114">
          <cell r="B114"/>
          <cell r="C114"/>
          <cell r="D114"/>
        </row>
        <row r="115">
          <cell r="B115"/>
          <cell r="C115"/>
          <cell r="D115"/>
        </row>
        <row r="116">
          <cell r="B116"/>
          <cell r="C116"/>
          <cell r="D116"/>
        </row>
        <row r="117">
          <cell r="B117"/>
          <cell r="C117"/>
          <cell r="D117"/>
        </row>
        <row r="118">
          <cell r="B118"/>
          <cell r="C118"/>
          <cell r="D118"/>
        </row>
        <row r="119">
          <cell r="B119"/>
          <cell r="C119"/>
          <cell r="D119"/>
        </row>
        <row r="120">
          <cell r="B120"/>
          <cell r="C120"/>
          <cell r="D120"/>
        </row>
        <row r="121">
          <cell r="B121"/>
          <cell r="C121"/>
          <cell r="D121"/>
        </row>
        <row r="122">
          <cell r="B122"/>
          <cell r="C122"/>
          <cell r="D122"/>
        </row>
        <row r="123">
          <cell r="B123"/>
          <cell r="C123"/>
          <cell r="D123"/>
        </row>
        <row r="124">
          <cell r="B124"/>
          <cell r="C124"/>
          <cell r="D124"/>
        </row>
        <row r="125">
          <cell r="B125"/>
          <cell r="C125"/>
          <cell r="D125"/>
        </row>
        <row r="126">
          <cell r="B126"/>
          <cell r="C126"/>
          <cell r="D126"/>
        </row>
        <row r="127">
          <cell r="B127"/>
          <cell r="C127"/>
          <cell r="D127"/>
        </row>
        <row r="128">
          <cell r="B128"/>
          <cell r="C128"/>
          <cell r="D128"/>
        </row>
        <row r="129">
          <cell r="B129"/>
          <cell r="C129"/>
          <cell r="D129"/>
        </row>
        <row r="130">
          <cell r="B130"/>
          <cell r="C130"/>
          <cell r="D130"/>
        </row>
        <row r="131">
          <cell r="B131"/>
          <cell r="C131"/>
          <cell r="D131"/>
        </row>
        <row r="132">
          <cell r="B132"/>
          <cell r="C132"/>
          <cell r="D132"/>
        </row>
        <row r="133">
          <cell r="B133"/>
          <cell r="C133"/>
          <cell r="D133"/>
        </row>
        <row r="134">
          <cell r="B134"/>
          <cell r="C134"/>
          <cell r="D134"/>
        </row>
        <row r="135">
          <cell r="B135"/>
          <cell r="C135"/>
          <cell r="D135"/>
        </row>
        <row r="136">
          <cell r="B136"/>
          <cell r="C136"/>
          <cell r="D136"/>
        </row>
        <row r="137">
          <cell r="B137"/>
          <cell r="C137"/>
          <cell r="D137"/>
        </row>
        <row r="138">
          <cell r="B138"/>
          <cell r="C138"/>
          <cell r="D138"/>
        </row>
        <row r="139">
          <cell r="B139"/>
          <cell r="C139"/>
          <cell r="D139"/>
        </row>
        <row r="140">
          <cell r="B140"/>
          <cell r="C140"/>
          <cell r="D140"/>
        </row>
        <row r="141">
          <cell r="B141"/>
          <cell r="C141"/>
          <cell r="D141"/>
        </row>
        <row r="142">
          <cell r="B142"/>
          <cell r="C142"/>
          <cell r="D142"/>
        </row>
        <row r="143">
          <cell r="B143"/>
          <cell r="C143"/>
          <cell r="D143"/>
        </row>
        <row r="144">
          <cell r="B144"/>
          <cell r="C144"/>
          <cell r="D144"/>
        </row>
        <row r="145">
          <cell r="B145"/>
          <cell r="C145"/>
          <cell r="D145"/>
        </row>
        <row r="146">
          <cell r="B146"/>
          <cell r="C146"/>
          <cell r="D146"/>
        </row>
        <row r="147">
          <cell r="B147"/>
          <cell r="C147"/>
          <cell r="D147"/>
        </row>
        <row r="148">
          <cell r="B148"/>
          <cell r="C148"/>
          <cell r="D148"/>
        </row>
        <row r="149">
          <cell r="B149"/>
          <cell r="C149"/>
          <cell r="D149"/>
        </row>
        <row r="150">
          <cell r="B150"/>
          <cell r="C150"/>
          <cell r="D150"/>
        </row>
        <row r="151">
          <cell r="B151"/>
          <cell r="C151"/>
          <cell r="D151"/>
        </row>
        <row r="152">
          <cell r="B152"/>
          <cell r="C152"/>
          <cell r="D152"/>
        </row>
        <row r="153">
          <cell r="B153"/>
          <cell r="C153"/>
          <cell r="D153"/>
        </row>
        <row r="154">
          <cell r="B154"/>
          <cell r="C154"/>
          <cell r="D154"/>
        </row>
        <row r="155">
          <cell r="B155"/>
          <cell r="C155"/>
          <cell r="D155"/>
        </row>
        <row r="156">
          <cell r="B156"/>
          <cell r="C156"/>
          <cell r="D156"/>
        </row>
        <row r="157">
          <cell r="B157"/>
          <cell r="C157"/>
          <cell r="D157"/>
        </row>
        <row r="158">
          <cell r="B158"/>
          <cell r="C158"/>
          <cell r="D158"/>
        </row>
        <row r="159">
          <cell r="B159"/>
          <cell r="C159"/>
          <cell r="D159"/>
        </row>
        <row r="160">
          <cell r="B160"/>
          <cell r="C160"/>
          <cell r="D160"/>
        </row>
        <row r="161">
          <cell r="B161"/>
          <cell r="C161"/>
          <cell r="D161"/>
        </row>
        <row r="162">
          <cell r="B162"/>
          <cell r="C162"/>
          <cell r="D162"/>
        </row>
        <row r="163">
          <cell r="B163"/>
          <cell r="C163"/>
          <cell r="D163"/>
        </row>
        <row r="164">
          <cell r="B164"/>
          <cell r="C164"/>
          <cell r="D164"/>
        </row>
        <row r="165">
          <cell r="B165"/>
          <cell r="C165"/>
          <cell r="D165"/>
        </row>
        <row r="166">
          <cell r="B166"/>
          <cell r="C166"/>
          <cell r="D166"/>
        </row>
        <row r="167">
          <cell r="B167"/>
          <cell r="C167"/>
          <cell r="D167"/>
        </row>
        <row r="168">
          <cell r="B168"/>
          <cell r="C168"/>
          <cell r="D168"/>
        </row>
        <row r="169">
          <cell r="B169"/>
          <cell r="C169"/>
          <cell r="D169"/>
        </row>
        <row r="170">
          <cell r="B170"/>
          <cell r="C170"/>
          <cell r="D170"/>
        </row>
        <row r="171">
          <cell r="B171"/>
          <cell r="C171"/>
          <cell r="D171"/>
        </row>
        <row r="172">
          <cell r="B172"/>
          <cell r="C172"/>
          <cell r="D172"/>
        </row>
        <row r="173">
          <cell r="B173"/>
          <cell r="C173"/>
          <cell r="D173"/>
        </row>
        <row r="174">
          <cell r="B174"/>
          <cell r="C174"/>
          <cell r="D174"/>
        </row>
        <row r="175">
          <cell r="B175"/>
          <cell r="C175"/>
          <cell r="D175"/>
        </row>
        <row r="176">
          <cell r="B176"/>
          <cell r="C176"/>
          <cell r="D176"/>
        </row>
        <row r="177">
          <cell r="B177"/>
          <cell r="C177"/>
          <cell r="D177"/>
        </row>
        <row r="178">
          <cell r="B178"/>
          <cell r="C178"/>
          <cell r="D178"/>
        </row>
        <row r="179">
          <cell r="B179"/>
          <cell r="C179"/>
          <cell r="D179"/>
        </row>
        <row r="180">
          <cell r="B180"/>
          <cell r="C180"/>
          <cell r="D180"/>
        </row>
        <row r="181">
          <cell r="B181"/>
          <cell r="C181"/>
          <cell r="D181"/>
        </row>
        <row r="182">
          <cell r="B182"/>
          <cell r="C182"/>
          <cell r="D182"/>
        </row>
        <row r="183">
          <cell r="B183"/>
          <cell r="C183"/>
          <cell r="D183"/>
        </row>
        <row r="184">
          <cell r="B184"/>
          <cell r="C184"/>
          <cell r="D184"/>
        </row>
        <row r="185">
          <cell r="B185"/>
          <cell r="C185"/>
          <cell r="D185"/>
        </row>
        <row r="186">
          <cell r="B186"/>
          <cell r="C186"/>
          <cell r="D186"/>
        </row>
        <row r="187">
          <cell r="B187"/>
          <cell r="C187"/>
          <cell r="D187"/>
        </row>
        <row r="188">
          <cell r="B188"/>
          <cell r="C188"/>
          <cell r="D188"/>
        </row>
        <row r="189">
          <cell r="B189"/>
          <cell r="C189"/>
          <cell r="D189"/>
        </row>
        <row r="190">
          <cell r="B190"/>
          <cell r="C190"/>
          <cell r="D190"/>
        </row>
        <row r="191">
          <cell r="B191"/>
          <cell r="C191"/>
          <cell r="D191"/>
        </row>
        <row r="192">
          <cell r="B192"/>
          <cell r="C192"/>
          <cell r="D192"/>
        </row>
        <row r="193">
          <cell r="B193"/>
          <cell r="C193"/>
          <cell r="D193"/>
        </row>
        <row r="194">
          <cell r="B194"/>
          <cell r="C194"/>
          <cell r="D194"/>
        </row>
        <row r="195">
          <cell r="B195"/>
          <cell r="C195"/>
          <cell r="D195"/>
        </row>
        <row r="196">
          <cell r="B196"/>
          <cell r="C196"/>
          <cell r="D196"/>
        </row>
        <row r="197">
          <cell r="B197"/>
          <cell r="C197"/>
          <cell r="D197"/>
        </row>
        <row r="198">
          <cell r="B198"/>
          <cell r="C198"/>
          <cell r="D198"/>
        </row>
        <row r="199">
          <cell r="B199"/>
          <cell r="C199"/>
          <cell r="D199"/>
        </row>
        <row r="200">
          <cell r="B200"/>
          <cell r="C200"/>
          <cell r="D200"/>
        </row>
        <row r="201">
          <cell r="B201"/>
          <cell r="C201"/>
          <cell r="D201"/>
        </row>
        <row r="202">
          <cell r="B202"/>
          <cell r="C202"/>
          <cell r="D202"/>
        </row>
        <row r="203">
          <cell r="B203"/>
          <cell r="C203"/>
          <cell r="D203"/>
        </row>
        <row r="204">
          <cell r="B204"/>
          <cell r="C204"/>
          <cell r="D204"/>
        </row>
        <row r="205">
          <cell r="B205"/>
          <cell r="C205"/>
          <cell r="D205"/>
        </row>
        <row r="206">
          <cell r="B206"/>
          <cell r="C206"/>
          <cell r="D206"/>
        </row>
        <row r="207">
          <cell r="B207"/>
          <cell r="C207"/>
          <cell r="D207"/>
        </row>
        <row r="208">
          <cell r="B208"/>
          <cell r="C208"/>
          <cell r="D208"/>
        </row>
        <row r="209">
          <cell r="B209"/>
          <cell r="C209"/>
          <cell r="D209"/>
        </row>
        <row r="210">
          <cell r="B210"/>
          <cell r="C210"/>
          <cell r="D210"/>
        </row>
        <row r="211">
          <cell r="B211"/>
          <cell r="C211"/>
          <cell r="D211"/>
        </row>
        <row r="212">
          <cell r="B212"/>
          <cell r="C212"/>
          <cell r="D212"/>
        </row>
        <row r="213">
          <cell r="B213"/>
          <cell r="C213"/>
          <cell r="D213"/>
        </row>
        <row r="214">
          <cell r="B214"/>
          <cell r="C214"/>
          <cell r="D214"/>
        </row>
        <row r="215">
          <cell r="B215"/>
          <cell r="C215"/>
          <cell r="D215"/>
        </row>
        <row r="216">
          <cell r="B216"/>
          <cell r="C216"/>
          <cell r="D216"/>
        </row>
        <row r="217">
          <cell r="B217"/>
          <cell r="C217"/>
          <cell r="D217"/>
        </row>
        <row r="218">
          <cell r="B218"/>
          <cell r="C218"/>
          <cell r="D218"/>
        </row>
        <row r="219">
          <cell r="B219"/>
          <cell r="C219"/>
          <cell r="D219"/>
        </row>
        <row r="220">
          <cell r="B220"/>
          <cell r="C220"/>
          <cell r="D220"/>
        </row>
        <row r="221">
          <cell r="B221"/>
          <cell r="C221"/>
          <cell r="D221"/>
        </row>
        <row r="222">
          <cell r="B222"/>
          <cell r="C222"/>
          <cell r="D222"/>
        </row>
        <row r="223">
          <cell r="B223"/>
          <cell r="C223"/>
          <cell r="D223"/>
        </row>
        <row r="224">
          <cell r="B224"/>
          <cell r="C224"/>
          <cell r="D224"/>
        </row>
        <row r="225">
          <cell r="B225"/>
          <cell r="C225"/>
          <cell r="D225"/>
        </row>
        <row r="226">
          <cell r="B226"/>
          <cell r="C226"/>
          <cell r="D226"/>
        </row>
        <row r="227">
          <cell r="B227"/>
          <cell r="C227"/>
          <cell r="D227"/>
        </row>
        <row r="228">
          <cell r="B228"/>
          <cell r="C228"/>
          <cell r="D228"/>
        </row>
        <row r="229">
          <cell r="B229"/>
          <cell r="C229"/>
          <cell r="D229"/>
        </row>
        <row r="230">
          <cell r="B230"/>
          <cell r="C230"/>
          <cell r="D230"/>
        </row>
        <row r="231">
          <cell r="B231"/>
          <cell r="C231"/>
          <cell r="D231"/>
        </row>
        <row r="232">
          <cell r="B232"/>
          <cell r="C232"/>
          <cell r="D232"/>
        </row>
        <row r="233">
          <cell r="B233"/>
          <cell r="C233"/>
          <cell r="D233"/>
        </row>
        <row r="234">
          <cell r="B234"/>
          <cell r="C234"/>
          <cell r="D234"/>
        </row>
        <row r="235">
          <cell r="B235"/>
          <cell r="C235"/>
          <cell r="D235"/>
        </row>
        <row r="236">
          <cell r="B236"/>
          <cell r="C236"/>
          <cell r="D236"/>
        </row>
        <row r="237">
          <cell r="B237"/>
          <cell r="C237"/>
          <cell r="D237"/>
        </row>
        <row r="238">
          <cell r="B238"/>
          <cell r="C238"/>
          <cell r="D238"/>
        </row>
        <row r="239">
          <cell r="B239"/>
          <cell r="C239"/>
          <cell r="D239"/>
        </row>
        <row r="240">
          <cell r="B240"/>
          <cell r="C240"/>
          <cell r="D240"/>
        </row>
        <row r="241">
          <cell r="B241"/>
          <cell r="C241"/>
          <cell r="D241"/>
        </row>
        <row r="242">
          <cell r="B242"/>
          <cell r="C242"/>
          <cell r="D242"/>
        </row>
        <row r="243">
          <cell r="B243"/>
          <cell r="C243"/>
          <cell r="D243"/>
        </row>
        <row r="244">
          <cell r="B244"/>
          <cell r="C244"/>
          <cell r="D244"/>
        </row>
        <row r="245">
          <cell r="B245"/>
          <cell r="C245"/>
          <cell r="D245"/>
        </row>
        <row r="246">
          <cell r="B246"/>
          <cell r="C246"/>
          <cell r="D246"/>
        </row>
        <row r="247">
          <cell r="B247"/>
          <cell r="C247"/>
          <cell r="D247"/>
        </row>
        <row r="248">
          <cell r="B248"/>
          <cell r="C248"/>
          <cell r="D248"/>
        </row>
        <row r="249">
          <cell r="B249"/>
          <cell r="C249"/>
          <cell r="D249"/>
        </row>
        <row r="250">
          <cell r="B250"/>
          <cell r="C250"/>
          <cell r="D250"/>
        </row>
        <row r="251">
          <cell r="B251"/>
          <cell r="C251"/>
          <cell r="D251"/>
        </row>
        <row r="252">
          <cell r="B252"/>
          <cell r="C252"/>
          <cell r="D252"/>
        </row>
        <row r="253">
          <cell r="B253"/>
          <cell r="C253"/>
          <cell r="D253"/>
        </row>
        <row r="254">
          <cell r="B254"/>
          <cell r="C254"/>
          <cell r="D254"/>
        </row>
        <row r="255">
          <cell r="B255"/>
          <cell r="C255"/>
          <cell r="D255"/>
        </row>
        <row r="256">
          <cell r="B256"/>
          <cell r="C256"/>
          <cell r="D256"/>
        </row>
        <row r="257">
          <cell r="B257"/>
          <cell r="C257"/>
          <cell r="D257"/>
        </row>
        <row r="258">
          <cell r="B258"/>
          <cell r="C258"/>
          <cell r="D258"/>
        </row>
        <row r="259">
          <cell r="B259"/>
          <cell r="C259"/>
          <cell r="D259"/>
        </row>
        <row r="260">
          <cell r="B260"/>
          <cell r="C260"/>
          <cell r="D260"/>
        </row>
        <row r="261">
          <cell r="B261"/>
          <cell r="C261"/>
          <cell r="D261"/>
        </row>
        <row r="262">
          <cell r="B262"/>
          <cell r="C262"/>
          <cell r="D262"/>
        </row>
        <row r="263">
          <cell r="B263"/>
          <cell r="C263"/>
          <cell r="D263"/>
        </row>
        <row r="264">
          <cell r="B264"/>
          <cell r="C264"/>
          <cell r="D264"/>
        </row>
        <row r="265">
          <cell r="B265"/>
          <cell r="C265"/>
          <cell r="D265"/>
        </row>
        <row r="266">
          <cell r="B266"/>
          <cell r="C266"/>
          <cell r="D266"/>
        </row>
        <row r="267">
          <cell r="B267"/>
          <cell r="C267"/>
          <cell r="D267"/>
        </row>
        <row r="268">
          <cell r="B268"/>
          <cell r="C268"/>
          <cell r="D268"/>
        </row>
        <row r="269">
          <cell r="B269"/>
          <cell r="C269"/>
          <cell r="D269"/>
        </row>
        <row r="270">
          <cell r="B270"/>
          <cell r="C270"/>
          <cell r="D270"/>
        </row>
        <row r="271">
          <cell r="B271"/>
          <cell r="C271"/>
          <cell r="D271"/>
        </row>
        <row r="272">
          <cell r="B272"/>
          <cell r="C272"/>
          <cell r="D272"/>
        </row>
        <row r="273">
          <cell r="B273"/>
          <cell r="C273"/>
          <cell r="D273"/>
        </row>
        <row r="274">
          <cell r="B274"/>
          <cell r="C274"/>
          <cell r="D274"/>
        </row>
        <row r="275">
          <cell r="B275"/>
          <cell r="C275"/>
          <cell r="D275"/>
        </row>
        <row r="276">
          <cell r="B276"/>
          <cell r="C276"/>
          <cell r="D276"/>
        </row>
        <row r="277">
          <cell r="B277"/>
          <cell r="C277"/>
          <cell r="D277"/>
        </row>
        <row r="278">
          <cell r="B278"/>
          <cell r="C278"/>
          <cell r="D278"/>
        </row>
        <row r="279">
          <cell r="B279"/>
          <cell r="C279"/>
          <cell r="D279"/>
        </row>
        <row r="280">
          <cell r="B280"/>
          <cell r="C280"/>
          <cell r="D280"/>
        </row>
        <row r="281">
          <cell r="B281"/>
          <cell r="C281"/>
          <cell r="D281"/>
        </row>
        <row r="282">
          <cell r="B282"/>
          <cell r="C282"/>
          <cell r="D282"/>
        </row>
        <row r="283">
          <cell r="B283"/>
          <cell r="C283"/>
          <cell r="D283"/>
        </row>
        <row r="284">
          <cell r="B284"/>
          <cell r="C284"/>
          <cell r="D284"/>
        </row>
        <row r="285">
          <cell r="B285"/>
          <cell r="C285"/>
          <cell r="D285"/>
        </row>
        <row r="286">
          <cell r="B286"/>
          <cell r="C286"/>
          <cell r="D286"/>
        </row>
        <row r="287">
          <cell r="B287"/>
          <cell r="C287"/>
          <cell r="D287"/>
        </row>
        <row r="288">
          <cell r="B288"/>
          <cell r="C288"/>
          <cell r="D288"/>
        </row>
        <row r="289">
          <cell r="B289"/>
          <cell r="C289"/>
          <cell r="D289"/>
        </row>
        <row r="290">
          <cell r="B290"/>
          <cell r="C290"/>
          <cell r="D290"/>
        </row>
        <row r="291">
          <cell r="B291"/>
          <cell r="C291"/>
          <cell r="D291"/>
        </row>
        <row r="292">
          <cell r="B292"/>
          <cell r="C292"/>
          <cell r="D292"/>
        </row>
        <row r="293">
          <cell r="B293"/>
          <cell r="C293"/>
          <cell r="D293"/>
        </row>
        <row r="294">
          <cell r="B294"/>
          <cell r="C294"/>
          <cell r="D294"/>
        </row>
        <row r="295">
          <cell r="B295"/>
          <cell r="C295"/>
          <cell r="D295"/>
        </row>
        <row r="296">
          <cell r="B296"/>
          <cell r="C296"/>
          <cell r="D296"/>
        </row>
        <row r="297">
          <cell r="B297"/>
          <cell r="C297"/>
          <cell r="D297"/>
        </row>
        <row r="298">
          <cell r="B298"/>
          <cell r="C298"/>
          <cell r="D298"/>
        </row>
        <row r="299">
          <cell r="B299"/>
          <cell r="C299"/>
          <cell r="D299"/>
        </row>
        <row r="300">
          <cell r="B300"/>
          <cell r="C300"/>
          <cell r="D300"/>
        </row>
        <row r="301">
          <cell r="B301"/>
          <cell r="C301"/>
          <cell r="D301"/>
        </row>
        <row r="302">
          <cell r="B302"/>
          <cell r="C302"/>
          <cell r="D302"/>
        </row>
        <row r="303">
          <cell r="B303"/>
          <cell r="C303"/>
          <cell r="D303"/>
        </row>
        <row r="304">
          <cell r="B304"/>
          <cell r="C304"/>
          <cell r="D304"/>
        </row>
        <row r="305">
          <cell r="B305"/>
          <cell r="C305"/>
          <cell r="D305"/>
        </row>
        <row r="306">
          <cell r="B306"/>
          <cell r="C306"/>
          <cell r="D306"/>
        </row>
        <row r="307">
          <cell r="B307"/>
          <cell r="C307"/>
          <cell r="D307"/>
        </row>
        <row r="308">
          <cell r="B308"/>
          <cell r="C308"/>
          <cell r="D308"/>
        </row>
        <row r="309">
          <cell r="B309"/>
          <cell r="C309"/>
          <cell r="D309"/>
        </row>
        <row r="310">
          <cell r="B310"/>
          <cell r="C310"/>
          <cell r="D310"/>
        </row>
        <row r="311">
          <cell r="B311"/>
          <cell r="C311"/>
          <cell r="D311"/>
        </row>
        <row r="312">
          <cell r="B312"/>
          <cell r="C312"/>
          <cell r="D312"/>
        </row>
        <row r="313">
          <cell r="B313"/>
          <cell r="C313"/>
          <cell r="D313"/>
        </row>
        <row r="314">
          <cell r="B314"/>
          <cell r="C314"/>
          <cell r="D314"/>
        </row>
        <row r="315">
          <cell r="B315"/>
          <cell r="C315"/>
          <cell r="D315"/>
        </row>
        <row r="316">
          <cell r="B316"/>
          <cell r="C316"/>
          <cell r="D316"/>
        </row>
        <row r="317">
          <cell r="B317"/>
          <cell r="C317"/>
          <cell r="D317"/>
        </row>
        <row r="318">
          <cell r="B318"/>
          <cell r="C318"/>
          <cell r="D318"/>
        </row>
        <row r="319">
          <cell r="B319"/>
          <cell r="C319"/>
          <cell r="D319"/>
        </row>
        <row r="320">
          <cell r="B320"/>
          <cell r="C320"/>
          <cell r="D320"/>
        </row>
        <row r="321">
          <cell r="B321"/>
          <cell r="C321"/>
          <cell r="D321"/>
        </row>
        <row r="322">
          <cell r="B322"/>
          <cell r="C322"/>
          <cell r="D322"/>
        </row>
        <row r="323">
          <cell r="B323"/>
          <cell r="C323"/>
          <cell r="D323"/>
        </row>
        <row r="324">
          <cell r="B324"/>
          <cell r="C324"/>
          <cell r="D324"/>
        </row>
        <row r="325">
          <cell r="B325"/>
          <cell r="C325"/>
          <cell r="D325"/>
        </row>
        <row r="326">
          <cell r="B326"/>
          <cell r="C326"/>
          <cell r="D326"/>
        </row>
        <row r="327">
          <cell r="B327"/>
          <cell r="C327"/>
          <cell r="D327"/>
        </row>
        <row r="328">
          <cell r="B328"/>
          <cell r="C328"/>
          <cell r="D328"/>
        </row>
        <row r="329">
          <cell r="B329"/>
          <cell r="C329"/>
          <cell r="D329"/>
        </row>
        <row r="330">
          <cell r="B330"/>
          <cell r="C330"/>
          <cell r="D330"/>
        </row>
        <row r="331">
          <cell r="B331"/>
          <cell r="C331"/>
          <cell r="D331"/>
        </row>
        <row r="332">
          <cell r="B332"/>
          <cell r="C332"/>
          <cell r="D332"/>
        </row>
        <row r="333">
          <cell r="B333"/>
          <cell r="C333"/>
          <cell r="D333"/>
        </row>
        <row r="334">
          <cell r="B334"/>
          <cell r="C334"/>
          <cell r="D334"/>
        </row>
        <row r="335">
          <cell r="B335"/>
          <cell r="C335"/>
          <cell r="D335"/>
        </row>
        <row r="336">
          <cell r="B336"/>
          <cell r="C336"/>
          <cell r="D336"/>
        </row>
        <row r="337">
          <cell r="B337"/>
          <cell r="C337"/>
          <cell r="D337"/>
        </row>
        <row r="338">
          <cell r="B338"/>
          <cell r="C338"/>
          <cell r="D338"/>
        </row>
        <row r="339">
          <cell r="B339"/>
          <cell r="C339"/>
          <cell r="D339"/>
        </row>
        <row r="340">
          <cell r="B340"/>
          <cell r="C340"/>
          <cell r="D340"/>
        </row>
        <row r="341">
          <cell r="B341"/>
          <cell r="C341"/>
          <cell r="D341"/>
        </row>
        <row r="342">
          <cell r="B342"/>
          <cell r="C342"/>
          <cell r="D342"/>
        </row>
        <row r="343">
          <cell r="B343"/>
          <cell r="C343"/>
          <cell r="D343"/>
        </row>
        <row r="344">
          <cell r="B344"/>
          <cell r="C344"/>
          <cell r="D344"/>
        </row>
        <row r="345">
          <cell r="B345"/>
          <cell r="C345"/>
          <cell r="D345"/>
        </row>
        <row r="346">
          <cell r="B346"/>
          <cell r="C346"/>
          <cell r="D346"/>
        </row>
        <row r="347">
          <cell r="B347"/>
          <cell r="C347"/>
          <cell r="D347"/>
        </row>
        <row r="348">
          <cell r="B348"/>
          <cell r="C348"/>
          <cell r="D348"/>
        </row>
        <row r="349">
          <cell r="B349"/>
          <cell r="C349"/>
          <cell r="D349"/>
        </row>
        <row r="350">
          <cell r="B350"/>
          <cell r="C350"/>
          <cell r="D350"/>
        </row>
        <row r="351">
          <cell r="B351"/>
          <cell r="C351"/>
          <cell r="D351"/>
        </row>
        <row r="352">
          <cell r="B352"/>
          <cell r="C352"/>
          <cell r="D352"/>
        </row>
        <row r="353">
          <cell r="B353"/>
          <cell r="C353"/>
          <cell r="D353"/>
        </row>
        <row r="354">
          <cell r="B354"/>
          <cell r="C354"/>
          <cell r="D354"/>
        </row>
        <row r="355">
          <cell r="B355"/>
          <cell r="C355"/>
          <cell r="D355"/>
        </row>
        <row r="356">
          <cell r="B356"/>
          <cell r="C356"/>
          <cell r="D356"/>
        </row>
        <row r="357">
          <cell r="B357"/>
          <cell r="C357"/>
          <cell r="D357"/>
        </row>
        <row r="358">
          <cell r="B358"/>
          <cell r="C358"/>
          <cell r="D358"/>
        </row>
        <row r="359">
          <cell r="B359"/>
          <cell r="C359"/>
          <cell r="D359"/>
        </row>
        <row r="360">
          <cell r="B360"/>
          <cell r="C360"/>
          <cell r="D360"/>
        </row>
        <row r="361">
          <cell r="B361"/>
          <cell r="C361"/>
          <cell r="D361"/>
        </row>
        <row r="362">
          <cell r="B362"/>
          <cell r="C362"/>
          <cell r="D362"/>
        </row>
        <row r="363">
          <cell r="B363"/>
          <cell r="C363"/>
          <cell r="D363"/>
        </row>
        <row r="364">
          <cell r="B364"/>
          <cell r="C364"/>
          <cell r="D364"/>
        </row>
        <row r="365">
          <cell r="B365"/>
          <cell r="C365"/>
          <cell r="D365"/>
        </row>
        <row r="366">
          <cell r="B366"/>
          <cell r="C366"/>
          <cell r="D366"/>
        </row>
        <row r="367">
          <cell r="B367"/>
          <cell r="C367"/>
          <cell r="D367"/>
        </row>
        <row r="368">
          <cell r="B368"/>
          <cell r="C368"/>
          <cell r="D368"/>
        </row>
        <row r="369">
          <cell r="B369"/>
          <cell r="C369"/>
          <cell r="D369"/>
        </row>
        <row r="370">
          <cell r="B370"/>
          <cell r="C370"/>
          <cell r="D370"/>
        </row>
        <row r="371">
          <cell r="B371"/>
          <cell r="C371"/>
          <cell r="D371"/>
        </row>
        <row r="372">
          <cell r="B372"/>
          <cell r="C372"/>
          <cell r="D372"/>
        </row>
        <row r="373">
          <cell r="B373"/>
          <cell r="C373"/>
          <cell r="D373"/>
        </row>
        <row r="374">
          <cell r="B374"/>
          <cell r="C374"/>
          <cell r="D374"/>
        </row>
        <row r="375">
          <cell r="B375"/>
          <cell r="C375"/>
          <cell r="D375"/>
        </row>
        <row r="376">
          <cell r="B376"/>
          <cell r="C376"/>
          <cell r="D376"/>
        </row>
        <row r="377">
          <cell r="B377"/>
          <cell r="C377"/>
          <cell r="D377"/>
        </row>
        <row r="378">
          <cell r="B378"/>
          <cell r="C378"/>
          <cell r="D378"/>
        </row>
        <row r="379">
          <cell r="B379"/>
          <cell r="C379"/>
          <cell r="D379"/>
        </row>
        <row r="380">
          <cell r="B380"/>
          <cell r="C380"/>
          <cell r="D380"/>
        </row>
        <row r="381">
          <cell r="B381"/>
          <cell r="C381"/>
          <cell r="D381"/>
        </row>
        <row r="382">
          <cell r="B382"/>
          <cell r="C382"/>
          <cell r="D382"/>
        </row>
        <row r="383">
          <cell r="B383"/>
          <cell r="C383"/>
          <cell r="D383"/>
        </row>
        <row r="384">
          <cell r="B384"/>
          <cell r="C384"/>
          <cell r="D384"/>
        </row>
        <row r="385">
          <cell r="B385"/>
          <cell r="C385"/>
          <cell r="D385"/>
        </row>
        <row r="386">
          <cell r="B386"/>
          <cell r="C386"/>
          <cell r="D386"/>
        </row>
        <row r="387">
          <cell r="B387"/>
          <cell r="C387"/>
          <cell r="D387"/>
        </row>
        <row r="388">
          <cell r="B388"/>
          <cell r="C388"/>
          <cell r="D388"/>
        </row>
        <row r="389">
          <cell r="B389"/>
          <cell r="C389"/>
          <cell r="D389"/>
        </row>
        <row r="390">
          <cell r="B390"/>
          <cell r="C390"/>
          <cell r="D390"/>
        </row>
        <row r="391">
          <cell r="B391"/>
          <cell r="C391"/>
          <cell r="D391"/>
        </row>
        <row r="392">
          <cell r="B392"/>
          <cell r="C392"/>
          <cell r="D392"/>
        </row>
        <row r="393">
          <cell r="B393"/>
          <cell r="C393"/>
          <cell r="D393"/>
        </row>
        <row r="394">
          <cell r="B394"/>
          <cell r="C394"/>
          <cell r="D394"/>
        </row>
        <row r="395">
          <cell r="B395"/>
          <cell r="C395"/>
          <cell r="D395"/>
        </row>
        <row r="396">
          <cell r="B396"/>
          <cell r="C396"/>
          <cell r="D396"/>
        </row>
        <row r="397">
          <cell r="B397"/>
          <cell r="C397"/>
          <cell r="D397"/>
        </row>
        <row r="398">
          <cell r="B398"/>
          <cell r="C398"/>
          <cell r="D398"/>
        </row>
        <row r="399">
          <cell r="B399"/>
          <cell r="C399"/>
          <cell r="D399"/>
        </row>
        <row r="400">
          <cell r="B400"/>
          <cell r="C400"/>
          <cell r="D400"/>
        </row>
        <row r="401">
          <cell r="B401"/>
          <cell r="C401"/>
          <cell r="D401"/>
        </row>
      </sheetData>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CC2E4-96E1-406E-8D10-88D0060C3FE9}">
  <sheetPr codeName="Blad3">
    <tabColor theme="0" tint="-0.249977111117893"/>
  </sheetPr>
  <dimension ref="A2:J195"/>
  <sheetViews>
    <sheetView workbookViewId="0"/>
  </sheetViews>
  <sheetFormatPr defaultColWidth="9.140625" defaultRowHeight="12.75" x14ac:dyDescent="0.2"/>
  <cols>
    <col min="1" max="1" width="9.140625" style="5" collapsed="1"/>
    <col min="2" max="2" width="20.28515625" style="5" customWidth="1" collapsed="1"/>
    <col min="3" max="3" width="56.7109375" style="5" customWidth="1" collapsed="1"/>
    <col min="4" max="4" width="9.140625" style="5" collapsed="1"/>
    <col min="5" max="5" width="34.140625" style="5" bestFit="1" customWidth="1" collapsed="1"/>
    <col min="6" max="6" width="13.7109375" style="5" customWidth="1" collapsed="1"/>
    <col min="7" max="16384" width="9.140625" style="9" collapsed="1"/>
  </cols>
  <sheetData>
    <row r="2" spans="1:6" s="4" customFormat="1" ht="15.75" x14ac:dyDescent="0.25">
      <c r="A2" s="1"/>
      <c r="B2" s="2" t="s">
        <v>0</v>
      </c>
      <c r="C2" s="1"/>
      <c r="D2" s="1"/>
      <c r="E2" s="2" t="s">
        <v>1</v>
      </c>
      <c r="F2" s="3" t="str">
        <f>I111</f>
        <v>C</v>
      </c>
    </row>
    <row r="4" spans="1:6" x14ac:dyDescent="0.2">
      <c r="B4" s="6" t="s">
        <v>2</v>
      </c>
      <c r="C4" s="7" t="s">
        <v>3</v>
      </c>
      <c r="E4" s="5" t="s">
        <v>4</v>
      </c>
      <c r="F4" s="8" t="s">
        <v>5</v>
      </c>
    </row>
    <row r="5" spans="1:6" x14ac:dyDescent="0.2">
      <c r="E5" s="5" t="s">
        <v>6</v>
      </c>
      <c r="F5" s="10" t="s">
        <v>7</v>
      </c>
    </row>
    <row r="6" spans="1:6" x14ac:dyDescent="0.2">
      <c r="B6" s="6" t="s">
        <v>8</v>
      </c>
      <c r="C6" s="7" t="s">
        <v>9</v>
      </c>
      <c r="E6" s="5" t="s">
        <v>10</v>
      </c>
      <c r="F6" s="11" t="s">
        <v>11</v>
      </c>
    </row>
    <row r="8" spans="1:6" x14ac:dyDescent="0.2">
      <c r="B8" s="6" t="s">
        <v>12</v>
      </c>
      <c r="C8" s="7" t="s">
        <v>268</v>
      </c>
    </row>
    <row r="10" spans="1:6" x14ac:dyDescent="0.2">
      <c r="B10" s="6" t="s">
        <v>13</v>
      </c>
      <c r="C10" s="7" t="s">
        <v>263</v>
      </c>
    </row>
    <row r="12" spans="1:6" x14ac:dyDescent="0.2">
      <c r="B12" s="6" t="s">
        <v>14</v>
      </c>
      <c r="C12" s="7" t="s">
        <v>264</v>
      </c>
    </row>
    <row r="14" spans="1:6" x14ac:dyDescent="0.2">
      <c r="B14" s="5" t="s">
        <v>16</v>
      </c>
      <c r="C14" s="7" t="s">
        <v>17</v>
      </c>
    </row>
    <row r="18" spans="2:4" ht="15.75" x14ac:dyDescent="0.2">
      <c r="B18" s="12" t="s">
        <v>18</v>
      </c>
      <c r="D18" s="13" t="s">
        <v>19</v>
      </c>
    </row>
    <row r="20" spans="2:4" x14ac:dyDescent="0.2">
      <c r="B20" s="6" t="s">
        <v>20</v>
      </c>
      <c r="C20" s="75" t="s">
        <v>265</v>
      </c>
    </row>
    <row r="21" spans="2:4" x14ac:dyDescent="0.2">
      <c r="C21" s="76"/>
    </row>
    <row r="22" spans="2:4" x14ac:dyDescent="0.2">
      <c r="C22" s="76"/>
    </row>
    <row r="23" spans="2:4" x14ac:dyDescent="0.2">
      <c r="C23" s="76"/>
    </row>
    <row r="24" spans="2:4" x14ac:dyDescent="0.2">
      <c r="C24" s="76"/>
    </row>
    <row r="25" spans="2:4" x14ac:dyDescent="0.2">
      <c r="C25" s="76"/>
    </row>
    <row r="26" spans="2:4" x14ac:dyDescent="0.2">
      <c r="C26" s="77"/>
    </row>
    <row r="28" spans="2:4" x14ac:dyDescent="0.2">
      <c r="B28" s="6" t="s">
        <v>21</v>
      </c>
      <c r="C28" s="75" t="s">
        <v>266</v>
      </c>
    </row>
    <row r="29" spans="2:4" x14ac:dyDescent="0.2">
      <c r="C29" s="76"/>
    </row>
    <row r="30" spans="2:4" x14ac:dyDescent="0.2">
      <c r="C30" s="76"/>
    </row>
    <row r="31" spans="2:4" x14ac:dyDescent="0.2">
      <c r="C31" s="76"/>
    </row>
    <row r="32" spans="2:4" x14ac:dyDescent="0.2">
      <c r="C32" s="76"/>
    </row>
    <row r="33" spans="2:3" x14ac:dyDescent="0.2">
      <c r="C33" s="76"/>
    </row>
    <row r="34" spans="2:3" x14ac:dyDescent="0.2">
      <c r="C34" s="77"/>
    </row>
    <row r="36" spans="2:3" x14ac:dyDescent="0.2">
      <c r="B36" s="6" t="s">
        <v>22</v>
      </c>
      <c r="C36" s="78" t="s">
        <v>267</v>
      </c>
    </row>
    <row r="37" spans="2:3" x14ac:dyDescent="0.2">
      <c r="C37" s="76"/>
    </row>
    <row r="38" spans="2:3" x14ac:dyDescent="0.2">
      <c r="C38" s="76"/>
    </row>
    <row r="39" spans="2:3" x14ac:dyDescent="0.2">
      <c r="C39" s="76"/>
    </row>
    <row r="40" spans="2:3" x14ac:dyDescent="0.2">
      <c r="C40" s="76"/>
    </row>
    <row r="41" spans="2:3" x14ac:dyDescent="0.2">
      <c r="C41" s="76"/>
    </row>
    <row r="42" spans="2:3" x14ac:dyDescent="0.2">
      <c r="C42" s="77"/>
    </row>
    <row r="100" spans="1:10" hidden="1" x14ac:dyDescent="0.2">
      <c r="A100" s="14" t="s">
        <v>23</v>
      </c>
      <c r="B100" s="14" t="s">
        <v>24</v>
      </c>
      <c r="C100" s="14" t="s">
        <v>25</v>
      </c>
      <c r="D100" s="14"/>
      <c r="E100" s="14"/>
      <c r="F100" s="14"/>
      <c r="G100" s="14"/>
      <c r="H100" s="14"/>
      <c r="I100" s="14"/>
      <c r="J100" s="14"/>
    </row>
    <row r="101" spans="1:10" hidden="1" x14ac:dyDescent="0.2">
      <c r="A101" s="14" t="s">
        <v>26</v>
      </c>
      <c r="B101" s="14" t="s">
        <v>27</v>
      </c>
      <c r="C101" s="14" t="s">
        <v>28</v>
      </c>
      <c r="D101" s="14"/>
      <c r="E101" s="14"/>
      <c r="F101" s="14"/>
      <c r="G101" s="14"/>
      <c r="H101" s="14"/>
      <c r="I101" s="14"/>
      <c r="J101" s="14"/>
    </row>
    <row r="102" spans="1:10" hidden="1" x14ac:dyDescent="0.2">
      <c r="A102" s="14" t="s">
        <v>27</v>
      </c>
      <c r="B102" s="14" t="s">
        <v>7</v>
      </c>
      <c r="C102" s="14" t="s">
        <v>11</v>
      </c>
      <c r="D102" s="14"/>
      <c r="E102" s="14"/>
      <c r="F102" s="14"/>
      <c r="G102" s="14"/>
      <c r="H102" s="14"/>
      <c r="I102" s="14"/>
      <c r="J102" s="14"/>
    </row>
    <row r="103" spans="1:10" hidden="1" x14ac:dyDescent="0.2">
      <c r="A103" s="14" t="s">
        <v>29</v>
      </c>
      <c r="B103" s="14"/>
      <c r="C103" s="14" t="s">
        <v>30</v>
      </c>
      <c r="D103" s="14"/>
      <c r="E103" s="14"/>
      <c r="F103" s="14"/>
      <c r="G103" s="14"/>
      <c r="H103" s="14"/>
      <c r="I103" s="14"/>
      <c r="J103" s="14"/>
    </row>
    <row r="104" spans="1:10" hidden="1" x14ac:dyDescent="0.2">
      <c r="A104" s="14" t="s">
        <v>5</v>
      </c>
      <c r="B104" s="14"/>
      <c r="C104" s="14"/>
      <c r="D104" s="14"/>
      <c r="E104" s="14"/>
      <c r="F104" s="14"/>
      <c r="G104" s="14"/>
      <c r="H104" s="14"/>
      <c r="I104" s="14"/>
      <c r="J104" s="14"/>
    </row>
    <row r="105" spans="1:10" hidden="1" x14ac:dyDescent="0.2">
      <c r="A105" s="14"/>
      <c r="B105" s="14"/>
      <c r="C105" s="14"/>
      <c r="D105" s="14"/>
      <c r="E105" s="14"/>
      <c r="F105" s="14"/>
      <c r="G105" s="14"/>
      <c r="H105" s="14"/>
      <c r="I105" s="14"/>
      <c r="J105" s="14"/>
    </row>
    <row r="106" spans="1:10" hidden="1" x14ac:dyDescent="0.2">
      <c r="A106" s="14"/>
      <c r="B106" s="14"/>
      <c r="C106" s="14"/>
      <c r="D106" s="14"/>
      <c r="E106" s="14"/>
      <c r="F106" s="14"/>
      <c r="G106" s="14"/>
      <c r="H106" s="14"/>
      <c r="I106" s="14"/>
      <c r="J106" s="14"/>
    </row>
    <row r="107" spans="1:10" hidden="1" x14ac:dyDescent="0.2">
      <c r="A107" s="14"/>
      <c r="B107" s="14"/>
      <c r="C107" s="14"/>
      <c r="D107" s="14"/>
      <c r="E107" s="14"/>
      <c r="F107" s="14"/>
      <c r="G107" s="14"/>
      <c r="H107" s="14"/>
      <c r="I107" s="14"/>
      <c r="J107" s="14"/>
    </row>
    <row r="108" spans="1:10" hidden="1" x14ac:dyDescent="0.2">
      <c r="A108" s="14"/>
      <c r="B108" s="14"/>
      <c r="C108" s="14"/>
      <c r="D108" s="14"/>
      <c r="E108" s="14"/>
      <c r="F108" s="14"/>
      <c r="G108" s="14"/>
      <c r="H108" s="14"/>
      <c r="I108" s="14"/>
      <c r="J108" s="14"/>
    </row>
    <row r="109" spans="1:10" hidden="1" x14ac:dyDescent="0.2">
      <c r="A109" s="14"/>
      <c r="B109" s="14"/>
      <c r="C109" s="14"/>
      <c r="D109" s="14"/>
      <c r="E109" s="14"/>
      <c r="F109" s="14"/>
      <c r="G109" s="14"/>
      <c r="H109" s="14"/>
      <c r="I109" s="14"/>
      <c r="J109" s="14"/>
    </row>
    <row r="110" spans="1:10" hidden="1" x14ac:dyDescent="0.2">
      <c r="A110" s="14"/>
      <c r="B110" s="14"/>
      <c r="C110" s="14"/>
      <c r="D110" s="14"/>
      <c r="E110" s="14"/>
      <c r="F110" s="14" t="s">
        <v>31</v>
      </c>
      <c r="G110" s="14" t="s">
        <v>32</v>
      </c>
      <c r="H110" s="14" t="s">
        <v>33</v>
      </c>
      <c r="I110" s="14" t="s">
        <v>34</v>
      </c>
      <c r="J110" s="14"/>
    </row>
    <row r="111" spans="1:10" hidden="1" x14ac:dyDescent="0.2">
      <c r="A111" s="14"/>
      <c r="B111" s="14"/>
      <c r="C111" s="14"/>
      <c r="D111" s="14"/>
      <c r="E111" s="14"/>
      <c r="F111" s="14"/>
      <c r="G111" s="14" t="str">
        <f>VLOOKUP(F$4,$A$120:$D$125,VLOOKUP(F$5,$A$129:$B$132,2,FALSE),FALSE)</f>
        <v>Niveau_3</v>
      </c>
      <c r="H111" s="14" t="str">
        <f>F6</f>
        <v xml:space="preserve">Financieel </v>
      </c>
      <c r="I111" s="14" t="str">
        <f>VLOOKUP(H111,$A$137:$D$141,VLOOKUP(G111,$A$144:$B$147,2,FALSE),FALSE)</f>
        <v>C</v>
      </c>
      <c r="J111" s="14"/>
    </row>
    <row r="112" spans="1:10" hidden="1" x14ac:dyDescent="0.2">
      <c r="A112" s="14"/>
      <c r="B112" s="14"/>
      <c r="C112" s="14"/>
      <c r="D112" s="14"/>
      <c r="E112" s="14"/>
      <c r="F112" s="14"/>
      <c r="G112" s="14"/>
      <c r="H112" s="14"/>
      <c r="I112" s="14"/>
      <c r="J112" s="14"/>
    </row>
    <row r="113" spans="1:10" hidden="1" x14ac:dyDescent="0.2">
      <c r="A113" s="14"/>
      <c r="B113" s="14"/>
      <c r="C113" s="14"/>
      <c r="D113" s="14"/>
      <c r="E113" s="14"/>
      <c r="F113" s="14"/>
      <c r="G113" s="14"/>
      <c r="H113" s="14"/>
      <c r="I113" s="14"/>
      <c r="J113" s="14"/>
    </row>
    <row r="114" spans="1:10" hidden="1" x14ac:dyDescent="0.2">
      <c r="A114" s="14"/>
      <c r="B114" s="14"/>
      <c r="C114" s="14"/>
      <c r="D114" s="14"/>
      <c r="E114" s="14"/>
      <c r="F114" s="14"/>
      <c r="G114" s="14"/>
      <c r="H114" s="14"/>
      <c r="I114" s="14"/>
      <c r="J114" s="14"/>
    </row>
    <row r="115" spans="1:10" hidden="1" x14ac:dyDescent="0.2">
      <c r="A115" s="14"/>
      <c r="B115" s="14"/>
      <c r="C115" s="14"/>
      <c r="D115" s="14"/>
      <c r="E115" s="14"/>
      <c r="F115" s="14"/>
      <c r="G115" s="14"/>
      <c r="H115" s="14"/>
      <c r="I115" s="14"/>
      <c r="J115" s="14"/>
    </row>
    <row r="116" spans="1:10" hidden="1" x14ac:dyDescent="0.2">
      <c r="A116" s="14"/>
      <c r="B116" s="14"/>
      <c r="C116" s="14"/>
      <c r="D116" s="14"/>
      <c r="E116" s="14"/>
      <c r="F116" s="14"/>
      <c r="G116" s="14"/>
      <c r="H116" s="14"/>
      <c r="I116" s="14"/>
      <c r="J116" s="14"/>
    </row>
    <row r="117" spans="1:10" hidden="1" x14ac:dyDescent="0.2">
      <c r="A117" s="14"/>
      <c r="B117" s="14"/>
      <c r="C117" s="14"/>
      <c r="D117" s="14"/>
      <c r="E117" s="14"/>
      <c r="F117" s="14"/>
      <c r="G117" s="14"/>
      <c r="H117" s="14"/>
      <c r="I117" s="14"/>
      <c r="J117" s="14"/>
    </row>
    <row r="118" spans="1:10" hidden="1" x14ac:dyDescent="0.2">
      <c r="A118" s="14"/>
      <c r="B118" s="14"/>
      <c r="C118" s="14"/>
      <c r="D118" s="14"/>
      <c r="E118" s="14"/>
      <c r="F118" s="14"/>
      <c r="G118" s="14"/>
      <c r="H118" s="14"/>
      <c r="I118" s="14"/>
      <c r="J118" s="14"/>
    </row>
    <row r="119" spans="1:10" hidden="1" x14ac:dyDescent="0.2">
      <c r="A119" s="14"/>
      <c r="B119" s="14" t="s">
        <v>6</v>
      </c>
      <c r="C119" s="14"/>
      <c r="D119" s="14"/>
      <c r="E119" s="14"/>
      <c r="F119" s="14"/>
      <c r="G119" s="14"/>
      <c r="H119" s="14"/>
      <c r="I119" s="14"/>
      <c r="J119" s="14"/>
    </row>
    <row r="120" spans="1:10" hidden="1" x14ac:dyDescent="0.2">
      <c r="A120" s="14" t="s">
        <v>4</v>
      </c>
      <c r="B120" s="14" t="s">
        <v>24</v>
      </c>
      <c r="C120" s="14" t="s">
        <v>27</v>
      </c>
      <c r="D120" s="14" t="s">
        <v>7</v>
      </c>
      <c r="E120" s="14"/>
      <c r="F120" s="14"/>
      <c r="G120" s="14"/>
      <c r="H120" s="14"/>
      <c r="I120" s="14"/>
      <c r="J120" s="14"/>
    </row>
    <row r="121" spans="1:10" hidden="1" x14ac:dyDescent="0.2">
      <c r="A121" s="14" t="s">
        <v>5</v>
      </c>
      <c r="B121" s="14" t="s">
        <v>35</v>
      </c>
      <c r="C121" s="14" t="s">
        <v>35</v>
      </c>
      <c r="D121" s="14" t="s">
        <v>35</v>
      </c>
      <c r="E121" s="14"/>
      <c r="F121" s="14"/>
      <c r="G121" s="14"/>
      <c r="H121" s="14"/>
      <c r="I121" s="14"/>
      <c r="J121" s="14"/>
    </row>
    <row r="122" spans="1:10" hidden="1" x14ac:dyDescent="0.2">
      <c r="A122" s="14" t="s">
        <v>29</v>
      </c>
      <c r="B122" s="14" t="s">
        <v>36</v>
      </c>
      <c r="C122" s="14" t="s">
        <v>35</v>
      </c>
      <c r="D122" s="14" t="s">
        <v>35</v>
      </c>
      <c r="E122" s="14"/>
      <c r="F122" s="14"/>
      <c r="G122" s="14"/>
      <c r="H122" s="14"/>
      <c r="I122" s="14"/>
      <c r="J122" s="14"/>
    </row>
    <row r="123" spans="1:10" hidden="1" x14ac:dyDescent="0.2">
      <c r="A123" s="14" t="s">
        <v>27</v>
      </c>
      <c r="B123" s="14" t="s">
        <v>36</v>
      </c>
      <c r="C123" s="14" t="s">
        <v>36</v>
      </c>
      <c r="D123" s="14" t="s">
        <v>35</v>
      </c>
      <c r="E123" s="14"/>
      <c r="F123" s="14"/>
      <c r="G123" s="14"/>
      <c r="H123" s="14"/>
      <c r="I123" s="14"/>
      <c r="J123" s="14"/>
    </row>
    <row r="124" spans="1:10" hidden="1" x14ac:dyDescent="0.2">
      <c r="A124" s="14" t="s">
        <v>26</v>
      </c>
      <c r="B124" s="14" t="s">
        <v>37</v>
      </c>
      <c r="C124" s="14" t="s">
        <v>36</v>
      </c>
      <c r="D124" s="14" t="s">
        <v>36</v>
      </c>
      <c r="E124" s="14"/>
      <c r="F124" s="14"/>
      <c r="G124" s="14"/>
      <c r="H124" s="14"/>
      <c r="I124" s="14"/>
      <c r="J124" s="14"/>
    </row>
    <row r="125" spans="1:10" hidden="1" x14ac:dyDescent="0.2">
      <c r="A125" s="14" t="s">
        <v>38</v>
      </c>
      <c r="B125" s="14" t="s">
        <v>37</v>
      </c>
      <c r="C125" s="14" t="s">
        <v>37</v>
      </c>
      <c r="D125" s="14" t="s">
        <v>37</v>
      </c>
      <c r="E125" s="14"/>
      <c r="F125" s="14"/>
      <c r="G125" s="14"/>
      <c r="H125" s="14"/>
      <c r="I125" s="14"/>
      <c r="J125" s="14"/>
    </row>
    <row r="126" spans="1:10" hidden="1" x14ac:dyDescent="0.2">
      <c r="A126" s="14"/>
      <c r="B126" s="14"/>
      <c r="C126" s="14"/>
      <c r="D126" s="14"/>
      <c r="E126" s="14"/>
      <c r="F126" s="14"/>
      <c r="G126" s="14"/>
      <c r="H126" s="14"/>
      <c r="I126" s="14"/>
      <c r="J126" s="14"/>
    </row>
    <row r="127" spans="1:10" hidden="1" x14ac:dyDescent="0.2">
      <c r="A127" s="14"/>
      <c r="B127" s="14"/>
      <c r="C127" s="14"/>
      <c r="D127" s="14"/>
      <c r="E127" s="14"/>
      <c r="F127" s="14"/>
      <c r="G127" s="14"/>
      <c r="H127" s="14"/>
      <c r="I127" s="14"/>
      <c r="J127" s="14"/>
    </row>
    <row r="128" spans="1:10" hidden="1" x14ac:dyDescent="0.2">
      <c r="A128" s="14"/>
      <c r="B128" s="14"/>
      <c r="C128" s="14"/>
      <c r="D128" s="14"/>
      <c r="E128" s="14"/>
      <c r="F128" s="14"/>
      <c r="G128" s="14"/>
      <c r="H128" s="14"/>
      <c r="I128" s="14"/>
      <c r="J128" s="14"/>
    </row>
    <row r="129" spans="1:10" hidden="1" x14ac:dyDescent="0.2">
      <c r="A129" s="14" t="s">
        <v>39</v>
      </c>
      <c r="B129" s="14"/>
      <c r="C129" s="14"/>
      <c r="D129" s="14"/>
      <c r="E129" s="14"/>
      <c r="F129" s="14"/>
      <c r="G129" s="14"/>
      <c r="H129" s="14"/>
      <c r="I129" s="14"/>
      <c r="J129" s="14"/>
    </row>
    <row r="130" spans="1:10" hidden="1" x14ac:dyDescent="0.2">
      <c r="A130" s="14" t="s">
        <v>7</v>
      </c>
      <c r="B130" s="14">
        <v>4</v>
      </c>
      <c r="C130" s="14"/>
      <c r="D130" s="14"/>
      <c r="E130" s="14"/>
      <c r="F130" s="14"/>
      <c r="G130" s="14"/>
      <c r="H130" s="14"/>
      <c r="I130" s="14"/>
      <c r="J130" s="14"/>
    </row>
    <row r="131" spans="1:10" hidden="1" x14ac:dyDescent="0.2">
      <c r="A131" s="14" t="s">
        <v>27</v>
      </c>
      <c r="B131" s="14">
        <v>3</v>
      </c>
      <c r="C131" s="14"/>
      <c r="D131" s="14"/>
      <c r="E131" s="14"/>
      <c r="F131" s="14"/>
      <c r="G131" s="14"/>
      <c r="H131" s="14"/>
      <c r="I131" s="14"/>
      <c r="J131" s="14"/>
    </row>
    <row r="132" spans="1:10" hidden="1" x14ac:dyDescent="0.2">
      <c r="A132" s="14" t="s">
        <v>24</v>
      </c>
      <c r="B132" s="14">
        <v>2</v>
      </c>
      <c r="C132" s="14"/>
      <c r="D132" s="14"/>
      <c r="E132" s="14"/>
      <c r="F132" s="14"/>
      <c r="G132" s="14"/>
      <c r="H132" s="14"/>
      <c r="I132" s="14"/>
      <c r="J132" s="14"/>
    </row>
    <row r="133" spans="1:10" hidden="1" x14ac:dyDescent="0.2">
      <c r="A133" s="14"/>
      <c r="B133" s="14"/>
      <c r="C133" s="14"/>
      <c r="D133" s="14"/>
      <c r="E133" s="14"/>
      <c r="F133" s="14"/>
      <c r="G133" s="14"/>
      <c r="H133" s="14"/>
      <c r="I133" s="14"/>
      <c r="J133" s="14"/>
    </row>
    <row r="134" spans="1:10" hidden="1" x14ac:dyDescent="0.2">
      <c r="A134" s="14"/>
      <c r="B134" s="14"/>
      <c r="C134" s="14"/>
      <c r="D134" s="14"/>
      <c r="E134" s="14"/>
      <c r="F134" s="14"/>
      <c r="G134" s="14"/>
      <c r="H134" s="14"/>
      <c r="I134" s="14"/>
      <c r="J134" s="14"/>
    </row>
    <row r="135" spans="1:10" hidden="1" x14ac:dyDescent="0.2">
      <c r="A135" s="14"/>
      <c r="B135" s="14"/>
      <c r="C135" s="14"/>
      <c r="D135" s="14"/>
      <c r="E135" s="14"/>
      <c r="F135" s="14"/>
      <c r="G135" s="14"/>
      <c r="H135" s="14"/>
      <c r="I135" s="14"/>
      <c r="J135" s="14"/>
    </row>
    <row r="136" spans="1:10" hidden="1" x14ac:dyDescent="0.2">
      <c r="A136" s="14"/>
      <c r="B136" s="14" t="s">
        <v>6</v>
      </c>
      <c r="C136" s="14"/>
      <c r="D136" s="14"/>
      <c r="E136" s="14"/>
      <c r="F136" s="14"/>
      <c r="G136" s="14"/>
      <c r="H136" s="14"/>
      <c r="I136" s="14"/>
      <c r="J136" s="14"/>
    </row>
    <row r="137" spans="1:10" hidden="1" x14ac:dyDescent="0.2">
      <c r="A137" s="14" t="s">
        <v>40</v>
      </c>
      <c r="B137" s="14" t="s">
        <v>37</v>
      </c>
      <c r="C137" s="14" t="s">
        <v>36</v>
      </c>
      <c r="D137" s="14" t="s">
        <v>35</v>
      </c>
      <c r="E137" s="14"/>
      <c r="F137" s="14"/>
      <c r="G137" s="14"/>
      <c r="H137" s="14"/>
      <c r="I137" s="14"/>
      <c r="J137" s="14"/>
    </row>
    <row r="138" spans="1:10" hidden="1" x14ac:dyDescent="0.2">
      <c r="A138" s="14" t="s">
        <v>28</v>
      </c>
      <c r="B138" s="14" t="s">
        <v>41</v>
      </c>
      <c r="C138" s="14" t="s">
        <v>41</v>
      </c>
      <c r="D138" s="14" t="s">
        <v>42</v>
      </c>
      <c r="E138" s="14"/>
      <c r="F138" s="14"/>
      <c r="G138" s="14"/>
      <c r="H138" s="14"/>
      <c r="I138" s="14"/>
      <c r="J138" s="14"/>
    </row>
    <row r="139" spans="1:10" hidden="1" x14ac:dyDescent="0.2">
      <c r="A139" s="14" t="s">
        <v>25</v>
      </c>
      <c r="B139" s="14" t="s">
        <v>41</v>
      </c>
      <c r="C139" s="14" t="s">
        <v>42</v>
      </c>
      <c r="D139" s="14" t="s">
        <v>42</v>
      </c>
      <c r="E139" s="14"/>
      <c r="F139" s="14"/>
      <c r="G139" s="14"/>
      <c r="H139" s="14"/>
      <c r="I139" s="14"/>
      <c r="J139" s="14"/>
    </row>
    <row r="140" spans="1:10" hidden="1" x14ac:dyDescent="0.2">
      <c r="A140" s="14" t="s">
        <v>11</v>
      </c>
      <c r="B140" s="14" t="s">
        <v>42</v>
      </c>
      <c r="C140" s="14" t="s">
        <v>43</v>
      </c>
      <c r="D140" s="14" t="s">
        <v>43</v>
      </c>
      <c r="E140" s="14"/>
      <c r="F140" s="14"/>
      <c r="G140" s="14"/>
      <c r="H140" s="14"/>
      <c r="I140" s="14"/>
      <c r="J140" s="14"/>
    </row>
    <row r="141" spans="1:10" hidden="1" x14ac:dyDescent="0.2">
      <c r="A141" s="14" t="s">
        <v>30</v>
      </c>
      <c r="B141" s="14" t="s">
        <v>43</v>
      </c>
      <c r="C141" s="14" t="s">
        <v>43</v>
      </c>
      <c r="D141" s="14" t="s">
        <v>43</v>
      </c>
      <c r="E141" s="14"/>
      <c r="F141" s="14"/>
      <c r="G141" s="14"/>
      <c r="H141" s="14"/>
      <c r="I141" s="14"/>
      <c r="J141" s="14"/>
    </row>
    <row r="142" spans="1:10" hidden="1" x14ac:dyDescent="0.2">
      <c r="A142" s="14"/>
      <c r="B142" s="14"/>
      <c r="C142" s="14"/>
      <c r="D142" s="14"/>
      <c r="E142" s="14"/>
      <c r="F142" s="14"/>
      <c r="G142" s="14"/>
      <c r="H142" s="14"/>
      <c r="I142" s="14"/>
      <c r="J142" s="14"/>
    </row>
    <row r="143" spans="1:10" hidden="1" x14ac:dyDescent="0.2">
      <c r="A143" s="14"/>
      <c r="B143" s="14"/>
      <c r="C143" s="14"/>
      <c r="D143" s="14"/>
      <c r="E143" s="14"/>
      <c r="F143" s="14"/>
      <c r="G143" s="14"/>
      <c r="H143" s="14"/>
      <c r="I143" s="14"/>
      <c r="J143" s="14"/>
    </row>
    <row r="144" spans="1:10" hidden="1" x14ac:dyDescent="0.2">
      <c r="A144" s="14" t="s">
        <v>39</v>
      </c>
      <c r="B144" s="14"/>
      <c r="C144" s="14"/>
      <c r="D144" s="14"/>
      <c r="E144" s="14"/>
      <c r="F144" s="14"/>
      <c r="G144" s="14"/>
      <c r="H144" s="14"/>
      <c r="I144" s="14"/>
      <c r="J144" s="14"/>
    </row>
    <row r="145" spans="1:10" hidden="1" x14ac:dyDescent="0.2">
      <c r="A145" s="14" t="s">
        <v>37</v>
      </c>
      <c r="B145" s="14">
        <v>2</v>
      </c>
      <c r="C145" s="14"/>
      <c r="D145" s="14"/>
      <c r="E145" s="14"/>
      <c r="F145" s="14"/>
      <c r="G145" s="14"/>
      <c r="H145" s="14"/>
      <c r="I145" s="14"/>
      <c r="J145" s="14"/>
    </row>
    <row r="146" spans="1:10" hidden="1" x14ac:dyDescent="0.2">
      <c r="A146" s="14" t="s">
        <v>36</v>
      </c>
      <c r="B146" s="14">
        <v>3</v>
      </c>
      <c r="C146" s="14"/>
      <c r="D146" s="14"/>
      <c r="E146" s="14"/>
      <c r="F146" s="14"/>
      <c r="G146" s="14"/>
      <c r="H146" s="14"/>
      <c r="I146" s="14"/>
      <c r="J146" s="14"/>
    </row>
    <row r="147" spans="1:10" hidden="1" x14ac:dyDescent="0.2">
      <c r="A147" s="14" t="s">
        <v>35</v>
      </c>
      <c r="B147" s="14">
        <v>4</v>
      </c>
      <c r="C147" s="14"/>
      <c r="D147" s="14"/>
      <c r="E147" s="14"/>
      <c r="F147" s="14"/>
      <c r="G147" s="14"/>
      <c r="H147" s="14"/>
      <c r="I147" s="14"/>
      <c r="J147" s="14"/>
    </row>
    <row r="148" spans="1:10" x14ac:dyDescent="0.2">
      <c r="A148" s="15"/>
      <c r="B148" s="15"/>
      <c r="C148" s="15"/>
      <c r="D148" s="15"/>
      <c r="E148" s="15"/>
      <c r="F148" s="15"/>
    </row>
    <row r="149" spans="1:10" x14ac:dyDescent="0.2">
      <c r="A149" s="15"/>
      <c r="B149" s="15"/>
      <c r="C149" s="15"/>
      <c r="D149" s="15"/>
      <c r="E149" s="15"/>
      <c r="F149" s="15"/>
    </row>
    <row r="150" spans="1:10" x14ac:dyDescent="0.2">
      <c r="A150" s="15"/>
      <c r="B150" s="15"/>
      <c r="C150" s="15"/>
      <c r="D150" s="15"/>
      <c r="E150" s="15"/>
      <c r="F150" s="15"/>
    </row>
    <row r="151" spans="1:10" x14ac:dyDescent="0.2">
      <c r="A151" s="15"/>
      <c r="B151" s="15"/>
      <c r="C151" s="15"/>
      <c r="D151" s="15"/>
      <c r="E151" s="15"/>
      <c r="F151" s="15"/>
    </row>
    <row r="152" spans="1:10" x14ac:dyDescent="0.2">
      <c r="A152" s="15"/>
      <c r="B152" s="15"/>
      <c r="C152" s="15"/>
      <c r="D152" s="15"/>
      <c r="E152" s="15"/>
      <c r="F152" s="15"/>
    </row>
    <row r="153" spans="1:10" x14ac:dyDescent="0.2">
      <c r="A153" s="15"/>
      <c r="B153" s="15"/>
      <c r="C153" s="15"/>
      <c r="D153" s="15"/>
      <c r="E153" s="15"/>
      <c r="F153" s="15"/>
    </row>
    <row r="154" spans="1:10" x14ac:dyDescent="0.2">
      <c r="A154" s="15"/>
      <c r="B154" s="15"/>
      <c r="C154" s="15"/>
      <c r="D154" s="15"/>
      <c r="E154" s="15"/>
      <c r="F154" s="15"/>
    </row>
    <row r="155" spans="1:10" x14ac:dyDescent="0.2">
      <c r="A155" s="15"/>
      <c r="B155" s="15"/>
      <c r="C155" s="15"/>
      <c r="D155" s="15"/>
      <c r="E155" s="15"/>
      <c r="F155" s="15"/>
    </row>
    <row r="156" spans="1:10" x14ac:dyDescent="0.2">
      <c r="A156" s="15"/>
      <c r="B156" s="15"/>
      <c r="C156" s="15"/>
      <c r="D156" s="15"/>
      <c r="E156" s="15"/>
      <c r="F156" s="15"/>
    </row>
    <row r="157" spans="1:10" x14ac:dyDescent="0.2">
      <c r="A157" s="15"/>
      <c r="B157" s="15"/>
      <c r="C157" s="15"/>
      <c r="D157" s="15"/>
      <c r="E157" s="15"/>
      <c r="F157" s="15"/>
    </row>
    <row r="158" spans="1:10" x14ac:dyDescent="0.2">
      <c r="A158" s="15"/>
      <c r="B158" s="15"/>
      <c r="C158" s="15"/>
      <c r="D158" s="15"/>
      <c r="E158" s="15"/>
      <c r="F158" s="15"/>
    </row>
    <row r="159" spans="1:10" x14ac:dyDescent="0.2">
      <c r="A159" s="15"/>
      <c r="B159" s="15"/>
      <c r="C159" s="15"/>
      <c r="D159" s="15"/>
      <c r="E159" s="15"/>
      <c r="F159" s="15"/>
    </row>
    <row r="160" spans="1:10" x14ac:dyDescent="0.2">
      <c r="A160" s="15"/>
      <c r="B160" s="15"/>
      <c r="C160" s="15"/>
      <c r="D160" s="15"/>
      <c r="E160" s="15"/>
      <c r="F160" s="15"/>
    </row>
    <row r="161" spans="1:6" x14ac:dyDescent="0.2">
      <c r="A161" s="15"/>
      <c r="B161" s="15"/>
      <c r="C161" s="15"/>
      <c r="D161" s="15"/>
      <c r="E161" s="15"/>
      <c r="F161" s="15"/>
    </row>
    <row r="162" spans="1:6" x14ac:dyDescent="0.2">
      <c r="A162" s="15"/>
      <c r="B162" s="15"/>
      <c r="C162" s="15"/>
      <c r="D162" s="15"/>
      <c r="E162" s="15"/>
      <c r="F162" s="15"/>
    </row>
    <row r="163" spans="1:6" x14ac:dyDescent="0.2">
      <c r="A163" s="15"/>
      <c r="B163" s="15"/>
      <c r="C163" s="15"/>
      <c r="D163" s="15"/>
      <c r="E163" s="15"/>
      <c r="F163" s="15"/>
    </row>
    <row r="164" spans="1:6" x14ac:dyDescent="0.2">
      <c r="A164" s="15"/>
      <c r="B164" s="15"/>
      <c r="C164" s="15"/>
      <c r="D164" s="15"/>
      <c r="E164" s="15"/>
      <c r="F164" s="15"/>
    </row>
    <row r="165" spans="1:6" x14ac:dyDescent="0.2">
      <c r="A165" s="15"/>
      <c r="B165" s="15"/>
      <c r="C165" s="15"/>
      <c r="D165" s="15"/>
      <c r="E165" s="15"/>
      <c r="F165" s="15"/>
    </row>
    <row r="166" spans="1:6" x14ac:dyDescent="0.2">
      <c r="A166" s="15"/>
      <c r="B166" s="15"/>
      <c r="C166" s="15"/>
      <c r="D166" s="15"/>
      <c r="E166" s="15"/>
      <c r="F166" s="15"/>
    </row>
    <row r="167" spans="1:6" x14ac:dyDescent="0.2">
      <c r="A167" s="15"/>
      <c r="B167" s="15"/>
      <c r="C167" s="15"/>
      <c r="D167" s="15"/>
      <c r="E167" s="15"/>
      <c r="F167" s="15"/>
    </row>
    <row r="168" spans="1:6" x14ac:dyDescent="0.2">
      <c r="A168" s="15"/>
      <c r="B168" s="15"/>
      <c r="C168" s="15"/>
      <c r="D168" s="15"/>
      <c r="E168" s="15"/>
      <c r="F168" s="15"/>
    </row>
    <row r="169" spans="1:6" x14ac:dyDescent="0.2">
      <c r="A169" s="15"/>
      <c r="B169" s="15"/>
      <c r="C169" s="15"/>
      <c r="D169" s="15"/>
      <c r="E169" s="15"/>
      <c r="F169" s="15"/>
    </row>
    <row r="170" spans="1:6" x14ac:dyDescent="0.2">
      <c r="A170" s="15"/>
      <c r="B170" s="15"/>
      <c r="C170" s="15"/>
      <c r="D170" s="15"/>
      <c r="E170" s="15"/>
      <c r="F170" s="15"/>
    </row>
    <row r="171" spans="1:6" x14ac:dyDescent="0.2">
      <c r="A171" s="15"/>
      <c r="B171" s="15"/>
      <c r="C171" s="15"/>
      <c r="D171" s="15"/>
      <c r="E171" s="15"/>
      <c r="F171" s="15"/>
    </row>
    <row r="172" spans="1:6" x14ac:dyDescent="0.2">
      <c r="A172" s="15"/>
      <c r="B172" s="15"/>
      <c r="C172" s="15"/>
      <c r="D172" s="15"/>
      <c r="E172" s="15"/>
      <c r="F172" s="15"/>
    </row>
    <row r="173" spans="1:6" x14ac:dyDescent="0.2">
      <c r="A173" s="15"/>
      <c r="B173" s="15"/>
      <c r="C173" s="15"/>
      <c r="D173" s="15"/>
      <c r="E173" s="15"/>
      <c r="F173" s="15"/>
    </row>
    <row r="174" spans="1:6" x14ac:dyDescent="0.2">
      <c r="A174" s="15"/>
      <c r="B174" s="15"/>
      <c r="C174" s="15"/>
      <c r="D174" s="15"/>
      <c r="E174" s="15"/>
      <c r="F174" s="15"/>
    </row>
    <row r="175" spans="1:6" x14ac:dyDescent="0.2">
      <c r="A175" s="15"/>
      <c r="B175" s="15"/>
      <c r="C175" s="15"/>
      <c r="D175" s="15"/>
      <c r="E175" s="15"/>
      <c r="F175" s="15"/>
    </row>
    <row r="176" spans="1:6" x14ac:dyDescent="0.2">
      <c r="A176" s="15"/>
      <c r="B176" s="15"/>
      <c r="C176" s="15"/>
      <c r="D176" s="15"/>
      <c r="E176" s="15"/>
      <c r="F176" s="15"/>
    </row>
    <row r="177" spans="1:6" x14ac:dyDescent="0.2">
      <c r="A177" s="15"/>
      <c r="B177" s="15"/>
      <c r="C177" s="15"/>
      <c r="D177" s="15"/>
      <c r="E177" s="15"/>
      <c r="F177" s="15"/>
    </row>
    <row r="178" spans="1:6" x14ac:dyDescent="0.2">
      <c r="A178" s="15"/>
      <c r="B178" s="15"/>
      <c r="C178" s="15"/>
      <c r="D178" s="15"/>
      <c r="E178" s="15"/>
      <c r="F178" s="15"/>
    </row>
    <row r="179" spans="1:6" x14ac:dyDescent="0.2">
      <c r="A179" s="15"/>
      <c r="B179" s="15"/>
      <c r="C179" s="15"/>
      <c r="D179" s="15"/>
      <c r="E179" s="15"/>
      <c r="F179" s="15"/>
    </row>
    <row r="180" spans="1:6" x14ac:dyDescent="0.2">
      <c r="A180" s="15"/>
      <c r="B180" s="15"/>
      <c r="C180" s="15"/>
      <c r="D180" s="15"/>
      <c r="E180" s="15"/>
      <c r="F180" s="15"/>
    </row>
    <row r="181" spans="1:6" x14ac:dyDescent="0.2">
      <c r="A181" s="15"/>
      <c r="B181" s="15"/>
      <c r="C181" s="15"/>
      <c r="D181" s="15"/>
      <c r="E181" s="15"/>
      <c r="F181" s="15"/>
    </row>
    <row r="182" spans="1:6" x14ac:dyDescent="0.2">
      <c r="A182" s="15"/>
      <c r="B182" s="15"/>
      <c r="C182" s="15"/>
      <c r="D182" s="15"/>
      <c r="E182" s="15"/>
      <c r="F182" s="15"/>
    </row>
    <row r="183" spans="1:6" x14ac:dyDescent="0.2">
      <c r="A183" s="15"/>
      <c r="B183" s="15"/>
      <c r="C183" s="15"/>
      <c r="D183" s="15"/>
      <c r="E183" s="15"/>
      <c r="F183" s="15"/>
    </row>
    <row r="184" spans="1:6" x14ac:dyDescent="0.2">
      <c r="A184" s="15"/>
      <c r="B184" s="15"/>
      <c r="C184" s="15"/>
      <c r="D184" s="15"/>
      <c r="E184" s="15"/>
      <c r="F184" s="15"/>
    </row>
    <row r="185" spans="1:6" x14ac:dyDescent="0.2">
      <c r="A185" s="15"/>
      <c r="B185" s="15"/>
      <c r="C185" s="15"/>
      <c r="D185" s="15"/>
      <c r="E185" s="15"/>
      <c r="F185" s="15"/>
    </row>
    <row r="186" spans="1:6" x14ac:dyDescent="0.2">
      <c r="A186" s="15"/>
      <c r="B186" s="15"/>
      <c r="C186" s="15"/>
      <c r="D186" s="15"/>
      <c r="E186" s="15"/>
      <c r="F186" s="15"/>
    </row>
    <row r="187" spans="1:6" x14ac:dyDescent="0.2">
      <c r="A187" s="15"/>
      <c r="B187" s="15"/>
      <c r="C187" s="15"/>
      <c r="D187" s="15"/>
      <c r="E187" s="15"/>
      <c r="F187" s="15"/>
    </row>
    <row r="188" spans="1:6" x14ac:dyDescent="0.2">
      <c r="A188" s="15"/>
      <c r="B188" s="15"/>
      <c r="C188" s="15"/>
      <c r="D188" s="15"/>
      <c r="E188" s="15"/>
      <c r="F188" s="15"/>
    </row>
    <row r="189" spans="1:6" x14ac:dyDescent="0.2">
      <c r="A189" s="16"/>
      <c r="B189" s="16"/>
      <c r="C189" s="16"/>
      <c r="D189" s="16"/>
      <c r="E189" s="16"/>
      <c r="F189" s="16"/>
    </row>
    <row r="190" spans="1:6" x14ac:dyDescent="0.2">
      <c r="A190" s="16"/>
      <c r="B190" s="16"/>
      <c r="C190" s="16"/>
      <c r="D190" s="16"/>
      <c r="E190" s="16"/>
      <c r="F190" s="16"/>
    </row>
    <row r="191" spans="1:6" x14ac:dyDescent="0.2">
      <c r="A191" s="16"/>
      <c r="B191" s="16"/>
      <c r="C191" s="16"/>
      <c r="D191" s="16"/>
      <c r="E191" s="16"/>
      <c r="F191" s="16"/>
    </row>
    <row r="192" spans="1:6" x14ac:dyDescent="0.2">
      <c r="A192" s="16"/>
      <c r="B192" s="16"/>
      <c r="C192" s="16"/>
      <c r="D192" s="16"/>
      <c r="E192" s="16"/>
      <c r="F192" s="16"/>
    </row>
    <row r="193" spans="1:6" x14ac:dyDescent="0.2">
      <c r="A193" s="16"/>
      <c r="B193" s="16"/>
      <c r="C193" s="16"/>
      <c r="D193" s="16"/>
      <c r="E193" s="16"/>
      <c r="F193" s="16"/>
    </row>
    <row r="194" spans="1:6" x14ac:dyDescent="0.2">
      <c r="A194" s="16"/>
      <c r="B194" s="16"/>
      <c r="C194" s="16"/>
      <c r="D194" s="16"/>
      <c r="E194" s="16"/>
      <c r="F194" s="16"/>
    </row>
    <row r="195" spans="1:6" x14ac:dyDescent="0.2">
      <c r="A195" s="16"/>
      <c r="B195" s="16"/>
      <c r="C195" s="16"/>
      <c r="D195" s="16"/>
      <c r="E195" s="16"/>
      <c r="F195" s="16"/>
    </row>
  </sheetData>
  <mergeCells count="3">
    <mergeCell ref="C20:C26"/>
    <mergeCell ref="C28:C34"/>
    <mergeCell ref="C36:C42"/>
  </mergeCells>
  <conditionalFormatting sqref="F2">
    <cfRule type="cellIs" dxfId="7" priority="6" operator="equal">
      <formula>"C"</formula>
    </cfRule>
    <cfRule type="cellIs" dxfId="6" priority="7" operator="equal">
      <formula>"B"</formula>
    </cfRule>
    <cfRule type="cellIs" dxfId="5" priority="8" operator="equal">
      <formula>"A"</formula>
    </cfRule>
  </conditionalFormatting>
  <conditionalFormatting sqref="C20:C26">
    <cfRule type="expression" dxfId="4" priority="3">
      <formula>$F$2="C"</formula>
    </cfRule>
    <cfRule type="expression" dxfId="3" priority="4">
      <formula>$F$2="B"</formula>
    </cfRule>
    <cfRule type="expression" dxfId="2" priority="5">
      <formula>$F$2="A"</formula>
    </cfRule>
  </conditionalFormatting>
  <conditionalFormatting sqref="C36:C42">
    <cfRule type="expression" dxfId="1" priority="1">
      <formula>$F$2="C"</formula>
    </cfRule>
  </conditionalFormatting>
  <conditionalFormatting sqref="C28:C34">
    <cfRule type="expression" dxfId="0" priority="2">
      <formula>$F$2="C"</formula>
    </cfRule>
  </conditionalFormatting>
  <dataValidations count="3">
    <dataValidation type="list" allowBlank="1" showInputMessage="1" showErrorMessage="1" sqref="F4" xr:uid="{8E43713C-6D6C-4427-BDDD-38655951346A}">
      <formula1>$A$100:$A$104</formula1>
    </dataValidation>
    <dataValidation type="list" allowBlank="1" showInputMessage="1" showErrorMessage="1" sqref="F5" xr:uid="{FE889A54-A9D4-44D8-8421-1C3F47DCF87E}">
      <formula1>$B$100:$B$102</formula1>
    </dataValidation>
    <dataValidation type="list" allowBlank="1" showInputMessage="1" showErrorMessage="1" sqref="F6" xr:uid="{306839C8-D9E7-42AE-8971-B53278F5902E}">
      <formula1>$C$100:$C$103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A116D-34F9-477C-95C1-0FCD2FACA12C}">
  <sheetPr codeName="Blad4">
    <tabColor theme="0" tint="-0.249977111117893"/>
  </sheetPr>
  <dimension ref="A1:C27"/>
  <sheetViews>
    <sheetView topLeftCell="A2" workbookViewId="0">
      <selection activeCell="B21" sqref="B21"/>
    </sheetView>
  </sheetViews>
  <sheetFormatPr defaultColWidth="9.140625" defaultRowHeight="12.75" x14ac:dyDescent="0.2"/>
  <cols>
    <col min="1" max="1" width="29.28515625" style="19" customWidth="1" collapsed="1"/>
    <col min="2" max="2" width="26.28515625" style="19" customWidth="1" collapsed="1"/>
    <col min="3" max="3" width="119.7109375" style="19" bestFit="1" customWidth="1" collapsed="1"/>
    <col min="4" max="16384" width="9.140625" style="19" collapsed="1"/>
  </cols>
  <sheetData>
    <row r="1" spans="1:3" x14ac:dyDescent="0.2">
      <c r="A1" s="17" t="s">
        <v>44</v>
      </c>
      <c r="B1" s="18"/>
      <c r="C1" s="18"/>
    </row>
    <row r="2" spans="1:3" x14ac:dyDescent="0.2">
      <c r="A2" s="18"/>
      <c r="B2" s="18"/>
      <c r="C2" s="18"/>
    </row>
    <row r="3" spans="1:3" x14ac:dyDescent="0.2">
      <c r="A3" s="18"/>
      <c r="B3" s="18"/>
      <c r="C3" s="18"/>
    </row>
    <row r="4" spans="1:3" x14ac:dyDescent="0.2">
      <c r="A4" s="20" t="s">
        <v>45</v>
      </c>
      <c r="B4" s="20"/>
      <c r="C4" s="21"/>
    </row>
    <row r="5" spans="1:3" x14ac:dyDescent="0.2">
      <c r="A5" s="18"/>
      <c r="B5" s="22"/>
      <c r="C5" s="23"/>
    </row>
    <row r="6" spans="1:3" x14ac:dyDescent="0.2">
      <c r="A6" s="24" t="s">
        <v>46</v>
      </c>
      <c r="B6" s="18"/>
      <c r="C6" s="23"/>
    </row>
    <row r="7" spans="1:3" x14ac:dyDescent="0.2">
      <c r="A7" s="18"/>
      <c r="B7" s="25" t="s">
        <v>47</v>
      </c>
      <c r="C7" s="18" t="s">
        <v>48</v>
      </c>
    </row>
    <row r="8" spans="1:3" x14ac:dyDescent="0.2">
      <c r="A8" s="18"/>
      <c r="B8" s="26" t="s">
        <v>49</v>
      </c>
      <c r="C8" s="18" t="s">
        <v>50</v>
      </c>
    </row>
    <row r="9" spans="1:3" x14ac:dyDescent="0.2">
      <c r="A9" s="18"/>
      <c r="B9" s="27" t="s">
        <v>51</v>
      </c>
      <c r="C9" s="18" t="s">
        <v>52</v>
      </c>
    </row>
    <row r="10" spans="1:3" x14ac:dyDescent="0.2">
      <c r="A10" s="18"/>
      <c r="B10" s="28" t="s">
        <v>53</v>
      </c>
      <c r="C10" s="29" t="s">
        <v>54</v>
      </c>
    </row>
    <row r="11" spans="1:3" x14ac:dyDescent="0.2">
      <c r="A11" s="18"/>
      <c r="B11" s="30" t="s">
        <v>55</v>
      </c>
      <c r="C11" s="18" t="s">
        <v>56</v>
      </c>
    </row>
    <row r="12" spans="1:3" x14ac:dyDescent="0.2">
      <c r="A12" s="18"/>
      <c r="B12" s="31" t="s">
        <v>57</v>
      </c>
      <c r="C12" s="18" t="s">
        <v>58</v>
      </c>
    </row>
    <row r="13" spans="1:3" x14ac:dyDescent="0.2">
      <c r="A13" s="18"/>
      <c r="B13" s="32" t="s">
        <v>59</v>
      </c>
      <c r="C13" s="18" t="s">
        <v>60</v>
      </c>
    </row>
    <row r="14" spans="1:3" x14ac:dyDescent="0.2">
      <c r="A14" s="18"/>
      <c r="B14" s="33" t="s">
        <v>61</v>
      </c>
      <c r="C14" s="18" t="s">
        <v>62</v>
      </c>
    </row>
    <row r="15" spans="1:3" x14ac:dyDescent="0.2">
      <c r="A15" s="18"/>
      <c r="B15" s="34" t="s">
        <v>63</v>
      </c>
      <c r="C15" s="35" t="s">
        <v>64</v>
      </c>
    </row>
    <row r="16" spans="1:3" x14ac:dyDescent="0.2">
      <c r="A16" s="18"/>
      <c r="B16" s="18"/>
      <c r="C16" s="35"/>
    </row>
    <row r="17" spans="1:3" x14ac:dyDescent="0.2">
      <c r="A17" s="36" t="s">
        <v>65</v>
      </c>
      <c r="B17" s="18"/>
      <c r="C17" s="18"/>
    </row>
    <row r="18" spans="1:3" x14ac:dyDescent="0.2">
      <c r="A18" s="18"/>
      <c r="B18" s="37" t="s">
        <v>66</v>
      </c>
      <c r="C18" s="38" t="s">
        <v>67</v>
      </c>
    </row>
    <row r="19" spans="1:3" x14ac:dyDescent="0.2">
      <c r="A19" s="18"/>
      <c r="B19" s="39" t="s">
        <v>68</v>
      </c>
      <c r="C19" s="38" t="s">
        <v>69</v>
      </c>
    </row>
    <row r="20" spans="1:3" x14ac:dyDescent="0.2">
      <c r="A20" s="18"/>
      <c r="B20" s="40" t="s">
        <v>70</v>
      </c>
      <c r="C20" s="41" t="s">
        <v>71</v>
      </c>
    </row>
    <row r="21" spans="1:3" x14ac:dyDescent="0.2">
      <c r="A21" s="18"/>
      <c r="B21" s="42" t="s">
        <v>59</v>
      </c>
      <c r="C21" s="41" t="s">
        <v>72</v>
      </c>
    </row>
    <row r="22" spans="1:3" x14ac:dyDescent="0.2">
      <c r="A22" s="18"/>
      <c r="B22" s="43" t="s">
        <v>61</v>
      </c>
      <c r="C22" s="38" t="s">
        <v>73</v>
      </c>
    </row>
    <row r="23" spans="1:3" x14ac:dyDescent="0.2">
      <c r="A23" s="18"/>
      <c r="B23" s="44" t="s">
        <v>57</v>
      </c>
      <c r="C23" s="38" t="s">
        <v>74</v>
      </c>
    </row>
    <row r="24" spans="1:3" x14ac:dyDescent="0.2">
      <c r="A24" s="18"/>
      <c r="B24" s="26" t="s">
        <v>49</v>
      </c>
      <c r="C24" s="38" t="s">
        <v>75</v>
      </c>
    </row>
    <row r="25" spans="1:3" x14ac:dyDescent="0.2">
      <c r="A25" s="18"/>
      <c r="B25" s="45" t="s">
        <v>76</v>
      </c>
      <c r="C25" s="38" t="s">
        <v>77</v>
      </c>
    </row>
    <row r="26" spans="1:3" x14ac:dyDescent="0.2">
      <c r="A26" s="18"/>
      <c r="B26" s="46" t="s">
        <v>55</v>
      </c>
      <c r="C26" s="38" t="s">
        <v>78</v>
      </c>
    </row>
    <row r="27" spans="1:3" x14ac:dyDescent="0.2">
      <c r="B27" s="47" t="s">
        <v>47</v>
      </c>
      <c r="C27" s="38" t="s">
        <v>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8BDAB-1E76-46A2-88DA-63039B0FA31A}">
  <sheetPr codeName="Blad5">
    <tabColor theme="0" tint="-0.249977111117893"/>
  </sheetPr>
  <dimension ref="B2:I54"/>
  <sheetViews>
    <sheetView workbookViewId="0">
      <selection activeCell="B8" sqref="B8:H8"/>
    </sheetView>
  </sheetViews>
  <sheetFormatPr defaultColWidth="9.140625" defaultRowHeight="12.75" x14ac:dyDescent="0.2"/>
  <cols>
    <col min="1" max="2" width="9.140625" style="49" collapsed="1"/>
    <col min="3" max="3" width="15" style="49" customWidth="1" collapsed="1"/>
    <col min="4" max="4" width="45.42578125" style="49" customWidth="1" collapsed="1"/>
    <col min="5" max="5" width="19.5703125" style="49" customWidth="1" collapsed="1"/>
    <col min="6" max="8" width="32.28515625" style="49" customWidth="1" collapsed="1"/>
    <col min="9" max="9" width="45.42578125" style="49" customWidth="1" collapsed="1"/>
    <col min="10" max="16384" width="9.140625" style="49" collapsed="1"/>
  </cols>
  <sheetData>
    <row r="2" spans="2:9" ht="15.75" x14ac:dyDescent="0.25">
      <c r="B2" s="48" t="s">
        <v>79</v>
      </c>
    </row>
    <row r="3" spans="2:9" x14ac:dyDescent="0.2">
      <c r="B3" s="50" t="s">
        <v>80</v>
      </c>
    </row>
    <row r="5" spans="2:9" x14ac:dyDescent="0.2">
      <c r="B5" s="51" t="s">
        <v>16</v>
      </c>
      <c r="C5" s="51" t="s">
        <v>81</v>
      </c>
      <c r="D5" s="51" t="s">
        <v>82</v>
      </c>
      <c r="E5" s="51" t="s">
        <v>83</v>
      </c>
      <c r="F5" s="51" t="s">
        <v>84</v>
      </c>
      <c r="G5" s="51" t="s">
        <v>85</v>
      </c>
      <c r="H5" s="51" t="s">
        <v>14</v>
      </c>
      <c r="I5" s="51" t="s">
        <v>86</v>
      </c>
    </row>
    <row r="6" spans="2:9" x14ac:dyDescent="0.2">
      <c r="B6" s="52">
        <v>1</v>
      </c>
      <c r="C6" s="53">
        <v>43606</v>
      </c>
      <c r="D6" s="52" t="s">
        <v>87</v>
      </c>
      <c r="E6" s="52" t="s">
        <v>261</v>
      </c>
      <c r="F6" s="52" t="s">
        <v>88</v>
      </c>
      <c r="G6" s="52" t="s">
        <v>260</v>
      </c>
      <c r="H6" s="52" t="s">
        <v>15</v>
      </c>
      <c r="I6" s="52"/>
    </row>
    <row r="7" spans="2:9" x14ac:dyDescent="0.2">
      <c r="B7" s="52"/>
      <c r="C7" s="52"/>
      <c r="D7" s="52"/>
      <c r="E7" s="52"/>
      <c r="F7" s="52"/>
      <c r="G7" s="52"/>
      <c r="H7" s="52"/>
      <c r="I7" s="52"/>
    </row>
    <row r="8" spans="2:9" x14ac:dyDescent="0.2">
      <c r="B8" s="52" t="s">
        <v>269</v>
      </c>
      <c r="C8" s="53">
        <v>44078</v>
      </c>
      <c r="D8" s="52" t="s">
        <v>270</v>
      </c>
      <c r="E8" s="52" t="s">
        <v>271</v>
      </c>
      <c r="F8" s="52"/>
      <c r="G8" s="52"/>
      <c r="H8" s="52" t="s">
        <v>264</v>
      </c>
      <c r="I8" s="52"/>
    </row>
    <row r="9" spans="2:9" x14ac:dyDescent="0.2">
      <c r="B9" s="52"/>
      <c r="C9" s="52"/>
      <c r="D9" s="52"/>
      <c r="E9" s="52"/>
      <c r="F9" s="52"/>
      <c r="G9" s="52"/>
      <c r="H9" s="52"/>
      <c r="I9" s="52"/>
    </row>
    <row r="10" spans="2:9" x14ac:dyDescent="0.2">
      <c r="B10" s="52"/>
      <c r="C10" s="52"/>
      <c r="D10" s="52"/>
      <c r="E10" s="52"/>
      <c r="F10" s="52"/>
      <c r="G10" s="52"/>
      <c r="H10" s="52"/>
      <c r="I10" s="52"/>
    </row>
    <row r="11" spans="2:9" x14ac:dyDescent="0.2">
      <c r="B11" s="52"/>
      <c r="C11" s="52"/>
      <c r="D11" s="52"/>
      <c r="E11" s="52"/>
      <c r="F11" s="52"/>
      <c r="G11" s="52"/>
      <c r="H11" s="52"/>
      <c r="I11" s="52"/>
    </row>
    <row r="12" spans="2:9" x14ac:dyDescent="0.2">
      <c r="B12" s="52"/>
      <c r="C12" s="52"/>
      <c r="D12" s="52"/>
      <c r="E12" s="52"/>
      <c r="F12" s="52"/>
      <c r="G12" s="52"/>
      <c r="H12" s="52"/>
      <c r="I12" s="52"/>
    </row>
    <row r="13" spans="2:9" x14ac:dyDescent="0.2">
      <c r="B13" s="52"/>
      <c r="C13" s="52"/>
      <c r="D13" s="52"/>
      <c r="E13" s="52"/>
      <c r="F13" s="52"/>
      <c r="G13" s="52"/>
      <c r="H13" s="52"/>
      <c r="I13" s="52"/>
    </row>
    <row r="14" spans="2:9" x14ac:dyDescent="0.2">
      <c r="B14" s="52"/>
      <c r="C14" s="52"/>
      <c r="D14" s="52"/>
      <c r="E14" s="52"/>
      <c r="F14" s="52"/>
      <c r="G14" s="52"/>
      <c r="H14" s="52"/>
      <c r="I14" s="52"/>
    </row>
    <row r="15" spans="2:9" x14ac:dyDescent="0.2">
      <c r="B15" s="52"/>
      <c r="C15" s="52"/>
      <c r="D15" s="52"/>
      <c r="E15" s="52"/>
      <c r="F15" s="52"/>
      <c r="G15" s="52"/>
      <c r="H15" s="52"/>
      <c r="I15" s="52"/>
    </row>
    <row r="16" spans="2:9" x14ac:dyDescent="0.2">
      <c r="B16" s="52"/>
      <c r="C16" s="52"/>
      <c r="D16" s="52"/>
      <c r="E16" s="52"/>
      <c r="F16" s="52"/>
      <c r="G16" s="52"/>
      <c r="H16" s="52"/>
      <c r="I16" s="52"/>
    </row>
    <row r="17" spans="2:9" x14ac:dyDescent="0.2">
      <c r="B17" s="52"/>
      <c r="C17" s="52"/>
      <c r="D17" s="52"/>
      <c r="E17" s="52"/>
      <c r="F17" s="52"/>
      <c r="G17" s="52"/>
      <c r="H17" s="52"/>
      <c r="I17" s="52"/>
    </row>
    <row r="18" spans="2:9" x14ac:dyDescent="0.2">
      <c r="B18" s="52"/>
      <c r="C18" s="52"/>
      <c r="D18" s="52"/>
      <c r="E18" s="52"/>
      <c r="F18" s="52"/>
      <c r="G18" s="52"/>
      <c r="H18" s="52"/>
      <c r="I18" s="52"/>
    </row>
    <row r="19" spans="2:9" x14ac:dyDescent="0.2">
      <c r="B19" s="52"/>
      <c r="C19" s="52"/>
      <c r="D19" s="52"/>
      <c r="E19" s="52"/>
      <c r="F19" s="52"/>
      <c r="G19" s="52"/>
      <c r="H19" s="52"/>
      <c r="I19" s="52"/>
    </row>
    <row r="20" spans="2:9" x14ac:dyDescent="0.2">
      <c r="B20" s="52"/>
      <c r="C20" s="52"/>
      <c r="D20" s="52"/>
      <c r="E20" s="52"/>
      <c r="F20" s="52"/>
      <c r="G20" s="52"/>
      <c r="H20" s="52"/>
      <c r="I20" s="52"/>
    </row>
    <row r="21" spans="2:9" x14ac:dyDescent="0.2">
      <c r="B21" s="52"/>
      <c r="C21" s="52"/>
      <c r="D21" s="52"/>
      <c r="E21" s="52"/>
      <c r="F21" s="52"/>
      <c r="G21" s="52"/>
      <c r="H21" s="52"/>
      <c r="I21" s="52"/>
    </row>
    <row r="22" spans="2:9" x14ac:dyDescent="0.2">
      <c r="B22" s="52"/>
      <c r="C22" s="52"/>
      <c r="D22" s="52"/>
      <c r="E22" s="52"/>
      <c r="F22" s="52"/>
      <c r="G22" s="52"/>
      <c r="H22" s="52"/>
      <c r="I22" s="52"/>
    </row>
    <row r="23" spans="2:9" x14ac:dyDescent="0.2">
      <c r="B23" s="52"/>
      <c r="C23" s="52"/>
      <c r="D23" s="52"/>
      <c r="E23" s="52"/>
      <c r="F23" s="52"/>
      <c r="G23" s="52"/>
      <c r="H23" s="52"/>
      <c r="I23" s="52"/>
    </row>
    <row r="24" spans="2:9" x14ac:dyDescent="0.2">
      <c r="B24" s="52"/>
      <c r="C24" s="52"/>
      <c r="D24" s="52"/>
      <c r="E24" s="52"/>
      <c r="F24" s="52"/>
      <c r="G24" s="52"/>
      <c r="H24" s="52"/>
      <c r="I24" s="52"/>
    </row>
    <row r="25" spans="2:9" x14ac:dyDescent="0.2">
      <c r="B25" s="52"/>
      <c r="C25" s="52"/>
      <c r="D25" s="52"/>
      <c r="E25" s="52"/>
      <c r="F25" s="52"/>
      <c r="G25" s="52"/>
      <c r="H25" s="52"/>
      <c r="I25" s="52"/>
    </row>
    <row r="26" spans="2:9" x14ac:dyDescent="0.2">
      <c r="B26" s="52"/>
      <c r="C26" s="52"/>
      <c r="D26" s="52"/>
      <c r="E26" s="52"/>
      <c r="F26" s="52"/>
      <c r="G26" s="52"/>
      <c r="H26" s="52"/>
      <c r="I26" s="52"/>
    </row>
    <row r="27" spans="2:9" x14ac:dyDescent="0.2">
      <c r="B27" s="52"/>
      <c r="C27" s="52"/>
      <c r="D27" s="52"/>
      <c r="E27" s="52"/>
      <c r="F27" s="52"/>
      <c r="G27" s="52"/>
      <c r="H27" s="52"/>
      <c r="I27" s="52"/>
    </row>
    <row r="28" spans="2:9" x14ac:dyDescent="0.2">
      <c r="B28" s="52"/>
      <c r="C28" s="52"/>
      <c r="D28" s="52"/>
      <c r="E28" s="52"/>
      <c r="F28" s="52"/>
      <c r="G28" s="52"/>
      <c r="H28" s="52"/>
      <c r="I28" s="52"/>
    </row>
    <row r="29" spans="2:9" x14ac:dyDescent="0.2">
      <c r="B29" s="52"/>
      <c r="C29" s="52"/>
      <c r="D29" s="52"/>
      <c r="E29" s="52"/>
      <c r="F29" s="52"/>
      <c r="G29" s="52"/>
      <c r="H29" s="52"/>
      <c r="I29" s="52"/>
    </row>
    <row r="30" spans="2:9" x14ac:dyDescent="0.2">
      <c r="B30" s="52"/>
      <c r="C30" s="52"/>
      <c r="D30" s="52"/>
      <c r="E30" s="52"/>
      <c r="F30" s="52"/>
      <c r="G30" s="52"/>
      <c r="H30" s="52"/>
      <c r="I30" s="52"/>
    </row>
    <row r="31" spans="2:9" x14ac:dyDescent="0.2">
      <c r="B31" s="52"/>
      <c r="C31" s="52"/>
      <c r="D31" s="52"/>
      <c r="E31" s="52"/>
      <c r="F31" s="52"/>
      <c r="G31" s="52"/>
      <c r="H31" s="52"/>
      <c r="I31" s="52"/>
    </row>
    <row r="32" spans="2:9" x14ac:dyDescent="0.2">
      <c r="B32" s="52"/>
      <c r="C32" s="52"/>
      <c r="D32" s="52"/>
      <c r="E32" s="52"/>
      <c r="F32" s="52"/>
      <c r="G32" s="52"/>
      <c r="H32" s="52"/>
      <c r="I32" s="52"/>
    </row>
    <row r="33" spans="2:9" x14ac:dyDescent="0.2">
      <c r="B33" s="52"/>
      <c r="C33" s="52"/>
      <c r="D33" s="52"/>
      <c r="E33" s="52"/>
      <c r="F33" s="52"/>
      <c r="G33" s="52"/>
      <c r="H33" s="52"/>
      <c r="I33" s="52"/>
    </row>
    <row r="34" spans="2:9" x14ac:dyDescent="0.2">
      <c r="B34" s="52"/>
      <c r="C34" s="52"/>
      <c r="D34" s="52"/>
      <c r="E34" s="52"/>
      <c r="F34" s="52"/>
      <c r="G34" s="52"/>
      <c r="H34" s="52"/>
      <c r="I34" s="52"/>
    </row>
    <row r="35" spans="2:9" x14ac:dyDescent="0.2">
      <c r="B35" s="52"/>
      <c r="C35" s="52"/>
      <c r="D35" s="52"/>
      <c r="E35" s="52"/>
      <c r="F35" s="52"/>
      <c r="G35" s="52"/>
      <c r="H35" s="52"/>
      <c r="I35" s="52"/>
    </row>
    <row r="36" spans="2:9" x14ac:dyDescent="0.2">
      <c r="B36" s="52"/>
      <c r="C36" s="52"/>
      <c r="D36" s="52"/>
      <c r="E36" s="52"/>
      <c r="F36" s="52"/>
      <c r="G36" s="52"/>
      <c r="H36" s="52"/>
      <c r="I36" s="52"/>
    </row>
    <row r="37" spans="2:9" x14ac:dyDescent="0.2">
      <c r="B37" s="52"/>
      <c r="C37" s="52"/>
      <c r="D37" s="52"/>
      <c r="E37" s="52"/>
      <c r="F37" s="52"/>
      <c r="G37" s="52"/>
      <c r="H37" s="52"/>
      <c r="I37" s="52"/>
    </row>
    <row r="38" spans="2:9" x14ac:dyDescent="0.2">
      <c r="B38" s="52"/>
      <c r="C38" s="52"/>
      <c r="D38" s="52"/>
      <c r="E38" s="52"/>
      <c r="F38" s="52"/>
      <c r="G38" s="52"/>
      <c r="H38" s="52"/>
      <c r="I38" s="52"/>
    </row>
    <row r="39" spans="2:9" x14ac:dyDescent="0.2">
      <c r="B39" s="52"/>
      <c r="C39" s="52"/>
      <c r="D39" s="52"/>
      <c r="E39" s="52"/>
      <c r="F39" s="52"/>
      <c r="G39" s="52"/>
      <c r="H39" s="52"/>
      <c r="I39" s="52"/>
    </row>
    <row r="40" spans="2:9" x14ac:dyDescent="0.2">
      <c r="B40" s="52"/>
      <c r="C40" s="52"/>
      <c r="D40" s="52"/>
      <c r="E40" s="52"/>
      <c r="F40" s="52"/>
      <c r="G40" s="52"/>
      <c r="H40" s="52"/>
      <c r="I40" s="52"/>
    </row>
    <row r="41" spans="2:9" x14ac:dyDescent="0.2">
      <c r="B41" s="52"/>
      <c r="C41" s="52"/>
      <c r="D41" s="52"/>
      <c r="E41" s="52"/>
      <c r="F41" s="52"/>
      <c r="G41" s="52"/>
      <c r="H41" s="52"/>
      <c r="I41" s="52"/>
    </row>
    <row r="42" spans="2:9" x14ac:dyDescent="0.2">
      <c r="B42" s="52"/>
      <c r="C42" s="52"/>
      <c r="D42" s="52"/>
      <c r="E42" s="52"/>
      <c r="F42" s="52"/>
      <c r="G42" s="52"/>
      <c r="H42" s="52"/>
      <c r="I42" s="52"/>
    </row>
    <row r="43" spans="2:9" x14ac:dyDescent="0.2">
      <c r="B43" s="52"/>
      <c r="C43" s="52"/>
      <c r="D43" s="52"/>
      <c r="E43" s="52"/>
      <c r="F43" s="52"/>
      <c r="G43" s="52"/>
      <c r="H43" s="52"/>
      <c r="I43" s="52"/>
    </row>
    <row r="44" spans="2:9" x14ac:dyDescent="0.2">
      <c r="B44" s="52"/>
      <c r="C44" s="52"/>
      <c r="D44" s="52"/>
      <c r="E44" s="52"/>
      <c r="F44" s="52"/>
      <c r="G44" s="52"/>
      <c r="H44" s="52"/>
      <c r="I44" s="52"/>
    </row>
    <row r="45" spans="2:9" x14ac:dyDescent="0.2">
      <c r="B45" s="52"/>
      <c r="C45" s="52"/>
      <c r="D45" s="52"/>
      <c r="E45" s="52"/>
      <c r="F45" s="52"/>
      <c r="G45" s="52"/>
      <c r="H45" s="52"/>
      <c r="I45" s="52"/>
    </row>
    <row r="46" spans="2:9" x14ac:dyDescent="0.2">
      <c r="B46" s="52"/>
      <c r="C46" s="52"/>
      <c r="D46" s="52"/>
      <c r="E46" s="52"/>
      <c r="F46" s="52"/>
      <c r="G46" s="52"/>
      <c r="H46" s="52"/>
      <c r="I46" s="52"/>
    </row>
    <row r="47" spans="2:9" x14ac:dyDescent="0.2">
      <c r="B47" s="52"/>
      <c r="C47" s="52"/>
      <c r="D47" s="52"/>
      <c r="E47" s="52"/>
      <c r="F47" s="52"/>
      <c r="G47" s="52"/>
      <c r="H47" s="52"/>
      <c r="I47" s="52"/>
    </row>
    <row r="48" spans="2:9" x14ac:dyDescent="0.2">
      <c r="B48" s="52"/>
      <c r="C48" s="52"/>
      <c r="D48" s="52"/>
      <c r="E48" s="52"/>
      <c r="F48" s="52"/>
      <c r="G48" s="52"/>
      <c r="H48" s="52"/>
      <c r="I48" s="52"/>
    </row>
    <row r="49" spans="2:9" x14ac:dyDescent="0.2">
      <c r="B49" s="52"/>
      <c r="C49" s="52"/>
      <c r="D49" s="52"/>
      <c r="E49" s="52"/>
      <c r="F49" s="52"/>
      <c r="G49" s="52"/>
      <c r="H49" s="52"/>
      <c r="I49" s="52"/>
    </row>
    <row r="50" spans="2:9" x14ac:dyDescent="0.2">
      <c r="B50" s="52"/>
      <c r="C50" s="52"/>
      <c r="D50" s="52"/>
      <c r="E50" s="52"/>
      <c r="F50" s="52"/>
      <c r="G50" s="52"/>
      <c r="H50" s="52"/>
      <c r="I50" s="52"/>
    </row>
    <row r="51" spans="2:9" x14ac:dyDescent="0.2">
      <c r="B51" s="52"/>
      <c r="C51" s="52"/>
      <c r="D51" s="52"/>
      <c r="E51" s="52"/>
      <c r="F51" s="52"/>
      <c r="G51" s="52"/>
      <c r="H51" s="52"/>
      <c r="I51" s="52"/>
    </row>
    <row r="52" spans="2:9" x14ac:dyDescent="0.2">
      <c r="B52" s="52"/>
      <c r="C52" s="52"/>
      <c r="D52" s="52"/>
      <c r="E52" s="52"/>
      <c r="F52" s="52"/>
      <c r="G52" s="52"/>
      <c r="H52" s="52"/>
      <c r="I52" s="52"/>
    </row>
    <row r="53" spans="2:9" x14ac:dyDescent="0.2">
      <c r="B53" s="52"/>
      <c r="C53" s="52"/>
      <c r="D53" s="52"/>
      <c r="E53" s="52"/>
      <c r="F53" s="52"/>
      <c r="G53" s="52"/>
      <c r="H53" s="52"/>
      <c r="I53" s="52"/>
    </row>
    <row r="54" spans="2:9" x14ac:dyDescent="0.2">
      <c r="B54" s="52"/>
      <c r="C54" s="52"/>
      <c r="D54" s="52"/>
      <c r="E54" s="52"/>
      <c r="F54" s="52"/>
      <c r="G54" s="52"/>
      <c r="H54" s="52"/>
      <c r="I54" s="52"/>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FFFF00"/>
  </sheetPr>
  <dimension ref="B2:C4"/>
  <sheetViews>
    <sheetView workbookViewId="0">
      <selection activeCell="C3" sqref="C3"/>
    </sheetView>
  </sheetViews>
  <sheetFormatPr defaultRowHeight="15" x14ac:dyDescent="0.25"/>
  <sheetData>
    <row r="2" spans="2:3" x14ac:dyDescent="0.25">
      <c r="B2" t="s">
        <v>89</v>
      </c>
      <c r="C2" s="59">
        <v>2021</v>
      </c>
    </row>
    <row r="3" spans="2:3" x14ac:dyDescent="0.25">
      <c r="B3" t="s">
        <v>90</v>
      </c>
      <c r="C3" t="s">
        <v>262</v>
      </c>
    </row>
    <row r="4" spans="2:3" x14ac:dyDescent="0.25">
      <c r="B4" t="s">
        <v>91</v>
      </c>
      <c r="C4" t="s">
        <v>272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87D0A-D0A4-4480-9B0C-848C69AD52A3}">
  <sheetPr codeName="Blad6">
    <tabColor rgb="FF66FF33"/>
  </sheetPr>
  <dimension ref="A1:DG34"/>
  <sheetViews>
    <sheetView tabSelected="1" topLeftCell="I11" workbookViewId="0">
      <selection activeCell="K25" sqref="K25"/>
    </sheetView>
  </sheetViews>
  <sheetFormatPr defaultColWidth="9.140625" defaultRowHeight="12.75" x14ac:dyDescent="0.2"/>
  <cols>
    <col min="1" max="3" width="11.140625" style="19" hidden="1" customWidth="1" collapsed="1"/>
    <col min="4" max="4" width="23.5703125" style="19" hidden="1" customWidth="1" collapsed="1"/>
    <col min="5" max="6" width="11.140625" style="19" hidden="1" customWidth="1" collapsed="1"/>
    <col min="7" max="7" width="23.42578125" style="19" hidden="1" customWidth="1" collapsed="1"/>
    <col min="8" max="8" width="19.42578125" style="19" hidden="1" customWidth="1" collapsed="1"/>
    <col min="9" max="9" width="63.7109375" style="19" bestFit="1" customWidth="1" collapsed="1"/>
    <col min="10" max="10" width="23.85546875" style="19" bestFit="1" customWidth="1" collapsed="1"/>
    <col min="11" max="11" width="13.5703125" style="19" bestFit="1" customWidth="1" collapsed="1"/>
    <col min="12" max="24" width="13.42578125" style="19" bestFit="1" customWidth="1" collapsed="1"/>
    <col min="25" max="29" width="12.140625" style="19" bestFit="1" customWidth="1" collapsed="1"/>
    <col min="30" max="54" width="10" style="19" bestFit="1" customWidth="1" collapsed="1"/>
    <col min="55" max="63" width="9.85546875" style="19" bestFit="1" customWidth="1" collapsed="1"/>
    <col min="64" max="111" width="9.5703125" style="19" bestFit="1" customWidth="1" collapsed="1"/>
    <col min="112" max="16384" width="9.140625" style="19" collapsed="1"/>
  </cols>
  <sheetData>
    <row r="1" spans="1:10" s="74" customFormat="1" ht="15" hidden="1" x14ac:dyDescent="0.25">
      <c r="A1" s="19" t="s">
        <v>92</v>
      </c>
      <c r="B1" s="19" t="s">
        <v>93</v>
      </c>
      <c r="C1" s="19" t="s">
        <v>93</v>
      </c>
      <c r="D1" s="19" t="s">
        <v>93</v>
      </c>
      <c r="E1" s="19" t="s">
        <v>93</v>
      </c>
      <c r="F1" s="19" t="s">
        <v>93</v>
      </c>
      <c r="G1" s="19" t="s">
        <v>93</v>
      </c>
      <c r="H1" s="19" t="s">
        <v>93</v>
      </c>
    </row>
    <row r="2" spans="1:10" s="74" customFormat="1" ht="15" hidden="1" x14ac:dyDescent="0.25">
      <c r="A2" s="19" t="s">
        <v>92</v>
      </c>
      <c r="B2" s="60" t="s">
        <v>94</v>
      </c>
      <c r="C2" s="60" t="s">
        <v>216</v>
      </c>
      <c r="D2" s="60"/>
      <c r="E2" s="62" t="s">
        <v>94</v>
      </c>
      <c r="F2" s="62" t="s">
        <v>259</v>
      </c>
      <c r="G2" s="62"/>
    </row>
    <row r="3" spans="1:10" s="74" customFormat="1" ht="15" hidden="1" x14ac:dyDescent="0.25">
      <c r="A3" s="19" t="s">
        <v>92</v>
      </c>
      <c r="B3" s="64" t="s">
        <v>95</v>
      </c>
      <c r="C3" s="64" t="s">
        <v>96</v>
      </c>
      <c r="D3" s="64" t="s">
        <v>97</v>
      </c>
      <c r="E3" s="72" t="s">
        <v>95</v>
      </c>
      <c r="F3" s="72" t="s">
        <v>96</v>
      </c>
      <c r="G3" s="72" t="s">
        <v>97</v>
      </c>
    </row>
    <row r="4" spans="1:10" s="74" customFormat="1" ht="15" hidden="1" x14ac:dyDescent="0.25">
      <c r="A4" s="19" t="s">
        <v>92</v>
      </c>
      <c r="B4" s="60" t="s">
        <v>89</v>
      </c>
      <c r="C4" s="60" t="s">
        <v>98</v>
      </c>
      <c r="D4" s="65">
        <v>2021</v>
      </c>
      <c r="E4" s="62" t="s">
        <v>89</v>
      </c>
      <c r="F4" s="62" t="s">
        <v>98</v>
      </c>
      <c r="G4" s="73">
        <v>2021</v>
      </c>
    </row>
    <row r="5" spans="1:10" s="74" customFormat="1" ht="15" hidden="1" x14ac:dyDescent="0.25">
      <c r="A5" s="19" t="s">
        <v>92</v>
      </c>
      <c r="B5" s="60" t="s">
        <v>90</v>
      </c>
      <c r="C5" s="60" t="s">
        <v>98</v>
      </c>
      <c r="D5" s="60" t="s">
        <v>262</v>
      </c>
      <c r="E5" s="62" t="s">
        <v>90</v>
      </c>
      <c r="F5" s="62" t="s">
        <v>98</v>
      </c>
      <c r="G5" s="62" t="s">
        <v>262</v>
      </c>
    </row>
    <row r="6" spans="1:10" s="74" customFormat="1" ht="15" hidden="1" x14ac:dyDescent="0.25">
      <c r="A6" s="19" t="s">
        <v>92</v>
      </c>
      <c r="B6" s="60" t="s">
        <v>40</v>
      </c>
      <c r="C6" s="60" t="s">
        <v>105</v>
      </c>
      <c r="D6" s="60"/>
      <c r="E6" s="62" t="s">
        <v>40</v>
      </c>
      <c r="F6" s="62" t="s">
        <v>98</v>
      </c>
      <c r="G6" s="62" t="s">
        <v>100</v>
      </c>
    </row>
    <row r="7" spans="1:10" s="74" customFormat="1" ht="15" hidden="1" x14ac:dyDescent="0.25">
      <c r="A7" s="19" t="s">
        <v>92</v>
      </c>
      <c r="B7" s="60" t="s">
        <v>101</v>
      </c>
      <c r="C7" s="60" t="s">
        <v>98</v>
      </c>
      <c r="D7" s="60" t="s">
        <v>102</v>
      </c>
      <c r="E7" s="62" t="s">
        <v>101</v>
      </c>
      <c r="F7" s="62" t="s">
        <v>98</v>
      </c>
      <c r="G7" s="62" t="s">
        <v>102</v>
      </c>
    </row>
    <row r="8" spans="1:10" s="74" customFormat="1" ht="15" hidden="1" x14ac:dyDescent="0.25">
      <c r="A8" s="19" t="s">
        <v>92</v>
      </c>
      <c r="B8" s="60" t="s">
        <v>91</v>
      </c>
      <c r="C8" s="60" t="s">
        <v>98</v>
      </c>
      <c r="D8" s="60" t="str">
        <f>J16</f>
        <v>S45 (Basis +100bp)</v>
      </c>
      <c r="E8" s="62" t="s">
        <v>91</v>
      </c>
      <c r="F8" s="62" t="s">
        <v>99</v>
      </c>
      <c r="G8" s="62"/>
    </row>
    <row r="9" spans="1:10" s="74" customFormat="1" ht="15" hidden="1" x14ac:dyDescent="0.25">
      <c r="A9" s="19" t="s">
        <v>92</v>
      </c>
      <c r="B9" s="60" t="s">
        <v>104</v>
      </c>
      <c r="C9" s="60" t="s">
        <v>105</v>
      </c>
      <c r="D9" s="60"/>
      <c r="E9" s="62" t="s">
        <v>104</v>
      </c>
      <c r="F9" s="62" t="s">
        <v>105</v>
      </c>
      <c r="G9" s="62"/>
    </row>
    <row r="10" spans="1:10" s="74" customFormat="1" ht="15" hidden="1" x14ac:dyDescent="0.25">
      <c r="A10" s="19" t="s">
        <v>92</v>
      </c>
      <c r="B10" s="60" t="s">
        <v>106</v>
      </c>
      <c r="C10" s="60" t="s">
        <v>99</v>
      </c>
      <c r="D10" s="60"/>
      <c r="E10" s="62" t="s">
        <v>106</v>
      </c>
      <c r="F10" s="62" t="s">
        <v>98</v>
      </c>
      <c r="G10" s="62" t="s">
        <v>107</v>
      </c>
    </row>
    <row r="11" spans="1:10" ht="21" x14ac:dyDescent="0.35">
      <c r="A11" s="19" t="s">
        <v>93</v>
      </c>
      <c r="H11" s="57"/>
      <c r="I11" s="57" t="s">
        <v>109</v>
      </c>
      <c r="J11" s="57" t="str">
        <f>H21</f>
        <v>ASR Leven</v>
      </c>
    </row>
    <row r="12" spans="1:10" ht="18.75" x14ac:dyDescent="0.3">
      <c r="H12" s="58"/>
      <c r="I12" s="58" t="s">
        <v>108</v>
      </c>
      <c r="J12" s="58" t="str">
        <f>Selectie!C2&amp;Selectie!C3</f>
        <v>2021Q2</v>
      </c>
    </row>
    <row r="13" spans="1:10" ht="18.75" x14ac:dyDescent="0.3">
      <c r="H13" s="58"/>
      <c r="I13" s="58" t="s">
        <v>91</v>
      </c>
      <c r="J13" s="58" t="str">
        <f>Selectie!C4</f>
        <v>S45 (Basis +100bp)</v>
      </c>
    </row>
    <row r="14" spans="1:10" ht="18.75" x14ac:dyDescent="0.3">
      <c r="H14" s="58"/>
      <c r="I14" s="58"/>
      <c r="J14" s="58"/>
    </row>
    <row r="15" spans="1:10" s="74" customFormat="1" ht="15" hidden="1" x14ac:dyDescent="0.25">
      <c r="A15" s="19" t="s">
        <v>92</v>
      </c>
      <c r="G15" s="62"/>
      <c r="J15" s="47" t="str">
        <f>Selectie!C4</f>
        <v>S45 (Basis +100bp)</v>
      </c>
    </row>
    <row r="16" spans="1:10" x14ac:dyDescent="0.2">
      <c r="G16" s="62"/>
      <c r="I16" s="47" t="s">
        <v>258</v>
      </c>
      <c r="J16" s="61" t="s">
        <v>272</v>
      </c>
    </row>
    <row r="19" spans="1:111" s="74" customFormat="1" ht="15" hidden="1" x14ac:dyDescent="0.25">
      <c r="A19" s="19" t="s">
        <v>92</v>
      </c>
      <c r="I19" s="19" t="e">
        <f ca="1">_xll.VenaSetMemberDisplayStyle("RMTot3","B1","name")</f>
        <v>#NAME?</v>
      </c>
    </row>
    <row r="20" spans="1:111" x14ac:dyDescent="0.2">
      <c r="G20" s="60"/>
      <c r="J20" s="47" t="s">
        <v>107</v>
      </c>
      <c r="K20" s="47" t="s">
        <v>114</v>
      </c>
      <c r="L20" s="47" t="s">
        <v>115</v>
      </c>
      <c r="M20" s="47" t="s">
        <v>116</v>
      </c>
      <c r="N20" s="47" t="s">
        <v>117</v>
      </c>
      <c r="O20" s="47" t="s">
        <v>118</v>
      </c>
      <c r="P20" s="47" t="s">
        <v>119</v>
      </c>
      <c r="Q20" s="47" t="s">
        <v>120</v>
      </c>
      <c r="R20" s="47" t="s">
        <v>121</v>
      </c>
      <c r="S20" s="47" t="s">
        <v>122</v>
      </c>
      <c r="T20" s="47" t="s">
        <v>123</v>
      </c>
      <c r="U20" s="47" t="s">
        <v>124</v>
      </c>
      <c r="V20" s="47" t="s">
        <v>125</v>
      </c>
      <c r="W20" s="47" t="s">
        <v>126</v>
      </c>
      <c r="X20" s="47" t="s">
        <v>127</v>
      </c>
      <c r="Y20" s="47" t="s">
        <v>128</v>
      </c>
      <c r="Z20" s="47" t="s">
        <v>129</v>
      </c>
      <c r="AA20" s="47" t="s">
        <v>130</v>
      </c>
      <c r="AB20" s="47" t="s">
        <v>131</v>
      </c>
      <c r="AC20" s="47" t="s">
        <v>132</v>
      </c>
      <c r="AD20" s="47" t="s">
        <v>133</v>
      </c>
      <c r="AE20" s="47" t="s">
        <v>134</v>
      </c>
      <c r="AF20" s="47" t="s">
        <v>135</v>
      </c>
      <c r="AG20" s="47" t="s">
        <v>136</v>
      </c>
      <c r="AH20" s="47" t="s">
        <v>137</v>
      </c>
      <c r="AI20" s="47" t="s">
        <v>138</v>
      </c>
      <c r="AJ20" s="47" t="s">
        <v>139</v>
      </c>
      <c r="AK20" s="47" t="s">
        <v>140</v>
      </c>
      <c r="AL20" s="47" t="s">
        <v>141</v>
      </c>
      <c r="AM20" s="47" t="s">
        <v>142</v>
      </c>
      <c r="AN20" s="47" t="s">
        <v>143</v>
      </c>
      <c r="AO20" s="47" t="s">
        <v>144</v>
      </c>
      <c r="AP20" s="47" t="s">
        <v>145</v>
      </c>
      <c r="AQ20" s="47" t="s">
        <v>146</v>
      </c>
      <c r="AR20" s="47" t="s">
        <v>147</v>
      </c>
      <c r="AS20" s="47" t="s">
        <v>148</v>
      </c>
      <c r="AT20" s="47" t="s">
        <v>149</v>
      </c>
      <c r="AU20" s="47" t="s">
        <v>150</v>
      </c>
      <c r="AV20" s="47" t="s">
        <v>151</v>
      </c>
      <c r="AW20" s="47" t="s">
        <v>152</v>
      </c>
      <c r="AX20" s="47" t="s">
        <v>153</v>
      </c>
      <c r="AY20" s="47" t="s">
        <v>154</v>
      </c>
      <c r="AZ20" s="47" t="s">
        <v>155</v>
      </c>
      <c r="BA20" s="47" t="s">
        <v>156</v>
      </c>
      <c r="BB20" s="47" t="s">
        <v>157</v>
      </c>
      <c r="BC20" s="47" t="s">
        <v>158</v>
      </c>
      <c r="BD20" s="47" t="s">
        <v>159</v>
      </c>
      <c r="BE20" s="47" t="s">
        <v>160</v>
      </c>
      <c r="BF20" s="47" t="s">
        <v>161</v>
      </c>
      <c r="BG20" s="47" t="s">
        <v>162</v>
      </c>
      <c r="BH20" s="47" t="s">
        <v>163</v>
      </c>
      <c r="BI20" s="47" t="s">
        <v>164</v>
      </c>
      <c r="BJ20" s="47" t="s">
        <v>165</v>
      </c>
      <c r="BK20" s="47" t="s">
        <v>166</v>
      </c>
      <c r="BL20" s="47" t="s">
        <v>167</v>
      </c>
      <c r="BM20" s="47" t="s">
        <v>168</v>
      </c>
      <c r="BN20" s="47" t="s">
        <v>169</v>
      </c>
      <c r="BO20" s="47" t="s">
        <v>170</v>
      </c>
      <c r="BP20" s="47" t="s">
        <v>171</v>
      </c>
      <c r="BQ20" s="47" t="s">
        <v>172</v>
      </c>
      <c r="BR20" s="47" t="s">
        <v>173</v>
      </c>
      <c r="BS20" s="47" t="s">
        <v>174</v>
      </c>
      <c r="BT20" s="47" t="s">
        <v>175</v>
      </c>
      <c r="BU20" s="47" t="s">
        <v>176</v>
      </c>
      <c r="BV20" s="47" t="s">
        <v>177</v>
      </c>
      <c r="BW20" s="47" t="s">
        <v>178</v>
      </c>
      <c r="BX20" s="47" t="s">
        <v>179</v>
      </c>
      <c r="BY20" s="47" t="s">
        <v>180</v>
      </c>
      <c r="BZ20" s="47" t="s">
        <v>181</v>
      </c>
      <c r="CA20" s="47" t="s">
        <v>182</v>
      </c>
      <c r="CB20" s="47" t="s">
        <v>183</v>
      </c>
      <c r="CC20" s="47" t="s">
        <v>184</v>
      </c>
      <c r="CD20" s="47" t="s">
        <v>185</v>
      </c>
      <c r="CE20" s="47" t="s">
        <v>186</v>
      </c>
      <c r="CF20" s="47" t="s">
        <v>187</v>
      </c>
      <c r="CG20" s="47" t="s">
        <v>188</v>
      </c>
      <c r="CH20" s="47" t="s">
        <v>189</v>
      </c>
      <c r="CI20" s="47" t="s">
        <v>190</v>
      </c>
      <c r="CJ20" s="47" t="s">
        <v>191</v>
      </c>
      <c r="CK20" s="47" t="s">
        <v>192</v>
      </c>
      <c r="CL20" s="47" t="s">
        <v>193</v>
      </c>
      <c r="CM20" s="47" t="s">
        <v>194</v>
      </c>
      <c r="CN20" s="47" t="s">
        <v>195</v>
      </c>
      <c r="CO20" s="47" t="s">
        <v>196</v>
      </c>
      <c r="CP20" s="47" t="s">
        <v>197</v>
      </c>
      <c r="CQ20" s="47" t="s">
        <v>198</v>
      </c>
      <c r="CR20" s="47" t="s">
        <v>199</v>
      </c>
      <c r="CS20" s="47" t="s">
        <v>200</v>
      </c>
      <c r="CT20" s="47" t="s">
        <v>201</v>
      </c>
      <c r="CU20" s="47" t="s">
        <v>202</v>
      </c>
      <c r="CV20" s="47" t="s">
        <v>203</v>
      </c>
      <c r="CW20" s="47" t="s">
        <v>204</v>
      </c>
      <c r="CX20" s="47" t="s">
        <v>205</v>
      </c>
      <c r="CY20" s="47" t="s">
        <v>206</v>
      </c>
      <c r="CZ20" s="47" t="s">
        <v>207</v>
      </c>
      <c r="DA20" s="47" t="s">
        <v>208</v>
      </c>
      <c r="DB20" s="47" t="s">
        <v>209</v>
      </c>
      <c r="DC20" s="47" t="s">
        <v>210</v>
      </c>
      <c r="DD20" s="47" t="s">
        <v>211</v>
      </c>
      <c r="DE20" s="47" t="s">
        <v>212</v>
      </c>
      <c r="DF20" s="47" t="s">
        <v>213</v>
      </c>
      <c r="DG20" s="47" t="s">
        <v>214</v>
      </c>
    </row>
    <row r="21" spans="1:111" x14ac:dyDescent="0.2">
      <c r="G21" s="60"/>
      <c r="H21" s="47" t="s">
        <v>215</v>
      </c>
      <c r="I21" s="47" t="s">
        <v>254</v>
      </c>
      <c r="J21" s="66">
        <v>248383335.48345873</v>
      </c>
      <c r="K21" s="66">
        <v>248383335.48345873</v>
      </c>
      <c r="L21" s="66">
        <v>240854359.53642601</v>
      </c>
      <c r="M21" s="66">
        <v>233776406.52632901</v>
      </c>
      <c r="N21" s="66">
        <v>226036274.29646572</v>
      </c>
      <c r="O21" s="66">
        <v>218360355.39281046</v>
      </c>
      <c r="P21" s="66">
        <v>210824964.86025998</v>
      </c>
      <c r="Q21" s="66">
        <v>203227997.75743166</v>
      </c>
      <c r="R21" s="66">
        <v>195109244.69638461</v>
      </c>
      <c r="S21" s="66">
        <v>186512388.17145863</v>
      </c>
      <c r="T21" s="66">
        <v>178053095.88963082</v>
      </c>
      <c r="U21" s="66">
        <v>169267752.39825469</v>
      </c>
      <c r="V21" s="66">
        <v>160302457.53426757</v>
      </c>
      <c r="W21" s="66">
        <v>151002762.30280176</v>
      </c>
      <c r="X21" s="66">
        <v>142438325.90491158</v>
      </c>
      <c r="Y21" s="66">
        <v>134623446.37221825</v>
      </c>
      <c r="Z21" s="66">
        <v>127652439.3376496</v>
      </c>
      <c r="AA21" s="66">
        <v>121708231.18679032</v>
      </c>
      <c r="AB21" s="66">
        <v>116865533.42757605</v>
      </c>
      <c r="AC21" s="66">
        <v>111810999.5901074</v>
      </c>
      <c r="AD21" s="66">
        <v>107200945.21886702</v>
      </c>
      <c r="AE21" s="66">
        <v>103553867.87614505</v>
      </c>
      <c r="AF21" s="66">
        <v>99848900.474508762</v>
      </c>
      <c r="AG21" s="66">
        <v>96742084.004741594</v>
      </c>
      <c r="AH21" s="66">
        <v>93959980.233265221</v>
      </c>
      <c r="AI21" s="66">
        <v>91295566.714696243</v>
      </c>
      <c r="AJ21" s="66">
        <v>88824050.276496932</v>
      </c>
      <c r="AK21" s="66">
        <v>86421047.706987217</v>
      </c>
      <c r="AL21" s="66">
        <v>84105339.751376852</v>
      </c>
      <c r="AM21" s="66">
        <v>81936844.931764349</v>
      </c>
      <c r="AN21" s="66">
        <v>79755441.388651654</v>
      </c>
      <c r="AO21" s="66">
        <v>77630941.924291492</v>
      </c>
      <c r="AP21" s="66">
        <v>75627997.587496713</v>
      </c>
      <c r="AQ21" s="66">
        <v>73563426.763083354</v>
      </c>
      <c r="AR21" s="66">
        <v>71480924.348138422</v>
      </c>
      <c r="AS21" s="66">
        <v>69497049.258355409</v>
      </c>
      <c r="AT21" s="66">
        <v>67511801.582050055</v>
      </c>
      <c r="AU21" s="66">
        <v>65493819.726460084</v>
      </c>
      <c r="AV21" s="66">
        <v>63402258.510631412</v>
      </c>
      <c r="AW21" s="66">
        <v>61295162.225286454</v>
      </c>
      <c r="AX21" s="66">
        <v>59160406.520712696</v>
      </c>
      <c r="AY21" s="66">
        <v>57015785.666334234</v>
      </c>
      <c r="AZ21" s="66">
        <v>54969086.348149657</v>
      </c>
      <c r="BA21" s="66">
        <v>52919061.806334868</v>
      </c>
      <c r="BB21" s="66">
        <v>50787786.395364404</v>
      </c>
      <c r="BC21" s="66">
        <v>48486755.613827258</v>
      </c>
      <c r="BD21" s="66">
        <v>46304902.78747762</v>
      </c>
      <c r="BE21" s="66">
        <v>44267335.81762892</v>
      </c>
      <c r="BF21" s="66">
        <v>42230666.25305333</v>
      </c>
      <c r="BG21" s="66">
        <v>40038440.410627581</v>
      </c>
      <c r="BH21" s="66">
        <v>37965751.164541632</v>
      </c>
      <c r="BI21" s="66">
        <v>36029645.206235491</v>
      </c>
      <c r="BJ21" s="66">
        <v>34403297.78760621</v>
      </c>
      <c r="BK21" s="66">
        <v>32793368.074617442</v>
      </c>
      <c r="BL21" s="66">
        <v>31152968.135160521</v>
      </c>
      <c r="BM21" s="66">
        <v>29684777.797086358</v>
      </c>
      <c r="BN21" s="66">
        <v>28631501.26435338</v>
      </c>
      <c r="BO21" s="66">
        <v>27581618.612861961</v>
      </c>
      <c r="BP21" s="66">
        <v>26443538.309822474</v>
      </c>
      <c r="BQ21" s="66">
        <v>25040218.018427029</v>
      </c>
      <c r="BR21" s="66">
        <v>23633070.568660907</v>
      </c>
      <c r="BS21" s="66">
        <v>22258790.78433799</v>
      </c>
      <c r="BT21" s="66">
        <v>20992770.060800366</v>
      </c>
      <c r="BU21" s="66">
        <v>19637627.618532766</v>
      </c>
      <c r="BV21" s="66">
        <v>18312961.713443689</v>
      </c>
      <c r="BW21" s="66">
        <v>16858177.63848355</v>
      </c>
      <c r="BX21" s="66">
        <v>15428830.261022773</v>
      </c>
      <c r="BY21" s="66">
        <v>14092079.191172136</v>
      </c>
      <c r="BZ21" s="66">
        <v>12832447.703268863</v>
      </c>
      <c r="CA21" s="66">
        <v>11665233.692871645</v>
      </c>
      <c r="CB21" s="66">
        <v>10494317.358058382</v>
      </c>
      <c r="CC21" s="66">
        <v>9297430.089717105</v>
      </c>
      <c r="CD21" s="66">
        <v>7943237.6463143229</v>
      </c>
      <c r="CE21" s="66">
        <v>6812822.6464380017</v>
      </c>
      <c r="CF21" s="66">
        <v>5857394.1927624755</v>
      </c>
      <c r="CG21" s="66">
        <v>5076757.1474212306</v>
      </c>
      <c r="CH21" s="66">
        <v>4386157.001575537</v>
      </c>
      <c r="CI21" s="66">
        <v>3797570.3041905523</v>
      </c>
      <c r="CJ21" s="66">
        <v>3295614.7831017328</v>
      </c>
      <c r="CK21" s="66">
        <v>2830533.0033895648</v>
      </c>
      <c r="CL21" s="66">
        <v>2422842.0104433158</v>
      </c>
      <c r="CM21" s="66">
        <v>2053081.2650443248</v>
      </c>
      <c r="CN21" s="66">
        <v>1678750.9762531121</v>
      </c>
      <c r="CO21" s="66">
        <v>1340196.3528534635</v>
      </c>
      <c r="CP21" s="66">
        <v>1057701.9471680261</v>
      </c>
      <c r="CQ21" s="66">
        <v>824096.75855370227</v>
      </c>
      <c r="CR21" s="66">
        <v>631657.21855416487</v>
      </c>
      <c r="CS21" s="66">
        <v>463942.19699150533</v>
      </c>
      <c r="CT21" s="66">
        <v>330288.90775485564</v>
      </c>
      <c r="CU21" s="66">
        <v>228764.11509003563</v>
      </c>
      <c r="CV21" s="66">
        <v>154011.61080002435</v>
      </c>
      <c r="CW21" s="66">
        <v>102388.38688178254</v>
      </c>
      <c r="CX21" s="66">
        <v>66941.091663153406</v>
      </c>
      <c r="CY21" s="66">
        <v>43171.809055823374</v>
      </c>
      <c r="CZ21" s="66">
        <v>28050.930288515119</v>
      </c>
      <c r="DA21" s="66">
        <v>17712.705503610145</v>
      </c>
      <c r="DB21" s="66">
        <v>11337.316139803474</v>
      </c>
      <c r="DC21" s="66">
        <v>7241.6660187483831</v>
      </c>
      <c r="DD21" s="66">
        <v>4359.1787259720459</v>
      </c>
      <c r="DE21" s="66">
        <v>2024.2264146929867</v>
      </c>
      <c r="DF21" s="66">
        <v>0</v>
      </c>
      <c r="DG21" s="66">
        <v>0</v>
      </c>
    </row>
    <row r="22" spans="1:111" x14ac:dyDescent="0.2">
      <c r="G22" s="60"/>
      <c r="H22" s="47" t="s">
        <v>215</v>
      </c>
      <c r="I22" s="47" t="s">
        <v>255</v>
      </c>
      <c r="J22" s="66">
        <v>1004649545.5494908</v>
      </c>
      <c r="K22" s="66">
        <v>1004649545.5494908</v>
      </c>
      <c r="L22" s="66">
        <v>985778105.22678363</v>
      </c>
      <c r="M22" s="66">
        <v>964420907.58101571</v>
      </c>
      <c r="N22" s="66">
        <v>943220435.69238973</v>
      </c>
      <c r="O22" s="66">
        <v>922175802.08813488</v>
      </c>
      <c r="P22" s="66">
        <v>901154887.73949206</v>
      </c>
      <c r="Q22" s="66">
        <v>879101624.24069989</v>
      </c>
      <c r="R22" s="66">
        <v>856149903.08109236</v>
      </c>
      <c r="S22" s="66">
        <v>832290975.62297356</v>
      </c>
      <c r="T22" s="66">
        <v>807303254.06514633</v>
      </c>
      <c r="U22" s="66">
        <v>768464202.73215222</v>
      </c>
      <c r="V22" s="66">
        <v>741617494.45728397</v>
      </c>
      <c r="W22" s="66">
        <v>714241285.21516383</v>
      </c>
      <c r="X22" s="66">
        <v>686198293.64218605</v>
      </c>
      <c r="Y22" s="66">
        <v>657358697.08912313</v>
      </c>
      <c r="Z22" s="66">
        <v>628038796.25885475</v>
      </c>
      <c r="AA22" s="66">
        <v>598777381.46004152</v>
      </c>
      <c r="AB22" s="66">
        <v>569676742.69896615</v>
      </c>
      <c r="AC22" s="66">
        <v>540708360.92064953</v>
      </c>
      <c r="AD22" s="66">
        <v>512051628.00468004</v>
      </c>
      <c r="AE22" s="66">
        <v>483775262.05994856</v>
      </c>
      <c r="AF22" s="66">
        <v>455936352.15900832</v>
      </c>
      <c r="AG22" s="66">
        <v>428834850.16027522</v>
      </c>
      <c r="AH22" s="66">
        <v>402245829.27616405</v>
      </c>
      <c r="AI22" s="66">
        <v>376438995.33928794</v>
      </c>
      <c r="AJ22" s="66">
        <v>351423512.75341022</v>
      </c>
      <c r="AK22" s="66">
        <v>327239881.77740353</v>
      </c>
      <c r="AL22" s="66">
        <v>303997111.14015716</v>
      </c>
      <c r="AM22" s="66">
        <v>281792552.45009482</v>
      </c>
      <c r="AN22" s="66">
        <v>260540930.81186262</v>
      </c>
      <c r="AO22" s="66">
        <v>240264900.90856543</v>
      </c>
      <c r="AP22" s="66">
        <v>221038560.88671693</v>
      </c>
      <c r="AQ22" s="66">
        <v>202803686.21738261</v>
      </c>
      <c r="AR22" s="66">
        <v>185577284.45327854</v>
      </c>
      <c r="AS22" s="66">
        <v>169305136.90048575</v>
      </c>
      <c r="AT22" s="66">
        <v>154010936.78501925</v>
      </c>
      <c r="AU22" s="66">
        <v>139641249.09625</v>
      </c>
      <c r="AV22" s="66">
        <v>126212808.78339085</v>
      </c>
      <c r="AW22" s="66">
        <v>113700304.28325704</v>
      </c>
      <c r="AX22" s="66">
        <v>102080202.86727439</v>
      </c>
      <c r="AY22" s="66">
        <v>91337439.182382599</v>
      </c>
      <c r="AZ22" s="66">
        <v>81442748.412790224</v>
      </c>
      <c r="BA22" s="66">
        <v>72395145.51114279</v>
      </c>
      <c r="BB22" s="66">
        <v>64153223.114459082</v>
      </c>
      <c r="BC22" s="66">
        <v>56678300.576524749</v>
      </c>
      <c r="BD22" s="66">
        <v>49925357.177565567</v>
      </c>
      <c r="BE22" s="66">
        <v>43852745.567880511</v>
      </c>
      <c r="BF22" s="66">
        <v>38414544.508093074</v>
      </c>
      <c r="BG22" s="66">
        <v>33568528.239361346</v>
      </c>
      <c r="BH22" s="66">
        <v>29266823.811785899</v>
      </c>
      <c r="BI22" s="66">
        <v>25465658.035023518</v>
      </c>
      <c r="BJ22" s="66">
        <v>22127614.221083444</v>
      </c>
      <c r="BK22" s="66">
        <v>19207205.960674983</v>
      </c>
      <c r="BL22" s="66">
        <v>16665807.00391319</v>
      </c>
      <c r="BM22" s="66">
        <v>14467041.157954348</v>
      </c>
      <c r="BN22" s="66">
        <v>12576671.845054859</v>
      </c>
      <c r="BO22" s="66">
        <v>10962927.714309426</v>
      </c>
      <c r="BP22" s="66">
        <v>9596424.887768643</v>
      </c>
      <c r="BQ22" s="66">
        <v>8449907.9909839258</v>
      </c>
      <c r="BR22" s="66">
        <v>7497485.2420149604</v>
      </c>
      <c r="BS22" s="66">
        <v>6716097.1682128636</v>
      </c>
      <c r="BT22" s="66">
        <v>6083428.7941302592</v>
      </c>
      <c r="BU22" s="66">
        <v>5579359.6982445922</v>
      </c>
      <c r="BV22" s="66">
        <v>5185036.4602778628</v>
      </c>
      <c r="BW22" s="66">
        <v>4883729.2312009782</v>
      </c>
      <c r="BX22" s="66">
        <v>4660286.4109862754</v>
      </c>
      <c r="BY22" s="66">
        <v>4501359.9623583201</v>
      </c>
      <c r="BZ22" s="66">
        <v>4395053.3055467047</v>
      </c>
      <c r="CA22" s="66">
        <v>4330827.3815140156</v>
      </c>
      <c r="CB22" s="66">
        <v>4300171.4223929821</v>
      </c>
      <c r="CC22" s="66">
        <v>4296212.5037579229</v>
      </c>
      <c r="CD22" s="66">
        <v>4313222.3233465189</v>
      </c>
      <c r="CE22" s="66">
        <v>4346215.370977818</v>
      </c>
      <c r="CF22" s="66">
        <v>4391726.9246081747</v>
      </c>
      <c r="CG22" s="66">
        <v>4446797.8099660352</v>
      </c>
      <c r="CH22" s="66">
        <v>4509272.7350799358</v>
      </c>
      <c r="CI22" s="66">
        <v>4577759.0803687433</v>
      </c>
      <c r="CJ22" s="66">
        <v>4651257.2833802979</v>
      </c>
      <c r="CK22" s="66">
        <v>4729244.2342351871</v>
      </c>
      <c r="CL22" s="66">
        <v>4811058.0249515763</v>
      </c>
      <c r="CM22" s="66">
        <v>4896551.9139227457</v>
      </c>
      <c r="CN22" s="66">
        <v>56889.653246735637</v>
      </c>
      <c r="CO22" s="66">
        <v>55363.46397085346</v>
      </c>
      <c r="CP22" s="66">
        <v>54706.159465420009</v>
      </c>
      <c r="CQ22" s="66">
        <v>54631.977158127047</v>
      </c>
      <c r="CR22" s="66">
        <v>54972.234230020702</v>
      </c>
      <c r="CS22" s="66">
        <v>55527.388510725672</v>
      </c>
      <c r="CT22" s="66">
        <v>201.58577388842531</v>
      </c>
      <c r="CU22" s="66">
        <v>132.30941294171757</v>
      </c>
      <c r="CV22" s="66">
        <v>68.169025535302936</v>
      </c>
      <c r="CW22" s="66">
        <v>53.367392878893739</v>
      </c>
      <c r="CX22" s="66">
        <v>41.280342538834809</v>
      </c>
      <c r="CY22" s="66">
        <v>31.339817805828684</v>
      </c>
      <c r="CZ22" s="66">
        <v>23.183955375894936</v>
      </c>
      <c r="DA22" s="66">
        <v>16.588167640183226</v>
      </c>
      <c r="DB22" s="66">
        <v>11.400542878384535</v>
      </c>
      <c r="DC22" s="66">
        <v>7.5085655056420277</v>
      </c>
      <c r="DD22" s="66">
        <v>4.7217206469706081</v>
      </c>
      <c r="DE22" s="66">
        <v>2.8312445352093492</v>
      </c>
      <c r="DF22" s="66">
        <v>0</v>
      </c>
      <c r="DG22" s="66">
        <v>0</v>
      </c>
    </row>
    <row r="23" spans="1:111" x14ac:dyDescent="0.2">
      <c r="G23" s="60"/>
      <c r="H23" s="47" t="s">
        <v>215</v>
      </c>
      <c r="I23" s="47" t="s">
        <v>110</v>
      </c>
      <c r="J23" s="66">
        <v>8317864.3868826274</v>
      </c>
      <c r="K23" s="66">
        <v>8317864.3868826274</v>
      </c>
      <c r="L23" s="66">
        <v>2332962.1560010961</v>
      </c>
      <c r="M23" s="66">
        <v>1205809.6668687628</v>
      </c>
      <c r="N23" s="66">
        <v>903724.97110653797</v>
      </c>
      <c r="O23" s="66">
        <v>767511.44006486691</v>
      </c>
      <c r="P23" s="66">
        <v>666408.89088542177</v>
      </c>
      <c r="Q23" s="66">
        <v>557939.86810571887</v>
      </c>
      <c r="R23" s="66">
        <v>459185.46564637043</v>
      </c>
      <c r="S23" s="66">
        <v>379427.13913956832</v>
      </c>
      <c r="T23" s="66">
        <v>308198.34719475301</v>
      </c>
      <c r="U23" s="66">
        <v>264192.22750317294</v>
      </c>
      <c r="V23" s="66">
        <v>221113.74461805803</v>
      </c>
      <c r="W23" s="66">
        <v>181392.10107614417</v>
      </c>
      <c r="X23" s="66">
        <v>142831.54297400222</v>
      </c>
      <c r="Y23" s="66">
        <v>113452.29897620903</v>
      </c>
      <c r="Z23" s="66">
        <v>88209.110791773914</v>
      </c>
      <c r="AA23" s="66">
        <v>67732.594592572641</v>
      </c>
      <c r="AB23" s="66">
        <v>51003.392623156768</v>
      </c>
      <c r="AC23" s="66">
        <v>37258.429831621215</v>
      </c>
      <c r="AD23" s="66">
        <v>30050.63851850402</v>
      </c>
      <c r="AE23" s="66">
        <v>23779.605120854867</v>
      </c>
      <c r="AF23" s="66">
        <v>18315.793587245917</v>
      </c>
      <c r="AG23" s="66">
        <v>13346.503933453232</v>
      </c>
      <c r="AH23" s="66">
        <v>10000.16375054932</v>
      </c>
      <c r="AI23" s="66">
        <v>7406.0184855847992</v>
      </c>
      <c r="AJ23" s="66">
        <v>5282.5873336831728</v>
      </c>
      <c r="AK23" s="66">
        <v>3805.5445434409426</v>
      </c>
      <c r="AL23" s="66">
        <v>2607.984338964482</v>
      </c>
      <c r="AM23" s="66">
        <v>1419.0793610023561</v>
      </c>
      <c r="AN23" s="66">
        <v>847.07170521973296</v>
      </c>
      <c r="AO23" s="66">
        <v>592.64263154055402</v>
      </c>
      <c r="AP23" s="66">
        <v>332.33351141910401</v>
      </c>
      <c r="AQ23" s="66">
        <v>194.9697854967267</v>
      </c>
      <c r="AR23" s="66">
        <v>130.16760841722191</v>
      </c>
      <c r="AS23" s="66">
        <v>34.306068513852971</v>
      </c>
      <c r="AT23" s="66">
        <v>26.376493948266301</v>
      </c>
      <c r="AU23" s="66">
        <v>0</v>
      </c>
      <c r="AV23" s="66">
        <v>0</v>
      </c>
      <c r="AW23" s="66">
        <v>0</v>
      </c>
      <c r="AX23" s="66">
        <v>0</v>
      </c>
      <c r="AY23" s="66">
        <v>0</v>
      </c>
      <c r="AZ23" s="66">
        <v>0</v>
      </c>
      <c r="BA23" s="66">
        <v>0</v>
      </c>
      <c r="BB23" s="66">
        <v>0</v>
      </c>
      <c r="BC23" s="66">
        <v>0</v>
      </c>
      <c r="BD23" s="66">
        <v>0</v>
      </c>
      <c r="BE23" s="66">
        <v>0</v>
      </c>
      <c r="BF23" s="66">
        <v>0</v>
      </c>
      <c r="BG23" s="66">
        <v>0</v>
      </c>
      <c r="BH23" s="66">
        <v>0</v>
      </c>
      <c r="BI23" s="66">
        <v>0</v>
      </c>
      <c r="BJ23" s="66">
        <v>0</v>
      </c>
      <c r="BK23" s="66">
        <v>0</v>
      </c>
      <c r="BL23" s="66">
        <v>0</v>
      </c>
      <c r="BM23" s="66">
        <v>0</v>
      </c>
      <c r="BN23" s="66">
        <v>0</v>
      </c>
      <c r="BO23" s="66">
        <v>0</v>
      </c>
      <c r="BP23" s="66">
        <v>0</v>
      </c>
      <c r="BQ23" s="66">
        <v>0</v>
      </c>
      <c r="BR23" s="66">
        <v>0</v>
      </c>
      <c r="BS23" s="66">
        <v>0</v>
      </c>
      <c r="BT23" s="66">
        <v>0</v>
      </c>
      <c r="BU23" s="66">
        <v>0</v>
      </c>
      <c r="BV23" s="66">
        <v>0</v>
      </c>
      <c r="BW23" s="66">
        <v>0</v>
      </c>
      <c r="BX23" s="66">
        <v>0</v>
      </c>
      <c r="BY23" s="66">
        <v>0</v>
      </c>
      <c r="BZ23" s="66">
        <v>0</v>
      </c>
      <c r="CA23" s="66">
        <v>0</v>
      </c>
      <c r="CB23" s="66">
        <v>0</v>
      </c>
      <c r="CC23" s="66">
        <v>0</v>
      </c>
      <c r="CD23" s="66">
        <v>0</v>
      </c>
      <c r="CE23" s="66">
        <v>0</v>
      </c>
      <c r="CF23" s="66">
        <v>0</v>
      </c>
      <c r="CG23" s="66">
        <v>0</v>
      </c>
      <c r="CH23" s="66">
        <v>0</v>
      </c>
      <c r="CI23" s="66">
        <v>0</v>
      </c>
      <c r="CJ23" s="66">
        <v>0</v>
      </c>
      <c r="CK23" s="66">
        <v>0</v>
      </c>
      <c r="CL23" s="66">
        <v>0</v>
      </c>
      <c r="CM23" s="66">
        <v>0</v>
      </c>
      <c r="CN23" s="66">
        <v>0</v>
      </c>
      <c r="CO23" s="66">
        <v>0</v>
      </c>
      <c r="CP23" s="66">
        <v>0</v>
      </c>
      <c r="CQ23" s="66">
        <v>0</v>
      </c>
      <c r="CR23" s="66">
        <v>0</v>
      </c>
      <c r="CS23" s="66">
        <v>0</v>
      </c>
      <c r="CT23" s="66">
        <v>0</v>
      </c>
      <c r="CU23" s="66">
        <v>0</v>
      </c>
      <c r="CV23" s="66">
        <v>0</v>
      </c>
      <c r="CW23" s="66">
        <v>0</v>
      </c>
      <c r="CX23" s="66">
        <v>0</v>
      </c>
      <c r="CY23" s="66">
        <v>0</v>
      </c>
      <c r="CZ23" s="66">
        <v>0</v>
      </c>
      <c r="DA23" s="66">
        <v>0</v>
      </c>
      <c r="DB23" s="66">
        <v>0</v>
      </c>
      <c r="DC23" s="66">
        <v>0</v>
      </c>
      <c r="DD23" s="66">
        <v>0</v>
      </c>
      <c r="DE23" s="66">
        <v>0</v>
      </c>
      <c r="DF23" s="66">
        <v>0</v>
      </c>
      <c r="DG23" s="66">
        <v>0</v>
      </c>
    </row>
    <row r="24" spans="1:111" x14ac:dyDescent="0.2">
      <c r="G24" s="60"/>
      <c r="H24" s="47" t="s">
        <v>251</v>
      </c>
      <c r="I24" s="47" t="s">
        <v>249</v>
      </c>
      <c r="J24" s="68">
        <f>MAX(J32:J34)</f>
        <v>371430661.29178089</v>
      </c>
      <c r="K24" s="68">
        <f>MAX(K32:K34)</f>
        <v>371430661.29178089</v>
      </c>
      <c r="L24" s="68">
        <f t="shared" ref="L24:BW24" si="0">MAX(L32:L34)</f>
        <v>316975045.05209881</v>
      </c>
      <c r="M24" s="68">
        <f t="shared" si="0"/>
        <v>288849746.08464611</v>
      </c>
      <c r="N24" s="68">
        <f t="shared" si="0"/>
        <v>263112080.49333405</v>
      </c>
      <c r="O24" s="68">
        <f t="shared" si="0"/>
        <v>239756499.54746747</v>
      </c>
      <c r="P24" s="68">
        <f t="shared" si="0"/>
        <v>218617218.75171846</v>
      </c>
      <c r="Q24" s="68">
        <f t="shared" si="0"/>
        <v>199351371.33628011</v>
      </c>
      <c r="R24" s="68">
        <f t="shared" si="0"/>
        <v>181938570.51425752</v>
      </c>
      <c r="S24" s="68">
        <f t="shared" si="0"/>
        <v>166493955.82869768</v>
      </c>
      <c r="T24" s="68">
        <f t="shared" si="0"/>
        <v>152632712.17295095</v>
      </c>
      <c r="U24" s="68">
        <f t="shared" si="0"/>
        <v>140514138.51917952</v>
      </c>
      <c r="V24" s="68">
        <f t="shared" si="0"/>
        <v>129828461.27062728</v>
      </c>
      <c r="W24" s="68">
        <f t="shared" si="0"/>
        <v>120382571.53269774</v>
      </c>
      <c r="X24" s="68">
        <f t="shared" si="0"/>
        <v>112192680.84375685</v>
      </c>
      <c r="Y24" s="68">
        <f t="shared" si="0"/>
        <v>105038011.41008565</v>
      </c>
      <c r="Z24" s="68">
        <f t="shared" si="0"/>
        <v>98786935.891751945</v>
      </c>
      <c r="AA24" s="68">
        <f t="shared" si="0"/>
        <v>93385088.515857831</v>
      </c>
      <c r="AB24" s="68">
        <f t="shared" si="0"/>
        <v>88858995.51899302</v>
      </c>
      <c r="AC24" s="68">
        <f t="shared" si="0"/>
        <v>85166527.688722864</v>
      </c>
      <c r="AD24" s="68">
        <f t="shared" si="0"/>
        <v>82335696.469117016</v>
      </c>
      <c r="AE24" s="68">
        <f t="shared" si="0"/>
        <v>80183791.132579923</v>
      </c>
      <c r="AF24" s="68">
        <f t="shared" si="0"/>
        <v>78384631.750117362</v>
      </c>
      <c r="AG24" s="68">
        <f t="shared" si="0"/>
        <v>76876482.399504095</v>
      </c>
      <c r="AH24" s="68">
        <f t="shared" si="0"/>
        <v>75493388.04764013</v>
      </c>
      <c r="AI24" s="68">
        <f t="shared" si="0"/>
        <v>74202456.366688564</v>
      </c>
      <c r="AJ24" s="68">
        <f t="shared" si="0"/>
        <v>72936030.213784724</v>
      </c>
      <c r="AK24" s="68">
        <f t="shared" si="0"/>
        <v>71671337.329552144</v>
      </c>
      <c r="AL24" s="68">
        <f t="shared" si="0"/>
        <v>70370159.379816592</v>
      </c>
      <c r="AM24" s="68">
        <f t="shared" si="0"/>
        <v>68993980.787151247</v>
      </c>
      <c r="AN24" s="68">
        <f t="shared" si="0"/>
        <v>67515901.979551181</v>
      </c>
      <c r="AO24" s="68">
        <f t="shared" si="0"/>
        <v>65957441.381170645</v>
      </c>
      <c r="AP24" s="68">
        <f t="shared" si="0"/>
        <v>64258647.797113098</v>
      </c>
      <c r="AQ24" s="68">
        <f t="shared" si="0"/>
        <v>62406005.449850567</v>
      </c>
      <c r="AR24" s="68">
        <f t="shared" si="0"/>
        <v>60401304.246153645</v>
      </c>
      <c r="AS24" s="68">
        <f t="shared" si="0"/>
        <v>58261393.64351216</v>
      </c>
      <c r="AT24" s="68">
        <f t="shared" si="0"/>
        <v>55991222.529749781</v>
      </c>
      <c r="AU24" s="68">
        <f t="shared" si="0"/>
        <v>53611598.605273686</v>
      </c>
      <c r="AV24" s="68">
        <f t="shared" si="0"/>
        <v>51151669.68713513</v>
      </c>
      <c r="AW24" s="68">
        <f t="shared" si="0"/>
        <v>48616417.276843213</v>
      </c>
      <c r="AX24" s="68">
        <f t="shared" si="0"/>
        <v>46030667.788583033</v>
      </c>
      <c r="AY24" s="68">
        <f t="shared" si="0"/>
        <v>43420577.282006763</v>
      </c>
      <c r="AZ24" s="68">
        <f t="shared" si="0"/>
        <v>40805840.36219766</v>
      </c>
      <c r="BA24" s="68">
        <f t="shared" si="0"/>
        <v>38203393.355038106</v>
      </c>
      <c r="BB24" s="68">
        <f t="shared" si="0"/>
        <v>35628012.850904055</v>
      </c>
      <c r="BC24" s="68">
        <f t="shared" si="0"/>
        <v>33097467.582856491</v>
      </c>
      <c r="BD24" s="68">
        <f t="shared" si="0"/>
        <v>30626411.554546956</v>
      </c>
      <c r="BE24" s="68">
        <f t="shared" si="0"/>
        <v>28227555.699381445</v>
      </c>
      <c r="BF24" s="68">
        <f t="shared" si="0"/>
        <v>25911849.632026222</v>
      </c>
      <c r="BG24" s="68">
        <f t="shared" si="0"/>
        <v>23687972.672391865</v>
      </c>
      <c r="BH24" s="68">
        <f t="shared" si="0"/>
        <v>21562748.311297454</v>
      </c>
      <c r="BI24" s="68">
        <f t="shared" si="0"/>
        <v>19541565.586443111</v>
      </c>
      <c r="BJ24" s="68">
        <f t="shared" si="0"/>
        <v>17629312.356496949</v>
      </c>
      <c r="BK24" s="68">
        <f t="shared" si="0"/>
        <v>15828335.043039462</v>
      </c>
      <c r="BL24" s="68">
        <f t="shared" si="0"/>
        <v>14139508.499310244</v>
      </c>
      <c r="BM24" s="68">
        <f t="shared" si="0"/>
        <v>12561985.326508552</v>
      </c>
      <c r="BN24" s="68">
        <f t="shared" si="0"/>
        <v>11093243.441064017</v>
      </c>
      <c r="BO24" s="68">
        <f t="shared" si="0"/>
        <v>9731289.1208134368</v>
      </c>
      <c r="BP24" s="68">
        <f t="shared" si="0"/>
        <v>8473376.6445014589</v>
      </c>
      <c r="BQ24" s="68">
        <f t="shared" si="0"/>
        <v>7316701.6461373502</v>
      </c>
      <c r="BR24" s="68">
        <f t="shared" si="0"/>
        <v>6258539.7617374854</v>
      </c>
      <c r="BS24" s="68">
        <f t="shared" si="0"/>
        <v>5296564.0241849199</v>
      </c>
      <c r="BT24" s="68">
        <f t="shared" si="0"/>
        <v>4428958.3565099034</v>
      </c>
      <c r="BU24" s="68">
        <f t="shared" si="0"/>
        <v>3653862.6679829606</v>
      </c>
      <c r="BV24" s="68">
        <f t="shared" si="0"/>
        <v>2969132.2080871351</v>
      </c>
      <c r="BW24" s="68">
        <f t="shared" si="0"/>
        <v>2372211.920267853</v>
      </c>
      <c r="BX24" s="68">
        <f t="shared" ref="BX24:DG24" si="1">MAX(BX32:BX34)</f>
        <v>1860072.9985361067</v>
      </c>
      <c r="BY24" s="68">
        <f t="shared" si="1"/>
        <v>1428776.7734621721</v>
      </c>
      <c r="BZ24" s="68">
        <f t="shared" si="1"/>
        <v>1073089.5690269975</v>
      </c>
      <c r="CA24" s="68">
        <f t="shared" si="1"/>
        <v>786595.23085151566</v>
      </c>
      <c r="CB24" s="68">
        <f t="shared" si="1"/>
        <v>561696.70640425815</v>
      </c>
      <c r="CC24" s="68">
        <f t="shared" si="1"/>
        <v>390060.37687442207</v>
      </c>
      <c r="CD24" s="68">
        <f t="shared" si="1"/>
        <v>262983.85654307459</v>
      </c>
      <c r="CE24" s="68">
        <f t="shared" si="1"/>
        <v>171847.56830915745</v>
      </c>
      <c r="CF24" s="68">
        <f t="shared" si="1"/>
        <v>108654.67929588974</v>
      </c>
      <c r="CG24" s="68">
        <f t="shared" si="1"/>
        <v>66337.931543701081</v>
      </c>
      <c r="CH24" s="68">
        <f t="shared" si="1"/>
        <v>39006.197566517236</v>
      </c>
      <c r="CI24" s="68">
        <f t="shared" si="1"/>
        <v>22004.851959570264</v>
      </c>
      <c r="CJ24" s="68">
        <f t="shared" si="1"/>
        <v>11817.68623810289</v>
      </c>
      <c r="CK24" s="68">
        <f t="shared" si="1"/>
        <v>5959.6189302119556</v>
      </c>
      <c r="CL24" s="68">
        <f t="shared" si="1"/>
        <v>2783.3270215440562</v>
      </c>
      <c r="CM24" s="68">
        <f t="shared" si="1"/>
        <v>1187.6556862756513</v>
      </c>
      <c r="CN24" s="68">
        <f t="shared" si="1"/>
        <v>743.79184554492474</v>
      </c>
      <c r="CO24" s="68">
        <f t="shared" si="1"/>
        <v>500.80039540671811</v>
      </c>
      <c r="CP24" s="68">
        <f t="shared" si="1"/>
        <v>324.81426873510452</v>
      </c>
      <c r="CQ24" s="68">
        <f t="shared" si="1"/>
        <v>200.52617487547661</v>
      </c>
      <c r="CR24" s="68">
        <f t="shared" si="1"/>
        <v>125.41782556580561</v>
      </c>
      <c r="CS24" s="68">
        <f t="shared" si="1"/>
        <v>80.759456794974525</v>
      </c>
      <c r="CT24" s="68">
        <f t="shared" si="1"/>
        <v>50.285789076072184</v>
      </c>
      <c r="CU24" s="68">
        <f t="shared" si="1"/>
        <v>30.228858627115084</v>
      </c>
      <c r="CV24" s="68">
        <f t="shared" si="1"/>
        <v>17.528258044621417</v>
      </c>
      <c r="CW24" s="68">
        <f t="shared" si="1"/>
        <v>9.8008338833656961</v>
      </c>
      <c r="CX24" s="68">
        <f t="shared" si="1"/>
        <v>5.2851410813929478</v>
      </c>
      <c r="CY24" s="68">
        <f t="shared" si="1"/>
        <v>3.002930708598333</v>
      </c>
      <c r="CZ24" s="68">
        <f t="shared" si="1"/>
        <v>1.871517452052494</v>
      </c>
      <c r="DA24" s="68">
        <f t="shared" si="1"/>
        <v>1.1316013869678241</v>
      </c>
      <c r="DB24" s="68">
        <f t="shared" si="1"/>
        <v>0.65836670395685148</v>
      </c>
      <c r="DC24" s="68">
        <f t="shared" si="1"/>
        <v>0.361534234326021</v>
      </c>
      <c r="DD24" s="68">
        <f t="shared" si="1"/>
        <v>0.1780964736778991</v>
      </c>
      <c r="DE24" s="68">
        <f t="shared" si="1"/>
        <v>6.6600601781772198E-2</v>
      </c>
      <c r="DF24" s="68">
        <f t="shared" si="1"/>
        <v>0</v>
      </c>
      <c r="DG24" s="68">
        <f t="shared" si="1"/>
        <v>0</v>
      </c>
    </row>
    <row r="25" spans="1:111" x14ac:dyDescent="0.2">
      <c r="G25" s="60"/>
      <c r="H25" s="47" t="s">
        <v>215</v>
      </c>
      <c r="I25" s="47" t="s">
        <v>111</v>
      </c>
      <c r="J25" s="66">
        <v>543520862.76002586</v>
      </c>
      <c r="K25" s="66">
        <v>543520862.76002586</v>
      </c>
      <c r="L25" s="66">
        <v>512603018.03726643</v>
      </c>
      <c r="M25" s="66">
        <v>485672059.95238483</v>
      </c>
      <c r="N25" s="66">
        <v>460786199.71007478</v>
      </c>
      <c r="O25" s="66">
        <v>437761697.8289057</v>
      </c>
      <c r="P25" s="66">
        <v>416055923.63863885</v>
      </c>
      <c r="Q25" s="66">
        <v>395731994.74825704</v>
      </c>
      <c r="R25" s="66">
        <v>376990166.31256342</v>
      </c>
      <c r="S25" s="66">
        <v>358921285.55258232</v>
      </c>
      <c r="T25" s="66">
        <v>342076184.238267</v>
      </c>
      <c r="U25" s="66">
        <v>326154810.19279391</v>
      </c>
      <c r="V25" s="66">
        <v>310998490.47929519</v>
      </c>
      <c r="W25" s="66">
        <v>296605066.66452545</v>
      </c>
      <c r="X25" s="66">
        <v>282700907.9517414</v>
      </c>
      <c r="Y25" s="66">
        <v>269008434.48683459</v>
      </c>
      <c r="Z25" s="66">
        <v>255416319.12333399</v>
      </c>
      <c r="AA25" s="66">
        <v>242189291.17958587</v>
      </c>
      <c r="AB25" s="66">
        <v>229587216.84744889</v>
      </c>
      <c r="AC25" s="66">
        <v>217790920.56845236</v>
      </c>
      <c r="AD25" s="66">
        <v>206928906.05638844</v>
      </c>
      <c r="AE25" s="66">
        <v>196790947.83229494</v>
      </c>
      <c r="AF25" s="66">
        <v>187240185.03884476</v>
      </c>
      <c r="AG25" s="66">
        <v>178196543.55923942</v>
      </c>
      <c r="AH25" s="66">
        <v>169596853.30684945</v>
      </c>
      <c r="AI25" s="66">
        <v>161392356.82789531</v>
      </c>
      <c r="AJ25" s="66">
        <v>153546193.14907825</v>
      </c>
      <c r="AK25" s="66">
        <v>146026947.34484786</v>
      </c>
      <c r="AL25" s="66">
        <v>138804850.597224</v>
      </c>
      <c r="AM25" s="66">
        <v>131850024.42681156</v>
      </c>
      <c r="AN25" s="66">
        <v>125140720.03948</v>
      </c>
      <c r="AO25" s="66">
        <v>118664037.7779792</v>
      </c>
      <c r="AP25" s="66">
        <v>112406886.84228267</v>
      </c>
      <c r="AQ25" s="66">
        <v>106359815.57820536</v>
      </c>
      <c r="AR25" s="66">
        <v>100515954.32657681</v>
      </c>
      <c r="AS25" s="66">
        <v>94869936.107829988</v>
      </c>
      <c r="AT25" s="66">
        <v>89417573.961570039</v>
      </c>
      <c r="AU25" s="66">
        <v>84155154.534217998</v>
      </c>
      <c r="AV25" s="66">
        <v>79081903.813152105</v>
      </c>
      <c r="AW25" s="66">
        <v>74196095.020153329</v>
      </c>
      <c r="AX25" s="66">
        <v>69497083.458069518</v>
      </c>
      <c r="AY25" s="66">
        <v>64984459.391477942</v>
      </c>
      <c r="AZ25" s="66">
        <v>60655886.562664792</v>
      </c>
      <c r="BA25" s="66">
        <v>56508812.131154224</v>
      </c>
      <c r="BB25" s="66">
        <v>52540220.467533149</v>
      </c>
      <c r="BC25" s="66">
        <v>48748084.922648787</v>
      </c>
      <c r="BD25" s="66">
        <v>45130708.902321756</v>
      </c>
      <c r="BE25" s="66">
        <v>41686001.207188919</v>
      </c>
      <c r="BF25" s="66">
        <v>38411407.715338863</v>
      </c>
      <c r="BG25" s="66">
        <v>35303328.10483896</v>
      </c>
      <c r="BH25" s="66">
        <v>32359571.295906618</v>
      </c>
      <c r="BI25" s="66">
        <v>29578396.281130642</v>
      </c>
      <c r="BJ25" s="66">
        <v>26957826.41820306</v>
      </c>
      <c r="BK25" s="66">
        <v>24495504.389597159</v>
      </c>
      <c r="BL25" s="66">
        <v>22188831.803321563</v>
      </c>
      <c r="BM25" s="66">
        <v>20034541.222633295</v>
      </c>
      <c r="BN25" s="66">
        <v>18029079.2679503</v>
      </c>
      <c r="BO25" s="66">
        <v>16168969.117733845</v>
      </c>
      <c r="BP25" s="66">
        <v>14450373.019489229</v>
      </c>
      <c r="BQ25" s="66">
        <v>12869055.926132636</v>
      </c>
      <c r="BR25" s="66">
        <v>11420450.649487929</v>
      </c>
      <c r="BS25" s="66">
        <v>10099666.949230758</v>
      </c>
      <c r="BT25" s="66">
        <v>8901314.5317545235</v>
      </c>
      <c r="BU25" s="66">
        <v>7819447.72291236</v>
      </c>
      <c r="BV25" s="66">
        <v>6847407.3010702385</v>
      </c>
      <c r="BW25" s="66">
        <v>5978052.9161663195</v>
      </c>
      <c r="BX25" s="66">
        <v>5204204.0513018323</v>
      </c>
      <c r="BY25" s="66">
        <v>4518551.5094412342</v>
      </c>
      <c r="BZ25" s="66">
        <v>3913626.0595871927</v>
      </c>
      <c r="CA25" s="66">
        <v>3382013.0890937322</v>
      </c>
      <c r="CB25" s="66">
        <v>2916444.3448175066</v>
      </c>
      <c r="CC25" s="66">
        <v>2509873.3549609813</v>
      </c>
      <c r="CD25" s="66">
        <v>2155610.4592225193</v>
      </c>
      <c r="CE25" s="66">
        <v>1847459.5046844003</v>
      </c>
      <c r="CF25" s="66">
        <v>1579725.5940541588</v>
      </c>
      <c r="CG25" s="66">
        <v>1347309.3877526184</v>
      </c>
      <c r="CH25" s="66">
        <v>1145630.9535753424</v>
      </c>
      <c r="CI25" s="66">
        <v>970758.20345179248</v>
      </c>
      <c r="CJ25" s="66">
        <v>819319.56473727885</v>
      </c>
      <c r="CK25" s="66">
        <v>688452.62083117967</v>
      </c>
      <c r="CL25" s="66">
        <v>575719.98428788222</v>
      </c>
      <c r="CM25" s="66">
        <v>478926.090762462</v>
      </c>
      <c r="CN25" s="66">
        <v>396041.58260862069</v>
      </c>
      <c r="CO25" s="66">
        <v>325260.09468502481</v>
      </c>
      <c r="CP25" s="66">
        <v>265055.56099238765</v>
      </c>
      <c r="CQ25" s="66">
        <v>214139.85357329546</v>
      </c>
      <c r="CR25" s="66">
        <v>171415.53716221402</v>
      </c>
      <c r="CS25" s="66">
        <v>135862.652119317</v>
      </c>
      <c r="CT25" s="66">
        <v>106513.76121378325</v>
      </c>
      <c r="CU25" s="66">
        <v>82507.498973869049</v>
      </c>
      <c r="CV25" s="66">
        <v>63050.266440525331</v>
      </c>
      <c r="CW25" s="66">
        <v>47433.484475509613</v>
      </c>
      <c r="CX25" s="66">
        <v>35058.855767846515</v>
      </c>
      <c r="CY25" s="66">
        <v>25343.985756692698</v>
      </c>
      <c r="CZ25" s="66">
        <v>17818.948558965381</v>
      </c>
      <c r="DA25" s="66">
        <v>12091.539036679405</v>
      </c>
      <c r="DB25" s="66">
        <v>7819.5194236329435</v>
      </c>
      <c r="DC25" s="66">
        <v>4704.1302251720035</v>
      </c>
      <c r="DD25" s="66">
        <v>2494.8291957778974</v>
      </c>
      <c r="DE25" s="66">
        <v>989.29773627157203</v>
      </c>
      <c r="DF25" s="66">
        <v>0</v>
      </c>
      <c r="DG25" s="66">
        <v>0</v>
      </c>
    </row>
    <row r="26" spans="1:111" x14ac:dyDescent="0.2">
      <c r="I26" s="47" t="s">
        <v>112</v>
      </c>
      <c r="J26" s="69"/>
      <c r="K26" s="69">
        <v>0</v>
      </c>
      <c r="L26" s="69">
        <v>0</v>
      </c>
      <c r="M26" s="69">
        <v>0</v>
      </c>
      <c r="N26" s="69">
        <v>0</v>
      </c>
      <c r="O26" s="69">
        <v>0</v>
      </c>
      <c r="P26" s="69">
        <v>0</v>
      </c>
      <c r="Q26" s="69">
        <v>0</v>
      </c>
      <c r="R26" s="69">
        <v>0</v>
      </c>
      <c r="S26" s="69">
        <v>0</v>
      </c>
      <c r="T26" s="69">
        <v>0</v>
      </c>
      <c r="U26" s="69">
        <v>0</v>
      </c>
      <c r="V26" s="69">
        <v>0</v>
      </c>
      <c r="W26" s="69">
        <v>0</v>
      </c>
      <c r="X26" s="69">
        <v>0</v>
      </c>
      <c r="Y26" s="69">
        <v>0</v>
      </c>
      <c r="Z26" s="69">
        <v>0</v>
      </c>
      <c r="AA26" s="69">
        <v>0</v>
      </c>
      <c r="AB26" s="69">
        <v>0</v>
      </c>
      <c r="AC26" s="69">
        <v>0</v>
      </c>
      <c r="AD26" s="69">
        <v>0</v>
      </c>
      <c r="AE26" s="69">
        <v>0</v>
      </c>
      <c r="AF26" s="69">
        <v>0</v>
      </c>
      <c r="AG26" s="69">
        <v>0</v>
      </c>
      <c r="AH26" s="69">
        <v>0</v>
      </c>
      <c r="AI26" s="69">
        <v>0</v>
      </c>
      <c r="AJ26" s="69">
        <v>0</v>
      </c>
      <c r="AK26" s="69">
        <v>0</v>
      </c>
      <c r="AL26" s="69">
        <v>0</v>
      </c>
      <c r="AM26" s="69">
        <v>0</v>
      </c>
      <c r="AN26" s="69">
        <v>0</v>
      </c>
      <c r="AO26" s="69">
        <v>0</v>
      </c>
      <c r="AP26" s="69">
        <v>0</v>
      </c>
      <c r="AQ26" s="69">
        <v>0</v>
      </c>
      <c r="AR26" s="69">
        <v>0</v>
      </c>
      <c r="AS26" s="69">
        <v>0</v>
      </c>
      <c r="AT26" s="69">
        <v>0</v>
      </c>
      <c r="AU26" s="69">
        <v>0</v>
      </c>
      <c r="AV26" s="69">
        <v>0</v>
      </c>
      <c r="AW26" s="69">
        <v>0</v>
      </c>
      <c r="AX26" s="69">
        <v>0</v>
      </c>
      <c r="AY26" s="69">
        <v>0</v>
      </c>
      <c r="AZ26" s="69">
        <v>0</v>
      </c>
      <c r="BA26" s="69">
        <v>0</v>
      </c>
      <c r="BB26" s="69">
        <v>0</v>
      </c>
      <c r="BC26" s="69">
        <v>0</v>
      </c>
      <c r="BD26" s="69">
        <v>0</v>
      </c>
      <c r="BE26" s="69">
        <v>0</v>
      </c>
      <c r="BF26" s="69">
        <v>0</v>
      </c>
      <c r="BG26" s="69">
        <v>0</v>
      </c>
      <c r="BH26" s="69">
        <v>0</v>
      </c>
      <c r="BI26" s="69">
        <v>0</v>
      </c>
      <c r="BJ26" s="69">
        <v>0</v>
      </c>
      <c r="BK26" s="69">
        <v>0</v>
      </c>
      <c r="BL26" s="69">
        <v>0</v>
      </c>
      <c r="BM26" s="69">
        <v>0</v>
      </c>
      <c r="BN26" s="69">
        <v>0</v>
      </c>
      <c r="BO26" s="69">
        <v>0</v>
      </c>
      <c r="BP26" s="69">
        <v>0</v>
      </c>
      <c r="BQ26" s="69">
        <v>0</v>
      </c>
      <c r="BR26" s="69">
        <v>0</v>
      </c>
      <c r="BS26" s="69">
        <v>0</v>
      </c>
      <c r="BT26" s="69">
        <v>0</v>
      </c>
      <c r="BU26" s="69">
        <v>0</v>
      </c>
      <c r="BV26" s="69">
        <v>0</v>
      </c>
      <c r="BW26" s="69">
        <v>0</v>
      </c>
      <c r="BX26" s="69">
        <v>0</v>
      </c>
      <c r="BY26" s="69">
        <v>0</v>
      </c>
      <c r="BZ26" s="69">
        <v>0</v>
      </c>
      <c r="CA26" s="69">
        <v>0</v>
      </c>
      <c r="CB26" s="69">
        <v>0</v>
      </c>
      <c r="CC26" s="69">
        <v>0</v>
      </c>
      <c r="CD26" s="69">
        <v>0</v>
      </c>
      <c r="CE26" s="69">
        <v>0</v>
      </c>
      <c r="CF26" s="69">
        <v>0</v>
      </c>
      <c r="CG26" s="69">
        <v>0</v>
      </c>
      <c r="CH26" s="69">
        <v>0</v>
      </c>
      <c r="CI26" s="69">
        <v>0</v>
      </c>
      <c r="CJ26" s="69">
        <v>0</v>
      </c>
      <c r="CK26" s="69">
        <v>0</v>
      </c>
      <c r="CL26" s="69">
        <v>0</v>
      </c>
      <c r="CM26" s="69">
        <v>0</v>
      </c>
      <c r="CN26" s="69">
        <v>0</v>
      </c>
      <c r="CO26" s="69">
        <v>0</v>
      </c>
      <c r="CP26" s="69">
        <v>0</v>
      </c>
      <c r="CQ26" s="69">
        <v>0</v>
      </c>
      <c r="CR26" s="69">
        <v>0</v>
      </c>
      <c r="CS26" s="69">
        <v>0</v>
      </c>
      <c r="CT26" s="69">
        <v>0</v>
      </c>
      <c r="CU26" s="69">
        <v>0</v>
      </c>
      <c r="CV26" s="69">
        <v>0</v>
      </c>
      <c r="CW26" s="69">
        <v>0</v>
      </c>
      <c r="CX26" s="69">
        <v>0</v>
      </c>
      <c r="CY26" s="69">
        <v>0</v>
      </c>
      <c r="CZ26" s="69">
        <v>0</v>
      </c>
      <c r="DA26" s="69">
        <v>0</v>
      </c>
      <c r="DB26" s="69">
        <v>0</v>
      </c>
      <c r="DC26" s="69">
        <v>0</v>
      </c>
      <c r="DD26" s="69">
        <v>0</v>
      </c>
      <c r="DE26" s="69">
        <v>0</v>
      </c>
      <c r="DF26" s="69">
        <v>0</v>
      </c>
      <c r="DG26" s="69">
        <v>0</v>
      </c>
    </row>
    <row r="27" spans="1:111" x14ac:dyDescent="0.2">
      <c r="G27" s="60"/>
      <c r="H27" s="47" t="s">
        <v>215</v>
      </c>
      <c r="I27" s="47" t="s">
        <v>113</v>
      </c>
      <c r="J27" s="66">
        <v>107868039.55409719</v>
      </c>
      <c r="K27" s="66">
        <v>107868039.55409719</v>
      </c>
      <c r="L27" s="66">
        <v>74828628.673655435</v>
      </c>
      <c r="M27" s="66">
        <v>64723132.582854591</v>
      </c>
      <c r="N27" s="66">
        <v>61603948.62670777</v>
      </c>
      <c r="O27" s="66">
        <v>58469104.46940726</v>
      </c>
      <c r="P27" s="66">
        <v>55445909.289147258</v>
      </c>
      <c r="Q27" s="66">
        <v>52326308.071827114</v>
      </c>
      <c r="R27" s="66">
        <v>48931117.023505762</v>
      </c>
      <c r="S27" s="66">
        <v>45109666.105118632</v>
      </c>
      <c r="T27" s="66">
        <v>41361207.778427303</v>
      </c>
      <c r="U27" s="66">
        <v>37475230.644192472</v>
      </c>
      <c r="V27" s="66">
        <v>33561056.790263012</v>
      </c>
      <c r="W27" s="66">
        <v>29506497.865687232</v>
      </c>
      <c r="X27" s="66">
        <v>25690799.336484998</v>
      </c>
      <c r="Y27" s="66">
        <v>22209481.416160442</v>
      </c>
      <c r="Z27" s="66">
        <v>19219060.692992087</v>
      </c>
      <c r="AA27" s="66">
        <v>16915782.98311507</v>
      </c>
      <c r="AB27" s="66">
        <v>15136471.204257347</v>
      </c>
      <c r="AC27" s="66">
        <v>13134969.768011305</v>
      </c>
      <c r="AD27" s="66">
        <v>11398217.35044858</v>
      </c>
      <c r="AE27" s="66">
        <v>10208531.469503842</v>
      </c>
      <c r="AF27" s="66">
        <v>9156365.1285242233</v>
      </c>
      <c r="AG27" s="66">
        <v>8322975.8113754941</v>
      </c>
      <c r="AH27" s="66">
        <v>7623845.5812512124</v>
      </c>
      <c r="AI27" s="66">
        <v>6985945.8138601417</v>
      </c>
      <c r="AJ27" s="66">
        <v>6450710.1139681544</v>
      </c>
      <c r="AK27" s="66">
        <v>5991700.6581125548</v>
      </c>
      <c r="AL27" s="66">
        <v>5650019.071524404</v>
      </c>
      <c r="AM27" s="66">
        <v>5383390.8142970819</v>
      </c>
      <c r="AN27" s="66">
        <v>5149507.4571085963</v>
      </c>
      <c r="AO27" s="66">
        <v>4964029.791252845</v>
      </c>
      <c r="AP27" s="66">
        <v>4819464.043358244</v>
      </c>
      <c r="AQ27" s="66">
        <v>4674607.5431746477</v>
      </c>
      <c r="AR27" s="66">
        <v>4530353.6961769294</v>
      </c>
      <c r="AS27" s="66">
        <v>4396084.277238477</v>
      </c>
      <c r="AT27" s="66">
        <v>4263737.0663638003</v>
      </c>
      <c r="AU27" s="66">
        <v>4132802.3867915589</v>
      </c>
      <c r="AV27" s="66">
        <v>3994388.8356422614</v>
      </c>
      <c r="AW27" s="66">
        <v>3855214.9587068004</v>
      </c>
      <c r="AX27" s="66">
        <v>3719524.0518561285</v>
      </c>
      <c r="AY27" s="66">
        <v>3589299.9742589793</v>
      </c>
      <c r="AZ27" s="66">
        <v>3467922.8034505597</v>
      </c>
      <c r="BA27" s="66">
        <v>3344754.0775354886</v>
      </c>
      <c r="BB27" s="66">
        <v>3217110.3112025242</v>
      </c>
      <c r="BC27" s="66">
        <v>3080159.9653607565</v>
      </c>
      <c r="BD27" s="66">
        <v>2948528.6523936866</v>
      </c>
      <c r="BE27" s="66">
        <v>2824931.2571485187</v>
      </c>
      <c r="BF27" s="66">
        <v>2702656.6494606556</v>
      </c>
      <c r="BG27" s="66">
        <v>2573031.8285535383</v>
      </c>
      <c r="BH27" s="66">
        <v>2452371.4859049055</v>
      </c>
      <c r="BI27" s="66">
        <v>2339408.4647278963</v>
      </c>
      <c r="BJ27" s="66">
        <v>2244032.5555829587</v>
      </c>
      <c r="BK27" s="66">
        <v>2149439.1895120838</v>
      </c>
      <c r="BL27" s="66">
        <v>2052552.2855139992</v>
      </c>
      <c r="BM27" s="66">
        <v>1967532.9798649244</v>
      </c>
      <c r="BN27" s="66">
        <v>1911678.8703814589</v>
      </c>
      <c r="BO27" s="66">
        <v>1853562.278485758</v>
      </c>
      <c r="BP27" s="66">
        <v>1786322.2524909182</v>
      </c>
      <c r="BQ27" s="66">
        <v>1697664.7030928729</v>
      </c>
      <c r="BR27" s="66">
        <v>1607306.0282463143</v>
      </c>
      <c r="BS27" s="66">
        <v>1518490.1088848682</v>
      </c>
      <c r="BT27" s="66">
        <v>1435505.3255418837</v>
      </c>
      <c r="BU27" s="66">
        <v>1345962.2031362739</v>
      </c>
      <c r="BV27" s="66">
        <v>1258378.9216505259</v>
      </c>
      <c r="BW27" s="66">
        <v>1161676.0000866065</v>
      </c>
      <c r="BX27" s="66">
        <v>1066866.5071964378</v>
      </c>
      <c r="BY27" s="66">
        <v>977778.65089640534</v>
      </c>
      <c r="BZ27" s="66">
        <v>893011.65729148826</v>
      </c>
      <c r="CA27" s="66">
        <v>815033.01042739628</v>
      </c>
      <c r="CB27" s="66">
        <v>737270.42625104904</v>
      </c>
      <c r="CC27" s="66">
        <v>655975.47752653679</v>
      </c>
      <c r="CD27" s="66">
        <v>560529.16919251357</v>
      </c>
      <c r="CE27" s="66">
        <v>483030.05714482989</v>
      </c>
      <c r="CF27" s="66">
        <v>418896.36388145795</v>
      </c>
      <c r="CG27" s="66">
        <v>366183.3593142787</v>
      </c>
      <c r="CH27" s="66">
        <v>319297.38529937953</v>
      </c>
      <c r="CI27" s="66">
        <v>278798.39293075562</v>
      </c>
      <c r="CJ27" s="66">
        <v>244392.28855824581</v>
      </c>
      <c r="CK27" s="66">
        <v>212207.51350263879</v>
      </c>
      <c r="CL27" s="66">
        <v>183475.0405507785</v>
      </c>
      <c r="CM27" s="66">
        <v>156874.10791909599</v>
      </c>
      <c r="CN27" s="66">
        <v>129670.92207023279</v>
      </c>
      <c r="CO27" s="66">
        <v>104820.05721824068</v>
      </c>
      <c r="CP27" s="66">
        <v>83741.450017243551</v>
      </c>
      <c r="CQ27" s="66">
        <v>66171.743896248518</v>
      </c>
      <c r="CR27" s="66">
        <v>51439.990203237183</v>
      </c>
      <c r="CS27" s="66">
        <v>38469.458742387738</v>
      </c>
      <c r="CT27" s="66">
        <v>27967.156978489922</v>
      </c>
      <c r="CU27" s="66">
        <v>19858.701067507791</v>
      </c>
      <c r="CV27" s="66">
        <v>13743.551010324089</v>
      </c>
      <c r="CW27" s="66">
        <v>9398.9372028511716</v>
      </c>
      <c r="CX27" s="66">
        <v>6331.5141418680842</v>
      </c>
      <c r="CY27" s="66">
        <v>4201.4026945362539</v>
      </c>
      <c r="CZ27" s="66">
        <v>2776.2817569020049</v>
      </c>
      <c r="DA27" s="66">
        <v>1775.632372282696</v>
      </c>
      <c r="DB27" s="66">
        <v>1142.3312436452086</v>
      </c>
      <c r="DC27" s="66">
        <v>723.1113235201376</v>
      </c>
      <c r="DD27" s="66">
        <v>426.75621678443389</v>
      </c>
      <c r="DE27" s="66">
        <v>200.17723197088819</v>
      </c>
      <c r="DF27" s="66">
        <v>0</v>
      </c>
      <c r="DG27" s="66">
        <v>0</v>
      </c>
    </row>
    <row r="28" spans="1:111" x14ac:dyDescent="0.2">
      <c r="G28" s="60"/>
      <c r="H28" s="47" t="s">
        <v>251</v>
      </c>
      <c r="I28" s="47" t="s">
        <v>256</v>
      </c>
      <c r="J28" s="62"/>
      <c r="K28" s="68">
        <f>Correlatiematrix!AH14</f>
        <v>1479545886.1251395</v>
      </c>
      <c r="L28" s="68">
        <f>Correlatiematrix!AH15</f>
        <v>1398074347.3670659</v>
      </c>
      <c r="M28" s="68">
        <f>Correlatiematrix!AH16</f>
        <v>1341441587.6953108</v>
      </c>
      <c r="N28" s="68">
        <f>Correlatiematrix!AH17</f>
        <v>1289970394.9199929</v>
      </c>
      <c r="O28" s="68">
        <f>Correlatiematrix!AH18</f>
        <v>1241661480.1936145</v>
      </c>
      <c r="P28" s="68">
        <f>Correlatiematrix!AH19</f>
        <v>1195865630.8754928</v>
      </c>
      <c r="Q28" s="68">
        <f>Correlatiematrix!AH20</f>
        <v>1151401242.418293</v>
      </c>
      <c r="R28" s="68">
        <f>Correlatiematrix!AH21</f>
        <v>1108360619.6959178</v>
      </c>
      <c r="S28" s="68">
        <f>Correlatiematrix!AH22</f>
        <v>1066102798.7904983</v>
      </c>
      <c r="T28" s="68">
        <f>Correlatiematrix!AH23</f>
        <v>1024696064.1830239</v>
      </c>
      <c r="U28" s="68">
        <f>Correlatiematrix!AH24</f>
        <v>972855620.49408889</v>
      </c>
      <c r="V28" s="68">
        <f>Correlatiematrix!AH25</f>
        <v>932682711.77471828</v>
      </c>
      <c r="W28" s="68">
        <f>Correlatiematrix!AH26</f>
        <v>893206797.36504424</v>
      </c>
      <c r="X28" s="68">
        <f>Correlatiematrix!AH27</f>
        <v>854251908.04734778</v>
      </c>
      <c r="Y28" s="68">
        <f>Correlatiematrix!AH28</f>
        <v>815402180.37818086</v>
      </c>
      <c r="Z28" s="68">
        <f>Correlatiematrix!AH29</f>
        <v>776806558.16778016</v>
      </c>
      <c r="AA28" s="68">
        <f>Correlatiematrix!AH30</f>
        <v>739109435.13890564</v>
      </c>
      <c r="AB28" s="68">
        <f>Correlatiematrix!AH31</f>
        <v>702544166.97903848</v>
      </c>
      <c r="AC28" s="68">
        <f>Correlatiematrix!AH32</f>
        <v>666979653.70206261</v>
      </c>
      <c r="AD28" s="68">
        <f>Correlatiematrix!AH33</f>
        <v>632793166.15804935</v>
      </c>
      <c r="AE28" s="68">
        <f>Correlatiematrix!AH34</f>
        <v>599906351.95606077</v>
      </c>
      <c r="AF28" s="68">
        <f>Correlatiematrix!AH35</f>
        <v>568003978.45179546</v>
      </c>
      <c r="AG28" s="68">
        <f>Correlatiematrix!AH36</f>
        <v>537332649.19445062</v>
      </c>
      <c r="AH28" s="68">
        <f>Correlatiematrix!AH37</f>
        <v>507555068.75143576</v>
      </c>
      <c r="AI28" s="68">
        <f>Correlatiematrix!AH38</f>
        <v>478842063.08090353</v>
      </c>
      <c r="AJ28" s="68">
        <f>Correlatiematrix!AH39</f>
        <v>451165657.87481207</v>
      </c>
      <c r="AK28" s="68">
        <f>Correlatiematrix!AH40</f>
        <v>424521303.29364192</v>
      </c>
      <c r="AL28" s="68">
        <f>Correlatiematrix!AH41</f>
        <v>398977270.55970854</v>
      </c>
      <c r="AM28" s="68">
        <f>Correlatiematrix!AH42</f>
        <v>374576826.60861534</v>
      </c>
      <c r="AN28" s="68">
        <f>Correlatiematrix!AH43</f>
        <v>351192485.50241166</v>
      </c>
      <c r="AO28" s="68">
        <f>Correlatiematrix!AH44</f>
        <v>328856787.58012706</v>
      </c>
      <c r="AP28" s="68">
        <f>Correlatiematrix!AH45</f>
        <v>307593276.15138668</v>
      </c>
      <c r="AQ28" s="68">
        <f>Correlatiematrix!AH46</f>
        <v>287296703.60170639</v>
      </c>
      <c r="AR28" s="68">
        <f>Correlatiematrix!AH47</f>
        <v>267973222.95236829</v>
      </c>
      <c r="AS28" s="68">
        <f>Correlatiematrix!AH48</f>
        <v>249601967.73751211</v>
      </c>
      <c r="AT28" s="68">
        <f>Correlatiematrix!AH49</f>
        <v>232170837.17495438</v>
      </c>
      <c r="AU28" s="68">
        <f>Correlatiematrix!AH50</f>
        <v>215629694.92038268</v>
      </c>
      <c r="AV28" s="68">
        <f>Correlatiematrix!AH51</f>
        <v>199980711.36755192</v>
      </c>
      <c r="AW28" s="68">
        <f>Correlatiematrix!AH52</f>
        <v>185206837.16134426</v>
      </c>
      <c r="AX28" s="68">
        <f>Correlatiematrix!AH53</f>
        <v>171287570.39759278</v>
      </c>
      <c r="AY28" s="68">
        <f>Correlatiematrix!AH54</f>
        <v>158216698.53708881</v>
      </c>
      <c r="AZ28" s="68">
        <f>Correlatiematrix!AH55</f>
        <v>146005151.82019693</v>
      </c>
      <c r="BA28" s="68">
        <f>Correlatiematrix!AH56</f>
        <v>134607381.77237219</v>
      </c>
      <c r="BB28" s="68">
        <f>Correlatiematrix!AH57</f>
        <v>123951103.43595846</v>
      </c>
      <c r="BC28" s="68">
        <f>Correlatiematrix!AH58</f>
        <v>113956304.31709826</v>
      </c>
      <c r="BD28" s="68">
        <f>Correlatiematrix!AH59</f>
        <v>104701352.62780131</v>
      </c>
      <c r="BE28" s="68">
        <f>Correlatiematrix!AH60</f>
        <v>96167153.263898537</v>
      </c>
      <c r="BF28" s="68">
        <f>Correlatiematrix!AH61</f>
        <v>88249526.834954426</v>
      </c>
      <c r="BG28" s="68">
        <f>Correlatiematrix!AH62</f>
        <v>80823949.662295833</v>
      </c>
      <c r="BH28" s="68">
        <f>Correlatiematrix!AH63</f>
        <v>73988264.074032903</v>
      </c>
      <c r="BI28" s="68">
        <f>Correlatiematrix!AH64</f>
        <v>67719986.483406365</v>
      </c>
      <c r="BJ28" s="68">
        <f>Correlatiematrix!AH65</f>
        <v>62097009.320500828</v>
      </c>
      <c r="BK28" s="68">
        <f>Correlatiematrix!AH66</f>
        <v>56919030.332522802</v>
      </c>
      <c r="BL28" s="68">
        <f>Correlatiematrix!AH67</f>
        <v>52119890.346492559</v>
      </c>
      <c r="BM28" s="68">
        <f>Correlatiematrix!AH68</f>
        <v>47800683.424781479</v>
      </c>
      <c r="BN28" s="68">
        <f>Correlatiematrix!AH69</f>
        <v>44114492.01361414</v>
      </c>
      <c r="BO28" s="68">
        <f>Correlatiematrix!AH70</f>
        <v>40757557.268153526</v>
      </c>
      <c r="BP28" s="68">
        <f>Correlatiematrix!AH71</f>
        <v>37627936.784803443</v>
      </c>
      <c r="BQ28" s="68">
        <f>Correlatiematrix!AH72</f>
        <v>34548555.356086828</v>
      </c>
      <c r="BR28" s="68">
        <f>Correlatiematrix!AH73</f>
        <v>31689422.619118128</v>
      </c>
      <c r="BS28" s="68">
        <f>Correlatiematrix!AH74</f>
        <v>29057937.000535682</v>
      </c>
      <c r="BT28" s="68">
        <f>Correlatiematrix!AH75</f>
        <v>26698272.458358046</v>
      </c>
      <c r="BU28" s="68">
        <f>Correlatiematrix!AH76</f>
        <v>24425025.976421196</v>
      </c>
      <c r="BV28" s="68">
        <f>Correlatiematrix!AH77</f>
        <v>22321202.651753739</v>
      </c>
      <c r="BW28" s="68">
        <f>Correlatiematrix!AH78</f>
        <v>20228706.314499956</v>
      </c>
      <c r="BX28" s="68">
        <f>Correlatiematrix!AH79</f>
        <v>18269768.544297185</v>
      </c>
      <c r="BY28" s="68">
        <f>Correlatiematrix!AH80</f>
        <v>16493132.456299748</v>
      </c>
      <c r="BZ28" s="68">
        <f>Correlatiematrix!AH81</f>
        <v>14875456.117694037</v>
      </c>
      <c r="CA28" s="68">
        <f>Correlatiematrix!AH82</f>
        <v>13422380.003073085</v>
      </c>
      <c r="CB28" s="68">
        <f>Correlatiematrix!AH83</f>
        <v>12041322.716345426</v>
      </c>
      <c r="CC28" s="68">
        <f>Correlatiematrix!AH84</f>
        <v>10709170.619702294</v>
      </c>
      <c r="CD28" s="68">
        <f>Correlatiematrix!AH85</f>
        <v>9319153.4976769332</v>
      </c>
      <c r="CE28" s="68">
        <f>Correlatiematrix!AH86</f>
        <v>8204087.4955589203</v>
      </c>
      <c r="CF28" s="68">
        <f>Correlatiematrix!AH87</f>
        <v>7314587.53500304</v>
      </c>
      <c r="CG28" s="68">
        <f>Correlatiematrix!AH88</f>
        <v>6637345.1870067129</v>
      </c>
      <c r="CH28" s="68">
        <f>Correlatiematrix!AH89</f>
        <v>6100500.6897837892</v>
      </c>
      <c r="CI28" s="68">
        <f>Correlatiematrix!AH90</f>
        <v>5701800.4181951713</v>
      </c>
      <c r="CJ28" s="68">
        <f>Correlatiematrix!AH91</f>
        <v>5418394.5832856689</v>
      </c>
      <c r="CK28" s="68">
        <f>Correlatiematrix!AH92</f>
        <v>5215174.1145400042</v>
      </c>
      <c r="CL28" s="68">
        <f>Correlatiematrix!AH93</f>
        <v>5091103.4650194915</v>
      </c>
      <c r="CM28" s="68">
        <f>Correlatiematrix!AH94</f>
        <v>5028437.9395271847</v>
      </c>
      <c r="CN28" s="68">
        <f>Correlatiematrix!AH95</f>
        <v>1850926.942227172</v>
      </c>
      <c r="CO28" s="68">
        <f>Correlatiematrix!AH96</f>
        <v>1480987.3817826435</v>
      </c>
      <c r="CP28" s="68">
        <f>Correlatiematrix!AH97</f>
        <v>1171742.4314086956</v>
      </c>
      <c r="CQ28" s="68">
        <f>Correlatiematrix!AH98</f>
        <v>915606.44238127139</v>
      </c>
      <c r="CR28" s="68">
        <f>Correlatiematrix!AH99</f>
        <v>704423.90351744962</v>
      </c>
      <c r="CS28" s="68">
        <f>Correlatiematrix!AH100</f>
        <v>521750.49519263458</v>
      </c>
      <c r="CT28" s="68">
        <f>Correlatiematrix!AH101</f>
        <v>380657.16821028665</v>
      </c>
      <c r="CU28" s="68">
        <f>Correlatiematrix!AH102</f>
        <v>268432.70539746864</v>
      </c>
      <c r="CV28" s="68">
        <f>Correlatiematrix!AH103</f>
        <v>185010.17643109785</v>
      </c>
      <c r="CW28" s="68">
        <f>Correlatiematrix!AH104</f>
        <v>126305.61013069464</v>
      </c>
      <c r="CX28" s="68">
        <f>Correlatiematrix!AH105</f>
        <v>85124.691450112732</v>
      </c>
      <c r="CY28" s="68">
        <f>Correlatiematrix!AH106</f>
        <v>56697.289772494194</v>
      </c>
      <c r="CZ28" s="68">
        <f>Correlatiematrix!AH107</f>
        <v>37756.961665670242</v>
      </c>
      <c r="DA28" s="68">
        <f>Correlatiematrix!AH108</f>
        <v>24425.685240300878</v>
      </c>
      <c r="DB28" s="68">
        <f>Correlatiematrix!AH109</f>
        <v>15691.974242621731</v>
      </c>
      <c r="DC28" s="68">
        <f>Correlatiematrix!AH110</f>
        <v>9820.2729500336609</v>
      </c>
      <c r="DD28" s="68">
        <f>Correlatiematrix!AH111</f>
        <v>5683.7518218718005</v>
      </c>
      <c r="DE28" s="68">
        <f>Correlatiematrix!AH112</f>
        <v>2533.3357219062455</v>
      </c>
      <c r="DF28" s="68">
        <f>Correlatiematrix!AH113</f>
        <v>0</v>
      </c>
      <c r="DG28" s="68">
        <f>Correlatiematrix!AH114</f>
        <v>0</v>
      </c>
    </row>
    <row r="29" spans="1:111" x14ac:dyDescent="0.2">
      <c r="G29" s="60"/>
      <c r="H29" s="47" t="s">
        <v>215</v>
      </c>
      <c r="I29" s="47" t="s">
        <v>247</v>
      </c>
      <c r="J29" s="66">
        <v>161966838.14765415</v>
      </c>
      <c r="K29" s="66">
        <v>161966838.14765415</v>
      </c>
      <c r="L29" s="66">
        <v>154557228.03053147</v>
      </c>
      <c r="M29" s="66">
        <v>149181974.08514354</v>
      </c>
      <c r="N29" s="66">
        <v>143569381.33937234</v>
      </c>
      <c r="O29" s="66">
        <v>138492563.55585846</v>
      </c>
      <c r="P29" s="66">
        <v>132981177.03363039</v>
      </c>
      <c r="Q29" s="66">
        <v>127813209.92349248</v>
      </c>
      <c r="R29" s="66">
        <v>122731725.99305563</v>
      </c>
      <c r="S29" s="66">
        <v>117641952.26955497</v>
      </c>
      <c r="T29" s="66">
        <v>112930468.71254937</v>
      </c>
      <c r="U29" s="66">
        <v>107089179.46189702</v>
      </c>
      <c r="V29" s="66">
        <v>102391810.94883689</v>
      </c>
      <c r="W29" s="66">
        <v>97812515.392937973</v>
      </c>
      <c r="X29" s="66">
        <v>93240727.290971473</v>
      </c>
      <c r="Y29" s="66">
        <v>88711170.335479379</v>
      </c>
      <c r="Z29" s="66">
        <v>84151386.119774684</v>
      </c>
      <c r="AA29" s="66">
        <v>79814316.559839278</v>
      </c>
      <c r="AB29" s="66">
        <v>75778537.864610165</v>
      </c>
      <c r="AC29" s="66">
        <v>72167652.666356668</v>
      </c>
      <c r="AD29" s="66">
        <v>68761851.650483444</v>
      </c>
      <c r="AE29" s="66">
        <v>65539243.519213364</v>
      </c>
      <c r="AF29" s="66">
        <v>62433963.812346078</v>
      </c>
      <c r="AG29" s="66">
        <v>59533428.634041466</v>
      </c>
      <c r="AH29" s="66">
        <v>56691556.843348742</v>
      </c>
      <c r="AI29" s="66">
        <v>53902102.164116569</v>
      </c>
      <c r="AJ29" s="66">
        <v>51168641.000100322</v>
      </c>
      <c r="AK29" s="66">
        <v>48505257.183113776</v>
      </c>
      <c r="AL29" s="66">
        <v>45932335.266483717</v>
      </c>
      <c r="AM29" s="66">
        <v>43457835.951888606</v>
      </c>
      <c r="AN29" s="66">
        <v>41063403.159742005</v>
      </c>
      <c r="AO29" s="66">
        <v>38760704.640386574</v>
      </c>
      <c r="AP29" s="66">
        <v>36550568.550191991</v>
      </c>
      <c r="AQ29" s="66">
        <v>34425243.26752717</v>
      </c>
      <c r="AR29" s="66">
        <v>32402851.817804236</v>
      </c>
      <c r="AS29" s="66">
        <v>30455682.940565363</v>
      </c>
      <c r="AT29" s="66">
        <v>28610011.506431162</v>
      </c>
      <c r="AU29" s="66">
        <v>26843300.298743136</v>
      </c>
      <c r="AV29" s="66">
        <v>25169709.055494711</v>
      </c>
      <c r="AW29" s="66">
        <v>23584802.996951472</v>
      </c>
      <c r="AX29" s="66">
        <v>22085386.788894195</v>
      </c>
      <c r="AY29" s="66">
        <v>20671397.318790697</v>
      </c>
      <c r="AZ29" s="66">
        <v>19336452.807111997</v>
      </c>
      <c r="BA29" s="66">
        <v>18095793.458067589</v>
      </c>
      <c r="BB29" s="66">
        <v>16939067.720530663</v>
      </c>
      <c r="BC29" s="66">
        <v>15861092.613886507</v>
      </c>
      <c r="BD29" s="66">
        <v>14856281.652342802</v>
      </c>
      <c r="BE29" s="66">
        <v>13919759.580273617</v>
      </c>
      <c r="BF29" s="66">
        <v>13046286.645254705</v>
      </c>
      <c r="BG29" s="66">
        <v>12233205.84022546</v>
      </c>
      <c r="BH29" s="66">
        <v>11472148.734401975</v>
      </c>
      <c r="BI29" s="66">
        <v>10760571.428324779</v>
      </c>
      <c r="BJ29" s="66">
        <v>10096920.391614007</v>
      </c>
      <c r="BK29" s="66">
        <v>9473924.5785916951</v>
      </c>
      <c r="BL29" s="66">
        <v>8888201.364171423</v>
      </c>
      <c r="BM29" s="66">
        <v>8336413.9911216479</v>
      </c>
      <c r="BN29" s="66">
        <v>7815525.0863580033</v>
      </c>
      <c r="BO29" s="66">
        <v>7323812.7095875312</v>
      </c>
      <c r="BP29" s="66">
        <v>6858991.492665289</v>
      </c>
      <c r="BQ29" s="66">
        <v>6418395.2411367344</v>
      </c>
      <c r="BR29" s="66">
        <v>6000095.8731184853</v>
      </c>
      <c r="BS29" s="66">
        <v>5601657.9473909177</v>
      </c>
      <c r="BT29" s="66">
        <v>5221886.4926567441</v>
      </c>
      <c r="BU29" s="66">
        <v>4859721.2441129927</v>
      </c>
      <c r="BV29" s="66">
        <v>4514262.2054385031</v>
      </c>
      <c r="BW29" s="66">
        <v>4184776.7036498529</v>
      </c>
      <c r="BX29" s="66">
        <v>3870795.2293640003</v>
      </c>
      <c r="BY29" s="66">
        <v>3572167.377569675</v>
      </c>
      <c r="BZ29" s="66">
        <v>3289000.0730935545</v>
      </c>
      <c r="CA29" s="66">
        <v>3021167.3495641891</v>
      </c>
      <c r="CB29" s="66">
        <v>2768746.1726301596</v>
      </c>
      <c r="CC29" s="66">
        <v>2531487.7980226954</v>
      </c>
      <c r="CD29" s="66">
        <v>2309430.5980942752</v>
      </c>
      <c r="CE29" s="66">
        <v>2102738.9610693436</v>
      </c>
      <c r="CF29" s="66">
        <v>1911519.6899272774</v>
      </c>
      <c r="CG29" s="66">
        <v>1735490.2619360967</v>
      </c>
      <c r="CH29" s="66">
        <v>1574480.4525933056</v>
      </c>
      <c r="CI29" s="66">
        <v>1428113.7890417511</v>
      </c>
      <c r="CJ29" s="66">
        <v>1296034.0432930007</v>
      </c>
      <c r="CK29" s="66">
        <v>1177897.8263675156</v>
      </c>
      <c r="CL29" s="66">
        <v>1073018.5239363282</v>
      </c>
      <c r="CM29" s="66">
        <v>981040.48300318187</v>
      </c>
      <c r="CN29" s="66">
        <v>449328.78257270582</v>
      </c>
      <c r="CO29" s="66">
        <v>372112.25064988993</v>
      </c>
      <c r="CP29" s="66">
        <v>305302.53788107599</v>
      </c>
      <c r="CQ29" s="66">
        <v>248259.63291206848</v>
      </c>
      <c r="CR29" s="66">
        <v>199779.3359155762</v>
      </c>
      <c r="CS29" s="66">
        <v>159319.26953296704</v>
      </c>
      <c r="CT29" s="66">
        <v>121028.63977731952</v>
      </c>
      <c r="CU29" s="66">
        <v>93730.2840085145</v>
      </c>
      <c r="CV29" s="66">
        <v>71694.18960677358</v>
      </c>
      <c r="CW29" s="66">
        <v>54276.457203118676</v>
      </c>
      <c r="CX29" s="66">
        <v>40662.894960607417</v>
      </c>
      <c r="CY29" s="66">
        <v>30369.94274664632</v>
      </c>
      <c r="CZ29" s="66">
        <v>22314.658730559873</v>
      </c>
      <c r="DA29" s="66">
        <v>16066.352759424717</v>
      </c>
      <c r="DB29" s="66">
        <v>11363.305410320649</v>
      </c>
      <c r="DC29" s="66">
        <v>7861.4763922368147</v>
      </c>
      <c r="DD29" s="66">
        <v>5261.1175460588011</v>
      </c>
      <c r="DE29" s="66">
        <v>3417.3077520796337</v>
      </c>
      <c r="DF29" s="66">
        <v>2100.3539134767402</v>
      </c>
      <c r="DG29" s="66">
        <v>0</v>
      </c>
    </row>
    <row r="30" spans="1:111" x14ac:dyDescent="0.2">
      <c r="G30" s="60"/>
      <c r="H30" s="47" t="s">
        <v>251</v>
      </c>
      <c r="I30" s="47" t="s">
        <v>248</v>
      </c>
      <c r="J30" s="68"/>
      <c r="K30" s="68">
        <f>K28+K29</f>
        <v>1641512724.2727935</v>
      </c>
      <c r="L30" s="68">
        <f t="shared" ref="L30:BW30" si="2">L28+L29</f>
        <v>1552631575.3975973</v>
      </c>
      <c r="M30" s="68">
        <f t="shared" si="2"/>
        <v>1490623561.7804544</v>
      </c>
      <c r="N30" s="68">
        <f t="shared" si="2"/>
        <v>1433539776.2593653</v>
      </c>
      <c r="O30" s="68">
        <f t="shared" si="2"/>
        <v>1380154043.7494729</v>
      </c>
      <c r="P30" s="68">
        <f t="shared" si="2"/>
        <v>1328846807.9091232</v>
      </c>
      <c r="Q30" s="68">
        <f t="shared" si="2"/>
        <v>1279214452.3417854</v>
      </c>
      <c r="R30" s="68">
        <f>R28+R29</f>
        <v>1231092345.6889734</v>
      </c>
      <c r="S30" s="68">
        <f t="shared" si="2"/>
        <v>1183744751.0600533</v>
      </c>
      <c r="T30" s="68">
        <f t="shared" si="2"/>
        <v>1137626532.8955734</v>
      </c>
      <c r="U30" s="68">
        <f t="shared" si="2"/>
        <v>1079944799.955986</v>
      </c>
      <c r="V30" s="68">
        <f t="shared" si="2"/>
        <v>1035074522.7235552</v>
      </c>
      <c r="W30" s="68">
        <f t="shared" si="2"/>
        <v>991019312.75798225</v>
      </c>
      <c r="X30" s="68">
        <f t="shared" si="2"/>
        <v>947492635.3383193</v>
      </c>
      <c r="Y30" s="68">
        <f t="shared" si="2"/>
        <v>904113350.71366024</v>
      </c>
      <c r="Z30" s="68">
        <f t="shared" si="2"/>
        <v>860957944.28755486</v>
      </c>
      <c r="AA30" s="68">
        <f t="shared" si="2"/>
        <v>818923751.69874489</v>
      </c>
      <c r="AB30" s="68">
        <f t="shared" si="2"/>
        <v>778322704.84364867</v>
      </c>
      <c r="AC30" s="68">
        <f t="shared" si="2"/>
        <v>739147306.36841929</v>
      </c>
      <c r="AD30" s="68">
        <f t="shared" si="2"/>
        <v>701555017.80853283</v>
      </c>
      <c r="AE30" s="68">
        <f t="shared" si="2"/>
        <v>665445595.47527409</v>
      </c>
      <c r="AF30" s="68">
        <f t="shared" si="2"/>
        <v>630437942.26414156</v>
      </c>
      <c r="AG30" s="68">
        <f t="shared" si="2"/>
        <v>596866077.82849205</v>
      </c>
      <c r="AH30" s="68">
        <f t="shared" si="2"/>
        <v>564246625.5947845</v>
      </c>
      <c r="AI30" s="68">
        <f t="shared" si="2"/>
        <v>532744165.24502009</v>
      </c>
      <c r="AJ30" s="68">
        <f t="shared" si="2"/>
        <v>502334298.87491238</v>
      </c>
      <c r="AK30" s="68">
        <f t="shared" si="2"/>
        <v>473026560.47675568</v>
      </c>
      <c r="AL30" s="68">
        <f t="shared" si="2"/>
        <v>444909605.82619226</v>
      </c>
      <c r="AM30" s="68">
        <f t="shared" si="2"/>
        <v>418034662.56050396</v>
      </c>
      <c r="AN30" s="68">
        <f t="shared" si="2"/>
        <v>392255888.66215366</v>
      </c>
      <c r="AO30" s="68">
        <f t="shared" si="2"/>
        <v>367617492.22051364</v>
      </c>
      <c r="AP30" s="68">
        <f t="shared" si="2"/>
        <v>344143844.70157868</v>
      </c>
      <c r="AQ30" s="68">
        <f t="shared" si="2"/>
        <v>321721946.86923355</v>
      </c>
      <c r="AR30" s="68">
        <f t="shared" si="2"/>
        <v>300376074.77017254</v>
      </c>
      <c r="AS30" s="68">
        <f t="shared" si="2"/>
        <v>280057650.67807746</v>
      </c>
      <c r="AT30" s="68">
        <f t="shared" si="2"/>
        <v>260780848.68138555</v>
      </c>
      <c r="AU30" s="68">
        <f t="shared" si="2"/>
        <v>242472995.21912581</v>
      </c>
      <c r="AV30" s="68">
        <f t="shared" si="2"/>
        <v>225150420.42304665</v>
      </c>
      <c r="AW30" s="68">
        <f t="shared" si="2"/>
        <v>208791640.15829572</v>
      </c>
      <c r="AX30" s="68">
        <f t="shared" si="2"/>
        <v>193372957.18648699</v>
      </c>
      <c r="AY30" s="68">
        <f t="shared" si="2"/>
        <v>178888095.85587952</v>
      </c>
      <c r="AZ30" s="68">
        <f t="shared" si="2"/>
        <v>165341604.62730893</v>
      </c>
      <c r="BA30" s="68">
        <f t="shared" si="2"/>
        <v>152703175.23043978</v>
      </c>
      <c r="BB30" s="68">
        <f t="shared" si="2"/>
        <v>140890171.15648913</v>
      </c>
      <c r="BC30" s="68">
        <f t="shared" si="2"/>
        <v>129817396.93098477</v>
      </c>
      <c r="BD30" s="68">
        <f t="shared" si="2"/>
        <v>119557634.28014411</v>
      </c>
      <c r="BE30" s="68">
        <f t="shared" si="2"/>
        <v>110086912.84417215</v>
      </c>
      <c r="BF30" s="68">
        <f t="shared" si="2"/>
        <v>101295813.48020913</v>
      </c>
      <c r="BG30" s="68">
        <f t="shared" si="2"/>
        <v>93057155.502521291</v>
      </c>
      <c r="BH30" s="68">
        <f t="shared" si="2"/>
        <v>85460412.808434874</v>
      </c>
      <c r="BI30" s="68">
        <f t="shared" si="2"/>
        <v>78480557.911731139</v>
      </c>
      <c r="BJ30" s="68">
        <f t="shared" si="2"/>
        <v>72193929.712114841</v>
      </c>
      <c r="BK30" s="68">
        <f t="shared" si="2"/>
        <v>66392954.911114499</v>
      </c>
      <c r="BL30" s="68">
        <f t="shared" si="2"/>
        <v>61008091.710663982</v>
      </c>
      <c r="BM30" s="68">
        <f t="shared" si="2"/>
        <v>56137097.415903129</v>
      </c>
      <c r="BN30" s="68">
        <f t="shared" si="2"/>
        <v>51930017.099972144</v>
      </c>
      <c r="BO30" s="68">
        <f t="shared" si="2"/>
        <v>48081369.977741055</v>
      </c>
      <c r="BP30" s="68">
        <f t="shared" si="2"/>
        <v>44486928.277468733</v>
      </c>
      <c r="BQ30" s="68">
        <f t="shared" si="2"/>
        <v>40966950.597223565</v>
      </c>
      <c r="BR30" s="68">
        <f t="shared" si="2"/>
        <v>37689518.492236614</v>
      </c>
      <c r="BS30" s="68">
        <f t="shared" si="2"/>
        <v>34659594.947926596</v>
      </c>
      <c r="BT30" s="68">
        <f t="shared" si="2"/>
        <v>31920158.951014791</v>
      </c>
      <c r="BU30" s="68">
        <f t="shared" si="2"/>
        <v>29284747.220534191</v>
      </c>
      <c r="BV30" s="68">
        <f t="shared" si="2"/>
        <v>26835464.857192241</v>
      </c>
      <c r="BW30" s="68">
        <f t="shared" si="2"/>
        <v>24413483.018149808</v>
      </c>
      <c r="BX30" s="68">
        <f t="shared" ref="BX30:DG30" si="3">BX28+BX29</f>
        <v>22140563.773661185</v>
      </c>
      <c r="BY30" s="68">
        <f t="shared" si="3"/>
        <v>20065299.833869424</v>
      </c>
      <c r="BZ30" s="68">
        <f t="shared" si="3"/>
        <v>18164456.190787591</v>
      </c>
      <c r="CA30" s="68">
        <f t="shared" si="3"/>
        <v>16443547.352637274</v>
      </c>
      <c r="CB30" s="68">
        <f t="shared" si="3"/>
        <v>14810068.888975585</v>
      </c>
      <c r="CC30" s="68">
        <f t="shared" si="3"/>
        <v>13240658.417724989</v>
      </c>
      <c r="CD30" s="68">
        <f t="shared" si="3"/>
        <v>11628584.095771208</v>
      </c>
      <c r="CE30" s="68">
        <f t="shared" si="3"/>
        <v>10306826.456628263</v>
      </c>
      <c r="CF30" s="68">
        <f t="shared" si="3"/>
        <v>9226107.2249303181</v>
      </c>
      <c r="CG30" s="68">
        <f t="shared" si="3"/>
        <v>8372835.4489428094</v>
      </c>
      <c r="CH30" s="68">
        <f t="shared" si="3"/>
        <v>7674981.1423770953</v>
      </c>
      <c r="CI30" s="68">
        <f t="shared" si="3"/>
        <v>7129914.2072369223</v>
      </c>
      <c r="CJ30" s="68">
        <f t="shared" si="3"/>
        <v>6714428.62657867</v>
      </c>
      <c r="CK30" s="68">
        <f t="shared" si="3"/>
        <v>6393071.9409075193</v>
      </c>
      <c r="CL30" s="68">
        <f t="shared" si="3"/>
        <v>6164121.98895582</v>
      </c>
      <c r="CM30" s="68">
        <f t="shared" si="3"/>
        <v>6009478.4225303661</v>
      </c>
      <c r="CN30" s="68">
        <f t="shared" si="3"/>
        <v>2300255.724799878</v>
      </c>
      <c r="CO30" s="68">
        <f t="shared" si="3"/>
        <v>1853099.6324325334</v>
      </c>
      <c r="CP30" s="68">
        <f t="shared" si="3"/>
        <v>1477044.9692897717</v>
      </c>
      <c r="CQ30" s="68">
        <f t="shared" si="3"/>
        <v>1163866.0752933398</v>
      </c>
      <c r="CR30" s="68">
        <f t="shared" si="3"/>
        <v>904203.23943302582</v>
      </c>
      <c r="CS30" s="68">
        <f t="shared" si="3"/>
        <v>681069.76472560165</v>
      </c>
      <c r="CT30" s="68">
        <f t="shared" si="3"/>
        <v>501685.80798760615</v>
      </c>
      <c r="CU30" s="68">
        <f t="shared" si="3"/>
        <v>362162.98940598313</v>
      </c>
      <c r="CV30" s="68">
        <f t="shared" si="3"/>
        <v>256704.36603787143</v>
      </c>
      <c r="CW30" s="68">
        <f t="shared" si="3"/>
        <v>180582.06733381332</v>
      </c>
      <c r="CX30" s="68">
        <f t="shared" si="3"/>
        <v>125787.58641072015</v>
      </c>
      <c r="CY30" s="68">
        <f t="shared" si="3"/>
        <v>87067.232519140511</v>
      </c>
      <c r="CZ30" s="68">
        <f t="shared" si="3"/>
        <v>60071.620396230115</v>
      </c>
      <c r="DA30" s="68">
        <f t="shared" si="3"/>
        <v>40492.037999725595</v>
      </c>
      <c r="DB30" s="68">
        <f t="shared" si="3"/>
        <v>27055.279652942379</v>
      </c>
      <c r="DC30" s="68">
        <f t="shared" si="3"/>
        <v>17681.749342270476</v>
      </c>
      <c r="DD30" s="68">
        <f t="shared" si="3"/>
        <v>10944.869367930602</v>
      </c>
      <c r="DE30" s="68">
        <f t="shared" si="3"/>
        <v>5950.6434739858796</v>
      </c>
      <c r="DF30" s="68">
        <f t="shared" si="3"/>
        <v>2100.3539134767402</v>
      </c>
      <c r="DG30" s="68">
        <f t="shared" si="3"/>
        <v>0</v>
      </c>
    </row>
    <row r="32" spans="1:111" x14ac:dyDescent="0.2">
      <c r="G32" s="60"/>
      <c r="H32" s="63" t="s">
        <v>215</v>
      </c>
      <c r="I32" s="63" t="s">
        <v>252</v>
      </c>
      <c r="J32" s="70">
        <v>73362331.816818416</v>
      </c>
      <c r="K32" s="70">
        <v>73362331.816818416</v>
      </c>
      <c r="L32" s="70">
        <v>62200949.607258238</v>
      </c>
      <c r="M32" s="70">
        <v>52850422.762213178</v>
      </c>
      <c r="N32" s="70">
        <v>44884364.569206581</v>
      </c>
      <c r="O32" s="70">
        <v>37901866.894582771</v>
      </c>
      <c r="P32" s="70">
        <v>31871822.966310367</v>
      </c>
      <c r="Q32" s="70">
        <v>26716471.637386069</v>
      </c>
      <c r="R32" s="70">
        <v>22323053.488314938</v>
      </c>
      <c r="S32" s="70">
        <v>18551666.679358214</v>
      </c>
      <c r="T32" s="70">
        <v>15328244.500507997</v>
      </c>
      <c r="U32" s="70">
        <v>12596381.271562682</v>
      </c>
      <c r="V32" s="70">
        <v>10327331.303241864</v>
      </c>
      <c r="W32" s="70">
        <v>8430376.0837345254</v>
      </c>
      <c r="X32" s="70">
        <v>6898557.5864775535</v>
      </c>
      <c r="Y32" s="70">
        <v>5617282.9265263081</v>
      </c>
      <c r="Z32" s="70">
        <v>4544415.60877629</v>
      </c>
      <c r="AA32" s="70">
        <v>3694910.7753803222</v>
      </c>
      <c r="AB32" s="70">
        <v>2986453.6847398463</v>
      </c>
      <c r="AC32" s="70">
        <v>2399546.9032581863</v>
      </c>
      <c r="AD32" s="70">
        <v>1905932.4147145916</v>
      </c>
      <c r="AE32" s="70">
        <v>1486459.3376239275</v>
      </c>
      <c r="AF32" s="70">
        <v>1154516.6139473871</v>
      </c>
      <c r="AG32" s="70">
        <v>909960.91551529244</v>
      </c>
      <c r="AH32" s="70">
        <v>739336.12531463988</v>
      </c>
      <c r="AI32" s="70">
        <v>606945.34951140708</v>
      </c>
      <c r="AJ32" s="70">
        <v>504871.99880764337</v>
      </c>
      <c r="AK32" s="70">
        <v>425288.84517355746</v>
      </c>
      <c r="AL32" s="70">
        <v>361031.78487980348</v>
      </c>
      <c r="AM32" s="70">
        <v>307629.57425726671</v>
      </c>
      <c r="AN32" s="70">
        <v>265189.97873453662</v>
      </c>
      <c r="AO32" s="70">
        <v>231382.51083265894</v>
      </c>
      <c r="AP32" s="70">
        <v>204763.63446563188</v>
      </c>
      <c r="AQ32" s="70">
        <v>182768.51820978094</v>
      </c>
      <c r="AR32" s="70">
        <v>163329.72754510527</v>
      </c>
      <c r="AS32" s="70">
        <v>144844.40168764043</v>
      </c>
      <c r="AT32" s="70">
        <v>127301.4758525137</v>
      </c>
      <c r="AU32" s="70">
        <v>112375.24782465688</v>
      </c>
      <c r="AV32" s="70">
        <v>99998.475083288169</v>
      </c>
      <c r="AW32" s="70">
        <v>89621.645756667043</v>
      </c>
      <c r="AX32" s="70">
        <v>80356.79631450033</v>
      </c>
      <c r="AY32" s="70">
        <v>72087.643419604588</v>
      </c>
      <c r="AZ32" s="70">
        <v>64584.912807946472</v>
      </c>
      <c r="BA32" s="70">
        <v>57737.794656855767</v>
      </c>
      <c r="BB32" s="70">
        <v>51544.859130274715</v>
      </c>
      <c r="BC32" s="70">
        <v>46139.839431859131</v>
      </c>
      <c r="BD32" s="70">
        <v>41849.703146475898</v>
      </c>
      <c r="BE32" s="70">
        <v>38109.997862878343</v>
      </c>
      <c r="BF32" s="70">
        <v>34774.27333649197</v>
      </c>
      <c r="BG32" s="70">
        <v>31833.067772312581</v>
      </c>
      <c r="BH32" s="70">
        <v>29040.77117163812</v>
      </c>
      <c r="BI32" s="70">
        <v>26367.111045306818</v>
      </c>
      <c r="BJ32" s="70">
        <v>23814.386342352078</v>
      </c>
      <c r="BK32" s="70">
        <v>21383.517314796543</v>
      </c>
      <c r="BL32" s="70">
        <v>19111.200976847267</v>
      </c>
      <c r="BM32" s="70">
        <v>17000.114102820557</v>
      </c>
      <c r="BN32" s="70">
        <v>15066.492422570262</v>
      </c>
      <c r="BO32" s="70">
        <v>13305.791166539586</v>
      </c>
      <c r="BP32" s="70">
        <v>11667.027221771132</v>
      </c>
      <c r="BQ32" s="70">
        <v>10176.907047756484</v>
      </c>
      <c r="BR32" s="70">
        <v>8911.6205475998668</v>
      </c>
      <c r="BS32" s="70">
        <v>7815.2311412341815</v>
      </c>
      <c r="BT32" s="70">
        <v>6860.8215911449342</v>
      </c>
      <c r="BU32" s="70">
        <v>6011.0068111270939</v>
      </c>
      <c r="BV32" s="70">
        <v>5276.3496042368888</v>
      </c>
      <c r="BW32" s="70">
        <v>4616.1698021806787</v>
      </c>
      <c r="BX32" s="70">
        <v>4027.8304918445506</v>
      </c>
      <c r="BY32" s="70">
        <v>3495.2273300530001</v>
      </c>
      <c r="BZ32" s="70">
        <v>3013.0141642623971</v>
      </c>
      <c r="CA32" s="70">
        <v>2581.5446235822383</v>
      </c>
      <c r="CB32" s="70">
        <v>2199.4859351643768</v>
      </c>
      <c r="CC32" s="70">
        <v>1855.3888544607141</v>
      </c>
      <c r="CD32" s="70">
        <v>1547.2970595999604</v>
      </c>
      <c r="CE32" s="70">
        <v>1270.597641524168</v>
      </c>
      <c r="CF32" s="70">
        <v>1027.823072580564</v>
      </c>
      <c r="CG32" s="70">
        <v>827.48254359705845</v>
      </c>
      <c r="CH32" s="70">
        <v>656.77703552191997</v>
      </c>
      <c r="CI32" s="70">
        <v>506.57453266231857</v>
      </c>
      <c r="CJ32" s="70">
        <v>385.8230129403259</v>
      </c>
      <c r="CK32" s="70">
        <v>295.22164588119625</v>
      </c>
      <c r="CL32" s="70">
        <v>223.98244697115845</v>
      </c>
      <c r="CM32" s="70">
        <v>170.08188588754712</v>
      </c>
      <c r="CN32" s="70">
        <v>129.75536425042478</v>
      </c>
      <c r="CO32" s="70">
        <v>99.549908069170797</v>
      </c>
      <c r="CP32" s="70">
        <v>75.640918571262105</v>
      </c>
      <c r="CQ32" s="70">
        <v>56.801649586579401</v>
      </c>
      <c r="CR32" s="70">
        <v>42.171878586019297</v>
      </c>
      <c r="CS32" s="70">
        <v>30.80493210421297</v>
      </c>
      <c r="CT32" s="70">
        <v>22.08351681671628</v>
      </c>
      <c r="CU32" s="70">
        <v>15.509541919832991</v>
      </c>
      <c r="CV32" s="70">
        <v>10.65675486335318</v>
      </c>
      <c r="CW32" s="70">
        <v>7.15667243386926</v>
      </c>
      <c r="CX32" s="70">
        <v>4.6931679171522189</v>
      </c>
      <c r="CY32" s="70">
        <v>3.002930708598333</v>
      </c>
      <c r="CZ32" s="70">
        <v>1.871517452052494</v>
      </c>
      <c r="DA32" s="70">
        <v>1.1316013869678241</v>
      </c>
      <c r="DB32" s="70">
        <v>0.65836670395685148</v>
      </c>
      <c r="DC32" s="70">
        <v>0.361534234326021</v>
      </c>
      <c r="DD32" s="70">
        <v>0.1780964736778991</v>
      </c>
      <c r="DE32" s="70">
        <v>6.6600601781772198E-2</v>
      </c>
      <c r="DF32" s="70">
        <v>0</v>
      </c>
      <c r="DG32" s="70">
        <v>0</v>
      </c>
    </row>
    <row r="33" spans="7:111" x14ac:dyDescent="0.2">
      <c r="G33" s="60"/>
      <c r="H33" s="63" t="s">
        <v>215</v>
      </c>
      <c r="I33" s="63" t="s">
        <v>253</v>
      </c>
      <c r="J33" s="70">
        <v>90906148.546444699</v>
      </c>
      <c r="K33" s="70">
        <v>90906148.546444699</v>
      </c>
      <c r="L33" s="70">
        <v>81299143.25820531</v>
      </c>
      <c r="M33" s="70">
        <v>72603729.420423374</v>
      </c>
      <c r="N33" s="70">
        <v>64709209.588368252</v>
      </c>
      <c r="O33" s="70">
        <v>57547401.434144162</v>
      </c>
      <c r="P33" s="70">
        <v>51023577.727097467</v>
      </c>
      <c r="Q33" s="70">
        <v>45051570.309757911</v>
      </c>
      <c r="R33" s="70">
        <v>39632722.084068932</v>
      </c>
      <c r="S33" s="70">
        <v>34768004.381536134</v>
      </c>
      <c r="T33" s="70">
        <v>30382157.959916331</v>
      </c>
      <c r="U33" s="70">
        <v>26480418.767138995</v>
      </c>
      <c r="V33" s="70">
        <v>23019218.753162093</v>
      </c>
      <c r="W33" s="70">
        <v>19951478.237763021</v>
      </c>
      <c r="X33" s="70">
        <v>17269665.656294297</v>
      </c>
      <c r="Y33" s="70">
        <v>14919471.901747942</v>
      </c>
      <c r="Z33" s="70">
        <v>12868272.399910595</v>
      </c>
      <c r="AA33" s="70">
        <v>11137551.957703413</v>
      </c>
      <c r="AB33" s="70">
        <v>9700569.5152553823</v>
      </c>
      <c r="AC33" s="70">
        <v>8517888.2835555281</v>
      </c>
      <c r="AD33" s="70">
        <v>7555464.1324183792</v>
      </c>
      <c r="AE33" s="70">
        <v>6763320.8569931546</v>
      </c>
      <c r="AF33" s="70">
        <v>6082049.4287970159</v>
      </c>
      <c r="AG33" s="70">
        <v>5477026.5106886644</v>
      </c>
      <c r="AH33" s="70">
        <v>4928281.9670732385</v>
      </c>
      <c r="AI33" s="70">
        <v>4428584.5475884434</v>
      </c>
      <c r="AJ33" s="70">
        <v>3978242.3485899619</v>
      </c>
      <c r="AK33" s="70">
        <v>3580561.9534007963</v>
      </c>
      <c r="AL33" s="70">
        <v>3229808.0459583448</v>
      </c>
      <c r="AM33" s="70">
        <v>2920164.548456355</v>
      </c>
      <c r="AN33" s="70">
        <v>2652635.4187505157</v>
      </c>
      <c r="AO33" s="70">
        <v>2429799.6996980663</v>
      </c>
      <c r="AP33" s="70">
        <v>2234790.2391293622</v>
      </c>
      <c r="AQ33" s="70">
        <v>2053158.1736162151</v>
      </c>
      <c r="AR33" s="70">
        <v>1883672.6556743633</v>
      </c>
      <c r="AS33" s="70">
        <v>1725413.0992793643</v>
      </c>
      <c r="AT33" s="70">
        <v>1577852.5092227887</v>
      </c>
      <c r="AU33" s="70">
        <v>1440032.7757714686</v>
      </c>
      <c r="AV33" s="70">
        <v>1311558.6799810731</v>
      </c>
      <c r="AW33" s="70">
        <v>1191769.2086784579</v>
      </c>
      <c r="AX33" s="70">
        <v>1080054.6003213914</v>
      </c>
      <c r="AY33" s="70">
        <v>976469.24550348171</v>
      </c>
      <c r="AZ33" s="70">
        <v>880753.50605277065</v>
      </c>
      <c r="BA33" s="70">
        <v>792273.1106061117</v>
      </c>
      <c r="BB33" s="70">
        <v>710509.50132271368</v>
      </c>
      <c r="BC33" s="70">
        <v>635450.3901971326</v>
      </c>
      <c r="BD33" s="70">
        <v>567365.94198327116</v>
      </c>
      <c r="BE33" s="70">
        <v>505917.82033878926</v>
      </c>
      <c r="BF33" s="70">
        <v>450972.67396613368</v>
      </c>
      <c r="BG33" s="70">
        <v>401813.06585354445</v>
      </c>
      <c r="BH33" s="70">
        <v>357592.0100692322</v>
      </c>
      <c r="BI33" s="70">
        <v>317743.93338558037</v>
      </c>
      <c r="BJ33" s="70">
        <v>281944.47780040628</v>
      </c>
      <c r="BK33" s="70">
        <v>249908.47787451552</v>
      </c>
      <c r="BL33" s="70">
        <v>221366.79578344899</v>
      </c>
      <c r="BM33" s="70">
        <v>195860.33251502697</v>
      </c>
      <c r="BN33" s="70">
        <v>172359.57448130951</v>
      </c>
      <c r="BO33" s="70">
        <v>150701.5237257941</v>
      </c>
      <c r="BP33" s="70">
        <v>130850.08645340755</v>
      </c>
      <c r="BQ33" s="70">
        <v>112680.44844313648</v>
      </c>
      <c r="BR33" s="70">
        <v>96274.771052710872</v>
      </c>
      <c r="BS33" s="70">
        <v>81761.28117985533</v>
      </c>
      <c r="BT33" s="70">
        <v>69259.446110474237</v>
      </c>
      <c r="BU33" s="70">
        <v>58952.123452972861</v>
      </c>
      <c r="BV33" s="70">
        <v>50505.478232493828</v>
      </c>
      <c r="BW33" s="70">
        <v>43375.888014846423</v>
      </c>
      <c r="BX33" s="70">
        <v>37311.631338869476</v>
      </c>
      <c r="BY33" s="70">
        <v>32130.145375532175</v>
      </c>
      <c r="BZ33" s="70">
        <v>27680.774428787892</v>
      </c>
      <c r="CA33" s="70">
        <v>23837.045877074415</v>
      </c>
      <c r="CB33" s="70">
        <v>20433.443938544071</v>
      </c>
      <c r="CC33" s="70">
        <v>17376.525690070048</v>
      </c>
      <c r="CD33" s="70">
        <v>14621.84031947676</v>
      </c>
      <c r="CE33" s="70">
        <v>12152.022438752556</v>
      </c>
      <c r="CF33" s="70">
        <v>9942.1083016450975</v>
      </c>
      <c r="CG33" s="70">
        <v>7970.2535250553492</v>
      </c>
      <c r="CH33" s="70">
        <v>6225.5616421623708</v>
      </c>
      <c r="CI33" s="70">
        <v>4717.423300080015</v>
      </c>
      <c r="CJ33" s="70">
        <v>3442.87607769755</v>
      </c>
      <c r="CK33" s="70">
        <v>2400.6763857666165</v>
      </c>
      <c r="CL33" s="70">
        <v>1621.3189368255369</v>
      </c>
      <c r="CM33" s="70">
        <v>1095.4376027613603</v>
      </c>
      <c r="CN33" s="70">
        <v>743.79184554492474</v>
      </c>
      <c r="CO33" s="70">
        <v>500.80039540671811</v>
      </c>
      <c r="CP33" s="70">
        <v>324.81426873510452</v>
      </c>
      <c r="CQ33" s="70">
        <v>200.52617487547661</v>
      </c>
      <c r="CR33" s="70">
        <v>125.41782556580561</v>
      </c>
      <c r="CS33" s="70">
        <v>80.759456794974525</v>
      </c>
      <c r="CT33" s="70">
        <v>50.285789076072184</v>
      </c>
      <c r="CU33" s="70">
        <v>30.228858627115084</v>
      </c>
      <c r="CV33" s="70">
        <v>17.528258044621417</v>
      </c>
      <c r="CW33" s="70">
        <v>9.8008338833656961</v>
      </c>
      <c r="CX33" s="70">
        <v>5.2851410813929478</v>
      </c>
      <c r="CY33" s="70">
        <v>2.7497860165471253</v>
      </c>
      <c r="CZ33" s="70">
        <v>1.3808974030512891</v>
      </c>
      <c r="DA33" s="70">
        <v>0.66875608996818126</v>
      </c>
      <c r="DB33" s="70">
        <v>0.31083212903931923</v>
      </c>
      <c r="DC33" s="70">
        <v>0.13656908872457249</v>
      </c>
      <c r="DD33" s="70">
        <v>5.4310196168475801E-2</v>
      </c>
      <c r="DE33" s="70">
        <v>1.6646700353179899E-2</v>
      </c>
      <c r="DF33" s="70">
        <v>0</v>
      </c>
      <c r="DG33" s="70">
        <v>0</v>
      </c>
    </row>
    <row r="34" spans="7:111" x14ac:dyDescent="0.2">
      <c r="G34" s="60"/>
      <c r="H34" s="63" t="s">
        <v>215</v>
      </c>
      <c r="I34" s="63" t="s">
        <v>250</v>
      </c>
      <c r="J34" s="70">
        <v>371430661.29178089</v>
      </c>
      <c r="K34" s="70">
        <v>371430661.29178089</v>
      </c>
      <c r="L34" s="70">
        <v>316975045.05209881</v>
      </c>
      <c r="M34" s="70">
        <v>288849746.08464611</v>
      </c>
      <c r="N34" s="70">
        <v>263112080.49333405</v>
      </c>
      <c r="O34" s="70">
        <v>239756499.54746747</v>
      </c>
      <c r="P34" s="70">
        <v>218617218.75171846</v>
      </c>
      <c r="Q34" s="70">
        <v>199351371.33628011</v>
      </c>
      <c r="R34" s="70">
        <v>181938570.51425752</v>
      </c>
      <c r="S34" s="70">
        <v>166493955.82869768</v>
      </c>
      <c r="T34" s="70">
        <v>152632712.17295095</v>
      </c>
      <c r="U34" s="70">
        <v>140514138.51917952</v>
      </c>
      <c r="V34" s="70">
        <v>129828461.27062728</v>
      </c>
      <c r="W34" s="70">
        <v>120382571.53269774</v>
      </c>
      <c r="X34" s="70">
        <v>112192680.84375685</v>
      </c>
      <c r="Y34" s="70">
        <v>105038011.41008565</v>
      </c>
      <c r="Z34" s="70">
        <v>98786935.891751945</v>
      </c>
      <c r="AA34" s="70">
        <v>93385088.515857831</v>
      </c>
      <c r="AB34" s="70">
        <v>88858995.51899302</v>
      </c>
      <c r="AC34" s="70">
        <v>85166527.688722864</v>
      </c>
      <c r="AD34" s="70">
        <v>82335696.469117016</v>
      </c>
      <c r="AE34" s="70">
        <v>80183791.132579923</v>
      </c>
      <c r="AF34" s="70">
        <v>78384631.750117362</v>
      </c>
      <c r="AG34" s="70">
        <v>76876482.399504095</v>
      </c>
      <c r="AH34" s="70">
        <v>75493388.04764013</v>
      </c>
      <c r="AI34" s="70">
        <v>74202456.366688564</v>
      </c>
      <c r="AJ34" s="70">
        <v>72936030.213784724</v>
      </c>
      <c r="AK34" s="70">
        <v>71671337.329552144</v>
      </c>
      <c r="AL34" s="70">
        <v>70370159.379816592</v>
      </c>
      <c r="AM34" s="70">
        <v>68993980.787151247</v>
      </c>
      <c r="AN34" s="70">
        <v>67515901.979551181</v>
      </c>
      <c r="AO34" s="70">
        <v>65957441.381170645</v>
      </c>
      <c r="AP34" s="70">
        <v>64258647.797113098</v>
      </c>
      <c r="AQ34" s="70">
        <v>62406005.449850567</v>
      </c>
      <c r="AR34" s="70">
        <v>60401304.246153645</v>
      </c>
      <c r="AS34" s="70">
        <v>58261393.64351216</v>
      </c>
      <c r="AT34" s="70">
        <v>55991222.529749781</v>
      </c>
      <c r="AU34" s="70">
        <v>53611598.605273686</v>
      </c>
      <c r="AV34" s="70">
        <v>51151669.68713513</v>
      </c>
      <c r="AW34" s="70">
        <v>48616417.276843213</v>
      </c>
      <c r="AX34" s="70">
        <v>46030667.788583033</v>
      </c>
      <c r="AY34" s="70">
        <v>43420577.282006763</v>
      </c>
      <c r="AZ34" s="70">
        <v>40805840.36219766</v>
      </c>
      <c r="BA34" s="70">
        <v>38203393.355038106</v>
      </c>
      <c r="BB34" s="70">
        <v>35628012.850904055</v>
      </c>
      <c r="BC34" s="70">
        <v>33097467.582856491</v>
      </c>
      <c r="BD34" s="70">
        <v>30626411.554546956</v>
      </c>
      <c r="BE34" s="70">
        <v>28227555.699381445</v>
      </c>
      <c r="BF34" s="70">
        <v>25911849.632026222</v>
      </c>
      <c r="BG34" s="70">
        <v>23687972.672391865</v>
      </c>
      <c r="BH34" s="70">
        <v>21562748.311297454</v>
      </c>
      <c r="BI34" s="70">
        <v>19541565.586443111</v>
      </c>
      <c r="BJ34" s="70">
        <v>17629312.356496949</v>
      </c>
      <c r="BK34" s="70">
        <v>15828335.043039462</v>
      </c>
      <c r="BL34" s="70">
        <v>14139508.499310244</v>
      </c>
      <c r="BM34" s="70">
        <v>12561985.326508552</v>
      </c>
      <c r="BN34" s="70">
        <v>11093243.441064017</v>
      </c>
      <c r="BO34" s="70">
        <v>9731289.1208134368</v>
      </c>
      <c r="BP34" s="70">
        <v>8473376.6445014589</v>
      </c>
      <c r="BQ34" s="70">
        <v>7316701.6461373502</v>
      </c>
      <c r="BR34" s="70">
        <v>6258539.7617374854</v>
      </c>
      <c r="BS34" s="70">
        <v>5296564.0241849199</v>
      </c>
      <c r="BT34" s="70">
        <v>4428958.3565099034</v>
      </c>
      <c r="BU34" s="70">
        <v>3653862.6679829606</v>
      </c>
      <c r="BV34" s="70">
        <v>2969132.2080871351</v>
      </c>
      <c r="BW34" s="70">
        <v>2372211.920267853</v>
      </c>
      <c r="BX34" s="70">
        <v>1860072.9985361067</v>
      </c>
      <c r="BY34" s="70">
        <v>1428776.7734621721</v>
      </c>
      <c r="BZ34" s="70">
        <v>1073089.5690269975</v>
      </c>
      <c r="CA34" s="70">
        <v>786595.23085151566</v>
      </c>
      <c r="CB34" s="70">
        <v>561696.70640425815</v>
      </c>
      <c r="CC34" s="70">
        <v>390060.37687442207</v>
      </c>
      <c r="CD34" s="70">
        <v>262983.85654307459</v>
      </c>
      <c r="CE34" s="70">
        <v>171847.56830915745</v>
      </c>
      <c r="CF34" s="70">
        <v>108654.67929588974</v>
      </c>
      <c r="CG34" s="70">
        <v>66337.931543701081</v>
      </c>
      <c r="CH34" s="70">
        <v>39006.197566517236</v>
      </c>
      <c r="CI34" s="70">
        <v>22004.851959570264</v>
      </c>
      <c r="CJ34" s="70">
        <v>11817.68623810289</v>
      </c>
      <c r="CK34" s="70">
        <v>5959.6189302119556</v>
      </c>
      <c r="CL34" s="70">
        <v>2783.3270215440562</v>
      </c>
      <c r="CM34" s="70">
        <v>1187.6556862756513</v>
      </c>
      <c r="CN34" s="70">
        <v>446.20637690053388</v>
      </c>
      <c r="CO34" s="70">
        <v>137.56110902677594</v>
      </c>
      <c r="CP34" s="70">
        <v>14.432441637397055</v>
      </c>
      <c r="CQ34" s="70">
        <v>-28.212666184245624</v>
      </c>
      <c r="CR34" s="70">
        <v>-34.425888026051702</v>
      </c>
      <c r="CS34" s="70">
        <v>-28.29460575001205</v>
      </c>
      <c r="CT34" s="70">
        <v>-20.706891291496227</v>
      </c>
      <c r="CU34" s="70">
        <v>-14.127888075442138</v>
      </c>
      <c r="CV34" s="70">
        <v>-9.1129203870443174</v>
      </c>
      <c r="CW34" s="70">
        <v>-5.6204980495608412</v>
      </c>
      <c r="CX34" s="70">
        <v>-3.3240295950974978</v>
      </c>
      <c r="CY34" s="70">
        <v>-1.8932718481332589</v>
      </c>
      <c r="CZ34" s="70">
        <v>-1.057641598232091</v>
      </c>
      <c r="DA34" s="70">
        <v>-0.5563843898029408</v>
      </c>
      <c r="DB34" s="70">
        <v>-0.28421154947469052</v>
      </c>
      <c r="DC34" s="70">
        <v>-0.13959061546805779</v>
      </c>
      <c r="DD34" s="70">
        <v>-6.5610133477707902E-2</v>
      </c>
      <c r="DE34" s="70">
        <v>-2.3914271458703899E-2</v>
      </c>
      <c r="DF34" s="70">
        <v>0</v>
      </c>
      <c r="DG34" s="70">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AA082-8218-4171-966D-BAC686033B25}">
  <sheetPr codeName="Blad7">
    <tabColor rgb="FFCCFFCC"/>
  </sheetPr>
  <dimension ref="A1:AH114"/>
  <sheetViews>
    <sheetView topLeftCell="E11" workbookViewId="0">
      <selection activeCell="F13" sqref="F13 E14:E34 D4:D8"/>
    </sheetView>
  </sheetViews>
  <sheetFormatPr defaultColWidth="9.140625" defaultRowHeight="12.75" x14ac:dyDescent="0.2"/>
  <cols>
    <col min="1" max="3" width="9.140625" style="19" hidden="1" customWidth="1" collapsed="1"/>
    <col min="4" max="4" width="26.5703125" style="19" hidden="1" customWidth="1" collapsed="1"/>
    <col min="5" max="5" width="23" style="19" bestFit="1" customWidth="1" collapsed="1"/>
    <col min="6" max="7" width="9.140625" style="19" collapsed="1"/>
    <col min="8" max="8" width="10.5703125" style="19" bestFit="1" customWidth="1" collapsed="1"/>
    <col min="9" max="15" width="10.42578125" style="19" customWidth="1" collapsed="1"/>
    <col min="16" max="16" width="9.140625" style="19" collapsed="1"/>
    <col min="17" max="17" width="9.140625" style="19" hidden="1" customWidth="1" collapsed="1"/>
    <col min="18" max="18" width="12.140625" style="19" hidden="1" customWidth="1" collapsed="1"/>
    <col min="19" max="19" width="12.28515625" style="19" hidden="1" customWidth="1" collapsed="1"/>
    <col min="20" max="20" width="9.28515625" style="19" hidden="1" customWidth="1" collapsed="1"/>
    <col min="21" max="22" width="10.85546875" style="19" hidden="1" customWidth="1" collapsed="1"/>
    <col min="23" max="23" width="9.28515625" style="19" hidden="1" customWidth="1" collapsed="1"/>
    <col min="24" max="24" width="9.85546875" style="19" hidden="1" customWidth="1" collapsed="1"/>
    <col min="25" max="25" width="9.140625" style="19" hidden="1" customWidth="1" collapsed="1"/>
    <col min="26" max="26" width="10.85546875" style="19" hidden="1" customWidth="1" collapsed="1"/>
    <col min="27" max="27" width="12.28515625" style="19" hidden="1" customWidth="1" collapsed="1"/>
    <col min="28" max="29" width="10.85546875" style="19" hidden="1" customWidth="1" collapsed="1"/>
    <col min="30" max="30" width="12.28515625" style="19" hidden="1" customWidth="1" collapsed="1"/>
    <col min="31" max="32" width="10.85546875" style="19" hidden="1" customWidth="1" collapsed="1"/>
    <col min="33" max="33" width="9.140625" style="19" hidden="1" customWidth="1" collapsed="1"/>
    <col min="34" max="34" width="12.28515625" style="19" hidden="1" customWidth="1" collapsed="1"/>
    <col min="35" max="16384" width="9.140625" style="19" collapsed="1"/>
  </cols>
  <sheetData>
    <row r="1" spans="1:34" s="74" customFormat="1" ht="15" hidden="1" x14ac:dyDescent="0.25">
      <c r="A1" s="19" t="s">
        <v>92</v>
      </c>
      <c r="B1" s="19" t="s">
        <v>93</v>
      </c>
      <c r="C1" s="19" t="s">
        <v>93</v>
      </c>
      <c r="D1" s="19" t="s">
        <v>93</v>
      </c>
    </row>
    <row r="2" spans="1:34" s="74" customFormat="1" ht="15" hidden="1" x14ac:dyDescent="0.25">
      <c r="A2" s="19" t="s">
        <v>92</v>
      </c>
      <c r="B2" s="54" t="s">
        <v>94</v>
      </c>
      <c r="C2" s="54" t="s">
        <v>246</v>
      </c>
      <c r="D2" s="54"/>
    </row>
    <row r="3" spans="1:34" s="74" customFormat="1" ht="15" hidden="1" x14ac:dyDescent="0.25">
      <c r="A3" s="19" t="s">
        <v>92</v>
      </c>
      <c r="B3" s="56" t="s">
        <v>95</v>
      </c>
      <c r="C3" s="56" t="s">
        <v>96</v>
      </c>
      <c r="D3" s="56" t="s">
        <v>97</v>
      </c>
    </row>
    <row r="4" spans="1:34" s="74" customFormat="1" ht="15" hidden="1" x14ac:dyDescent="0.25">
      <c r="A4" s="19" t="s">
        <v>92</v>
      </c>
      <c r="B4" s="54" t="s">
        <v>89</v>
      </c>
      <c r="C4" s="54" t="s">
        <v>98</v>
      </c>
      <c r="D4" s="55">
        <v>2021</v>
      </c>
    </row>
    <row r="5" spans="1:34" s="74" customFormat="1" ht="15" hidden="1" x14ac:dyDescent="0.25">
      <c r="A5" s="19" t="s">
        <v>92</v>
      </c>
      <c r="B5" s="54" t="s">
        <v>90</v>
      </c>
      <c r="C5" s="54" t="s">
        <v>98</v>
      </c>
      <c r="D5" s="54" t="s">
        <v>262</v>
      </c>
    </row>
    <row r="6" spans="1:34" s="74" customFormat="1" ht="15" hidden="1" x14ac:dyDescent="0.25">
      <c r="A6" s="19" t="s">
        <v>92</v>
      </c>
      <c r="B6" s="54" t="s">
        <v>40</v>
      </c>
      <c r="C6" s="54" t="s">
        <v>98</v>
      </c>
      <c r="D6" s="54" t="s">
        <v>100</v>
      </c>
    </row>
    <row r="7" spans="1:34" s="74" customFormat="1" ht="15" hidden="1" x14ac:dyDescent="0.25">
      <c r="A7" s="19" t="s">
        <v>92</v>
      </c>
      <c r="B7" s="54" t="s">
        <v>101</v>
      </c>
      <c r="C7" s="54" t="s">
        <v>98</v>
      </c>
      <c r="D7" s="54" t="s">
        <v>102</v>
      </c>
    </row>
    <row r="8" spans="1:34" s="74" customFormat="1" ht="15" hidden="1" x14ac:dyDescent="0.25">
      <c r="A8" s="19" t="s">
        <v>92</v>
      </c>
      <c r="B8" s="54" t="s">
        <v>91</v>
      </c>
      <c r="C8" s="54" t="s">
        <v>98</v>
      </c>
      <c r="D8" s="54" t="s">
        <v>103</v>
      </c>
    </row>
    <row r="9" spans="1:34" s="74" customFormat="1" ht="15" hidden="1" x14ac:dyDescent="0.25">
      <c r="A9" s="19" t="s">
        <v>92</v>
      </c>
      <c r="B9" s="54" t="s">
        <v>104</v>
      </c>
      <c r="C9" s="54" t="s">
        <v>105</v>
      </c>
      <c r="D9" s="54"/>
    </row>
    <row r="10" spans="1:34" s="74" customFormat="1" ht="15" hidden="1" x14ac:dyDescent="0.25">
      <c r="A10" s="19" t="s">
        <v>92</v>
      </c>
      <c r="B10" s="54" t="s">
        <v>106</v>
      </c>
      <c r="C10" s="54" t="s">
        <v>99</v>
      </c>
      <c r="D10" s="54"/>
    </row>
    <row r="11" spans="1:34" ht="21" x14ac:dyDescent="0.35">
      <c r="A11" s="19" t="s">
        <v>93</v>
      </c>
      <c r="E11" s="57" t="s">
        <v>245</v>
      </c>
      <c r="Q11" s="19" t="s">
        <v>257</v>
      </c>
      <c r="R11" s="19" t="s">
        <v>257</v>
      </c>
      <c r="S11" s="19" t="s">
        <v>257</v>
      </c>
      <c r="T11" s="19" t="s">
        <v>257</v>
      </c>
      <c r="U11" s="19" t="s">
        <v>257</v>
      </c>
      <c r="V11" s="19" t="s">
        <v>257</v>
      </c>
      <c r="W11" s="19" t="s">
        <v>257</v>
      </c>
      <c r="X11" s="19" t="s">
        <v>257</v>
      </c>
      <c r="Y11" s="19" t="s">
        <v>257</v>
      </c>
      <c r="Z11" s="19" t="s">
        <v>257</v>
      </c>
      <c r="AA11" s="19" t="s">
        <v>257</v>
      </c>
      <c r="AB11" s="19" t="s">
        <v>257</v>
      </c>
      <c r="AC11" s="19" t="s">
        <v>257</v>
      </c>
      <c r="AD11" s="19" t="s">
        <v>257</v>
      </c>
      <c r="AE11" s="19" t="s">
        <v>257</v>
      </c>
      <c r="AF11" s="19" t="s">
        <v>257</v>
      </c>
      <c r="AG11" s="19" t="s">
        <v>257</v>
      </c>
      <c r="AH11" s="19" t="s">
        <v>257</v>
      </c>
    </row>
    <row r="12" spans="1:34" ht="21" x14ac:dyDescent="0.35">
      <c r="E12" s="57"/>
    </row>
    <row r="13" spans="1:34" s="74" customFormat="1" ht="15" hidden="1" x14ac:dyDescent="0.25">
      <c r="A13" s="19" t="s">
        <v>92</v>
      </c>
      <c r="D13" s="54"/>
      <c r="E13" s="19" t="e">
        <f ca="1">_xll.VenaSetMemberDisplayStyle("CorCo1","B1","name")</f>
        <v>#NAME?</v>
      </c>
      <c r="F13" s="47" t="s">
        <v>107</v>
      </c>
    </row>
    <row r="14" spans="1:34" x14ac:dyDescent="0.2">
      <c r="D14" s="54"/>
      <c r="E14" s="47" t="s">
        <v>217</v>
      </c>
      <c r="F14" s="67">
        <v>-0.25</v>
      </c>
      <c r="I14" s="47" t="s">
        <v>238</v>
      </c>
      <c r="J14" s="47" t="s">
        <v>239</v>
      </c>
      <c r="K14" s="47" t="s">
        <v>240</v>
      </c>
      <c r="L14" s="47" t="s">
        <v>243</v>
      </c>
      <c r="M14" s="47" t="s">
        <v>241</v>
      </c>
      <c r="N14" s="47" t="s">
        <v>242</v>
      </c>
      <c r="O14" s="47" t="s">
        <v>244</v>
      </c>
      <c r="Q14" s="19" t="str">
        <f>Risicomarge!K20</f>
        <v>Y0</v>
      </c>
      <c r="R14" s="71">
        <f>Risicomarge!K21</f>
        <v>248383335.48345873</v>
      </c>
      <c r="S14" s="71">
        <f>Risicomarge!K22</f>
        <v>1004649545.5494908</v>
      </c>
      <c r="T14" s="71">
        <f>Risicomarge!K23</f>
        <v>8317864.3868826274</v>
      </c>
      <c r="U14" s="71">
        <f>Risicomarge!K24</f>
        <v>371430661.29178089</v>
      </c>
      <c r="V14" s="71">
        <f>Risicomarge!K25</f>
        <v>543520862.76002586</v>
      </c>
      <c r="W14" s="71">
        <f>Risicomarge!K26</f>
        <v>0</v>
      </c>
      <c r="X14" s="71">
        <f>Risicomarge!K27</f>
        <v>107868039.55409719</v>
      </c>
      <c r="Z14" s="71">
        <f>SUMPRODUCT($I$15:$O$15,$R14:$X14)</f>
        <v>162147640.77133745</v>
      </c>
      <c r="AA14" s="71">
        <f>SUMPRODUCT($I$16:$O$16,$R14:$X14)</f>
        <v>1171291592.6915779</v>
      </c>
      <c r="AB14" s="71">
        <f>SUMPRODUCT($I$17:$O$17,$R14:$X14)</f>
        <v>369141139.52628452</v>
      </c>
      <c r="AC14" s="71">
        <f>SUMPRODUCT($I$18:$O$18,$R14:$X14)</f>
        <v>921320488.94769073</v>
      </c>
      <c r="AD14" s="71">
        <f>SUMPRODUCT($I$19:$O$19,$R14:$X14)</f>
        <v>1073620355.7461193</v>
      </c>
      <c r="AE14" s="71">
        <f>SUMPRODUCT($I$20:$O$20,$R14:$X14)</f>
        <v>522922817.7673856</v>
      </c>
      <c r="AF14" s="71">
        <f>SUMPRODUCT($I$21:$O$21,$R14:$X14)</f>
        <v>400781220.53463423</v>
      </c>
      <c r="AH14" s="71">
        <f>SQRT(SUMPRODUCT(R14:X14,Z14:AF14))</f>
        <v>1479545886.1251395</v>
      </c>
    </row>
    <row r="15" spans="1:34" x14ac:dyDescent="0.2">
      <c r="D15" s="54"/>
      <c r="E15" s="47" t="s">
        <v>218</v>
      </c>
      <c r="F15" s="67">
        <v>0.25</v>
      </c>
      <c r="H15" s="47" t="s">
        <v>238</v>
      </c>
      <c r="I15" s="42">
        <v>1</v>
      </c>
      <c r="J15" s="42">
        <f>F14</f>
        <v>-0.25</v>
      </c>
      <c r="K15" s="42">
        <f>F15</f>
        <v>0.25</v>
      </c>
      <c r="L15" s="42">
        <f>F16</f>
        <v>0</v>
      </c>
      <c r="M15" s="42">
        <f>F17</f>
        <v>0.25</v>
      </c>
      <c r="N15" s="42">
        <f>F18</f>
        <v>0</v>
      </c>
      <c r="O15" s="42">
        <f>F19</f>
        <v>0.25</v>
      </c>
      <c r="Q15" s="19" t="str">
        <f>Risicomarge!L20</f>
        <v>Y1</v>
      </c>
      <c r="R15" s="71">
        <f>Risicomarge!L21</f>
        <v>240854359.53642601</v>
      </c>
      <c r="S15" s="71">
        <f>Risicomarge!L22</f>
        <v>985778105.22678363</v>
      </c>
      <c r="T15" s="71">
        <f>Risicomarge!L23</f>
        <v>2332962.1560010961</v>
      </c>
      <c r="U15" s="71">
        <f>Risicomarge!L24</f>
        <v>316975045.05209881</v>
      </c>
      <c r="V15" s="71">
        <f>Risicomarge!L25</f>
        <v>512603018.03726643</v>
      </c>
      <c r="W15" s="71">
        <f>Risicomarge!L26</f>
        <v>0</v>
      </c>
      <c r="X15" s="71">
        <f>Risicomarge!L27</f>
        <v>74828628.673655435</v>
      </c>
      <c r="Z15" s="71">
        <f t="shared" ref="Z15:Z78" si="0">SUMPRODUCT($I$15:$O$15,$R15:$X15)</f>
        <v>141850985.44646084</v>
      </c>
      <c r="AA15" s="71">
        <f t="shared" ref="AA15:AA78" si="1">SUMPRODUCT($I$16:$O$16,$R15:$X15)</f>
        <v>1132959031.1150184</v>
      </c>
      <c r="AB15" s="71">
        <f t="shared" ref="AB15:AB78" si="2">SUMPRODUCT($I$17:$O$17,$R15:$X15)</f>
        <v>337555218.22715467</v>
      </c>
      <c r="AC15" s="71">
        <f t="shared" ref="AC15:AC78" si="3">SUMPRODUCT($I$18:$O$18,$R15:$X15)</f>
        <v>838428237.54584181</v>
      </c>
      <c r="AD15" s="71">
        <f t="shared" ref="AD15:AD78" si="4">SUMPRODUCT($I$19:$O$19,$R15:$X15)</f>
        <v>997622295.00053263</v>
      </c>
      <c r="AE15" s="71">
        <f t="shared" ref="AE15:AE78" si="5">SUMPRODUCT($I$20:$O$20,$R15:$X15)</f>
        <v>502746035.32532912</v>
      </c>
      <c r="AF15" s="71">
        <f t="shared" ref="AF15:AF78" si="6">SUMPRODUCT($I$21:$O$21,$R15:$X15)</f>
        <v>343019974.86910355</v>
      </c>
      <c r="AH15" s="71">
        <f t="shared" ref="AH15:AH78" si="7">SQRT(SUMPRODUCT(R15:X15,Z15:AF15))</f>
        <v>1398074347.3670659</v>
      </c>
    </row>
    <row r="16" spans="1:34" x14ac:dyDescent="0.2">
      <c r="D16" s="54"/>
      <c r="E16" s="47" t="s">
        <v>219</v>
      </c>
      <c r="F16" s="67">
        <v>0</v>
      </c>
      <c r="H16" s="47" t="s">
        <v>239</v>
      </c>
      <c r="I16" s="42">
        <f>J15</f>
        <v>-0.25</v>
      </c>
      <c r="J16" s="42">
        <v>1</v>
      </c>
      <c r="K16" s="42">
        <f>F20</f>
        <v>0</v>
      </c>
      <c r="L16" s="42">
        <f>F21</f>
        <v>0.25</v>
      </c>
      <c r="M16" s="42">
        <f>F22</f>
        <v>0.25</v>
      </c>
      <c r="N16" s="42">
        <f>F23</f>
        <v>0.25</v>
      </c>
      <c r="O16" s="42">
        <f>F24</f>
        <v>0</v>
      </c>
      <c r="Q16" s="19" t="str">
        <f>Risicomarge!M20</f>
        <v>Y2</v>
      </c>
      <c r="R16" s="71">
        <f>Risicomarge!M21</f>
        <v>233776406.52632901</v>
      </c>
      <c r="S16" s="71">
        <f>Risicomarge!M22</f>
        <v>964420907.58101571</v>
      </c>
      <c r="T16" s="71">
        <f>Risicomarge!M23</f>
        <v>1205809.6668687628</v>
      </c>
      <c r="U16" s="71">
        <f>Risicomarge!M24</f>
        <v>288849746.08464611</v>
      </c>
      <c r="V16" s="71">
        <f>Risicomarge!M25</f>
        <v>485672059.95238483</v>
      </c>
      <c r="W16" s="71">
        <f>Risicomarge!M26</f>
        <v>0</v>
      </c>
      <c r="X16" s="71">
        <f>Risicomarge!M27</f>
        <v>64723132.582854591</v>
      </c>
      <c r="Z16" s="71">
        <f t="shared" si="0"/>
        <v>130571430.18160212</v>
      </c>
      <c r="AA16" s="71">
        <f t="shared" si="1"/>
        <v>1099607257.4586911</v>
      </c>
      <c r="AB16" s="71">
        <f t="shared" si="2"/>
        <v>318666724.42035705</v>
      </c>
      <c r="AC16" s="71">
        <f t="shared" si="3"/>
        <v>788971786.10180604</v>
      </c>
      <c r="AD16" s="71">
        <f t="shared" si="4"/>
        <v>946429949.50069213</v>
      </c>
      <c r="AE16" s="71">
        <f t="shared" si="5"/>
        <v>483941256.87144637</v>
      </c>
      <c r="AF16" s="71">
        <f t="shared" si="6"/>
        <v>317099138.14041173</v>
      </c>
      <c r="AH16" s="71">
        <f t="shared" si="7"/>
        <v>1341441587.6953108</v>
      </c>
    </row>
    <row r="17" spans="4:34" x14ac:dyDescent="0.2">
      <c r="D17" s="54"/>
      <c r="E17" s="47" t="s">
        <v>220</v>
      </c>
      <c r="F17" s="67">
        <v>0.25</v>
      </c>
      <c r="H17" s="47" t="s">
        <v>240</v>
      </c>
      <c r="I17" s="42">
        <f>K15</f>
        <v>0.25</v>
      </c>
      <c r="J17" s="42">
        <f>K16</f>
        <v>0</v>
      </c>
      <c r="K17" s="42">
        <v>1</v>
      </c>
      <c r="L17" s="42">
        <f>F25</f>
        <v>0</v>
      </c>
      <c r="M17" s="42">
        <f>F26</f>
        <v>0.5</v>
      </c>
      <c r="N17" s="42">
        <f>F27</f>
        <v>0</v>
      </c>
      <c r="O17" s="42">
        <f>F28</f>
        <v>0.25</v>
      </c>
      <c r="Q17" s="19" t="str">
        <f>Risicomarge!N20</f>
        <v>Y3</v>
      </c>
      <c r="R17" s="71">
        <f>Risicomarge!N21</f>
        <v>226036274.29646572</v>
      </c>
      <c r="S17" s="71">
        <f>Risicomarge!N22</f>
        <v>943220435.69238973</v>
      </c>
      <c r="T17" s="71">
        <f>Risicomarge!N23</f>
        <v>903724.97110653797</v>
      </c>
      <c r="U17" s="71">
        <f>Risicomarge!N24</f>
        <v>263112080.49333405</v>
      </c>
      <c r="V17" s="71">
        <f>Risicomarge!N25</f>
        <v>460786199.71007478</v>
      </c>
      <c r="W17" s="71">
        <f>Risicomarge!N26</f>
        <v>0</v>
      </c>
      <c r="X17" s="71">
        <f>Risicomarge!N27</f>
        <v>61603948.62670777</v>
      </c>
      <c r="Z17" s="71">
        <f t="shared" si="0"/>
        <v>121054633.70034057</v>
      </c>
      <c r="AA17" s="71">
        <f t="shared" si="1"/>
        <v>1067685937.1691254</v>
      </c>
      <c r="AB17" s="71">
        <f t="shared" si="2"/>
        <v>303206880.55693728</v>
      </c>
      <c r="AC17" s="71">
        <f t="shared" si="3"/>
        <v>744711276.42814577</v>
      </c>
      <c r="AD17" s="71">
        <f t="shared" si="4"/>
        <v>900509267.0961858</v>
      </c>
      <c r="AE17" s="71">
        <f t="shared" si="5"/>
        <v>466198208.77813482</v>
      </c>
      <c r="AF17" s="71">
        <f t="shared" si="6"/>
        <v>299313518.49445307</v>
      </c>
      <c r="AH17" s="71">
        <f t="shared" si="7"/>
        <v>1289970394.9199929</v>
      </c>
    </row>
    <row r="18" spans="4:34" x14ac:dyDescent="0.2">
      <c r="D18" s="54"/>
      <c r="E18" s="47" t="s">
        <v>221</v>
      </c>
      <c r="F18" s="67">
        <v>0</v>
      </c>
      <c r="H18" s="47" t="s">
        <v>243</v>
      </c>
      <c r="I18" s="42">
        <f>L15</f>
        <v>0</v>
      </c>
      <c r="J18" s="42">
        <f>L16</f>
        <v>0.25</v>
      </c>
      <c r="K18" s="42">
        <f>L17</f>
        <v>0</v>
      </c>
      <c r="L18" s="42">
        <v>1</v>
      </c>
      <c r="M18" s="42">
        <f>F29</f>
        <v>0.5</v>
      </c>
      <c r="N18" s="42">
        <f>F30</f>
        <v>0</v>
      </c>
      <c r="O18" s="42">
        <f>F31</f>
        <v>0.25</v>
      </c>
      <c r="Q18" s="19" t="str">
        <f>Risicomarge!O20</f>
        <v>Y4</v>
      </c>
      <c r="R18" s="71">
        <f>Risicomarge!O21</f>
        <v>218360355.39281046</v>
      </c>
      <c r="S18" s="71">
        <f>Risicomarge!O22</f>
        <v>922175802.08813488</v>
      </c>
      <c r="T18" s="71">
        <f>Risicomarge!O23</f>
        <v>767511.44006486691</v>
      </c>
      <c r="U18" s="71">
        <f>Risicomarge!O24</f>
        <v>239756499.54746747</v>
      </c>
      <c r="V18" s="71">
        <f>Risicomarge!O25</f>
        <v>437761697.8289057</v>
      </c>
      <c r="W18" s="71">
        <f>Risicomarge!O26</f>
        <v>0</v>
      </c>
      <c r="X18" s="71">
        <f>Risicomarge!O27</f>
        <v>58469104.46940726</v>
      </c>
      <c r="Z18" s="71">
        <f t="shared" si="0"/>
        <v>112065983.3053712</v>
      </c>
      <c r="AA18" s="71">
        <f t="shared" si="1"/>
        <v>1036965262.5840255</v>
      </c>
      <c r="AB18" s="71">
        <f t="shared" si="2"/>
        <v>288855725.32007217</v>
      </c>
      <c r="AC18" s="71">
        <f t="shared" si="3"/>
        <v>703798575.10130572</v>
      </c>
      <c r="AD18" s="71">
        <f t="shared" si="4"/>
        <v>857775018.81026006</v>
      </c>
      <c r="AE18" s="71">
        <f t="shared" si="5"/>
        <v>449424799.4364866</v>
      </c>
      <c r="AF18" s="71">
        <f t="shared" si="6"/>
        <v>282630620.5217194</v>
      </c>
      <c r="AH18" s="71">
        <f t="shared" si="7"/>
        <v>1241661480.1936145</v>
      </c>
    </row>
    <row r="19" spans="4:34" x14ac:dyDescent="0.2">
      <c r="D19" s="54"/>
      <c r="E19" s="47" t="s">
        <v>222</v>
      </c>
      <c r="F19" s="67">
        <v>0.25</v>
      </c>
      <c r="H19" s="47" t="s">
        <v>241</v>
      </c>
      <c r="I19" s="42">
        <f>M15</f>
        <v>0.25</v>
      </c>
      <c r="J19" s="42">
        <f>M16</f>
        <v>0.25</v>
      </c>
      <c r="K19" s="42">
        <f>M17</f>
        <v>0.5</v>
      </c>
      <c r="L19" s="42">
        <f>M18</f>
        <v>0.5</v>
      </c>
      <c r="M19" s="42">
        <v>1</v>
      </c>
      <c r="N19" s="42">
        <f>F32</f>
        <v>0.5</v>
      </c>
      <c r="O19" s="42">
        <f>F33</f>
        <v>0.25</v>
      </c>
      <c r="Q19" s="19" t="str">
        <f>Risicomarge!P20</f>
        <v>Y5</v>
      </c>
      <c r="R19" s="71">
        <f>Risicomarge!P21</f>
        <v>210824964.86025998</v>
      </c>
      <c r="S19" s="71">
        <f>Risicomarge!P22</f>
        <v>901154887.73949206</v>
      </c>
      <c r="T19" s="71">
        <f>Risicomarge!P23</f>
        <v>666408.89088542177</v>
      </c>
      <c r="U19" s="71">
        <f>Risicomarge!P24</f>
        <v>218617218.75171846</v>
      </c>
      <c r="V19" s="71">
        <f>Risicomarge!P25</f>
        <v>416055923.63863885</v>
      </c>
      <c r="W19" s="71">
        <f>Risicomarge!P26</f>
        <v>0</v>
      </c>
      <c r="X19" s="71">
        <f>Risicomarge!P27</f>
        <v>55445909.289147258</v>
      </c>
      <c r="Z19" s="71">
        <f t="shared" si="0"/>
        <v>103578303.38005485</v>
      </c>
      <c r="AA19" s="71">
        <f t="shared" si="1"/>
        <v>1007116932.1220164</v>
      </c>
      <c r="AB19" s="71">
        <f t="shared" si="2"/>
        <v>275262089.24755669</v>
      </c>
      <c r="AC19" s="71">
        <f t="shared" si="3"/>
        <v>665795379.82819772</v>
      </c>
      <c r="AD19" s="71">
        <f t="shared" si="4"/>
        <v>817554177.93216562</v>
      </c>
      <c r="AE19" s="71">
        <f t="shared" si="5"/>
        <v>433316683.75419247</v>
      </c>
      <c r="AF19" s="71">
        <f t="shared" si="6"/>
        <v>266987038.32452294</v>
      </c>
      <c r="AH19" s="71">
        <f t="shared" si="7"/>
        <v>1195865630.8754928</v>
      </c>
    </row>
    <row r="20" spans="4:34" x14ac:dyDescent="0.2">
      <c r="D20" s="54"/>
      <c r="E20" s="47" t="s">
        <v>223</v>
      </c>
      <c r="F20" s="67">
        <v>0</v>
      </c>
      <c r="H20" s="47" t="s">
        <v>242</v>
      </c>
      <c r="I20" s="42">
        <f>N15</f>
        <v>0</v>
      </c>
      <c r="J20" s="42">
        <f>N16</f>
        <v>0.25</v>
      </c>
      <c r="K20" s="42">
        <f>N17</f>
        <v>0</v>
      </c>
      <c r="L20" s="42">
        <f>N18</f>
        <v>0</v>
      </c>
      <c r="M20" s="42">
        <f>N19</f>
        <v>0.5</v>
      </c>
      <c r="N20" s="42">
        <v>1</v>
      </c>
      <c r="O20" s="42">
        <f>F34</f>
        <v>0</v>
      </c>
      <c r="Q20" s="19" t="str">
        <f>Risicomarge!Q20</f>
        <v>Y6</v>
      </c>
      <c r="R20" s="71">
        <f>Risicomarge!Q21</f>
        <v>203227997.75743166</v>
      </c>
      <c r="S20" s="71">
        <f>Risicomarge!Q22</f>
        <v>879101624.24069989</v>
      </c>
      <c r="T20" s="71">
        <f>Risicomarge!Q23</f>
        <v>557939.86810571887</v>
      </c>
      <c r="U20" s="71">
        <f>Risicomarge!Q24</f>
        <v>199351371.33628011</v>
      </c>
      <c r="V20" s="71">
        <f>Risicomarge!Q25</f>
        <v>395731994.74825704</v>
      </c>
      <c r="W20" s="71">
        <f>Risicomarge!Q26</f>
        <v>0</v>
      </c>
      <c r="X20" s="71">
        <f>Risicomarge!Q27</f>
        <v>52326308.071827114</v>
      </c>
      <c r="Z20" s="71">
        <f t="shared" si="0"/>
        <v>95606652.36930415</v>
      </c>
      <c r="AA20" s="71">
        <f t="shared" si="1"/>
        <v>977065466.32247627</v>
      </c>
      <c r="AB20" s="71">
        <f t="shared" si="2"/>
        <v>262312513.69954896</v>
      </c>
      <c r="AC20" s="71">
        <f t="shared" si="3"/>
        <v>630074351.78854036</v>
      </c>
      <c r="AD20" s="71">
        <f t="shared" si="4"/>
        <v>779350632.86793959</v>
      </c>
      <c r="AE20" s="71">
        <f t="shared" si="5"/>
        <v>417641403.43430352</v>
      </c>
      <c r="AF20" s="71">
        <f t="shared" si="6"/>
        <v>252043633.99934575</v>
      </c>
      <c r="AH20" s="71">
        <f t="shared" si="7"/>
        <v>1151401242.418293</v>
      </c>
    </row>
    <row r="21" spans="4:34" x14ac:dyDescent="0.2">
      <c r="D21" s="54"/>
      <c r="E21" s="47" t="s">
        <v>224</v>
      </c>
      <c r="F21" s="67">
        <v>0.25</v>
      </c>
      <c r="H21" s="47" t="s">
        <v>244</v>
      </c>
      <c r="I21" s="42">
        <f>O15</f>
        <v>0.25</v>
      </c>
      <c r="J21" s="42">
        <f>O16</f>
        <v>0</v>
      </c>
      <c r="K21" s="42">
        <f>O17</f>
        <v>0.25</v>
      </c>
      <c r="L21" s="42">
        <f>O18</f>
        <v>0.25</v>
      </c>
      <c r="M21" s="42">
        <f>O19</f>
        <v>0.25</v>
      </c>
      <c r="N21" s="42">
        <f>O20</f>
        <v>0</v>
      </c>
      <c r="O21" s="42">
        <v>1</v>
      </c>
      <c r="Q21" s="19" t="str">
        <f>Risicomarge!R20</f>
        <v>Y7</v>
      </c>
      <c r="R21" s="71">
        <f>Risicomarge!R21</f>
        <v>195109244.69638461</v>
      </c>
      <c r="S21" s="71">
        <f>Risicomarge!R22</f>
        <v>856149903.08109236</v>
      </c>
      <c r="T21" s="71">
        <f>Risicomarge!R23</f>
        <v>459185.46564637043</v>
      </c>
      <c r="U21" s="71">
        <f>Risicomarge!R24</f>
        <v>181938570.51425752</v>
      </c>
      <c r="V21" s="71">
        <f>Risicomarge!R25</f>
        <v>376990166.31256342</v>
      </c>
      <c r="W21" s="71">
        <f>Risicomarge!R26</f>
        <v>0</v>
      </c>
      <c r="X21" s="71">
        <f>Risicomarge!R27</f>
        <v>48931117.023505762</v>
      </c>
      <c r="Z21" s="71">
        <f t="shared" si="0"/>
        <v>87666886.126540408</v>
      </c>
      <c r="AA21" s="71">
        <f t="shared" si="1"/>
        <v>947104776.11370146</v>
      </c>
      <c r="AB21" s="71">
        <f t="shared" si="2"/>
        <v>249964359.05190068</v>
      </c>
      <c r="AC21" s="71">
        <f t="shared" si="3"/>
        <v>596703908.69668877</v>
      </c>
      <c r="AD21" s="71">
        <f t="shared" si="4"/>
        <v>743236610.50276101</v>
      </c>
      <c r="AE21" s="71">
        <f t="shared" si="5"/>
        <v>402532558.9265548</v>
      </c>
      <c r="AF21" s="71">
        <f t="shared" si="6"/>
        <v>237555408.77071875</v>
      </c>
      <c r="AH21" s="71">
        <f t="shared" si="7"/>
        <v>1108360619.6959178</v>
      </c>
    </row>
    <row r="22" spans="4:34" x14ac:dyDescent="0.2">
      <c r="D22" s="54"/>
      <c r="E22" s="47" t="s">
        <v>225</v>
      </c>
      <c r="F22" s="67">
        <v>0.25</v>
      </c>
      <c r="Q22" s="19" t="str">
        <f>Risicomarge!S20</f>
        <v>Y8</v>
      </c>
      <c r="R22" s="71">
        <f>Risicomarge!S21</f>
        <v>186512388.17145863</v>
      </c>
      <c r="S22" s="71">
        <f>Risicomarge!S22</f>
        <v>832290975.62297356</v>
      </c>
      <c r="T22" s="71">
        <f>Risicomarge!S23</f>
        <v>379427.13913956832</v>
      </c>
      <c r="U22" s="71">
        <f>Risicomarge!S24</f>
        <v>166493955.82869768</v>
      </c>
      <c r="V22" s="71">
        <f>Risicomarge!S25</f>
        <v>358921285.55258232</v>
      </c>
      <c r="W22" s="71">
        <f>Risicomarge!S26</f>
        <v>0</v>
      </c>
      <c r="X22" s="71">
        <f>Risicomarge!S27</f>
        <v>45109666.105118632</v>
      </c>
      <c r="Z22" s="71">
        <f t="shared" si="0"/>
        <v>79542238.964925379</v>
      </c>
      <c r="AA22" s="71">
        <f t="shared" si="1"/>
        <v>917016688.92542887</v>
      </c>
      <c r="AB22" s="71">
        <f t="shared" si="2"/>
        <v>237745583.48457506</v>
      </c>
      <c r="AC22" s="71">
        <f t="shared" si="3"/>
        <v>565304759.03701186</v>
      </c>
      <c r="AD22" s="71">
        <f t="shared" si="4"/>
        <v>708336234.51138878</v>
      </c>
      <c r="AE22" s="71">
        <f t="shared" si="5"/>
        <v>387533386.68203455</v>
      </c>
      <c r="AF22" s="71">
        <f t="shared" si="6"/>
        <v>223186430.27808818</v>
      </c>
      <c r="AH22" s="71">
        <f t="shared" si="7"/>
        <v>1066102798.7904983</v>
      </c>
    </row>
    <row r="23" spans="4:34" x14ac:dyDescent="0.2">
      <c r="D23" s="54"/>
      <c r="E23" s="47" t="s">
        <v>226</v>
      </c>
      <c r="F23" s="67">
        <v>0.25</v>
      </c>
      <c r="Q23" s="19" t="str">
        <f>Risicomarge!T20</f>
        <v>Y9</v>
      </c>
      <c r="R23" s="71">
        <f>Risicomarge!T21</f>
        <v>178053095.88963082</v>
      </c>
      <c r="S23" s="71">
        <f>Risicomarge!T22</f>
        <v>807303254.06514633</v>
      </c>
      <c r="T23" s="71">
        <f>Risicomarge!T23</f>
        <v>308198.34719475301</v>
      </c>
      <c r="U23" s="71">
        <f>Risicomarge!T24</f>
        <v>152632712.17295095</v>
      </c>
      <c r="V23" s="71">
        <f>Risicomarge!T25</f>
        <v>342076184.238267</v>
      </c>
      <c r="W23" s="71">
        <f>Risicomarge!T26</f>
        <v>0</v>
      </c>
      <c r="X23" s="71">
        <f>Risicomarge!T27</f>
        <v>41361207.778427303</v>
      </c>
      <c r="Z23" s="71">
        <f t="shared" si="0"/>
        <v>72163679.964316502</v>
      </c>
      <c r="AA23" s="71">
        <f t="shared" si="1"/>
        <v>886467204.19554305</v>
      </c>
      <c r="AB23" s="71">
        <f t="shared" si="2"/>
        <v>226199866.3833428</v>
      </c>
      <c r="AC23" s="71">
        <f t="shared" si="3"/>
        <v>535836919.75297791</v>
      </c>
      <c r="AD23" s="71">
        <f t="shared" si="4"/>
        <v>675226028.93164086</v>
      </c>
      <c r="AE23" s="71">
        <f t="shared" si="5"/>
        <v>372863905.63542008</v>
      </c>
      <c r="AF23" s="71">
        <f t="shared" si="6"/>
        <v>209628755.44043821</v>
      </c>
      <c r="AH23" s="71">
        <f t="shared" si="7"/>
        <v>1024696064.1830239</v>
      </c>
    </row>
    <row r="24" spans="4:34" x14ac:dyDescent="0.2">
      <c r="D24" s="54"/>
      <c r="E24" s="47" t="s">
        <v>227</v>
      </c>
      <c r="F24" s="67">
        <v>0</v>
      </c>
      <c r="Q24" s="19" t="str">
        <f>Risicomarge!U20</f>
        <v>Y10</v>
      </c>
      <c r="R24" s="71">
        <f>Risicomarge!U21</f>
        <v>169267752.39825469</v>
      </c>
      <c r="S24" s="71">
        <f>Risicomarge!U22</f>
        <v>768464202.73215222</v>
      </c>
      <c r="T24" s="71">
        <f>Risicomarge!U23</f>
        <v>264192.22750317294</v>
      </c>
      <c r="U24" s="71">
        <f>Risicomarge!U24</f>
        <v>140514138.51917952</v>
      </c>
      <c r="V24" s="71">
        <f>Risicomarge!U25</f>
        <v>326154810.19279391</v>
      </c>
      <c r="W24" s="71">
        <f>Risicomarge!U26</f>
        <v>0</v>
      </c>
      <c r="X24" s="71">
        <f>Risicomarge!U27</f>
        <v>37475230.644192472</v>
      </c>
      <c r="Z24" s="71">
        <f t="shared" si="0"/>
        <v>68125259.981339023</v>
      </c>
      <c r="AA24" s="71">
        <f t="shared" si="1"/>
        <v>842814501.8105818</v>
      </c>
      <c r="AB24" s="71">
        <f t="shared" si="2"/>
        <v>215027343.08451191</v>
      </c>
      <c r="AC24" s="71">
        <f t="shared" si="3"/>
        <v>505076401.95966262</v>
      </c>
      <c r="AD24" s="71">
        <f t="shared" si="4"/>
        <v>640345772.00978518</v>
      </c>
      <c r="AE24" s="71">
        <f t="shared" si="5"/>
        <v>355193455.77943504</v>
      </c>
      <c r="AF24" s="71">
        <f t="shared" si="6"/>
        <v>196525453.9786253</v>
      </c>
      <c r="AH24" s="71">
        <f t="shared" si="7"/>
        <v>972855620.49408889</v>
      </c>
    </row>
    <row r="25" spans="4:34" x14ac:dyDescent="0.2">
      <c r="D25" s="54"/>
      <c r="E25" s="47" t="s">
        <v>228</v>
      </c>
      <c r="F25" s="67">
        <v>0</v>
      </c>
      <c r="Q25" s="19" t="str">
        <f>Risicomarge!V20</f>
        <v>Y11</v>
      </c>
      <c r="R25" s="71">
        <f>Risicomarge!V21</f>
        <v>160302457.53426757</v>
      </c>
      <c r="S25" s="71">
        <f>Risicomarge!V22</f>
        <v>741617494.45728397</v>
      </c>
      <c r="T25" s="71">
        <f>Risicomarge!V23</f>
        <v>221113.74461805803</v>
      </c>
      <c r="U25" s="71">
        <f>Risicomarge!V24</f>
        <v>129828461.27062728</v>
      </c>
      <c r="V25" s="71">
        <f>Risicomarge!V25</f>
        <v>310998490.47929519</v>
      </c>
      <c r="W25" s="71">
        <f>Risicomarge!V26</f>
        <v>0</v>
      </c>
      <c r="X25" s="71">
        <f>Risicomarge!V27</f>
        <v>33561056.790263012</v>
      </c>
      <c r="Z25" s="71">
        <f t="shared" si="0"/>
        <v>61093249.173490644</v>
      </c>
      <c r="AA25" s="71">
        <f t="shared" si="1"/>
        <v>811748618.01119781</v>
      </c>
      <c r="AB25" s="71">
        <f t="shared" si="2"/>
        <v>204186237.56539831</v>
      </c>
      <c r="AC25" s="71">
        <f t="shared" si="3"/>
        <v>479122344.32216161</v>
      </c>
      <c r="AD25" s="71">
        <f t="shared" si="4"/>
        <v>609893530.18237162</v>
      </c>
      <c r="AE25" s="71">
        <f t="shared" si="5"/>
        <v>340903618.85396862</v>
      </c>
      <c r="AF25" s="71">
        <f t="shared" si="6"/>
        <v>183898687.54746503</v>
      </c>
      <c r="AH25" s="71">
        <f t="shared" si="7"/>
        <v>932682711.77471828</v>
      </c>
    </row>
    <row r="26" spans="4:34" x14ac:dyDescent="0.2">
      <c r="D26" s="54"/>
      <c r="E26" s="47" t="s">
        <v>229</v>
      </c>
      <c r="F26" s="67">
        <v>0.5</v>
      </c>
      <c r="Q26" s="19" t="str">
        <f>Risicomarge!W20</f>
        <v>Y12</v>
      </c>
      <c r="R26" s="71">
        <f>Risicomarge!W21</f>
        <v>151002762.30280176</v>
      </c>
      <c r="S26" s="71">
        <f>Risicomarge!W22</f>
        <v>714241285.21516383</v>
      </c>
      <c r="T26" s="71">
        <f>Risicomarge!W23</f>
        <v>181392.10107614417</v>
      </c>
      <c r="U26" s="71">
        <f>Risicomarge!W24</f>
        <v>120382571.53269774</v>
      </c>
      <c r="V26" s="71">
        <f>Risicomarge!W25</f>
        <v>296605066.66452545</v>
      </c>
      <c r="W26" s="71">
        <f>Risicomarge!W26</f>
        <v>0</v>
      </c>
      <c r="X26" s="71">
        <f>Risicomarge!W27</f>
        <v>29506497.865687232</v>
      </c>
      <c r="Z26" s="71">
        <f t="shared" si="0"/>
        <v>54015680.156833</v>
      </c>
      <c r="AA26" s="71">
        <f t="shared" si="1"/>
        <v>780737504.18876922</v>
      </c>
      <c r="AB26" s="71">
        <f t="shared" si="2"/>
        <v>193611240.47546113</v>
      </c>
      <c r="AC26" s="71">
        <f t="shared" si="3"/>
        <v>454622050.63517326</v>
      </c>
      <c r="AD26" s="71">
        <f t="shared" si="4"/>
        <v>580574684.82732558</v>
      </c>
      <c r="AE26" s="71">
        <f t="shared" si="5"/>
        <v>326862854.63605368</v>
      </c>
      <c r="AF26" s="71">
        <f t="shared" si="6"/>
        <v>171549446.01596251</v>
      </c>
      <c r="AH26" s="71">
        <f t="shared" si="7"/>
        <v>893206797.36504424</v>
      </c>
    </row>
    <row r="27" spans="4:34" x14ac:dyDescent="0.2">
      <c r="D27" s="54"/>
      <c r="E27" s="47" t="s">
        <v>230</v>
      </c>
      <c r="F27" s="67">
        <v>0</v>
      </c>
      <c r="Q27" s="19" t="str">
        <f>Risicomarge!X20</f>
        <v>Y13</v>
      </c>
      <c r="R27" s="71">
        <f>Risicomarge!X21</f>
        <v>142438325.90491158</v>
      </c>
      <c r="S27" s="71">
        <f>Risicomarge!X22</f>
        <v>686198293.64218605</v>
      </c>
      <c r="T27" s="71">
        <f>Risicomarge!X23</f>
        <v>142831.54297400222</v>
      </c>
      <c r="U27" s="71">
        <f>Risicomarge!X24</f>
        <v>112192680.84375685</v>
      </c>
      <c r="V27" s="71">
        <f>Risicomarge!X25</f>
        <v>282700907.9517414</v>
      </c>
      <c r="W27" s="71">
        <f>Risicomarge!X26</f>
        <v>0</v>
      </c>
      <c r="X27" s="71">
        <f>Risicomarge!X27</f>
        <v>25690799.336484998</v>
      </c>
      <c r="Z27" s="71">
        <f t="shared" si="0"/>
        <v>48022387.202165164</v>
      </c>
      <c r="AA27" s="71">
        <f t="shared" si="1"/>
        <v>749312109.36483264</v>
      </c>
      <c r="AB27" s="71">
        <f t="shared" si="2"/>
        <v>183525566.82919386</v>
      </c>
      <c r="AC27" s="71">
        <f t="shared" si="3"/>
        <v>431515408.06429529</v>
      </c>
      <c r="AD27" s="71">
        <f t="shared" si="4"/>
        <v>552450518.86600244</v>
      </c>
      <c r="AE27" s="71">
        <f t="shared" si="5"/>
        <v>312900027.38641721</v>
      </c>
      <c r="AF27" s="71">
        <f t="shared" si="6"/>
        <v>160059485.89733097</v>
      </c>
      <c r="AH27" s="71">
        <f t="shared" si="7"/>
        <v>854251908.04734778</v>
      </c>
    </row>
    <row r="28" spans="4:34" x14ac:dyDescent="0.2">
      <c r="D28" s="54"/>
      <c r="E28" s="47" t="s">
        <v>231</v>
      </c>
      <c r="F28" s="67">
        <v>0.25</v>
      </c>
      <c r="Q28" s="19" t="str">
        <f>Risicomarge!Y20</f>
        <v>Y14</v>
      </c>
      <c r="R28" s="71">
        <f>Risicomarge!Y21</f>
        <v>134623446.37221825</v>
      </c>
      <c r="S28" s="71">
        <f>Risicomarge!Y22</f>
        <v>657358697.08912313</v>
      </c>
      <c r="T28" s="71">
        <f>Risicomarge!Y23</f>
        <v>113452.29897620903</v>
      </c>
      <c r="U28" s="71">
        <f>Risicomarge!Y24</f>
        <v>105038011.41008565</v>
      </c>
      <c r="V28" s="71">
        <f>Risicomarge!Y25</f>
        <v>269008434.48683459</v>
      </c>
      <c r="W28" s="71">
        <f>Risicomarge!Y26</f>
        <v>0</v>
      </c>
      <c r="X28" s="71">
        <f>Risicomarge!Y27</f>
        <v>22209481.416160442</v>
      </c>
      <c r="Z28" s="71">
        <f t="shared" si="0"/>
        <v>43116614.150430277</v>
      </c>
      <c r="AA28" s="71">
        <f t="shared" si="1"/>
        <v>717214446.97029865</v>
      </c>
      <c r="AB28" s="71">
        <f t="shared" si="2"/>
        <v>173825901.48948818</v>
      </c>
      <c r="AC28" s="71">
        <f t="shared" si="3"/>
        <v>409434273.27982384</v>
      </c>
      <c r="AD28" s="71">
        <f t="shared" si="4"/>
        <v>525132072.56074095</v>
      </c>
      <c r="AE28" s="71">
        <f t="shared" si="5"/>
        <v>298843891.51569808</v>
      </c>
      <c r="AF28" s="71">
        <f t="shared" si="6"/>
        <v>149405317.55818912</v>
      </c>
      <c r="AH28" s="71">
        <f t="shared" si="7"/>
        <v>815402180.37818086</v>
      </c>
    </row>
    <row r="29" spans="4:34" x14ac:dyDescent="0.2">
      <c r="D29" s="54"/>
      <c r="E29" s="47" t="s">
        <v>232</v>
      </c>
      <c r="F29" s="67">
        <v>0.5</v>
      </c>
      <c r="Q29" s="19" t="str">
        <f>Risicomarge!Z20</f>
        <v>Y15</v>
      </c>
      <c r="R29" s="71">
        <f>Risicomarge!Z21</f>
        <v>127652439.3376496</v>
      </c>
      <c r="S29" s="71">
        <f>Risicomarge!Z22</f>
        <v>628038796.25885475</v>
      </c>
      <c r="T29" s="71">
        <f>Risicomarge!Z23</f>
        <v>88209.110791773914</v>
      </c>
      <c r="U29" s="71">
        <f>Risicomarge!Z24</f>
        <v>98786935.891751945</v>
      </c>
      <c r="V29" s="71">
        <f>Risicomarge!Z25</f>
        <v>255416319.12333399</v>
      </c>
      <c r="W29" s="71">
        <f>Risicomarge!Z26</f>
        <v>0</v>
      </c>
      <c r="X29" s="71">
        <f>Risicomarge!Z27</f>
        <v>19219060.692992087</v>
      </c>
      <c r="Z29" s="71">
        <f t="shared" si="0"/>
        <v>39323637.504715376</v>
      </c>
      <c r="AA29" s="71">
        <f t="shared" si="1"/>
        <v>684676500.17821372</v>
      </c>
      <c r="AB29" s="71">
        <f t="shared" si="2"/>
        <v>164514243.68011919</v>
      </c>
      <c r="AC29" s="71">
        <f t="shared" si="3"/>
        <v>388309559.69138062</v>
      </c>
      <c r="AD29" s="71">
        <f t="shared" si="4"/>
        <v>498581465.69697994</v>
      </c>
      <c r="AE29" s="71">
        <f t="shared" si="5"/>
        <v>284717858.62638068</v>
      </c>
      <c r="AF29" s="71">
        <f t="shared" si="6"/>
        <v>139705036.55887392</v>
      </c>
      <c r="AH29" s="71">
        <f t="shared" si="7"/>
        <v>776806558.16778016</v>
      </c>
    </row>
    <row r="30" spans="4:34" x14ac:dyDescent="0.2">
      <c r="D30" s="54"/>
      <c r="E30" s="47" t="s">
        <v>233</v>
      </c>
      <c r="F30" s="67">
        <v>0</v>
      </c>
      <c r="Q30" s="19" t="str">
        <f>Risicomarge!AA20</f>
        <v>Y16</v>
      </c>
      <c r="R30" s="71">
        <f>Risicomarge!AA21</f>
        <v>121708231.18679032</v>
      </c>
      <c r="S30" s="71">
        <f>Risicomarge!AA22</f>
        <v>598777381.46004152</v>
      </c>
      <c r="T30" s="71">
        <f>Risicomarge!AA23</f>
        <v>67732.594592572641</v>
      </c>
      <c r="U30" s="71">
        <f>Risicomarge!AA24</f>
        <v>93385088.515857831</v>
      </c>
      <c r="V30" s="71">
        <f>Risicomarge!AA25</f>
        <v>242189291.17958587</v>
      </c>
      <c r="W30" s="71">
        <f>Risicomarge!AA26</f>
        <v>0</v>
      </c>
      <c r="X30" s="71">
        <f>Risicomarge!AA27</f>
        <v>16915782.98311507</v>
      </c>
      <c r="Z30" s="71">
        <f t="shared" si="0"/>
        <v>36807087.511103317</v>
      </c>
      <c r="AA30" s="71">
        <f t="shared" si="1"/>
        <v>652243918.58720481</v>
      </c>
      <c r="AB30" s="71">
        <f t="shared" si="2"/>
        <v>155818381.72686186</v>
      </c>
      <c r="AC30" s="71">
        <f t="shared" si="3"/>
        <v>368403025.2164399</v>
      </c>
      <c r="AD30" s="71">
        <f t="shared" si="4"/>
        <v>473266050.6422978</v>
      </c>
      <c r="AE30" s="71">
        <f t="shared" si="5"/>
        <v>270788990.95480335</v>
      </c>
      <c r="AF30" s="71">
        <f t="shared" si="6"/>
        <v>131253368.85232171</v>
      </c>
      <c r="AH30" s="71">
        <f t="shared" si="7"/>
        <v>739109435.13890564</v>
      </c>
    </row>
    <row r="31" spans="4:34" x14ac:dyDescent="0.2">
      <c r="D31" s="54"/>
      <c r="E31" s="47" t="s">
        <v>234</v>
      </c>
      <c r="F31" s="67">
        <v>0.25</v>
      </c>
      <c r="Q31" s="19" t="str">
        <f>Risicomarge!AB20</f>
        <v>Y17</v>
      </c>
      <c r="R31" s="71">
        <f>Risicomarge!AB21</f>
        <v>116865533.42757605</v>
      </c>
      <c r="S31" s="71">
        <f>Risicomarge!AB22</f>
        <v>569676742.69896615</v>
      </c>
      <c r="T31" s="71">
        <f>Risicomarge!AB23</f>
        <v>51003.392623156768</v>
      </c>
      <c r="U31" s="71">
        <f>Risicomarge!AB24</f>
        <v>88858995.51899302</v>
      </c>
      <c r="V31" s="71">
        <f>Risicomarge!AB25</f>
        <v>229587216.84744889</v>
      </c>
      <c r="W31" s="71">
        <f>Risicomarge!AB26</f>
        <v>0</v>
      </c>
      <c r="X31" s="71">
        <f>Risicomarge!AB27</f>
        <v>15136471.204257347</v>
      </c>
      <c r="Z31" s="71">
        <f t="shared" si="0"/>
        <v>35640020.613916859</v>
      </c>
      <c r="AA31" s="71">
        <f t="shared" si="1"/>
        <v>620071912.43368256</v>
      </c>
      <c r="AB31" s="71">
        <f t="shared" si="2"/>
        <v>147845112.97430596</v>
      </c>
      <c r="AC31" s="71">
        <f t="shared" si="3"/>
        <v>349855907.41852331</v>
      </c>
      <c r="AD31" s="71">
        <f t="shared" si="4"/>
        <v>449461903.13595682</v>
      </c>
      <c r="AE31" s="71">
        <f t="shared" si="5"/>
        <v>257212794.09846598</v>
      </c>
      <c r="AF31" s="71">
        <f t="shared" si="6"/>
        <v>123977158.50091761</v>
      </c>
      <c r="AH31" s="71">
        <f t="shared" si="7"/>
        <v>702544166.97903848</v>
      </c>
    </row>
    <row r="32" spans="4:34" x14ac:dyDescent="0.2">
      <c r="D32" s="54"/>
      <c r="E32" s="47" t="s">
        <v>235</v>
      </c>
      <c r="F32" s="67">
        <v>0.5</v>
      </c>
      <c r="Q32" s="19" t="str">
        <f>Risicomarge!AC20</f>
        <v>Y18</v>
      </c>
      <c r="R32" s="71">
        <f>Risicomarge!AC21</f>
        <v>111810999.5901074</v>
      </c>
      <c r="S32" s="71">
        <f>Risicomarge!AC22</f>
        <v>540708360.92064953</v>
      </c>
      <c r="T32" s="71">
        <f>Risicomarge!AC23</f>
        <v>37258.429831621215</v>
      </c>
      <c r="U32" s="71">
        <f>Risicomarge!AC24</f>
        <v>85166527.688722864</v>
      </c>
      <c r="V32" s="71">
        <f>Risicomarge!AC25</f>
        <v>217790920.56845236</v>
      </c>
      <c r="W32" s="71">
        <f>Risicomarge!AC26</f>
        <v>0</v>
      </c>
      <c r="X32" s="71">
        <f>Risicomarge!AC27</f>
        <v>13134969.768011305</v>
      </c>
      <c r="Z32" s="71">
        <f t="shared" si="0"/>
        <v>34374696.551518835</v>
      </c>
      <c r="AA32" s="71">
        <f t="shared" si="1"/>
        <v>588494973.08741641</v>
      </c>
      <c r="AB32" s="71">
        <f t="shared" si="2"/>
        <v>140169211.0535875</v>
      </c>
      <c r="AC32" s="71">
        <f t="shared" si="3"/>
        <v>332522820.64511424</v>
      </c>
      <c r="AD32" s="71">
        <f t="shared" si="4"/>
        <v>426806396.19742167</v>
      </c>
      <c r="AE32" s="71">
        <f t="shared" si="5"/>
        <v>244072550.51438856</v>
      </c>
      <c r="AF32" s="71">
        <f t="shared" si="6"/>
        <v>116836396.33728987</v>
      </c>
      <c r="AH32" s="71">
        <f t="shared" si="7"/>
        <v>666979653.70206261</v>
      </c>
    </row>
    <row r="33" spans="4:34" x14ac:dyDescent="0.2">
      <c r="D33" s="54"/>
      <c r="E33" s="47" t="s">
        <v>236</v>
      </c>
      <c r="F33" s="67">
        <v>0.25</v>
      </c>
      <c r="Q33" s="19" t="str">
        <f>Risicomarge!AD20</f>
        <v>Y19</v>
      </c>
      <c r="R33" s="71">
        <f>Risicomarge!AD21</f>
        <v>107200945.21886702</v>
      </c>
      <c r="S33" s="71">
        <f>Risicomarge!AD22</f>
        <v>512051628.00468004</v>
      </c>
      <c r="T33" s="71">
        <f>Risicomarge!AD23</f>
        <v>30050.63851850402</v>
      </c>
      <c r="U33" s="71">
        <f>Risicomarge!AD24</f>
        <v>82335696.469117016</v>
      </c>
      <c r="V33" s="71">
        <f>Risicomarge!AD25</f>
        <v>206928906.05638844</v>
      </c>
      <c r="W33" s="71">
        <f>Risicomarge!AD26</f>
        <v>0</v>
      </c>
      <c r="X33" s="71">
        <f>Risicomarge!AD27</f>
        <v>11398217.35044858</v>
      </c>
      <c r="Z33" s="71">
        <f t="shared" si="0"/>
        <v>33777331.729035892</v>
      </c>
      <c r="AA33" s="71">
        <f t="shared" si="1"/>
        <v>557567542.3313396</v>
      </c>
      <c r="AB33" s="71">
        <f t="shared" si="2"/>
        <v>133144294.30904163</v>
      </c>
      <c r="AC33" s="71">
        <f t="shared" si="3"/>
        <v>316662610.83609343</v>
      </c>
      <c r="AD33" s="71">
        <f t="shared" si="4"/>
        <v>405774477.25370514</v>
      </c>
      <c r="AE33" s="71">
        <f t="shared" si="5"/>
        <v>231477360.02936423</v>
      </c>
      <c r="AF33" s="71">
        <f t="shared" si="6"/>
        <v>110522116.94617131</v>
      </c>
      <c r="AH33" s="71">
        <f t="shared" si="7"/>
        <v>632793166.15804935</v>
      </c>
    </row>
    <row r="34" spans="4:34" x14ac:dyDescent="0.2">
      <c r="D34" s="54"/>
      <c r="E34" s="47" t="s">
        <v>237</v>
      </c>
      <c r="F34" s="67">
        <v>0</v>
      </c>
      <c r="Q34" s="19" t="str">
        <f>Risicomarge!AE20</f>
        <v>Y20</v>
      </c>
      <c r="R34" s="71">
        <f>Risicomarge!AE21</f>
        <v>103553867.87614505</v>
      </c>
      <c r="S34" s="71">
        <f>Risicomarge!AE22</f>
        <v>483775262.05994856</v>
      </c>
      <c r="T34" s="71">
        <f>Risicomarge!AE23</f>
        <v>23779.605120854867</v>
      </c>
      <c r="U34" s="71">
        <f>Risicomarge!AE24</f>
        <v>80183791.132579923</v>
      </c>
      <c r="V34" s="71">
        <f>Risicomarge!AE25</f>
        <v>196790947.83229494</v>
      </c>
      <c r="W34" s="71">
        <f>Risicomarge!AE26</f>
        <v>0</v>
      </c>
      <c r="X34" s="71">
        <f>Risicomarge!AE27</f>
        <v>10208531.469503842</v>
      </c>
      <c r="Z34" s="71">
        <f t="shared" si="0"/>
        <v>34365867.087887816</v>
      </c>
      <c r="AA34" s="71">
        <f t="shared" si="1"/>
        <v>527130479.83213103</v>
      </c>
      <c r="AB34" s="71">
        <f t="shared" si="2"/>
        <v>126859853.35768054</v>
      </c>
      <c r="AC34" s="71">
        <f t="shared" si="3"/>
        <v>302075213.43109047</v>
      </c>
      <c r="AD34" s="71">
        <f t="shared" si="4"/>
        <v>386279148.55254471</v>
      </c>
      <c r="AE34" s="71">
        <f t="shared" si="5"/>
        <v>219339289.43113461</v>
      </c>
      <c r="AF34" s="71">
        <f t="shared" si="6"/>
        <v>105346628.08103904</v>
      </c>
      <c r="AH34" s="71">
        <f t="shared" si="7"/>
        <v>599906351.95606077</v>
      </c>
    </row>
    <row r="35" spans="4:34" x14ac:dyDescent="0.2">
      <c r="Q35" s="19" t="str">
        <f>Risicomarge!AF20</f>
        <v>Y21</v>
      </c>
      <c r="R35" s="71">
        <f>Risicomarge!AF21</f>
        <v>99848900.474508762</v>
      </c>
      <c r="S35" s="71">
        <f>Risicomarge!AF22</f>
        <v>455936352.15900832</v>
      </c>
      <c r="T35" s="71">
        <f>Risicomarge!AF23</f>
        <v>18315.793587245917</v>
      </c>
      <c r="U35" s="71">
        <f>Risicomarge!AF24</f>
        <v>78384631.750117362</v>
      </c>
      <c r="V35" s="71">
        <f>Risicomarge!AF25</f>
        <v>187240185.03884476</v>
      </c>
      <c r="W35" s="71">
        <f>Risicomarge!AF26</f>
        <v>0</v>
      </c>
      <c r="X35" s="71">
        <f>Risicomarge!AF27</f>
        <v>9156365.1285242233</v>
      </c>
      <c r="Z35" s="71">
        <f t="shared" si="0"/>
        <v>34968528.924995735</v>
      </c>
      <c r="AA35" s="71">
        <f t="shared" si="1"/>
        <v>497380331.23762167</v>
      </c>
      <c r="AB35" s="71">
        <f t="shared" si="2"/>
        <v>120889724.71376787</v>
      </c>
      <c r="AC35" s="71">
        <f t="shared" si="3"/>
        <v>288277903.59142292</v>
      </c>
      <c r="AD35" s="71">
        <f t="shared" si="4"/>
        <v>367677063.25120741</v>
      </c>
      <c r="AE35" s="71">
        <f t="shared" si="5"/>
        <v>207604180.55917448</v>
      </c>
      <c r="AF35" s="71">
        <f t="shared" si="6"/>
        <v>100529373.39278877</v>
      </c>
      <c r="AH35" s="71">
        <f t="shared" si="7"/>
        <v>568003978.45179546</v>
      </c>
    </row>
    <row r="36" spans="4:34" x14ac:dyDescent="0.2">
      <c r="Q36" s="19" t="str">
        <f>Risicomarge!AG20</f>
        <v>Y22</v>
      </c>
      <c r="R36" s="71">
        <f>Risicomarge!AG21</f>
        <v>96742084.004741594</v>
      </c>
      <c r="S36" s="71">
        <f>Risicomarge!AG22</f>
        <v>428834850.16027522</v>
      </c>
      <c r="T36" s="71">
        <f>Risicomarge!AG23</f>
        <v>13346.503933453232</v>
      </c>
      <c r="U36" s="71">
        <f>Risicomarge!AG24</f>
        <v>76876482.399504095</v>
      </c>
      <c r="V36" s="71">
        <f>Risicomarge!AG25</f>
        <v>178196543.55923942</v>
      </c>
      <c r="W36" s="71">
        <f>Risicomarge!AG26</f>
        <v>0</v>
      </c>
      <c r="X36" s="71">
        <f>Risicomarge!AG27</f>
        <v>8322975.8113754941</v>
      </c>
      <c r="Z36" s="71">
        <f t="shared" si="0"/>
        <v>36166587.933309883</v>
      </c>
      <c r="AA36" s="71">
        <f t="shared" si="1"/>
        <v>468417585.6487757</v>
      </c>
      <c r="AB36" s="71">
        <f t="shared" si="2"/>
        <v>115377883.23758243</v>
      </c>
      <c r="AC36" s="71">
        <f t="shared" si="3"/>
        <v>275264210.67203647</v>
      </c>
      <c r="AD36" s="71">
        <f t="shared" si="4"/>
        <v>350116435.5050562</v>
      </c>
      <c r="AE36" s="71">
        <f t="shared" si="5"/>
        <v>196306984.3196885</v>
      </c>
      <c r="AF36" s="71">
        <f t="shared" si="6"/>
        <v>96280089.928230137</v>
      </c>
      <c r="AH36" s="71">
        <f t="shared" si="7"/>
        <v>537332649.19445062</v>
      </c>
    </row>
    <row r="37" spans="4:34" x14ac:dyDescent="0.2">
      <c r="Q37" s="19" t="str">
        <f>Risicomarge!AH20</f>
        <v>Y23</v>
      </c>
      <c r="R37" s="71">
        <f>Risicomarge!AH21</f>
        <v>93959980.233265221</v>
      </c>
      <c r="S37" s="71">
        <f>Risicomarge!AH22</f>
        <v>402245829.27616405</v>
      </c>
      <c r="T37" s="71">
        <f>Risicomarge!AH23</f>
        <v>10000.16375054932</v>
      </c>
      <c r="U37" s="71">
        <f>Risicomarge!AH24</f>
        <v>75493388.04764013</v>
      </c>
      <c r="V37" s="71">
        <f>Risicomarge!AH25</f>
        <v>169596853.30684945</v>
      </c>
      <c r="W37" s="71">
        <f>Risicomarge!AH26</f>
        <v>0</v>
      </c>
      <c r="X37" s="71">
        <f>Risicomarge!AH27</f>
        <v>7623845.5812512124</v>
      </c>
      <c r="Z37" s="71">
        <f t="shared" si="0"/>
        <v>37706197.677187011</v>
      </c>
      <c r="AA37" s="71">
        <f t="shared" si="1"/>
        <v>440028394.55647016</v>
      </c>
      <c r="AB37" s="71">
        <f t="shared" si="2"/>
        <v>110204383.27080438</v>
      </c>
      <c r="AC37" s="71">
        <f t="shared" si="3"/>
        <v>262759233.41541871</v>
      </c>
      <c r="AD37" s="71">
        <f t="shared" si="4"/>
        <v>333305961.18521488</v>
      </c>
      <c r="AE37" s="71">
        <f t="shared" si="5"/>
        <v>185359883.97246575</v>
      </c>
      <c r="AF37" s="71">
        <f t="shared" si="6"/>
        <v>92388901.019127563</v>
      </c>
      <c r="AH37" s="71">
        <f t="shared" si="7"/>
        <v>507555068.75143576</v>
      </c>
    </row>
    <row r="38" spans="4:34" x14ac:dyDescent="0.2">
      <c r="Q38" s="19" t="str">
        <f>Risicomarge!AI20</f>
        <v>Y24</v>
      </c>
      <c r="R38" s="71">
        <f>Risicomarge!AI21</f>
        <v>91295566.714696243</v>
      </c>
      <c r="S38" s="71">
        <f>Risicomarge!AI22</f>
        <v>376438995.33928794</v>
      </c>
      <c r="T38" s="71">
        <f>Risicomarge!AI23</f>
        <v>7406.0184855847992</v>
      </c>
      <c r="U38" s="71">
        <f>Risicomarge!AI24</f>
        <v>74202456.366688564</v>
      </c>
      <c r="V38" s="71">
        <f>Risicomarge!AI25</f>
        <v>161392356.82789531</v>
      </c>
      <c r="W38" s="71">
        <f>Risicomarge!AI26</f>
        <v>0</v>
      </c>
      <c r="X38" s="71">
        <f>Risicomarge!AI27</f>
        <v>6985945.8138601417</v>
      </c>
      <c r="Z38" s="71">
        <f t="shared" si="0"/>
        <v>39282245.044934519</v>
      </c>
      <c r="AA38" s="71">
        <f t="shared" si="1"/>
        <v>412513806.95925987</v>
      </c>
      <c r="AB38" s="71">
        <f t="shared" si="2"/>
        <v>105273962.56457233</v>
      </c>
      <c r="AC38" s="71">
        <f t="shared" si="3"/>
        <v>250754870.06892323</v>
      </c>
      <c r="AD38" s="71">
        <f t="shared" si="4"/>
        <v>317177414.98744351</v>
      </c>
      <c r="AE38" s="71">
        <f t="shared" si="5"/>
        <v>174805927.24876964</v>
      </c>
      <c r="AF38" s="71">
        <f t="shared" si="6"/>
        <v>88710392.29580158</v>
      </c>
      <c r="AH38" s="71">
        <f t="shared" si="7"/>
        <v>478842063.08090353</v>
      </c>
    </row>
    <row r="39" spans="4:34" x14ac:dyDescent="0.2">
      <c r="Q39" s="19" t="str">
        <f>Risicomarge!AJ20</f>
        <v>Y25</v>
      </c>
      <c r="R39" s="71">
        <f>Risicomarge!AJ21</f>
        <v>88824050.276496932</v>
      </c>
      <c r="S39" s="71">
        <f>Risicomarge!AJ22</f>
        <v>351423512.75341022</v>
      </c>
      <c r="T39" s="71">
        <f>Risicomarge!AJ23</f>
        <v>5282.5873336831728</v>
      </c>
      <c r="U39" s="71">
        <f>Risicomarge!AJ24</f>
        <v>72936030.213784724</v>
      </c>
      <c r="V39" s="71">
        <f>Risicomarge!AJ25</f>
        <v>153546193.14907825</v>
      </c>
      <c r="W39" s="71">
        <f>Risicomarge!AJ26</f>
        <v>0</v>
      </c>
      <c r="X39" s="71">
        <f>Risicomarge!AJ27</f>
        <v>6450710.1139681544</v>
      </c>
      <c r="Z39" s="71">
        <f t="shared" si="0"/>
        <v>40968718.5507394</v>
      </c>
      <c r="AA39" s="71">
        <f t="shared" si="1"/>
        <v>385838056.02500176</v>
      </c>
      <c r="AB39" s="71">
        <f t="shared" si="2"/>
        <v>100597069.25948907</v>
      </c>
      <c r="AC39" s="71">
        <f t="shared" si="3"/>
        <v>239177682.50516844</v>
      </c>
      <c r="AD39" s="71">
        <f t="shared" si="4"/>
        <v>301691417.83560628</v>
      </c>
      <c r="AE39" s="71">
        <f t="shared" si="5"/>
        <v>164628974.76289168</v>
      </c>
      <c r="AF39" s="71">
        <f t="shared" si="6"/>
        <v>85278599.170641541</v>
      </c>
      <c r="AH39" s="71">
        <f t="shared" si="7"/>
        <v>451165657.87481207</v>
      </c>
    </row>
    <row r="40" spans="4:34" x14ac:dyDescent="0.2">
      <c r="Q40" s="19" t="str">
        <f>Risicomarge!AK20</f>
        <v>Y26</v>
      </c>
      <c r="R40" s="71">
        <f>Risicomarge!AK21</f>
        <v>86421047.706987217</v>
      </c>
      <c r="S40" s="71">
        <f>Risicomarge!AK22</f>
        <v>327239881.77740353</v>
      </c>
      <c r="T40" s="71">
        <f>Risicomarge!AK23</f>
        <v>3805.5445434409426</v>
      </c>
      <c r="U40" s="71">
        <f>Risicomarge!AK24</f>
        <v>71671337.329552144</v>
      </c>
      <c r="V40" s="71">
        <f>Risicomarge!AK25</f>
        <v>146026947.34484786</v>
      </c>
      <c r="W40" s="71">
        <f>Risicomarge!AK26</f>
        <v>0</v>
      </c>
      <c r="X40" s="71">
        <f>Risicomarge!AK27</f>
        <v>5991700.6581125548</v>
      </c>
      <c r="Z40" s="71">
        <f t="shared" si="0"/>
        <v>42616690.649512298</v>
      </c>
      <c r="AA40" s="71">
        <f t="shared" si="1"/>
        <v>360059191.01925677</v>
      </c>
      <c r="AB40" s="71">
        <f t="shared" si="2"/>
        <v>96120466.308242306</v>
      </c>
      <c r="AC40" s="71">
        <f t="shared" si="3"/>
        <v>227992706.61085507</v>
      </c>
      <c r="AD40" s="71">
        <f t="shared" si="4"/>
        <v>286777676.31752145</v>
      </c>
      <c r="AE40" s="71">
        <f t="shared" si="5"/>
        <v>154823444.1167748</v>
      </c>
      <c r="AF40" s="71">
        <f t="shared" si="6"/>
        <v>82022485.139595225</v>
      </c>
      <c r="AH40" s="71">
        <f t="shared" si="7"/>
        <v>424521303.29364192</v>
      </c>
    </row>
    <row r="41" spans="4:34" x14ac:dyDescent="0.2">
      <c r="Q41" s="19" t="str">
        <f>Risicomarge!AL20</f>
        <v>Y27</v>
      </c>
      <c r="R41" s="71">
        <f>Risicomarge!AL21</f>
        <v>84105339.751376852</v>
      </c>
      <c r="S41" s="71">
        <f>Risicomarge!AL22</f>
        <v>303997111.14015716</v>
      </c>
      <c r="T41" s="71">
        <f>Risicomarge!AL23</f>
        <v>2607.984338964482</v>
      </c>
      <c r="U41" s="71">
        <f>Risicomarge!AL24</f>
        <v>70370159.379816592</v>
      </c>
      <c r="V41" s="71">
        <f>Risicomarge!AL25</f>
        <v>138804850.597224</v>
      </c>
      <c r="W41" s="71">
        <f>Risicomarge!AL26</f>
        <v>0</v>
      </c>
      <c r="X41" s="71">
        <f>Risicomarge!AL27</f>
        <v>5650019.071524404</v>
      </c>
      <c r="Z41" s="71">
        <f t="shared" si="0"/>
        <v>44220431.379609406</v>
      </c>
      <c r="AA41" s="71">
        <f t="shared" si="1"/>
        <v>335264528.69657308</v>
      </c>
      <c r="AB41" s="71">
        <f t="shared" si="2"/>
        <v>91843872.98867628</v>
      </c>
      <c r="AC41" s="71">
        <f t="shared" si="3"/>
        <v>217184367.23134899</v>
      </c>
      <c r="AD41" s="71">
        <f t="shared" si="4"/>
        <v>272429351.77006638</v>
      </c>
      <c r="AE41" s="71">
        <f t="shared" si="5"/>
        <v>145401703.0836513</v>
      </c>
      <c r="AF41" s="71">
        <f t="shared" si="6"/>
        <v>78970758.49971351</v>
      </c>
      <c r="AH41" s="71">
        <f t="shared" si="7"/>
        <v>398977270.55970854</v>
      </c>
    </row>
    <row r="42" spans="4:34" x14ac:dyDescent="0.2">
      <c r="Q42" s="19" t="str">
        <f>Risicomarge!AM20</f>
        <v>Y28</v>
      </c>
      <c r="R42" s="71">
        <f>Risicomarge!AM21</f>
        <v>81936844.931764349</v>
      </c>
      <c r="S42" s="71">
        <f>Risicomarge!AM22</f>
        <v>281792552.45009482</v>
      </c>
      <c r="T42" s="71">
        <f>Risicomarge!AM23</f>
        <v>1419.0793610023561</v>
      </c>
      <c r="U42" s="71">
        <f>Risicomarge!AM24</f>
        <v>68993980.787151247</v>
      </c>
      <c r="V42" s="71">
        <f>Risicomarge!AM25</f>
        <v>131850024.42681156</v>
      </c>
      <c r="W42" s="71">
        <f>Risicomarge!AM26</f>
        <v>0</v>
      </c>
      <c r="X42" s="71">
        <f>Risicomarge!AM27</f>
        <v>5383390.8142970819</v>
      </c>
      <c r="Z42" s="71">
        <f t="shared" si="0"/>
        <v>45797415.399358056</v>
      </c>
      <c r="AA42" s="71">
        <f t="shared" si="1"/>
        <v>311519342.52064443</v>
      </c>
      <c r="AB42" s="71">
        <f t="shared" si="2"/>
        <v>87756490.229282141</v>
      </c>
      <c r="AC42" s="71">
        <f t="shared" si="3"/>
        <v>206712978.81665501</v>
      </c>
      <c r="AD42" s="71">
        <f t="shared" si="4"/>
        <v>258625921.40910676</v>
      </c>
      <c r="AE42" s="71">
        <f t="shared" si="5"/>
        <v>136373150.32592949</v>
      </c>
      <c r="AF42" s="71">
        <f t="shared" si="6"/>
        <v>76078958.120569125</v>
      </c>
      <c r="AH42" s="71">
        <f t="shared" si="7"/>
        <v>374576826.60861534</v>
      </c>
    </row>
    <row r="43" spans="4:34" x14ac:dyDescent="0.2">
      <c r="Q43" s="19" t="str">
        <f>Risicomarge!AN20</f>
        <v>Y29</v>
      </c>
      <c r="R43" s="71">
        <f>Risicomarge!AN21</f>
        <v>79755441.388651654</v>
      </c>
      <c r="S43" s="71">
        <f>Risicomarge!AN22</f>
        <v>260540930.81186262</v>
      </c>
      <c r="T43" s="71">
        <f>Risicomarge!AN23</f>
        <v>847.07170521973296</v>
      </c>
      <c r="U43" s="71">
        <f>Risicomarge!AN24</f>
        <v>67515901.979551181</v>
      </c>
      <c r="V43" s="71">
        <f>Risicomarge!AN25</f>
        <v>125140720.03948</v>
      </c>
      <c r="W43" s="71">
        <f>Risicomarge!AN26</f>
        <v>0</v>
      </c>
      <c r="X43" s="71">
        <f>Risicomarge!AN27</f>
        <v>5149507.4571085963</v>
      </c>
      <c r="Z43" s="71">
        <f t="shared" si="0"/>
        <v>47192977.327759452</v>
      </c>
      <c r="AA43" s="71">
        <f t="shared" si="1"/>
        <v>288766225.96945751</v>
      </c>
      <c r="AB43" s="71">
        <f t="shared" si="2"/>
        <v>83797444.302885294</v>
      </c>
      <c r="AC43" s="71">
        <f t="shared" si="3"/>
        <v>196508871.56653401</v>
      </c>
      <c r="AD43" s="71">
        <f t="shared" si="4"/>
        <v>245260564.47951391</v>
      </c>
      <c r="AE43" s="71">
        <f t="shared" si="5"/>
        <v>127705592.72270566</v>
      </c>
      <c r="AF43" s="71">
        <f t="shared" si="6"/>
        <v>73252735.076955616</v>
      </c>
      <c r="AH43" s="71">
        <f t="shared" si="7"/>
        <v>351192485.50241166</v>
      </c>
    </row>
    <row r="44" spans="4:34" x14ac:dyDescent="0.2">
      <c r="Q44" s="19" t="str">
        <f>Risicomarge!AO20</f>
        <v>Y30</v>
      </c>
      <c r="R44" s="71">
        <f>Risicomarge!AO21</f>
        <v>77630941.924291492</v>
      </c>
      <c r="S44" s="71">
        <f>Risicomarge!AO22</f>
        <v>240264900.90856543</v>
      </c>
      <c r="T44" s="71">
        <f>Risicomarge!AO23</f>
        <v>592.64263154055402</v>
      </c>
      <c r="U44" s="71">
        <f>Risicomarge!AO24</f>
        <v>65957441.381170645</v>
      </c>
      <c r="V44" s="71">
        <f>Risicomarge!AO25</f>
        <v>118664037.7779792</v>
      </c>
      <c r="W44" s="71">
        <f>Risicomarge!AO26</f>
        <v>0</v>
      </c>
      <c r="X44" s="71">
        <f>Risicomarge!AO27</f>
        <v>4964029.791252845</v>
      </c>
      <c r="Z44" s="71">
        <f t="shared" si="0"/>
        <v>48471881.750116035</v>
      </c>
      <c r="AA44" s="71">
        <f t="shared" si="1"/>
        <v>267012535.21728003</v>
      </c>
      <c r="AB44" s="71">
        <f t="shared" si="2"/>
        <v>79981354.460507229</v>
      </c>
      <c r="AC44" s="71">
        <f t="shared" si="3"/>
        <v>186596692.94511482</v>
      </c>
      <c r="AD44" s="71">
        <f t="shared" si="4"/>
        <v>232358022.94590771</v>
      </c>
      <c r="AE44" s="71">
        <f t="shared" si="5"/>
        <v>119398244.11613095</v>
      </c>
      <c r="AF44" s="71">
        <f t="shared" si="6"/>
        <v>70527283.222771063</v>
      </c>
      <c r="AH44" s="71">
        <f t="shared" si="7"/>
        <v>328856787.58012706</v>
      </c>
    </row>
    <row r="45" spans="4:34" x14ac:dyDescent="0.2">
      <c r="Q45" s="19" t="str">
        <f>Risicomarge!AP20</f>
        <v>Y31</v>
      </c>
      <c r="R45" s="71">
        <f>Risicomarge!AP21</f>
        <v>75627997.587496713</v>
      </c>
      <c r="S45" s="71">
        <f>Risicomarge!AP22</f>
        <v>221038560.88671693</v>
      </c>
      <c r="T45" s="71">
        <f>Risicomarge!AP23</f>
        <v>332.33351141910401</v>
      </c>
      <c r="U45" s="71">
        <f>Risicomarge!AP24</f>
        <v>64258647.797113098</v>
      </c>
      <c r="V45" s="71">
        <f>Risicomarge!AP25</f>
        <v>112406886.84228267</v>
      </c>
      <c r="W45" s="71">
        <f>Risicomarge!AP26</f>
        <v>0</v>
      </c>
      <c r="X45" s="71">
        <f>Risicomarge!AP27</f>
        <v>4819464.043358244</v>
      </c>
      <c r="Z45" s="71">
        <f t="shared" si="0"/>
        <v>49675028.170605563</v>
      </c>
      <c r="AA45" s="71">
        <f t="shared" si="1"/>
        <v>246297945.14969167</v>
      </c>
      <c r="AB45" s="71">
        <f t="shared" si="2"/>
        <v>76315641.162366495</v>
      </c>
      <c r="AC45" s="71">
        <f t="shared" si="3"/>
        <v>176926597.45077321</v>
      </c>
      <c r="AD45" s="71">
        <f t="shared" si="4"/>
        <v>219907882.53698787</v>
      </c>
      <c r="AE45" s="71">
        <f t="shared" si="5"/>
        <v>111463083.64282057</v>
      </c>
      <c r="AF45" s="71">
        <f t="shared" si="6"/>
        <v>67892930.183459222</v>
      </c>
      <c r="AH45" s="71">
        <f t="shared" si="7"/>
        <v>307593276.15138668</v>
      </c>
    </row>
    <row r="46" spans="4:34" x14ac:dyDescent="0.2">
      <c r="Q46" s="19" t="str">
        <f>Risicomarge!AQ20</f>
        <v>Y32</v>
      </c>
      <c r="R46" s="71">
        <f>Risicomarge!AQ21</f>
        <v>73563426.763083354</v>
      </c>
      <c r="S46" s="71">
        <f>Risicomarge!AQ22</f>
        <v>202803686.21738261</v>
      </c>
      <c r="T46" s="71">
        <f>Risicomarge!AQ23</f>
        <v>194.9697854967267</v>
      </c>
      <c r="U46" s="71">
        <f>Risicomarge!AQ24</f>
        <v>62406005.449850567</v>
      </c>
      <c r="V46" s="71">
        <f>Risicomarge!AQ25</f>
        <v>106359815.57820536</v>
      </c>
      <c r="W46" s="71">
        <f>Risicomarge!AQ26</f>
        <v>0</v>
      </c>
      <c r="X46" s="71">
        <f>Risicomarge!AQ27</f>
        <v>4674607.5431746477</v>
      </c>
      <c r="Z46" s="71">
        <f t="shared" si="0"/>
        <v>50621159.731529079</v>
      </c>
      <c r="AA46" s="71">
        <f t="shared" si="1"/>
        <v>226604284.78362575</v>
      </c>
      <c r="AB46" s="71">
        <f t="shared" si="2"/>
        <v>72739611.335452676</v>
      </c>
      <c r="AC46" s="71">
        <f t="shared" si="3"/>
        <v>167455486.67909256</v>
      </c>
      <c r="AD46" s="71">
        <f t="shared" si="4"/>
        <v>207823345.91893354</v>
      </c>
      <c r="AE46" s="71">
        <f t="shared" si="5"/>
        <v>103880829.34344834</v>
      </c>
      <c r="AF46" s="71">
        <f t="shared" si="6"/>
        <v>65256968.233405836</v>
      </c>
      <c r="AH46" s="71">
        <f t="shared" si="7"/>
        <v>287296703.60170639</v>
      </c>
    </row>
    <row r="47" spans="4:34" x14ac:dyDescent="0.2">
      <c r="Q47" s="19" t="str">
        <f>Risicomarge!AR20</f>
        <v>Y33</v>
      </c>
      <c r="R47" s="71">
        <f>Risicomarge!AR21</f>
        <v>71480924.348138422</v>
      </c>
      <c r="S47" s="71">
        <f>Risicomarge!AR22</f>
        <v>185577284.45327854</v>
      </c>
      <c r="T47" s="71">
        <f>Risicomarge!AR23</f>
        <v>130.16760841722191</v>
      </c>
      <c r="U47" s="71">
        <f>Risicomarge!AR24</f>
        <v>60401304.246153645</v>
      </c>
      <c r="V47" s="71">
        <f>Risicomarge!AR25</f>
        <v>100515954.32657681</v>
      </c>
      <c r="W47" s="71">
        <f>Risicomarge!AR26</f>
        <v>0</v>
      </c>
      <c r="X47" s="71">
        <f>Risicomarge!AR27</f>
        <v>4530353.6961769294</v>
      </c>
      <c r="Z47" s="71">
        <f t="shared" si="0"/>
        <v>51348212.782409318</v>
      </c>
      <c r="AA47" s="71">
        <f t="shared" si="1"/>
        <v>207936368.00942653</v>
      </c>
      <c r="AB47" s="71">
        <f t="shared" si="2"/>
        <v>69260926.841975674</v>
      </c>
      <c r="AC47" s="71">
        <f t="shared" si="3"/>
        <v>158186190.94680592</v>
      </c>
      <c r="AD47" s="71">
        <f t="shared" si="4"/>
        <v>196113812.15785632</v>
      </c>
      <c r="AE47" s="71">
        <f t="shared" si="5"/>
        <v>96652298.27660805</v>
      </c>
      <c r="AF47" s="71">
        <f t="shared" si="6"/>
        <v>62629931.96829626</v>
      </c>
      <c r="AH47" s="71">
        <f t="shared" si="7"/>
        <v>267973222.95236829</v>
      </c>
    </row>
    <row r="48" spans="4:34" x14ac:dyDescent="0.2">
      <c r="Q48" s="19" t="str">
        <f>Risicomarge!AS20</f>
        <v>Y34</v>
      </c>
      <c r="R48" s="71">
        <f>Risicomarge!AS21</f>
        <v>69497049.258355409</v>
      </c>
      <c r="S48" s="71">
        <f>Risicomarge!AS22</f>
        <v>169305136.90048575</v>
      </c>
      <c r="T48" s="71">
        <f>Risicomarge!AS23</f>
        <v>34.306068513852971</v>
      </c>
      <c r="U48" s="71">
        <f>Risicomarge!AS24</f>
        <v>58261393.64351216</v>
      </c>
      <c r="V48" s="71">
        <f>Risicomarge!AS25</f>
        <v>94869936.107829988</v>
      </c>
      <c r="W48" s="71">
        <f>Risicomarge!AS26</f>
        <v>0</v>
      </c>
      <c r="X48" s="71">
        <f>Risicomarge!AS27</f>
        <v>4396084.277238477</v>
      </c>
      <c r="Z48" s="71">
        <f t="shared" si="0"/>
        <v>51987278.706018217</v>
      </c>
      <c r="AA48" s="71">
        <f t="shared" si="1"/>
        <v>190213707.02373242</v>
      </c>
      <c r="AB48" s="71">
        <f t="shared" si="2"/>
        <v>65908285.743881986</v>
      </c>
      <c r="AC48" s="71">
        <f t="shared" si="3"/>
        <v>149121666.99185821</v>
      </c>
      <c r="AD48" s="71">
        <f t="shared" si="4"/>
        <v>184800217.69164023</v>
      </c>
      <c r="AE48" s="71">
        <f t="shared" si="5"/>
        <v>89761252.279036433</v>
      </c>
      <c r="AF48" s="71">
        <f t="shared" si="6"/>
        <v>60053187.606179997</v>
      </c>
      <c r="AH48" s="71">
        <f t="shared" si="7"/>
        <v>249601967.73751211</v>
      </c>
    </row>
    <row r="49" spans="17:34" x14ac:dyDescent="0.2">
      <c r="Q49" s="19" t="str">
        <f>Risicomarge!AT20</f>
        <v>Y35</v>
      </c>
      <c r="R49" s="71">
        <f>Risicomarge!AT21</f>
        <v>67511801.582050055</v>
      </c>
      <c r="S49" s="71">
        <f>Risicomarge!AT22</f>
        <v>154010936.78501925</v>
      </c>
      <c r="T49" s="71">
        <f>Risicomarge!AT23</f>
        <v>26.376493948266301</v>
      </c>
      <c r="U49" s="71">
        <f>Risicomarge!AT24</f>
        <v>55991222.529749781</v>
      </c>
      <c r="V49" s="71">
        <f>Risicomarge!AT25</f>
        <v>89417573.961570039</v>
      </c>
      <c r="W49" s="71">
        <f>Risicomarge!AT26</f>
        <v>0</v>
      </c>
      <c r="X49" s="71">
        <f>Risicomarge!AT27</f>
        <v>4263737.0663638003</v>
      </c>
      <c r="Z49" s="71">
        <f t="shared" si="0"/>
        <v>52429401.736902192</v>
      </c>
      <c r="AA49" s="71">
        <f t="shared" si="1"/>
        <v>173485185.51233667</v>
      </c>
      <c r="AB49" s="71">
        <f t="shared" si="2"/>
        <v>62652698.019382432</v>
      </c>
      <c r="AC49" s="71">
        <f t="shared" si="3"/>
        <v>140268677.97338057</v>
      </c>
      <c r="AD49" s="71">
        <f t="shared" si="4"/>
        <v>173859817.27305019</v>
      </c>
      <c r="AE49" s="71">
        <f t="shared" si="5"/>
        <v>83211521.177039832</v>
      </c>
      <c r="AF49" s="71">
        <f t="shared" si="6"/>
        <v>57493893.178829759</v>
      </c>
      <c r="AH49" s="71">
        <f t="shared" si="7"/>
        <v>232170837.17495438</v>
      </c>
    </row>
    <row r="50" spans="17:34" x14ac:dyDescent="0.2">
      <c r="Q50" s="19" t="str">
        <f>Risicomarge!AU20</f>
        <v>Y36</v>
      </c>
      <c r="R50" s="71">
        <f>Risicomarge!AU21</f>
        <v>65493819.726460084</v>
      </c>
      <c r="S50" s="71">
        <f>Risicomarge!AU22</f>
        <v>139641249.09625</v>
      </c>
      <c r="T50" s="71">
        <f>Risicomarge!AU23</f>
        <v>0</v>
      </c>
      <c r="U50" s="71">
        <f>Risicomarge!AU24</f>
        <v>53611598.605273686</v>
      </c>
      <c r="V50" s="71">
        <f>Risicomarge!AU25</f>
        <v>84155154.534217998</v>
      </c>
      <c r="W50" s="71">
        <f>Risicomarge!AU26</f>
        <v>0</v>
      </c>
      <c r="X50" s="71">
        <f>Risicomarge!AU27</f>
        <v>4132802.3867915589</v>
      </c>
      <c r="Z50" s="71">
        <f t="shared" si="0"/>
        <v>52655496.682649978</v>
      </c>
      <c r="AA50" s="71">
        <f t="shared" si="1"/>
        <v>157709482.44950789</v>
      </c>
      <c r="AB50" s="71">
        <f t="shared" si="2"/>
        <v>59484232.795421906</v>
      </c>
      <c r="AC50" s="71">
        <f t="shared" si="3"/>
        <v>131632688.74314308</v>
      </c>
      <c r="AD50" s="71">
        <f t="shared" si="4"/>
        <v>163277921.63923028</v>
      </c>
      <c r="AE50" s="71">
        <f t="shared" si="5"/>
        <v>76987889.541171491</v>
      </c>
      <c r="AF50" s="71">
        <f t="shared" si="6"/>
        <v>54947945.603279501</v>
      </c>
      <c r="AH50" s="71">
        <f t="shared" si="7"/>
        <v>215629694.92038268</v>
      </c>
    </row>
    <row r="51" spans="17:34" x14ac:dyDescent="0.2">
      <c r="Q51" s="19" t="str">
        <f>Risicomarge!AV20</f>
        <v>Y37</v>
      </c>
      <c r="R51" s="71">
        <f>Risicomarge!AV21</f>
        <v>63402258.510631412</v>
      </c>
      <c r="S51" s="71">
        <f>Risicomarge!AV22</f>
        <v>126212808.78339085</v>
      </c>
      <c r="T51" s="71">
        <f>Risicomarge!AV23</f>
        <v>0</v>
      </c>
      <c r="U51" s="71">
        <f>Risicomarge!AV24</f>
        <v>51151669.68713513</v>
      </c>
      <c r="V51" s="71">
        <f>Risicomarge!AV25</f>
        <v>79081903.813152105</v>
      </c>
      <c r="W51" s="71">
        <f>Risicomarge!AV26</f>
        <v>0</v>
      </c>
      <c r="X51" s="71">
        <f>Risicomarge!AV27</f>
        <v>3994388.8356422614</v>
      </c>
      <c r="Z51" s="71">
        <f t="shared" si="0"/>
        <v>52618129.476982288</v>
      </c>
      <c r="AA51" s="71">
        <f t="shared" si="1"/>
        <v>142920637.53080478</v>
      </c>
      <c r="AB51" s="71">
        <f t="shared" si="2"/>
        <v>56390113.743144467</v>
      </c>
      <c r="AC51" s="71">
        <f t="shared" si="3"/>
        <v>123244420.99846947</v>
      </c>
      <c r="AD51" s="71">
        <f t="shared" si="4"/>
        <v>153060102.68913579</v>
      </c>
      <c r="AE51" s="71">
        <f t="shared" si="5"/>
        <v>71094154.102423757</v>
      </c>
      <c r="AF51" s="71">
        <f t="shared" si="6"/>
        <v>52403346.838371925</v>
      </c>
      <c r="AH51" s="71">
        <f t="shared" si="7"/>
        <v>199980711.36755192</v>
      </c>
    </row>
    <row r="52" spans="17:34" x14ac:dyDescent="0.2">
      <c r="Q52" s="19" t="str">
        <f>Risicomarge!AW20</f>
        <v>Y38</v>
      </c>
      <c r="R52" s="71">
        <f>Risicomarge!AW21</f>
        <v>61295162.225286454</v>
      </c>
      <c r="S52" s="71">
        <f>Risicomarge!AW22</f>
        <v>113700304.28325704</v>
      </c>
      <c r="T52" s="71">
        <f>Risicomarge!AW23</f>
        <v>0</v>
      </c>
      <c r="U52" s="71">
        <f>Risicomarge!AW24</f>
        <v>48616417.276843213</v>
      </c>
      <c r="V52" s="71">
        <f>Risicomarge!AW25</f>
        <v>74196095.020153329</v>
      </c>
      <c r="W52" s="71">
        <f>Risicomarge!AW26</f>
        <v>0</v>
      </c>
      <c r="X52" s="71">
        <f>Risicomarge!AW27</f>
        <v>3855214.9587068004</v>
      </c>
      <c r="Z52" s="71">
        <f t="shared" si="0"/>
        <v>52382913.649187222</v>
      </c>
      <c r="AA52" s="71">
        <f t="shared" si="1"/>
        <v>129079641.80118455</v>
      </c>
      <c r="AB52" s="71">
        <f t="shared" si="2"/>
        <v>53385641.806074977</v>
      </c>
      <c r="AC52" s="71">
        <f t="shared" si="3"/>
        <v>115103344.59741084</v>
      </c>
      <c r="AD52" s="71">
        <f t="shared" si="4"/>
        <v>143216974.02538753</v>
      </c>
      <c r="AE52" s="71">
        <f t="shared" si="5"/>
        <v>65523123.580890924</v>
      </c>
      <c r="AF52" s="71">
        <f t="shared" si="6"/>
        <v>49882133.589277558</v>
      </c>
      <c r="AH52" s="71">
        <f t="shared" si="7"/>
        <v>185206837.16134426</v>
      </c>
    </row>
    <row r="53" spans="17:34" x14ac:dyDescent="0.2">
      <c r="Q53" s="19" t="str">
        <f>Risicomarge!AX20</f>
        <v>Y39</v>
      </c>
      <c r="R53" s="71">
        <f>Risicomarge!AX21</f>
        <v>59160406.520712696</v>
      </c>
      <c r="S53" s="71">
        <f>Risicomarge!AX22</f>
        <v>102080202.86727439</v>
      </c>
      <c r="T53" s="71">
        <f>Risicomarge!AX23</f>
        <v>0</v>
      </c>
      <c r="U53" s="71">
        <f>Risicomarge!AX24</f>
        <v>46030667.788583033</v>
      </c>
      <c r="V53" s="71">
        <f>Risicomarge!AX25</f>
        <v>69497083.458069518</v>
      </c>
      <c r="W53" s="71">
        <f>Risicomarge!AX26</f>
        <v>0</v>
      </c>
      <c r="X53" s="71">
        <f>Risicomarge!AX27</f>
        <v>3719524.0518561285</v>
      </c>
      <c r="Z53" s="71">
        <f t="shared" si="0"/>
        <v>51944507.681375511</v>
      </c>
      <c r="AA53" s="71">
        <f t="shared" si="1"/>
        <v>116172039.04875936</v>
      </c>
      <c r="AB53" s="71">
        <f t="shared" si="2"/>
        <v>50468524.372176968</v>
      </c>
      <c r="AC53" s="71">
        <f t="shared" si="3"/>
        <v>107229141.24740042</v>
      </c>
      <c r="AD53" s="71">
        <f t="shared" si="4"/>
        <v>133752450.71232183</v>
      </c>
      <c r="AE53" s="71">
        <f t="shared" si="5"/>
        <v>60268592.445853353</v>
      </c>
      <c r="AF53" s="71">
        <f t="shared" si="6"/>
        <v>47391563.493697442</v>
      </c>
      <c r="AH53" s="71">
        <f t="shared" si="7"/>
        <v>171287570.39759278</v>
      </c>
    </row>
    <row r="54" spans="17:34" x14ac:dyDescent="0.2">
      <c r="Q54" s="19" t="str">
        <f>Risicomarge!AY20</f>
        <v>Y40</v>
      </c>
      <c r="R54" s="71">
        <f>Risicomarge!AY21</f>
        <v>57015785.666334234</v>
      </c>
      <c r="S54" s="71">
        <f>Risicomarge!AY22</f>
        <v>91337439.182382599</v>
      </c>
      <c r="T54" s="71">
        <f>Risicomarge!AY23</f>
        <v>0</v>
      </c>
      <c r="U54" s="71">
        <f>Risicomarge!AY24</f>
        <v>43420577.282006763</v>
      </c>
      <c r="V54" s="71">
        <f>Risicomarge!AY25</f>
        <v>64984459.391477942</v>
      </c>
      <c r="W54" s="71">
        <f>Risicomarge!AY26</f>
        <v>0</v>
      </c>
      <c r="X54" s="71">
        <f>Risicomarge!AY27</f>
        <v>3589299.9742589793</v>
      </c>
      <c r="Z54" s="71">
        <f t="shared" si="0"/>
        <v>51324865.712172814</v>
      </c>
      <c r="AA54" s="71">
        <f t="shared" si="1"/>
        <v>104184751.93417022</v>
      </c>
      <c r="AB54" s="71">
        <f t="shared" si="2"/>
        <v>47643501.105887279</v>
      </c>
      <c r="AC54" s="71">
        <f t="shared" si="3"/>
        <v>99644491.766906127</v>
      </c>
      <c r="AD54" s="71">
        <f t="shared" si="4"/>
        <v>124680379.23822527</v>
      </c>
      <c r="AE54" s="71">
        <f t="shared" si="5"/>
        <v>55326589.491334617</v>
      </c>
      <c r="AF54" s="71">
        <f t="shared" si="6"/>
        <v>44944505.55921372</v>
      </c>
      <c r="AH54" s="71">
        <f t="shared" si="7"/>
        <v>158216698.53708881</v>
      </c>
    </row>
    <row r="55" spans="17:34" x14ac:dyDescent="0.2">
      <c r="Q55" s="19" t="str">
        <f>Risicomarge!AZ20</f>
        <v>Y41</v>
      </c>
      <c r="R55" s="71">
        <f>Risicomarge!AZ21</f>
        <v>54969086.348149657</v>
      </c>
      <c r="S55" s="71">
        <f>Risicomarge!AZ22</f>
        <v>81442748.412790224</v>
      </c>
      <c r="T55" s="71">
        <f>Risicomarge!AZ23</f>
        <v>0</v>
      </c>
      <c r="U55" s="71">
        <f>Risicomarge!AZ24</f>
        <v>40805840.36219766</v>
      </c>
      <c r="V55" s="71">
        <f>Risicomarge!AZ25</f>
        <v>60655886.562664792</v>
      </c>
      <c r="W55" s="71">
        <f>Risicomarge!AZ26</f>
        <v>0</v>
      </c>
      <c r="X55" s="71">
        <f>Risicomarge!AZ27</f>
        <v>3467922.8034505597</v>
      </c>
      <c r="Z55" s="71">
        <f t="shared" si="0"/>
        <v>50639351.586480938</v>
      </c>
      <c r="AA55" s="71">
        <f t="shared" si="1"/>
        <v>93065908.556968421</v>
      </c>
      <c r="AB55" s="71">
        <f t="shared" si="2"/>
        <v>44937195.569232449</v>
      </c>
      <c r="AC55" s="71">
        <f t="shared" si="3"/>
        <v>92361451.447590262</v>
      </c>
      <c r="AD55" s="71">
        <f t="shared" si="4"/>
        <v>116028746.13486125</v>
      </c>
      <c r="AE55" s="71">
        <f t="shared" si="5"/>
        <v>50688630.384529948</v>
      </c>
      <c r="AF55" s="71">
        <f t="shared" si="6"/>
        <v>42575626.121703587</v>
      </c>
      <c r="AH55" s="71">
        <f t="shared" si="7"/>
        <v>146005151.82019693</v>
      </c>
    </row>
    <row r="56" spans="17:34" x14ac:dyDescent="0.2">
      <c r="Q56" s="19" t="str">
        <f>Risicomarge!BA20</f>
        <v>Y42</v>
      </c>
      <c r="R56" s="71">
        <f>Risicomarge!BA21</f>
        <v>52919061.806334868</v>
      </c>
      <c r="S56" s="71">
        <f>Risicomarge!BA22</f>
        <v>72395145.51114279</v>
      </c>
      <c r="T56" s="71">
        <f>Risicomarge!BA23</f>
        <v>0</v>
      </c>
      <c r="U56" s="71">
        <f>Risicomarge!BA24</f>
        <v>38203393.355038106</v>
      </c>
      <c r="V56" s="71">
        <f>Risicomarge!BA25</f>
        <v>56508812.131154224</v>
      </c>
      <c r="W56" s="71">
        <f>Risicomarge!BA26</f>
        <v>0</v>
      </c>
      <c r="X56" s="71">
        <f>Risicomarge!BA27</f>
        <v>3344754.0775354886</v>
      </c>
      <c r="Z56" s="71">
        <f t="shared" si="0"/>
        <v>49783666.9807216</v>
      </c>
      <c r="AA56" s="71">
        <f t="shared" si="1"/>
        <v>82843431.431107163</v>
      </c>
      <c r="AB56" s="71">
        <f t="shared" si="2"/>
        <v>42320360.036544703</v>
      </c>
      <c r="AC56" s="71">
        <f t="shared" si="3"/>
        <v>85392774.317784786</v>
      </c>
      <c r="AD56" s="71">
        <f t="shared" si="4"/>
        <v>107775249.15742657</v>
      </c>
      <c r="AE56" s="71">
        <f t="shared" si="5"/>
        <v>46353192.44336281</v>
      </c>
      <c r="AF56" s="71">
        <f t="shared" si="6"/>
        <v>40252570.900667287</v>
      </c>
      <c r="AH56" s="71">
        <f t="shared" si="7"/>
        <v>134607381.77237219</v>
      </c>
    </row>
    <row r="57" spans="17:34" x14ac:dyDescent="0.2">
      <c r="Q57" s="19" t="str">
        <f>Risicomarge!BB20</f>
        <v>Y43</v>
      </c>
      <c r="R57" s="71">
        <f>Risicomarge!BB21</f>
        <v>50787786.395364404</v>
      </c>
      <c r="S57" s="71">
        <f>Risicomarge!BB22</f>
        <v>64153223.114459082</v>
      </c>
      <c r="T57" s="71">
        <f>Risicomarge!BB23</f>
        <v>0</v>
      </c>
      <c r="U57" s="71">
        <f>Risicomarge!BB24</f>
        <v>35628012.850904055</v>
      </c>
      <c r="V57" s="71">
        <f>Risicomarge!BB25</f>
        <v>52540220.467533149</v>
      </c>
      <c r="W57" s="71">
        <f>Risicomarge!BB26</f>
        <v>0</v>
      </c>
      <c r="X57" s="71">
        <f>Risicomarge!BB27</f>
        <v>3217110.3112025242</v>
      </c>
      <c r="Z57" s="71">
        <f t="shared" si="0"/>
        <v>48688813.311433546</v>
      </c>
      <c r="AA57" s="71">
        <f t="shared" si="1"/>
        <v>73498334.845227286</v>
      </c>
      <c r="AB57" s="71">
        <f t="shared" si="2"/>
        <v>39771334.410408303</v>
      </c>
      <c r="AC57" s="71">
        <f t="shared" si="3"/>
        <v>78740706.441086024</v>
      </c>
      <c r="AD57" s="71">
        <f t="shared" si="4"/>
        <v>99893756.848241687</v>
      </c>
      <c r="AE57" s="71">
        <f t="shared" si="5"/>
        <v>42308416.012381345</v>
      </c>
      <c r="AF57" s="71">
        <f t="shared" si="6"/>
        <v>37956115.239652924</v>
      </c>
      <c r="AH57" s="71">
        <f t="shared" si="7"/>
        <v>123951103.43595846</v>
      </c>
    </row>
    <row r="58" spans="17:34" x14ac:dyDescent="0.2">
      <c r="Q58" s="19" t="str">
        <f>Risicomarge!BC20</f>
        <v>Y44</v>
      </c>
      <c r="R58" s="71">
        <f>Risicomarge!BC21</f>
        <v>48486755.613827258</v>
      </c>
      <c r="S58" s="71">
        <f>Risicomarge!BC22</f>
        <v>56678300.576524749</v>
      </c>
      <c r="T58" s="71">
        <f>Risicomarge!BC23</f>
        <v>0</v>
      </c>
      <c r="U58" s="71">
        <f>Risicomarge!BC24</f>
        <v>33097467.582856491</v>
      </c>
      <c r="V58" s="71">
        <f>Risicomarge!BC25</f>
        <v>48748084.922648787</v>
      </c>
      <c r="W58" s="71">
        <f>Risicomarge!BC26</f>
        <v>0</v>
      </c>
      <c r="X58" s="71">
        <f>Risicomarge!BC27</f>
        <v>3080159.9653607565</v>
      </c>
      <c r="Z58" s="71">
        <f t="shared" si="0"/>
        <v>47274241.691698462</v>
      </c>
      <c r="AA58" s="71">
        <f t="shared" si="1"/>
        <v>65017999.799444258</v>
      </c>
      <c r="AB58" s="71">
        <f t="shared" si="2"/>
        <v>37265771.356121399</v>
      </c>
      <c r="AC58" s="71">
        <f t="shared" si="3"/>
        <v>72411125.179652259</v>
      </c>
      <c r="AD58" s="71">
        <f t="shared" si="4"/>
        <v>92358122.753005221</v>
      </c>
      <c r="AE58" s="71">
        <f t="shared" si="5"/>
        <v>38543617.605455577</v>
      </c>
      <c r="AF58" s="71">
        <f t="shared" si="6"/>
        <v>35663236.995193891</v>
      </c>
      <c r="AH58" s="71">
        <f t="shared" si="7"/>
        <v>113956304.31709826</v>
      </c>
    </row>
    <row r="59" spans="17:34" x14ac:dyDescent="0.2">
      <c r="Q59" s="19" t="str">
        <f>Risicomarge!BD20</f>
        <v>Y45</v>
      </c>
      <c r="R59" s="71">
        <f>Risicomarge!BD21</f>
        <v>46304902.78747762</v>
      </c>
      <c r="S59" s="71">
        <f>Risicomarge!BD22</f>
        <v>49925357.177565567</v>
      </c>
      <c r="T59" s="71">
        <f>Risicomarge!BD23</f>
        <v>0</v>
      </c>
      <c r="U59" s="71">
        <f>Risicomarge!BD24</f>
        <v>30626411.554546956</v>
      </c>
      <c r="V59" s="71">
        <f>Risicomarge!BD25</f>
        <v>45130708.902321756</v>
      </c>
      <c r="W59" s="71">
        <f>Risicomarge!BD26</f>
        <v>0</v>
      </c>
      <c r="X59" s="71">
        <f>Risicomarge!BD27</f>
        <v>2948528.6523936866</v>
      </c>
      <c r="Z59" s="71">
        <f t="shared" si="0"/>
        <v>45843372.88176509</v>
      </c>
      <c r="AA59" s="71">
        <f t="shared" si="1"/>
        <v>57288411.594913341</v>
      </c>
      <c r="AB59" s="71">
        <f t="shared" si="2"/>
        <v>34878712.311128706</v>
      </c>
      <c r="AC59" s="71">
        <f t="shared" si="3"/>
        <v>66410237.463197649</v>
      </c>
      <c r="AD59" s="71">
        <f t="shared" si="4"/>
        <v>85238611.833954453</v>
      </c>
      <c r="AE59" s="71">
        <f t="shared" si="5"/>
        <v>35046693.745552272</v>
      </c>
      <c r="AF59" s="71">
        <f t="shared" si="6"/>
        <v>33464034.463480271</v>
      </c>
      <c r="AH59" s="71">
        <f t="shared" si="7"/>
        <v>104701352.62780131</v>
      </c>
    </row>
    <row r="60" spans="17:34" x14ac:dyDescent="0.2">
      <c r="Q60" s="19" t="str">
        <f>Risicomarge!BE20</f>
        <v>Y46</v>
      </c>
      <c r="R60" s="71">
        <f>Risicomarge!BE21</f>
        <v>44267335.81762892</v>
      </c>
      <c r="S60" s="71">
        <f>Risicomarge!BE22</f>
        <v>43852745.567880511</v>
      </c>
      <c r="T60" s="71">
        <f>Risicomarge!BE23</f>
        <v>0</v>
      </c>
      <c r="U60" s="71">
        <f>Risicomarge!BE24</f>
        <v>28227555.699381445</v>
      </c>
      <c r="V60" s="71">
        <f>Risicomarge!BE25</f>
        <v>41686001.207188919</v>
      </c>
      <c r="W60" s="71">
        <f>Risicomarge!BE26</f>
        <v>0</v>
      </c>
      <c r="X60" s="71">
        <f>Risicomarge!BE27</f>
        <v>2824931.2571485187</v>
      </c>
      <c r="Z60" s="71">
        <f t="shared" si="0"/>
        <v>44431882.541743144</v>
      </c>
      <c r="AA60" s="71">
        <f t="shared" si="1"/>
        <v>50264300.840115875</v>
      </c>
      <c r="AB60" s="71">
        <f t="shared" si="2"/>
        <v>32616067.372288819</v>
      </c>
      <c r="AC60" s="71">
        <f t="shared" si="3"/>
        <v>60739975.509233154</v>
      </c>
      <c r="AD60" s="71">
        <f t="shared" si="4"/>
        <v>78536032.217544124</v>
      </c>
      <c r="AE60" s="71">
        <f t="shared" si="5"/>
        <v>31806186.995564587</v>
      </c>
      <c r="AF60" s="71">
        <f t="shared" si="6"/>
        <v>31370154.438198339</v>
      </c>
      <c r="AH60" s="71">
        <f t="shared" si="7"/>
        <v>96167153.263898537</v>
      </c>
    </row>
    <row r="61" spans="17:34" x14ac:dyDescent="0.2">
      <c r="Q61" s="19" t="str">
        <f>Risicomarge!BF20</f>
        <v>Y47</v>
      </c>
      <c r="R61" s="71">
        <f>Risicomarge!BF21</f>
        <v>42230666.25305333</v>
      </c>
      <c r="S61" s="71">
        <f>Risicomarge!BF22</f>
        <v>38414544.508093074</v>
      </c>
      <c r="T61" s="71">
        <f>Risicomarge!BF23</f>
        <v>0</v>
      </c>
      <c r="U61" s="71">
        <f>Risicomarge!BF24</f>
        <v>25911849.632026222</v>
      </c>
      <c r="V61" s="71">
        <f>Risicomarge!BF25</f>
        <v>38411407.715338863</v>
      </c>
      <c r="W61" s="71">
        <f>Risicomarge!BF26</f>
        <v>0</v>
      </c>
      <c r="X61" s="71">
        <f>Risicomarge!BF27</f>
        <v>2702656.6494606556</v>
      </c>
      <c r="Z61" s="71">
        <f t="shared" si="0"/>
        <v>42905546.21722994</v>
      </c>
      <c r="AA61" s="71">
        <f t="shared" si="1"/>
        <v>43937692.28167101</v>
      </c>
      <c r="AB61" s="71">
        <f t="shared" si="2"/>
        <v>30439034.583297927</v>
      </c>
      <c r="AC61" s="71">
        <f t="shared" si="3"/>
        <v>55396853.779084079</v>
      </c>
      <c r="AD61" s="71">
        <f t="shared" si="4"/>
        <v>72204299.384003744</v>
      </c>
      <c r="AE61" s="71">
        <f t="shared" si="5"/>
        <v>28809339.9846927</v>
      </c>
      <c r="AF61" s="71">
        <f t="shared" si="6"/>
        <v>29341137.549565259</v>
      </c>
      <c r="AH61" s="71">
        <f t="shared" si="7"/>
        <v>88249526.834954426</v>
      </c>
    </row>
    <row r="62" spans="17:34" x14ac:dyDescent="0.2">
      <c r="Q62" s="19" t="str">
        <f>Risicomarge!BG20</f>
        <v>Y48</v>
      </c>
      <c r="R62" s="71">
        <f>Risicomarge!BG21</f>
        <v>40038440.410627581</v>
      </c>
      <c r="S62" s="71">
        <f>Risicomarge!BG22</f>
        <v>33568528.239361346</v>
      </c>
      <c r="T62" s="71">
        <f>Risicomarge!BG23</f>
        <v>0</v>
      </c>
      <c r="U62" s="71">
        <f>Risicomarge!BG24</f>
        <v>23687972.672391865</v>
      </c>
      <c r="V62" s="71">
        <f>Risicomarge!BG25</f>
        <v>35303328.10483896</v>
      </c>
      <c r="W62" s="71">
        <f>Risicomarge!BG26</f>
        <v>0</v>
      </c>
      <c r="X62" s="71">
        <f>Risicomarge!BG27</f>
        <v>2573031.8285535383</v>
      </c>
      <c r="Z62" s="71">
        <f t="shared" si="0"/>
        <v>41115398.334135368</v>
      </c>
      <c r="AA62" s="71">
        <f t="shared" si="1"/>
        <v>38306743.33101216</v>
      </c>
      <c r="AB62" s="71">
        <f t="shared" si="2"/>
        <v>28304532.112214763</v>
      </c>
      <c r="AC62" s="71">
        <f t="shared" si="3"/>
        <v>50375026.741790064</v>
      </c>
      <c r="AD62" s="71">
        <f t="shared" si="4"/>
        <v>66192314.560670502</v>
      </c>
      <c r="AE62" s="71">
        <f t="shared" si="5"/>
        <v>26043796.112259816</v>
      </c>
      <c r="AF62" s="71">
        <f t="shared" si="6"/>
        <v>27330467.125518139</v>
      </c>
      <c r="AH62" s="71">
        <f t="shared" si="7"/>
        <v>80823949.662295833</v>
      </c>
    </row>
    <row r="63" spans="17:34" x14ac:dyDescent="0.2">
      <c r="Q63" s="19" t="str">
        <f>Risicomarge!BH20</f>
        <v>Y49</v>
      </c>
      <c r="R63" s="71">
        <f>Risicomarge!BH21</f>
        <v>37965751.164541632</v>
      </c>
      <c r="S63" s="71">
        <f>Risicomarge!BH22</f>
        <v>29266823.811785899</v>
      </c>
      <c r="T63" s="71">
        <f>Risicomarge!BH23</f>
        <v>0</v>
      </c>
      <c r="U63" s="71">
        <f>Risicomarge!BH24</f>
        <v>21562748.311297454</v>
      </c>
      <c r="V63" s="71">
        <f>Risicomarge!BH25</f>
        <v>32359571.295906618</v>
      </c>
      <c r="W63" s="71">
        <f>Risicomarge!BH26</f>
        <v>0</v>
      </c>
      <c r="X63" s="71">
        <f>Risicomarge!BH27</f>
        <v>2452371.4859049055</v>
      </c>
      <c r="Z63" s="71">
        <f t="shared" si="0"/>
        <v>39352030.907048039</v>
      </c>
      <c r="AA63" s="71">
        <f t="shared" si="1"/>
        <v>33255965.922451507</v>
      </c>
      <c r="AB63" s="71">
        <f t="shared" si="2"/>
        <v>26284316.310564943</v>
      </c>
      <c r="AC63" s="71">
        <f t="shared" si="3"/>
        <v>45672332.783673465</v>
      </c>
      <c r="AD63" s="71">
        <f t="shared" si="4"/>
        <v>60562182.067113452</v>
      </c>
      <c r="AE63" s="71">
        <f t="shared" si="5"/>
        <v>23496491.600899786</v>
      </c>
      <c r="AF63" s="71">
        <f t="shared" si="6"/>
        <v>25424389.178841334</v>
      </c>
      <c r="AH63" s="71">
        <f t="shared" si="7"/>
        <v>73988264.074032903</v>
      </c>
    </row>
    <row r="64" spans="17:34" x14ac:dyDescent="0.2">
      <c r="Q64" s="19" t="str">
        <f>Risicomarge!BI20</f>
        <v>Y50</v>
      </c>
      <c r="R64" s="71">
        <f>Risicomarge!BI21</f>
        <v>36029645.206235491</v>
      </c>
      <c r="S64" s="71">
        <f>Risicomarge!BI22</f>
        <v>25465658.035023518</v>
      </c>
      <c r="T64" s="71">
        <f>Risicomarge!BI23</f>
        <v>0</v>
      </c>
      <c r="U64" s="71">
        <f>Risicomarge!BI24</f>
        <v>19541565.586443111</v>
      </c>
      <c r="V64" s="71">
        <f>Risicomarge!BI25</f>
        <v>29578396.281130642</v>
      </c>
      <c r="W64" s="71">
        <f>Risicomarge!BI26</f>
        <v>0</v>
      </c>
      <c r="X64" s="71">
        <f>Risicomarge!BI27</f>
        <v>2339408.4647278963</v>
      </c>
      <c r="Z64" s="71">
        <f t="shared" si="0"/>
        <v>37642681.883944251</v>
      </c>
      <c r="AA64" s="71">
        <f t="shared" si="1"/>
        <v>28738237.200358085</v>
      </c>
      <c r="AB64" s="71">
        <f t="shared" si="2"/>
        <v>24381461.558306169</v>
      </c>
      <c r="AC64" s="71">
        <f t="shared" si="3"/>
        <v>41282030.351946287</v>
      </c>
      <c r="AD64" s="71">
        <f t="shared" si="4"/>
        <v>55307857.000848927</v>
      </c>
      <c r="AE64" s="71">
        <f t="shared" si="5"/>
        <v>21155612.649321198</v>
      </c>
      <c r="AF64" s="71">
        <f t="shared" si="6"/>
        <v>23626810.233180206</v>
      </c>
      <c r="AH64" s="71">
        <f t="shared" si="7"/>
        <v>67719986.483406365</v>
      </c>
    </row>
    <row r="65" spans="17:34" x14ac:dyDescent="0.2">
      <c r="Q65" s="19" t="str">
        <f>Risicomarge!BJ20</f>
        <v>Y51</v>
      </c>
      <c r="R65" s="71">
        <f>Risicomarge!BJ21</f>
        <v>34403297.78760621</v>
      </c>
      <c r="S65" s="71">
        <f>Risicomarge!BJ22</f>
        <v>22127614.221083444</v>
      </c>
      <c r="T65" s="71">
        <f>Risicomarge!BJ23</f>
        <v>0</v>
      </c>
      <c r="U65" s="71">
        <f>Risicomarge!BJ24</f>
        <v>17629312.356496949</v>
      </c>
      <c r="V65" s="71">
        <f>Risicomarge!BJ25</f>
        <v>26957826.41820306</v>
      </c>
      <c r="W65" s="71">
        <f>Risicomarge!BJ26</f>
        <v>0</v>
      </c>
      <c r="X65" s="71">
        <f>Risicomarge!BJ27</f>
        <v>2244032.5555829587</v>
      </c>
      <c r="Z65" s="71">
        <f t="shared" si="0"/>
        <v>36171858.975781858</v>
      </c>
      <c r="AA65" s="71">
        <f t="shared" si="1"/>
        <v>24673574.467856891</v>
      </c>
      <c r="AB65" s="71">
        <f t="shared" si="2"/>
        <v>22640745.794898819</v>
      </c>
      <c r="AC65" s="71">
        <f t="shared" si="3"/>
        <v>37201137.259765081</v>
      </c>
      <c r="AD65" s="71">
        <f t="shared" si="4"/>
        <v>50466218.737519689</v>
      </c>
      <c r="AE65" s="71">
        <f t="shared" si="5"/>
        <v>19010816.76437239</v>
      </c>
      <c r="AF65" s="71">
        <f t="shared" si="6"/>
        <v>21991641.696159512</v>
      </c>
      <c r="AH65" s="71">
        <f t="shared" si="7"/>
        <v>62097009.320500828</v>
      </c>
    </row>
    <row r="66" spans="17:34" x14ac:dyDescent="0.2">
      <c r="Q66" s="19" t="str">
        <f>Risicomarge!BK20</f>
        <v>Y52</v>
      </c>
      <c r="R66" s="71">
        <f>Risicomarge!BK21</f>
        <v>32793368.074617442</v>
      </c>
      <c r="S66" s="71">
        <f>Risicomarge!BK22</f>
        <v>19207205.960674983</v>
      </c>
      <c r="T66" s="71">
        <f>Risicomarge!BK23</f>
        <v>0</v>
      </c>
      <c r="U66" s="71">
        <f>Risicomarge!BK24</f>
        <v>15828335.043039462</v>
      </c>
      <c r="V66" s="71">
        <f>Risicomarge!BK25</f>
        <v>24495504.389597159</v>
      </c>
      <c r="W66" s="71">
        <f>Risicomarge!BK26</f>
        <v>0</v>
      </c>
      <c r="X66" s="71">
        <f>Risicomarge!BK27</f>
        <v>2149439.1895120838</v>
      </c>
      <c r="Z66" s="71">
        <f t="shared" si="0"/>
        <v>34652802.479226001</v>
      </c>
      <c r="AA66" s="71">
        <f t="shared" si="1"/>
        <v>21089823.800179776</v>
      </c>
      <c r="AB66" s="71">
        <f t="shared" si="2"/>
        <v>20983454.010830961</v>
      </c>
      <c r="AC66" s="71">
        <f t="shared" si="3"/>
        <v>33415248.52538481</v>
      </c>
      <c r="AD66" s="71">
        <f t="shared" si="4"/>
        <v>45947175.217318013</v>
      </c>
      <c r="AE66" s="71">
        <f t="shared" si="5"/>
        <v>17049553.684967324</v>
      </c>
      <c r="AF66" s="71">
        <f t="shared" si="6"/>
        <v>20428741.066325601</v>
      </c>
      <c r="AH66" s="71">
        <f t="shared" si="7"/>
        <v>56919030.332522802</v>
      </c>
    </row>
    <row r="67" spans="17:34" x14ac:dyDescent="0.2">
      <c r="Q67" s="19" t="str">
        <f>Risicomarge!BL20</f>
        <v>Y53</v>
      </c>
      <c r="R67" s="71">
        <f>Risicomarge!BL21</f>
        <v>31152968.135160521</v>
      </c>
      <c r="S67" s="71">
        <f>Risicomarge!BL22</f>
        <v>16665807.00391319</v>
      </c>
      <c r="T67" s="71">
        <f>Risicomarge!BL23</f>
        <v>0</v>
      </c>
      <c r="U67" s="71">
        <f>Risicomarge!BL24</f>
        <v>14139508.499310244</v>
      </c>
      <c r="V67" s="71">
        <f>Risicomarge!BL25</f>
        <v>22188831.803321563</v>
      </c>
      <c r="W67" s="71">
        <f>Risicomarge!BL26</f>
        <v>0</v>
      </c>
      <c r="X67" s="71">
        <f>Risicomarge!BL27</f>
        <v>2052552.2855139992</v>
      </c>
      <c r="Z67" s="71">
        <f t="shared" si="0"/>
        <v>33046862.406391114</v>
      </c>
      <c r="AA67" s="71">
        <f t="shared" si="1"/>
        <v>17959650.045781009</v>
      </c>
      <c r="AB67" s="71">
        <f t="shared" si="2"/>
        <v>19395796.006829411</v>
      </c>
      <c r="AC67" s="71">
        <f t="shared" si="3"/>
        <v>29913514.223327823</v>
      </c>
      <c r="AD67" s="71">
        <f t="shared" si="4"/>
        <v>41726417.909123614</v>
      </c>
      <c r="AE67" s="71">
        <f t="shared" si="5"/>
        <v>15260867.65263908</v>
      </c>
      <c r="AF67" s="71">
        <f t="shared" si="6"/>
        <v>18922879.394962084</v>
      </c>
      <c r="AH67" s="71">
        <f t="shared" si="7"/>
        <v>52119890.346492559</v>
      </c>
    </row>
    <row r="68" spans="17:34" x14ac:dyDescent="0.2">
      <c r="Q68" s="19" t="str">
        <f>Risicomarge!BM20</f>
        <v>Y54</v>
      </c>
      <c r="R68" s="71">
        <f>Risicomarge!BM21</f>
        <v>29684777.797086358</v>
      </c>
      <c r="S68" s="71">
        <f>Risicomarge!BM22</f>
        <v>14467041.157954348</v>
      </c>
      <c r="T68" s="71">
        <f>Risicomarge!BM23</f>
        <v>0</v>
      </c>
      <c r="U68" s="71">
        <f>Risicomarge!BM24</f>
        <v>12561985.326508552</v>
      </c>
      <c r="V68" s="71">
        <f>Risicomarge!BM25</f>
        <v>20034541.222633295</v>
      </c>
      <c r="W68" s="71">
        <f>Risicomarge!BM26</f>
        <v>0</v>
      </c>
      <c r="X68" s="71">
        <f>Risicomarge!BM27</f>
        <v>1967532.9798649244</v>
      </c>
      <c r="Z68" s="71">
        <f t="shared" si="0"/>
        <v>31568536.058222324</v>
      </c>
      <c r="AA68" s="71">
        <f t="shared" si="1"/>
        <v>15194978.34596822</v>
      </c>
      <c r="AB68" s="71">
        <f t="shared" si="2"/>
        <v>17930348.305554468</v>
      </c>
      <c r="AC68" s="71">
        <f t="shared" si="3"/>
        <v>26687899.472280018</v>
      </c>
      <c r="AD68" s="71">
        <f t="shared" si="4"/>
        <v>37845371.869613983</v>
      </c>
      <c r="AE68" s="71">
        <f t="shared" si="5"/>
        <v>13634030.900805235</v>
      </c>
      <c r="AF68" s="71">
        <f t="shared" si="6"/>
        <v>17537859.066421974</v>
      </c>
      <c r="AH68" s="71">
        <f t="shared" si="7"/>
        <v>47800683.424781479</v>
      </c>
    </row>
    <row r="69" spans="17:34" x14ac:dyDescent="0.2">
      <c r="Q69" s="19" t="str">
        <f>Risicomarge!BN20</f>
        <v>Y55</v>
      </c>
      <c r="R69" s="71">
        <f>Risicomarge!BN21</f>
        <v>28631501.26435338</v>
      </c>
      <c r="S69" s="71">
        <f>Risicomarge!BN22</f>
        <v>12576671.845054859</v>
      </c>
      <c r="T69" s="71">
        <f>Risicomarge!BN23</f>
        <v>0</v>
      </c>
      <c r="U69" s="71">
        <f>Risicomarge!BN24</f>
        <v>11093243.441064017</v>
      </c>
      <c r="V69" s="71">
        <f>Risicomarge!BN25</f>
        <v>18029079.2679503</v>
      </c>
      <c r="W69" s="71">
        <f>Risicomarge!BN26</f>
        <v>0</v>
      </c>
      <c r="X69" s="71">
        <f>Risicomarge!BN27</f>
        <v>1911678.8703814589</v>
      </c>
      <c r="Z69" s="71">
        <f t="shared" si="0"/>
        <v>30472522.837672602</v>
      </c>
      <c r="AA69" s="71">
        <f t="shared" si="1"/>
        <v>12699377.206220094</v>
      </c>
      <c r="AB69" s="71">
        <f t="shared" si="2"/>
        <v>16650334.66765886</v>
      </c>
      <c r="AC69" s="71">
        <f t="shared" si="3"/>
        <v>23729870.753898244</v>
      </c>
      <c r="AD69" s="71">
        <f t="shared" si="4"/>
        <v>34355663.98342973</v>
      </c>
      <c r="AE69" s="71">
        <f t="shared" si="5"/>
        <v>12158707.595238864</v>
      </c>
      <c r="AF69" s="71">
        <f t="shared" si="6"/>
        <v>16350134.863723382</v>
      </c>
      <c r="AH69" s="71">
        <f t="shared" si="7"/>
        <v>44114492.01361414</v>
      </c>
    </row>
    <row r="70" spans="17:34" x14ac:dyDescent="0.2">
      <c r="Q70" s="19" t="str">
        <f>Risicomarge!BO20</f>
        <v>Y56</v>
      </c>
      <c r="R70" s="71">
        <f>Risicomarge!BO21</f>
        <v>27581618.612861961</v>
      </c>
      <c r="S70" s="71">
        <f>Risicomarge!BO22</f>
        <v>10962927.714309426</v>
      </c>
      <c r="T70" s="71">
        <f>Risicomarge!BO23</f>
        <v>0</v>
      </c>
      <c r="U70" s="71">
        <f>Risicomarge!BO24</f>
        <v>9731289.1208134368</v>
      </c>
      <c r="V70" s="71">
        <f>Risicomarge!BO25</f>
        <v>16168969.117733845</v>
      </c>
      <c r="W70" s="71">
        <f>Risicomarge!BO26</f>
        <v>0</v>
      </c>
      <c r="X70" s="71">
        <f>Risicomarge!BO27</f>
        <v>1853562.278485758</v>
      </c>
      <c r="Z70" s="71">
        <f t="shared" si="0"/>
        <v>29346519.533339508</v>
      </c>
      <c r="AA70" s="71">
        <f t="shared" si="1"/>
        <v>10542587.620730756</v>
      </c>
      <c r="AB70" s="71">
        <f t="shared" si="2"/>
        <v>15443279.781703852</v>
      </c>
      <c r="AC70" s="71">
        <f t="shared" si="3"/>
        <v>21019896.177879155</v>
      </c>
      <c r="AD70" s="71">
        <f t="shared" si="4"/>
        <v>31134140.829554852</v>
      </c>
      <c r="AE70" s="71">
        <f t="shared" si="5"/>
        <v>10825216.48744428</v>
      </c>
      <c r="AF70" s="71">
        <f t="shared" si="6"/>
        <v>15224031.491338069</v>
      </c>
      <c r="AH70" s="71">
        <f t="shared" si="7"/>
        <v>40757557.268153526</v>
      </c>
    </row>
    <row r="71" spans="17:34" x14ac:dyDescent="0.2">
      <c r="Q71" s="19" t="str">
        <f>Risicomarge!BP20</f>
        <v>Y57</v>
      </c>
      <c r="R71" s="71">
        <f>Risicomarge!BP21</f>
        <v>26443538.309822474</v>
      </c>
      <c r="S71" s="71">
        <f>Risicomarge!BP22</f>
        <v>9596424.887768643</v>
      </c>
      <c r="T71" s="71">
        <f>Risicomarge!BP23</f>
        <v>0</v>
      </c>
      <c r="U71" s="71">
        <f>Risicomarge!BP24</f>
        <v>8473376.6445014589</v>
      </c>
      <c r="V71" s="71">
        <f>Risicomarge!BP25</f>
        <v>14450373.019489229</v>
      </c>
      <c r="W71" s="71">
        <f>Risicomarge!BP26</f>
        <v>0</v>
      </c>
      <c r="X71" s="71">
        <f>Risicomarge!BP27</f>
        <v>1786322.2524909182</v>
      </c>
      <c r="Z71" s="71">
        <f t="shared" si="0"/>
        <v>28103605.905875351</v>
      </c>
      <c r="AA71" s="71">
        <f t="shared" si="1"/>
        <v>8716477.7263106965</v>
      </c>
      <c r="AB71" s="71">
        <f t="shared" si="2"/>
        <v>14282651.650322961</v>
      </c>
      <c r="AC71" s="71">
        <f t="shared" si="3"/>
        <v>18544249.939310964</v>
      </c>
      <c r="AD71" s="71">
        <f t="shared" si="4"/>
        <v>28143632.704260468</v>
      </c>
      <c r="AE71" s="71">
        <f t="shared" si="5"/>
        <v>9624292.7316867746</v>
      </c>
      <c r="AF71" s="71">
        <f t="shared" si="6"/>
        <v>14128144.245944209</v>
      </c>
      <c r="AH71" s="71">
        <f t="shared" si="7"/>
        <v>37627936.784803443</v>
      </c>
    </row>
    <row r="72" spans="17:34" x14ac:dyDescent="0.2">
      <c r="Q72" s="19" t="str">
        <f>Risicomarge!BQ20</f>
        <v>Y58</v>
      </c>
      <c r="R72" s="71">
        <f>Risicomarge!BQ21</f>
        <v>25040218.018427029</v>
      </c>
      <c r="S72" s="71">
        <f>Risicomarge!BQ22</f>
        <v>8449907.9909839258</v>
      </c>
      <c r="T72" s="71">
        <f>Risicomarge!BQ23</f>
        <v>0</v>
      </c>
      <c r="U72" s="71">
        <f>Risicomarge!BQ24</f>
        <v>7316701.6461373502</v>
      </c>
      <c r="V72" s="71">
        <f>Risicomarge!BQ25</f>
        <v>12869055.926132636</v>
      </c>
      <c r="W72" s="71">
        <f>Risicomarge!BQ26</f>
        <v>0</v>
      </c>
      <c r="X72" s="71">
        <f>Risicomarge!BQ27</f>
        <v>1697664.7030928729</v>
      </c>
      <c r="Z72" s="71">
        <f t="shared" si="0"/>
        <v>26569421.177987423</v>
      </c>
      <c r="AA72" s="71">
        <f t="shared" si="1"/>
        <v>7236292.8794446643</v>
      </c>
      <c r="AB72" s="71">
        <f t="shared" si="2"/>
        <v>13118998.643446293</v>
      </c>
      <c r="AC72" s="71">
        <f t="shared" si="3"/>
        <v>16288122.782722868</v>
      </c>
      <c r="AD72" s="71">
        <f t="shared" si="4"/>
        <v>25324354.427327268</v>
      </c>
      <c r="AE72" s="71">
        <f t="shared" si="5"/>
        <v>8547004.9608123004</v>
      </c>
      <c r="AF72" s="71">
        <f t="shared" si="6"/>
        <v>13004158.600767126</v>
      </c>
      <c r="AH72" s="71">
        <f t="shared" si="7"/>
        <v>34548555.356086828</v>
      </c>
    </row>
    <row r="73" spans="17:34" x14ac:dyDescent="0.2">
      <c r="Q73" s="19" t="str">
        <f>Risicomarge!BR20</f>
        <v>Y59</v>
      </c>
      <c r="R73" s="71">
        <f>Risicomarge!BR21</f>
        <v>23633070.568660907</v>
      </c>
      <c r="S73" s="71">
        <f>Risicomarge!BR22</f>
        <v>7497485.2420149604</v>
      </c>
      <c r="T73" s="71">
        <f>Risicomarge!BR23</f>
        <v>0</v>
      </c>
      <c r="U73" s="71">
        <f>Risicomarge!BR24</f>
        <v>6258539.7617374854</v>
      </c>
      <c r="V73" s="71">
        <f>Risicomarge!BR25</f>
        <v>11420450.649487929</v>
      </c>
      <c r="W73" s="71">
        <f>Risicomarge!BR26</f>
        <v>0</v>
      </c>
      <c r="X73" s="71">
        <f>Risicomarge!BR27</f>
        <v>1607306.0282463143</v>
      </c>
      <c r="Z73" s="71">
        <f t="shared" si="0"/>
        <v>25015638.427590728</v>
      </c>
      <c r="AA73" s="71">
        <f t="shared" si="1"/>
        <v>6008965.2026560865</v>
      </c>
      <c r="AB73" s="71">
        <f t="shared" si="2"/>
        <v>12020319.473970771</v>
      </c>
      <c r="AC73" s="71">
        <f t="shared" si="3"/>
        <v>14244962.904046768</v>
      </c>
      <c r="AD73" s="71">
        <f t="shared" si="4"/>
        <v>22734185.990087219</v>
      </c>
      <c r="AE73" s="71">
        <f t="shared" si="5"/>
        <v>7584596.6352477046</v>
      </c>
      <c r="AF73" s="71">
        <f t="shared" si="6"/>
        <v>11935321.273217894</v>
      </c>
      <c r="AH73" s="71">
        <f t="shared" si="7"/>
        <v>31689422.619118128</v>
      </c>
    </row>
    <row r="74" spans="17:34" x14ac:dyDescent="0.2">
      <c r="Q74" s="19" t="str">
        <f>Risicomarge!BS20</f>
        <v>Y60</v>
      </c>
      <c r="R74" s="71">
        <f>Risicomarge!BS21</f>
        <v>22258790.78433799</v>
      </c>
      <c r="S74" s="71">
        <f>Risicomarge!BS22</f>
        <v>6716097.1682128636</v>
      </c>
      <c r="T74" s="71">
        <f>Risicomarge!BS23</f>
        <v>0</v>
      </c>
      <c r="U74" s="71">
        <f>Risicomarge!BS24</f>
        <v>5296564.0241849199</v>
      </c>
      <c r="V74" s="71">
        <f>Risicomarge!BS25</f>
        <v>10099666.949230758</v>
      </c>
      <c r="W74" s="71">
        <f>Risicomarge!BS26</f>
        <v>0</v>
      </c>
      <c r="X74" s="71">
        <f>Risicomarge!BS27</f>
        <v>1518490.1088848682</v>
      </c>
      <c r="Z74" s="71">
        <f t="shared" si="0"/>
        <v>23484305.756813683</v>
      </c>
      <c r="AA74" s="71">
        <f t="shared" si="1"/>
        <v>5000457.2154822852</v>
      </c>
      <c r="AB74" s="71">
        <f t="shared" si="2"/>
        <v>10994153.697921094</v>
      </c>
      <c r="AC74" s="71">
        <f t="shared" si="3"/>
        <v>12405044.318074733</v>
      </c>
      <c r="AD74" s="71">
        <f t="shared" si="4"/>
        <v>20371293.476682149</v>
      </c>
      <c r="AE74" s="71">
        <f t="shared" si="5"/>
        <v>6728857.7666685954</v>
      </c>
      <c r="AF74" s="71">
        <f t="shared" si="6"/>
        <v>10932245.548323285</v>
      </c>
      <c r="AH74" s="71">
        <f t="shared" si="7"/>
        <v>29057937.000535682</v>
      </c>
    </row>
    <row r="75" spans="17:34" x14ac:dyDescent="0.2">
      <c r="Q75" s="19" t="str">
        <f>Risicomarge!BT20</f>
        <v>Y61</v>
      </c>
      <c r="R75" s="71">
        <f>Risicomarge!BT21</f>
        <v>20992770.060800366</v>
      </c>
      <c r="S75" s="71">
        <f>Risicomarge!BT22</f>
        <v>6083428.7941302592</v>
      </c>
      <c r="T75" s="71">
        <f>Risicomarge!BT23</f>
        <v>0</v>
      </c>
      <c r="U75" s="71">
        <f>Risicomarge!BT24</f>
        <v>4428958.3565099034</v>
      </c>
      <c r="V75" s="71">
        <f>Risicomarge!BT25</f>
        <v>8901314.5317545235</v>
      </c>
      <c r="W75" s="71">
        <f>Risicomarge!BT26</f>
        <v>0</v>
      </c>
      <c r="X75" s="71">
        <f>Risicomarge!BT27</f>
        <v>1435505.3255418837</v>
      </c>
      <c r="Z75" s="71">
        <f t="shared" si="0"/>
        <v>22056117.826591901</v>
      </c>
      <c r="AA75" s="71">
        <f t="shared" si="1"/>
        <v>4167804.5009962744</v>
      </c>
      <c r="AB75" s="71">
        <f t="shared" si="2"/>
        <v>10057726.112462824</v>
      </c>
      <c r="AC75" s="71">
        <f t="shared" si="3"/>
        <v>10759349.152305201</v>
      </c>
      <c r="AD75" s="71">
        <f t="shared" si="4"/>
        <v>18243719.755127601</v>
      </c>
      <c r="AE75" s="71">
        <f t="shared" si="5"/>
        <v>5971514.4644098263</v>
      </c>
      <c r="AF75" s="71">
        <f t="shared" si="6"/>
        <v>10016266.062808082</v>
      </c>
      <c r="AH75" s="71">
        <f t="shared" si="7"/>
        <v>26698272.458358046</v>
      </c>
    </row>
    <row r="76" spans="17:34" x14ac:dyDescent="0.2">
      <c r="Q76" s="19" t="str">
        <f>Risicomarge!BU20</f>
        <v>Y62</v>
      </c>
      <c r="R76" s="71">
        <f>Risicomarge!BU21</f>
        <v>19637627.618532766</v>
      </c>
      <c r="S76" s="71">
        <f>Risicomarge!BU22</f>
        <v>5579359.6982445922</v>
      </c>
      <c r="T76" s="71">
        <f>Risicomarge!BU23</f>
        <v>0</v>
      </c>
      <c r="U76" s="71">
        <f>Risicomarge!BU24</f>
        <v>3653862.6679829606</v>
      </c>
      <c r="V76" s="71">
        <f>Risicomarge!BU25</f>
        <v>7819447.72291236</v>
      </c>
      <c r="W76" s="71">
        <f>Risicomarge!BU26</f>
        <v>0</v>
      </c>
      <c r="X76" s="71">
        <f>Risicomarge!BU27</f>
        <v>1345962.2031362739</v>
      </c>
      <c r="Z76" s="71">
        <f t="shared" si="0"/>
        <v>20534140.175483778</v>
      </c>
      <c r="AA76" s="71">
        <f t="shared" si="1"/>
        <v>3538280.3913352308</v>
      </c>
      <c r="AB76" s="71">
        <f t="shared" si="2"/>
        <v>9155621.3168734405</v>
      </c>
      <c r="AC76" s="71">
        <f t="shared" si="3"/>
        <v>9294917.0047843568</v>
      </c>
      <c r="AD76" s="71">
        <f t="shared" si="4"/>
        <v>16287116.436882248</v>
      </c>
      <c r="AE76" s="71">
        <f t="shared" si="5"/>
        <v>5304563.7860173285</v>
      </c>
      <c r="AF76" s="71">
        <f t="shared" si="6"/>
        <v>9123696.7054932956</v>
      </c>
      <c r="AH76" s="71">
        <f t="shared" si="7"/>
        <v>24425025.976421196</v>
      </c>
    </row>
    <row r="77" spans="17:34" x14ac:dyDescent="0.2">
      <c r="Q77" s="19" t="str">
        <f>Risicomarge!BV20</f>
        <v>Y63</v>
      </c>
      <c r="R77" s="71">
        <f>Risicomarge!BV21</f>
        <v>18312961.713443689</v>
      </c>
      <c r="S77" s="71">
        <f>Risicomarge!BV22</f>
        <v>5185036.4602778628</v>
      </c>
      <c r="T77" s="71">
        <f>Risicomarge!BV23</f>
        <v>0</v>
      </c>
      <c r="U77" s="71">
        <f>Risicomarge!BV24</f>
        <v>2969132.2080871351</v>
      </c>
      <c r="V77" s="71">
        <f>Risicomarge!BV25</f>
        <v>6847407.3010702385</v>
      </c>
      <c r="W77" s="71">
        <f>Risicomarge!BV26</f>
        <v>0</v>
      </c>
      <c r="X77" s="71">
        <f>Risicomarge!BV27</f>
        <v>1258378.9216505259</v>
      </c>
      <c r="Z77" s="71">
        <f t="shared" si="0"/>
        <v>19043149.154054418</v>
      </c>
      <c r="AA77" s="71">
        <f t="shared" si="1"/>
        <v>3060930.9092062842</v>
      </c>
      <c r="AB77" s="71">
        <f t="shared" si="2"/>
        <v>8316538.8093086733</v>
      </c>
      <c r="AC77" s="71">
        <f t="shared" si="3"/>
        <v>8003689.7041043518</v>
      </c>
      <c r="AD77" s="71">
        <f t="shared" si="4"/>
        <v>14521067.678956825</v>
      </c>
      <c r="AE77" s="71">
        <f t="shared" si="5"/>
        <v>4719962.7656045854</v>
      </c>
      <c r="AF77" s="71">
        <f t="shared" si="6"/>
        <v>8290754.227300792</v>
      </c>
      <c r="AH77" s="71">
        <f t="shared" si="7"/>
        <v>22321202.651753739</v>
      </c>
    </row>
    <row r="78" spans="17:34" x14ac:dyDescent="0.2">
      <c r="Q78" s="19" t="str">
        <f>Risicomarge!BW20</f>
        <v>Y64</v>
      </c>
      <c r="R78" s="71">
        <f>Risicomarge!BW21</f>
        <v>16858177.63848355</v>
      </c>
      <c r="S78" s="71">
        <f>Risicomarge!BW22</f>
        <v>4883729.2312009782</v>
      </c>
      <c r="T78" s="71">
        <f>Risicomarge!BW23</f>
        <v>0</v>
      </c>
      <c r="U78" s="71">
        <f>Risicomarge!BW24</f>
        <v>2372211.920267853</v>
      </c>
      <c r="V78" s="71">
        <f>Risicomarge!BW25</f>
        <v>5978052.9161663195</v>
      </c>
      <c r="W78" s="71">
        <f>Risicomarge!BW26</f>
        <v>0</v>
      </c>
      <c r="X78" s="71">
        <f>Risicomarge!BW27</f>
        <v>1161676.0000866065</v>
      </c>
      <c r="Z78" s="71">
        <f t="shared" si="0"/>
        <v>17422177.559746537</v>
      </c>
      <c r="AA78" s="71">
        <f t="shared" si="1"/>
        <v>2756751.0306886337</v>
      </c>
      <c r="AB78" s="71">
        <f t="shared" si="2"/>
        <v>7493989.8677256983</v>
      </c>
      <c r="AC78" s="71">
        <f t="shared" si="3"/>
        <v>6872589.6861729082</v>
      </c>
      <c r="AD78" s="71">
        <f t="shared" si="4"/>
        <v>12890054.59374303</v>
      </c>
      <c r="AE78" s="71">
        <f t="shared" si="5"/>
        <v>4209958.7658834048</v>
      </c>
      <c r="AF78" s="71">
        <f t="shared" si="6"/>
        <v>7463786.6188160377</v>
      </c>
      <c r="AH78" s="71">
        <f t="shared" si="7"/>
        <v>20228706.314499956</v>
      </c>
    </row>
    <row r="79" spans="17:34" x14ac:dyDescent="0.2">
      <c r="Q79" s="19" t="str">
        <f>Risicomarge!BX20</f>
        <v>Y65</v>
      </c>
      <c r="R79" s="71">
        <f>Risicomarge!BX21</f>
        <v>15428830.261022773</v>
      </c>
      <c r="S79" s="71">
        <f>Risicomarge!BX22</f>
        <v>4660286.4109862754</v>
      </c>
      <c r="T79" s="71">
        <f>Risicomarge!BX23</f>
        <v>0</v>
      </c>
      <c r="U79" s="71">
        <f>Risicomarge!BX24</f>
        <v>1860072.9985361067</v>
      </c>
      <c r="V79" s="71">
        <f>Risicomarge!BX25</f>
        <v>5204204.0513018323</v>
      </c>
      <c r="W79" s="71">
        <f>Risicomarge!BX26</f>
        <v>0</v>
      </c>
      <c r="X79" s="71">
        <f>Risicomarge!BX27</f>
        <v>1066866.5071964378</v>
      </c>
      <c r="Z79" s="71">
        <f t="shared" ref="Z79:Z114" si="8">SUMPRODUCT($I$15:$O$15,$R79:$X79)</f>
        <v>15831526.297900772</v>
      </c>
      <c r="AA79" s="71">
        <f t="shared" ref="AA79:AA114" si="9">SUMPRODUCT($I$16:$O$16,$R79:$X79)</f>
        <v>2569148.1081900671</v>
      </c>
      <c r="AB79" s="71">
        <f t="shared" ref="AB79:AB114" si="10">SUMPRODUCT($I$17:$O$17,$R79:$X79)</f>
        <v>6726026.2177057182</v>
      </c>
      <c r="AC79" s="71">
        <f t="shared" ref="AC79:AC114" si="11">SUMPRODUCT($I$18:$O$18,$R79:$X79)</f>
        <v>5893963.2537327008</v>
      </c>
      <c r="AD79" s="71">
        <f t="shared" ref="AD79:AD114" si="12">SUMPRODUCT($I$19:$O$19,$R79:$X79)</f>
        <v>11423236.345371258</v>
      </c>
      <c r="AE79" s="71">
        <f t="shared" ref="AE79:AE114" si="13">SUMPRODUCT($I$20:$O$20,$R79:$X79)</f>
        <v>3767173.6283974852</v>
      </c>
      <c r="AF79" s="71">
        <f t="shared" ref="AF79:AF114" si="14">SUMPRODUCT($I$21:$O$21,$R79:$X79)</f>
        <v>6690143.3349116156</v>
      </c>
      <c r="AH79" s="71">
        <f t="shared" ref="AH79:AH114" si="15">SQRT(SUMPRODUCT(R79:X79,Z79:AF79))</f>
        <v>18269768.544297185</v>
      </c>
    </row>
    <row r="80" spans="17:34" x14ac:dyDescent="0.2">
      <c r="Q80" s="19" t="str">
        <f>Risicomarge!BY20</f>
        <v>Y66</v>
      </c>
      <c r="R80" s="71">
        <f>Risicomarge!BY21</f>
        <v>14092079.191172136</v>
      </c>
      <c r="S80" s="71">
        <f>Risicomarge!BY22</f>
        <v>4501359.9623583201</v>
      </c>
      <c r="T80" s="71">
        <f>Risicomarge!BY23</f>
        <v>0</v>
      </c>
      <c r="U80" s="71">
        <f>Risicomarge!BY24</f>
        <v>1428776.7734621721</v>
      </c>
      <c r="V80" s="71">
        <f>Risicomarge!BY25</f>
        <v>4518551.5094412342</v>
      </c>
      <c r="W80" s="71">
        <f>Risicomarge!BY26</f>
        <v>0</v>
      </c>
      <c r="X80" s="71">
        <f>Risicomarge!BY27</f>
        <v>977778.65089640534</v>
      </c>
      <c r="Z80" s="71">
        <f t="shared" si="8"/>
        <v>14340821.740666967</v>
      </c>
      <c r="AA80" s="71">
        <f t="shared" si="9"/>
        <v>2465172.2352911378</v>
      </c>
      <c r="AB80" s="71">
        <f t="shared" si="10"/>
        <v>6026740.2152377525</v>
      </c>
      <c r="AC80" s="71">
        <f t="shared" si="11"/>
        <v>5057837.1814964702</v>
      </c>
      <c r="AD80" s="71">
        <f t="shared" si="12"/>
        <v>10125744.347279036</v>
      </c>
      <c r="AE80" s="71">
        <f t="shared" si="13"/>
        <v>3384615.7453101971</v>
      </c>
      <c r="AF80" s="71">
        <f t="shared" si="14"/>
        <v>5987630.519415291</v>
      </c>
      <c r="AH80" s="71">
        <f t="shared" si="15"/>
        <v>16493132.456299748</v>
      </c>
    </row>
    <row r="81" spans="17:34" x14ac:dyDescent="0.2">
      <c r="Q81" s="19" t="str">
        <f>Risicomarge!BZ20</f>
        <v>Y67</v>
      </c>
      <c r="R81" s="71">
        <f>Risicomarge!BZ21</f>
        <v>12832447.703268863</v>
      </c>
      <c r="S81" s="71">
        <f>Risicomarge!BZ22</f>
        <v>4395053.3055467047</v>
      </c>
      <c r="T81" s="71">
        <f>Risicomarge!BZ23</f>
        <v>0</v>
      </c>
      <c r="U81" s="71">
        <f>Risicomarge!BZ24</f>
        <v>1073089.5690269975</v>
      </c>
      <c r="V81" s="71">
        <f>Risicomarge!BZ25</f>
        <v>3913626.0595871927</v>
      </c>
      <c r="W81" s="71">
        <f>Risicomarge!BZ26</f>
        <v>0</v>
      </c>
      <c r="X81" s="71">
        <f>Risicomarge!BZ27</f>
        <v>893011.65729148826</v>
      </c>
      <c r="Z81" s="71">
        <f t="shared" si="8"/>
        <v>12935343.806101859</v>
      </c>
      <c r="AA81" s="71">
        <f t="shared" si="9"/>
        <v>2433620.2868830366</v>
      </c>
      <c r="AB81" s="71">
        <f t="shared" si="10"/>
        <v>5388177.8699336834</v>
      </c>
      <c r="AC81" s="71">
        <f t="shared" si="11"/>
        <v>4351918.839530142</v>
      </c>
      <c r="AD81" s="71">
        <f t="shared" si="12"/>
        <v>8980299.010627456</v>
      </c>
      <c r="AE81" s="71">
        <f t="shared" si="13"/>
        <v>3055576.3561802725</v>
      </c>
      <c r="AF81" s="71">
        <f t="shared" si="14"/>
        <v>5347802.4902622513</v>
      </c>
      <c r="AH81" s="71">
        <f t="shared" si="15"/>
        <v>14875456.117694037</v>
      </c>
    </row>
    <row r="82" spans="17:34" x14ac:dyDescent="0.2">
      <c r="Q82" s="19" t="str">
        <f>Risicomarge!CA20</f>
        <v>Y68</v>
      </c>
      <c r="R82" s="71">
        <f>Risicomarge!CA21</f>
        <v>11665233.692871645</v>
      </c>
      <c r="S82" s="71">
        <f>Risicomarge!CA22</f>
        <v>4330827.3815140156</v>
      </c>
      <c r="T82" s="71">
        <f>Risicomarge!CA23</f>
        <v>0</v>
      </c>
      <c r="U82" s="71">
        <f>Risicomarge!CA24</f>
        <v>786595.23085151566</v>
      </c>
      <c r="V82" s="71">
        <f>Risicomarge!CA25</f>
        <v>3382013.0890937322</v>
      </c>
      <c r="W82" s="71">
        <f>Risicomarge!CA26</f>
        <v>0</v>
      </c>
      <c r="X82" s="71">
        <f>Risicomarge!CA27</f>
        <v>815033.01042739628</v>
      </c>
      <c r="Z82" s="71">
        <f t="shared" si="8"/>
        <v>11631788.372373423</v>
      </c>
      <c r="AA82" s="71">
        <f t="shared" si="9"/>
        <v>2456671.0382824163</v>
      </c>
      <c r="AB82" s="71">
        <f t="shared" si="10"/>
        <v>4811073.2203716263</v>
      </c>
      <c r="AC82" s="71">
        <f t="shared" si="11"/>
        <v>3764066.8733837348</v>
      </c>
      <c r="AD82" s="71">
        <f t="shared" si="12"/>
        <v>7978084.2257227553</v>
      </c>
      <c r="AE82" s="71">
        <f t="shared" si="13"/>
        <v>2773713.38992537</v>
      </c>
      <c r="AF82" s="71">
        <f t="shared" si="14"/>
        <v>4773493.5136316195</v>
      </c>
      <c r="AH82" s="71">
        <f t="shared" si="15"/>
        <v>13422380.003073085</v>
      </c>
    </row>
    <row r="83" spans="17:34" x14ac:dyDescent="0.2">
      <c r="Q83" s="19" t="str">
        <f>Risicomarge!CB20</f>
        <v>Y69</v>
      </c>
      <c r="R83" s="71">
        <f>Risicomarge!CB21</f>
        <v>10494317.358058382</v>
      </c>
      <c r="S83" s="71">
        <f>Risicomarge!CB22</f>
        <v>4300171.4223929821</v>
      </c>
      <c r="T83" s="71">
        <f>Risicomarge!CB23</f>
        <v>0</v>
      </c>
      <c r="U83" s="71">
        <f>Risicomarge!CB24</f>
        <v>561696.70640425815</v>
      </c>
      <c r="V83" s="71">
        <f>Risicomarge!CB25</f>
        <v>2916444.3448175066</v>
      </c>
      <c r="W83" s="71">
        <f>Risicomarge!CB26</f>
        <v>0</v>
      </c>
      <c r="X83" s="71">
        <f>Risicomarge!CB27</f>
        <v>737270.42625104904</v>
      </c>
      <c r="Z83" s="71">
        <f t="shared" si="8"/>
        <v>10332703.195227275</v>
      </c>
      <c r="AA83" s="71">
        <f t="shared" si="9"/>
        <v>2546127.345683828</v>
      </c>
      <c r="AB83" s="71">
        <f t="shared" si="10"/>
        <v>4266119.1184861111</v>
      </c>
      <c r="AC83" s="71">
        <f t="shared" si="11"/>
        <v>3279279.3409740194</v>
      </c>
      <c r="AD83" s="71">
        <f t="shared" si="12"/>
        <v>7080232.4996952396</v>
      </c>
      <c r="AE83" s="71">
        <f t="shared" si="13"/>
        <v>2533265.0280069988</v>
      </c>
      <c r="AF83" s="71">
        <f t="shared" si="14"/>
        <v>4230385.0285710851</v>
      </c>
      <c r="AH83" s="71">
        <f t="shared" si="15"/>
        <v>12041322.716345426</v>
      </c>
    </row>
    <row r="84" spans="17:34" x14ac:dyDescent="0.2">
      <c r="Q84" s="19" t="str">
        <f>Risicomarge!CC20</f>
        <v>Y70</v>
      </c>
      <c r="R84" s="71">
        <f>Risicomarge!CC21</f>
        <v>9297430.089717105</v>
      </c>
      <c r="S84" s="71">
        <f>Risicomarge!CC22</f>
        <v>4296212.5037579229</v>
      </c>
      <c r="T84" s="71">
        <f>Risicomarge!CC23</f>
        <v>0</v>
      </c>
      <c r="U84" s="71">
        <f>Risicomarge!CC24</f>
        <v>390060.37687442207</v>
      </c>
      <c r="V84" s="71">
        <f>Risicomarge!CC25</f>
        <v>2509873.3549609813</v>
      </c>
      <c r="W84" s="71">
        <f>Risicomarge!CC26</f>
        <v>0</v>
      </c>
      <c r="X84" s="71">
        <f>Risicomarge!CC27</f>
        <v>655975.47752653679</v>
      </c>
      <c r="Z84" s="71">
        <f t="shared" si="8"/>
        <v>9014839.1718995031</v>
      </c>
      <c r="AA84" s="71">
        <f t="shared" si="9"/>
        <v>2696838.4142874973</v>
      </c>
      <c r="AB84" s="71">
        <f t="shared" si="10"/>
        <v>3743288.0692914012</v>
      </c>
      <c r="AC84" s="71">
        <f t="shared" si="11"/>
        <v>2883044.0496760276</v>
      </c>
      <c r="AD84" s="71">
        <f t="shared" si="12"/>
        <v>6267308.0611485839</v>
      </c>
      <c r="AE84" s="71">
        <f t="shared" si="13"/>
        <v>2328989.8034199714</v>
      </c>
      <c r="AF84" s="71">
        <f t="shared" si="14"/>
        <v>3705316.432914664</v>
      </c>
      <c r="AH84" s="71">
        <f t="shared" si="15"/>
        <v>10709170.619702294</v>
      </c>
    </row>
    <row r="85" spans="17:34" x14ac:dyDescent="0.2">
      <c r="Q85" s="19" t="str">
        <f>Risicomarge!CD20</f>
        <v>Y71</v>
      </c>
      <c r="R85" s="71">
        <f>Risicomarge!CD21</f>
        <v>7943237.6463143229</v>
      </c>
      <c r="S85" s="71">
        <f>Risicomarge!CD22</f>
        <v>4313222.3233465189</v>
      </c>
      <c r="T85" s="71">
        <f>Risicomarge!CD23</f>
        <v>0</v>
      </c>
      <c r="U85" s="71">
        <f>Risicomarge!CD24</f>
        <v>262983.85654307459</v>
      </c>
      <c r="V85" s="71">
        <f>Risicomarge!CD25</f>
        <v>2155610.4592225193</v>
      </c>
      <c r="W85" s="71">
        <f>Risicomarge!CD26</f>
        <v>0</v>
      </c>
      <c r="X85" s="71">
        <f>Risicomarge!CD27</f>
        <v>560529.16919251357</v>
      </c>
      <c r="Z85" s="71">
        <f t="shared" si="8"/>
        <v>7543966.9725814518</v>
      </c>
      <c r="AA85" s="71">
        <f t="shared" si="9"/>
        <v>2932061.4907093369</v>
      </c>
      <c r="AB85" s="71">
        <f t="shared" si="10"/>
        <v>3203746.933487969</v>
      </c>
      <c r="AC85" s="71">
        <f t="shared" si="11"/>
        <v>2559226.9592890921</v>
      </c>
      <c r="AD85" s="71">
        <f t="shared" si="12"/>
        <v>5491349.6722073955</v>
      </c>
      <c r="AE85" s="71">
        <f t="shared" si="13"/>
        <v>2156110.8104478894</v>
      </c>
      <c r="AF85" s="71">
        <f t="shared" si="14"/>
        <v>3150987.1597124925</v>
      </c>
      <c r="AH85" s="71">
        <f t="shared" si="15"/>
        <v>9319153.4976769332</v>
      </c>
    </row>
    <row r="86" spans="17:34" x14ac:dyDescent="0.2">
      <c r="Q86" s="19" t="str">
        <f>Risicomarge!CE20</f>
        <v>Y72</v>
      </c>
      <c r="R86" s="71">
        <f>Risicomarge!CE21</f>
        <v>6812822.6464380017</v>
      </c>
      <c r="S86" s="71">
        <f>Risicomarge!CE22</f>
        <v>4346215.370977818</v>
      </c>
      <c r="T86" s="71">
        <f>Risicomarge!CE23</f>
        <v>0</v>
      </c>
      <c r="U86" s="71">
        <f>Risicomarge!CE24</f>
        <v>171847.56830915745</v>
      </c>
      <c r="V86" s="71">
        <f>Risicomarge!CE25</f>
        <v>1847459.5046844003</v>
      </c>
      <c r="W86" s="71">
        <f>Risicomarge!CE26</f>
        <v>0</v>
      </c>
      <c r="X86" s="71">
        <f>Risicomarge!CE27</f>
        <v>483030.05714482989</v>
      </c>
      <c r="Z86" s="71">
        <f t="shared" si="8"/>
        <v>6308891.1941508539</v>
      </c>
      <c r="AA86" s="71">
        <f t="shared" si="9"/>
        <v>3147836.4776167069</v>
      </c>
      <c r="AB86" s="71">
        <f t="shared" si="10"/>
        <v>2747692.9282379081</v>
      </c>
      <c r="AC86" s="71">
        <f t="shared" si="11"/>
        <v>2302888.6776820193</v>
      </c>
      <c r="AD86" s="71">
        <f t="shared" si="12"/>
        <v>4843900.3074791413</v>
      </c>
      <c r="AE86" s="71">
        <f t="shared" si="13"/>
        <v>2010283.5950866546</v>
      </c>
      <c r="AF86" s="71">
        <f t="shared" si="14"/>
        <v>2691062.4870027197</v>
      </c>
      <c r="AH86" s="71">
        <f t="shared" si="15"/>
        <v>8204087.4955589203</v>
      </c>
    </row>
    <row r="87" spans="17:34" x14ac:dyDescent="0.2">
      <c r="Q87" s="19" t="str">
        <f>Risicomarge!CF20</f>
        <v>Y73</v>
      </c>
      <c r="R87" s="71">
        <f>Risicomarge!CF21</f>
        <v>5857394.1927624755</v>
      </c>
      <c r="S87" s="71">
        <f>Risicomarge!CF22</f>
        <v>4391726.9246081747</v>
      </c>
      <c r="T87" s="71">
        <f>Risicomarge!CF23</f>
        <v>0</v>
      </c>
      <c r="U87" s="71">
        <f>Risicomarge!CF24</f>
        <v>108654.67929588974</v>
      </c>
      <c r="V87" s="71">
        <f>Risicomarge!CF25</f>
        <v>1579725.5940541588</v>
      </c>
      <c r="W87" s="71">
        <f>Risicomarge!CF26</f>
        <v>0</v>
      </c>
      <c r="X87" s="71">
        <f>Risicomarge!CF27</f>
        <v>418896.36388145795</v>
      </c>
      <c r="Z87" s="71">
        <f t="shared" si="8"/>
        <v>5259117.9510943359</v>
      </c>
      <c r="AA87" s="71">
        <f t="shared" si="9"/>
        <v>3349473.444755068</v>
      </c>
      <c r="AB87" s="71">
        <f t="shared" si="10"/>
        <v>2358935.4361880627</v>
      </c>
      <c r="AC87" s="71">
        <f t="shared" si="11"/>
        <v>2101173.2984453775</v>
      </c>
      <c r="AD87" s="71">
        <f t="shared" si="12"/>
        <v>4301057.3040151307</v>
      </c>
      <c r="AE87" s="71">
        <f t="shared" si="13"/>
        <v>1887794.5281791231</v>
      </c>
      <c r="AF87" s="71">
        <f t="shared" si="14"/>
        <v>2305339.9804095891</v>
      </c>
      <c r="AH87" s="71">
        <f t="shared" si="15"/>
        <v>7314587.53500304</v>
      </c>
    </row>
    <row r="88" spans="17:34" x14ac:dyDescent="0.2">
      <c r="Q88" s="19" t="str">
        <f>Risicomarge!CG20</f>
        <v>Y74</v>
      </c>
      <c r="R88" s="71">
        <f>Risicomarge!CG21</f>
        <v>5076757.1474212306</v>
      </c>
      <c r="S88" s="71">
        <f>Risicomarge!CG22</f>
        <v>4446797.8099660352</v>
      </c>
      <c r="T88" s="71">
        <f>Risicomarge!CG23</f>
        <v>0</v>
      </c>
      <c r="U88" s="71">
        <f>Risicomarge!CG24</f>
        <v>66337.931543701081</v>
      </c>
      <c r="V88" s="71">
        <f>Risicomarge!CG25</f>
        <v>1347309.3877526184</v>
      </c>
      <c r="W88" s="71">
        <f>Risicomarge!CG26</f>
        <v>0</v>
      </c>
      <c r="X88" s="71">
        <f>Risicomarge!CG27</f>
        <v>366183.3593142787</v>
      </c>
      <c r="Z88" s="71">
        <f t="shared" si="8"/>
        <v>4393430.8816964459</v>
      </c>
      <c r="AA88" s="71">
        <f t="shared" si="9"/>
        <v>3531020.3529348075</v>
      </c>
      <c r="AB88" s="71">
        <f t="shared" si="10"/>
        <v>2034389.8205601864</v>
      </c>
      <c r="AC88" s="71">
        <f t="shared" si="11"/>
        <v>1943237.9177400887</v>
      </c>
      <c r="AD88" s="71">
        <f t="shared" si="12"/>
        <v>3852912.9326998545</v>
      </c>
      <c r="AE88" s="71">
        <f t="shared" si="13"/>
        <v>1785354.1463678181</v>
      </c>
      <c r="AF88" s="71">
        <f t="shared" si="14"/>
        <v>1988784.4759936663</v>
      </c>
      <c r="AH88" s="71">
        <f t="shared" si="15"/>
        <v>6637345.1870067129</v>
      </c>
    </row>
    <row r="89" spans="17:34" x14ac:dyDescent="0.2">
      <c r="Q89" s="19" t="str">
        <f>Risicomarge!CH20</f>
        <v>Y75</v>
      </c>
      <c r="R89" s="71">
        <f>Risicomarge!CH21</f>
        <v>4386157.001575537</v>
      </c>
      <c r="S89" s="71">
        <f>Risicomarge!CH22</f>
        <v>4509272.7350799358</v>
      </c>
      <c r="T89" s="71">
        <f>Risicomarge!CH23</f>
        <v>0</v>
      </c>
      <c r="U89" s="71">
        <f>Risicomarge!CH24</f>
        <v>39006.197566517236</v>
      </c>
      <c r="V89" s="71">
        <f>Risicomarge!CH25</f>
        <v>1145630.9535753424</v>
      </c>
      <c r="W89" s="71">
        <f>Risicomarge!CH26</f>
        <v>0</v>
      </c>
      <c r="X89" s="71">
        <f>Risicomarge!CH27</f>
        <v>319297.38529937953</v>
      </c>
      <c r="Z89" s="71">
        <f t="shared" si="8"/>
        <v>3625070.9025242333</v>
      </c>
      <c r="AA89" s="71">
        <f t="shared" si="9"/>
        <v>3708892.7724715164</v>
      </c>
      <c r="AB89" s="71">
        <f t="shared" si="10"/>
        <v>1749179.0735064005</v>
      </c>
      <c r="AC89" s="71">
        <f t="shared" si="11"/>
        <v>1818964.2044490173</v>
      </c>
      <c r="AD89" s="71">
        <f t="shared" si="12"/>
        <v>3468815.8328473144</v>
      </c>
      <c r="AE89" s="71">
        <f t="shared" si="13"/>
        <v>1700133.6605576552</v>
      </c>
      <c r="AF89" s="71">
        <f t="shared" si="14"/>
        <v>1711995.9234787286</v>
      </c>
      <c r="AH89" s="71">
        <f t="shared" si="15"/>
        <v>6100500.6897837892</v>
      </c>
    </row>
    <row r="90" spans="17:34" x14ac:dyDescent="0.2">
      <c r="Q90" s="19" t="str">
        <f>Risicomarge!CI20</f>
        <v>Y76</v>
      </c>
      <c r="R90" s="71">
        <f>Risicomarge!CI21</f>
        <v>3797570.3041905523</v>
      </c>
      <c r="S90" s="71">
        <f>Risicomarge!CI22</f>
        <v>4577759.0803687433</v>
      </c>
      <c r="T90" s="71">
        <f>Risicomarge!CI23</f>
        <v>0</v>
      </c>
      <c r="U90" s="71">
        <f>Risicomarge!CI24</f>
        <v>22004.851959570264</v>
      </c>
      <c r="V90" s="71">
        <f>Risicomarge!CI25</f>
        <v>970758.20345179248</v>
      </c>
      <c r="W90" s="71">
        <f>Risicomarge!CI26</f>
        <v>0</v>
      </c>
      <c r="X90" s="71">
        <f>Risicomarge!CI27</f>
        <v>278798.39293075562</v>
      </c>
      <c r="Z90" s="71">
        <f t="shared" si="8"/>
        <v>2965519.6831940031</v>
      </c>
      <c r="AA90" s="71">
        <f t="shared" si="9"/>
        <v>3876557.2681739456</v>
      </c>
      <c r="AB90" s="71">
        <f t="shared" si="10"/>
        <v>1504471.2760062232</v>
      </c>
      <c r="AC90" s="71">
        <f t="shared" si="11"/>
        <v>1721523.3220103411</v>
      </c>
      <c r="AD90" s="71">
        <f t="shared" si="12"/>
        <v>3145292.5738040903</v>
      </c>
      <c r="AE90" s="71">
        <f t="shared" si="13"/>
        <v>1629818.8718180819</v>
      </c>
      <c r="AF90" s="71">
        <f t="shared" si="14"/>
        <v>1476381.7328312343</v>
      </c>
      <c r="AH90" s="71">
        <f t="shared" si="15"/>
        <v>5701800.4181951713</v>
      </c>
    </row>
    <row r="91" spans="17:34" x14ac:dyDescent="0.2">
      <c r="Q91" s="19" t="str">
        <f>Risicomarge!CJ20</f>
        <v>Y77</v>
      </c>
      <c r="R91" s="71">
        <f>Risicomarge!CJ21</f>
        <v>3295614.7831017328</v>
      </c>
      <c r="S91" s="71">
        <f>Risicomarge!CJ22</f>
        <v>4651257.2833802979</v>
      </c>
      <c r="T91" s="71">
        <f>Risicomarge!CJ23</f>
        <v>0</v>
      </c>
      <c r="U91" s="71">
        <f>Risicomarge!CJ24</f>
        <v>11817.68623810289</v>
      </c>
      <c r="V91" s="71">
        <f>Risicomarge!CJ25</f>
        <v>819319.56473727885</v>
      </c>
      <c r="W91" s="71">
        <f>Risicomarge!CJ26</f>
        <v>0</v>
      </c>
      <c r="X91" s="71">
        <f>Risicomarge!CJ27</f>
        <v>244392.28855824581</v>
      </c>
      <c r="Z91" s="71">
        <f t="shared" si="8"/>
        <v>2398728.4255805397</v>
      </c>
      <c r="AA91" s="71">
        <f t="shared" si="9"/>
        <v>4035137.9003487099</v>
      </c>
      <c r="AB91" s="71">
        <f t="shared" si="10"/>
        <v>1294661.5502836341</v>
      </c>
      <c r="AC91" s="71">
        <f t="shared" si="11"/>
        <v>1645389.8615913782</v>
      </c>
      <c r="AD91" s="71">
        <f t="shared" si="12"/>
        <v>2873044.4966163998</v>
      </c>
      <c r="AE91" s="71">
        <f t="shared" si="13"/>
        <v>1572474.103213714</v>
      </c>
      <c r="AF91" s="71">
        <f t="shared" si="14"/>
        <v>1276080.2970775245</v>
      </c>
      <c r="AH91" s="71">
        <f t="shared" si="15"/>
        <v>5418394.5832856689</v>
      </c>
    </row>
    <row r="92" spans="17:34" x14ac:dyDescent="0.2">
      <c r="Q92" s="19" t="str">
        <f>Risicomarge!CK20</f>
        <v>Y78</v>
      </c>
      <c r="R92" s="71">
        <f>Risicomarge!CK21</f>
        <v>2830533.0033895648</v>
      </c>
      <c r="S92" s="71">
        <f>Risicomarge!CK22</f>
        <v>4729244.2342351871</v>
      </c>
      <c r="T92" s="71">
        <f>Risicomarge!CK23</f>
        <v>0</v>
      </c>
      <c r="U92" s="71">
        <f>Risicomarge!CK24</f>
        <v>5959.6189302119556</v>
      </c>
      <c r="V92" s="71">
        <f>Risicomarge!CK25</f>
        <v>688452.62083117967</v>
      </c>
      <c r="W92" s="71">
        <f>Risicomarge!CK26</f>
        <v>0</v>
      </c>
      <c r="X92" s="71">
        <f>Risicomarge!CK27</f>
        <v>212207.51350263879</v>
      </c>
      <c r="Z92" s="71">
        <f t="shared" si="8"/>
        <v>1873386.9784142226</v>
      </c>
      <c r="AA92" s="71">
        <f t="shared" si="9"/>
        <v>4195214.0433281437</v>
      </c>
      <c r="AB92" s="71">
        <f t="shared" si="10"/>
        <v>1104911.4396386407</v>
      </c>
      <c r="AC92" s="71">
        <f t="shared" si="11"/>
        <v>1585548.8662802582</v>
      </c>
      <c r="AD92" s="71">
        <f t="shared" si="12"/>
        <v>2634428.6180781331</v>
      </c>
      <c r="AE92" s="71">
        <f t="shared" si="13"/>
        <v>1526537.3689743867</v>
      </c>
      <c r="AF92" s="71">
        <f t="shared" si="14"/>
        <v>1093443.8242903778</v>
      </c>
      <c r="AH92" s="71">
        <f t="shared" si="15"/>
        <v>5215174.1145400042</v>
      </c>
    </row>
    <row r="93" spans="17:34" x14ac:dyDescent="0.2">
      <c r="Q93" s="19" t="str">
        <f>Risicomarge!CL20</f>
        <v>Y79</v>
      </c>
      <c r="R93" s="71">
        <f>Risicomarge!CL21</f>
        <v>2422842.0104433158</v>
      </c>
      <c r="S93" s="71">
        <f>Risicomarge!CL22</f>
        <v>4811058.0249515763</v>
      </c>
      <c r="T93" s="71">
        <f>Risicomarge!CL23</f>
        <v>0</v>
      </c>
      <c r="U93" s="71">
        <f>Risicomarge!CL24</f>
        <v>2783.3270215440562</v>
      </c>
      <c r="V93" s="71">
        <f>Risicomarge!CL25</f>
        <v>575719.98428788222</v>
      </c>
      <c r="W93" s="71">
        <f>Risicomarge!CL26</f>
        <v>0</v>
      </c>
      <c r="X93" s="71">
        <f>Risicomarge!CL27</f>
        <v>183475.0405507785</v>
      </c>
      <c r="Z93" s="71">
        <f t="shared" si="8"/>
        <v>1409876.260415087</v>
      </c>
      <c r="AA93" s="71">
        <f t="shared" si="9"/>
        <v>4349973.3501681034</v>
      </c>
      <c r="AB93" s="71">
        <f t="shared" si="10"/>
        <v>939439.25489246473</v>
      </c>
      <c r="AC93" s="71">
        <f t="shared" si="11"/>
        <v>1539276.5855410739</v>
      </c>
      <c r="AD93" s="71">
        <f t="shared" si="12"/>
        <v>2431455.4167850716</v>
      </c>
      <c r="AE93" s="71">
        <f t="shared" si="13"/>
        <v>1490624.4983818352</v>
      </c>
      <c r="AF93" s="71">
        <f t="shared" si="14"/>
        <v>933811.37098896399</v>
      </c>
      <c r="AH93" s="71">
        <f t="shared" si="15"/>
        <v>5091103.4650194915</v>
      </c>
    </row>
    <row r="94" spans="17:34" x14ac:dyDescent="0.2">
      <c r="Q94" s="19" t="str">
        <f>Risicomarge!CM20</f>
        <v>Y80</v>
      </c>
      <c r="R94" s="71">
        <f>Risicomarge!CM21</f>
        <v>2053081.2650443248</v>
      </c>
      <c r="S94" s="71">
        <f>Risicomarge!CM22</f>
        <v>4896551.9139227457</v>
      </c>
      <c r="T94" s="71">
        <f>Risicomarge!CM23</f>
        <v>0</v>
      </c>
      <c r="U94" s="71">
        <f>Risicomarge!CM24</f>
        <v>1187.6556862756513</v>
      </c>
      <c r="V94" s="71">
        <f>Risicomarge!CM25</f>
        <v>478926.090762462</v>
      </c>
      <c r="W94" s="71">
        <f>Risicomarge!CM26</f>
        <v>0</v>
      </c>
      <c r="X94" s="71">
        <f>Risicomarge!CM27</f>
        <v>156874.10791909599</v>
      </c>
      <c r="Z94" s="71">
        <f t="shared" si="8"/>
        <v>987893.33623402787</v>
      </c>
      <c r="AA94" s="71">
        <f t="shared" si="9"/>
        <v>4503310.0342738489</v>
      </c>
      <c r="AB94" s="71">
        <f t="shared" si="10"/>
        <v>791951.88862208626</v>
      </c>
      <c r="AC94" s="71">
        <f t="shared" si="11"/>
        <v>1504007.206527967</v>
      </c>
      <c r="AD94" s="71">
        <f t="shared" si="12"/>
        <v>2256146.7403271412</v>
      </c>
      <c r="AE94" s="71">
        <f t="shared" si="13"/>
        <v>1463601.0238619174</v>
      </c>
      <c r="AF94" s="71">
        <f t="shared" si="14"/>
        <v>790172.86079236167</v>
      </c>
      <c r="AH94" s="71">
        <f t="shared" si="15"/>
        <v>5028437.9395271847</v>
      </c>
    </row>
    <row r="95" spans="17:34" x14ac:dyDescent="0.2">
      <c r="Q95" s="19" t="str">
        <f>Risicomarge!CN20</f>
        <v>Y81</v>
      </c>
      <c r="R95" s="71">
        <f>Risicomarge!CN21</f>
        <v>1678750.9762531121</v>
      </c>
      <c r="S95" s="71">
        <f>Risicomarge!CN22</f>
        <v>56889.653246735637</v>
      </c>
      <c r="T95" s="71">
        <f>Risicomarge!CN23</f>
        <v>0</v>
      </c>
      <c r="U95" s="71">
        <f>Risicomarge!CN24</f>
        <v>743.79184554492474</v>
      </c>
      <c r="V95" s="71">
        <f>Risicomarge!CN25</f>
        <v>396041.58260862069</v>
      </c>
      <c r="W95" s="71">
        <f>Risicomarge!CN26</f>
        <v>0</v>
      </c>
      <c r="X95" s="71">
        <f>Risicomarge!CN27</f>
        <v>129670.92207023279</v>
      </c>
      <c r="Z95" s="71">
        <f t="shared" si="8"/>
        <v>1795956.6891111417</v>
      </c>
      <c r="AA95" s="71">
        <f t="shared" si="9"/>
        <v>-263601.747203001</v>
      </c>
      <c r="AB95" s="71">
        <f t="shared" si="10"/>
        <v>650126.26588514657</v>
      </c>
      <c r="AC95" s="71">
        <f t="shared" si="11"/>
        <v>245404.72697909738</v>
      </c>
      <c r="AD95" s="71">
        <f t="shared" si="12"/>
        <v>862741.36642391328</v>
      </c>
      <c r="AE95" s="71">
        <f t="shared" si="13"/>
        <v>212243.20461599427</v>
      </c>
      <c r="AF95" s="71">
        <f t="shared" si="14"/>
        <v>648555.00974705222</v>
      </c>
      <c r="AH95" s="71">
        <f t="shared" si="15"/>
        <v>1850926.942227172</v>
      </c>
    </row>
    <row r="96" spans="17:34" x14ac:dyDescent="0.2">
      <c r="Q96" s="19" t="str">
        <f>Risicomarge!CO20</f>
        <v>Y82</v>
      </c>
      <c r="R96" s="71">
        <f>Risicomarge!CO21</f>
        <v>1340196.3528534635</v>
      </c>
      <c r="S96" s="71">
        <f>Risicomarge!CO22</f>
        <v>55363.46397085346</v>
      </c>
      <c r="T96" s="71">
        <f>Risicomarge!CO23</f>
        <v>0</v>
      </c>
      <c r="U96" s="71">
        <f>Risicomarge!CO24</f>
        <v>500.80039540671811</v>
      </c>
      <c r="V96" s="71">
        <f>Risicomarge!CO25</f>
        <v>325260.09468502481</v>
      </c>
      <c r="W96" s="71">
        <f>Risicomarge!CO26</f>
        <v>0</v>
      </c>
      <c r="X96" s="71">
        <f>Risicomarge!CO27</f>
        <v>104820.05721824068</v>
      </c>
      <c r="Z96" s="71">
        <f t="shared" si="8"/>
        <v>1433875.5248365665</v>
      </c>
      <c r="AA96" s="71">
        <f t="shared" si="9"/>
        <v>-198245.40047240449</v>
      </c>
      <c r="AB96" s="71">
        <f t="shared" si="10"/>
        <v>523884.14986043843</v>
      </c>
      <c r="AC96" s="71">
        <f t="shared" si="11"/>
        <v>203176.72803519267</v>
      </c>
      <c r="AD96" s="71">
        <f t="shared" si="12"/>
        <v>700605.46339336759</v>
      </c>
      <c r="AE96" s="71">
        <f t="shared" si="13"/>
        <v>176470.91333522578</v>
      </c>
      <c r="AF96" s="71">
        <f t="shared" si="14"/>
        <v>521309.36920171446</v>
      </c>
      <c r="AH96" s="71">
        <f t="shared" si="15"/>
        <v>1480987.3817826435</v>
      </c>
    </row>
    <row r="97" spans="17:34" x14ac:dyDescent="0.2">
      <c r="Q97" s="19" t="str">
        <f>Risicomarge!CP20</f>
        <v>Y83</v>
      </c>
      <c r="R97" s="71">
        <f>Risicomarge!CP21</f>
        <v>1057701.9471680261</v>
      </c>
      <c r="S97" s="71">
        <f>Risicomarge!CP22</f>
        <v>54706.159465420009</v>
      </c>
      <c r="T97" s="71">
        <f>Risicomarge!CP23</f>
        <v>0</v>
      </c>
      <c r="U97" s="71">
        <f>Risicomarge!CP24</f>
        <v>324.81426873510452</v>
      </c>
      <c r="V97" s="71">
        <f>Risicomarge!CP25</f>
        <v>265055.56099238765</v>
      </c>
      <c r="W97" s="71">
        <f>Risicomarge!CP26</f>
        <v>0</v>
      </c>
      <c r="X97" s="71">
        <f>Risicomarge!CP27</f>
        <v>83741.450017243551</v>
      </c>
      <c r="Z97" s="71">
        <f t="shared" si="8"/>
        <v>1131224.660054079</v>
      </c>
      <c r="AA97" s="71">
        <f t="shared" si="9"/>
        <v>-143374.23351130582</v>
      </c>
      <c r="AB97" s="71">
        <f t="shared" si="10"/>
        <v>417888.62979251123</v>
      </c>
      <c r="AC97" s="71">
        <f t="shared" si="11"/>
        <v>167464.49713559481</v>
      </c>
      <c r="AD97" s="71">
        <f t="shared" si="12"/>
        <v>564255.35728942766</v>
      </c>
      <c r="AE97" s="71">
        <f t="shared" si="13"/>
        <v>146204.32036254884</v>
      </c>
      <c r="AF97" s="71">
        <f t="shared" si="14"/>
        <v>414512.03062453074</v>
      </c>
      <c r="AH97" s="71">
        <f t="shared" si="15"/>
        <v>1171742.4314086956</v>
      </c>
    </row>
    <row r="98" spans="17:34" x14ac:dyDescent="0.2">
      <c r="Q98" s="19" t="str">
        <f>Risicomarge!CQ20</f>
        <v>Y84</v>
      </c>
      <c r="R98" s="71">
        <f>Risicomarge!CQ21</f>
        <v>824096.75855370227</v>
      </c>
      <c r="S98" s="71">
        <f>Risicomarge!CQ22</f>
        <v>54631.977158127047</v>
      </c>
      <c r="T98" s="71">
        <f>Risicomarge!CQ23</f>
        <v>0</v>
      </c>
      <c r="U98" s="71">
        <f>Risicomarge!CQ24</f>
        <v>200.52617487547661</v>
      </c>
      <c r="V98" s="71">
        <f>Risicomarge!CQ25</f>
        <v>214139.85357329546</v>
      </c>
      <c r="W98" s="71">
        <f>Risicomarge!CQ26</f>
        <v>0</v>
      </c>
      <c r="X98" s="71">
        <f>Risicomarge!CQ27</f>
        <v>66171.743896248518</v>
      </c>
      <c r="Z98" s="71">
        <f t="shared" si="8"/>
        <v>880516.66363155656</v>
      </c>
      <c r="AA98" s="71">
        <f t="shared" si="9"/>
        <v>-97807.117543255808</v>
      </c>
      <c r="AB98" s="71">
        <f t="shared" si="10"/>
        <v>329637.05239913543</v>
      </c>
      <c r="AC98" s="71">
        <f t="shared" si="11"/>
        <v>137471.38322511711</v>
      </c>
      <c r="AD98" s="71">
        <f t="shared" si="12"/>
        <v>450465.23656275269</v>
      </c>
      <c r="AE98" s="71">
        <f t="shared" si="13"/>
        <v>120727.9210761795</v>
      </c>
      <c r="AF98" s="71">
        <f t="shared" si="14"/>
        <v>325781.0284717168</v>
      </c>
      <c r="AH98" s="71">
        <f t="shared" si="15"/>
        <v>915606.44238127139</v>
      </c>
    </row>
    <row r="99" spans="17:34" x14ac:dyDescent="0.2">
      <c r="Q99" s="19" t="str">
        <f>Risicomarge!CR20</f>
        <v>Y85</v>
      </c>
      <c r="R99" s="71">
        <f>Risicomarge!CR21</f>
        <v>631657.21855416487</v>
      </c>
      <c r="S99" s="71">
        <f>Risicomarge!CR22</f>
        <v>54972.234230020702</v>
      </c>
      <c r="T99" s="71">
        <f>Risicomarge!CR23</f>
        <v>0</v>
      </c>
      <c r="U99" s="71">
        <f>Risicomarge!CR24</f>
        <v>125.41782556580561</v>
      </c>
      <c r="V99" s="71">
        <f>Risicomarge!CR25</f>
        <v>171415.53716221402</v>
      </c>
      <c r="W99" s="71">
        <f>Risicomarge!CR26</f>
        <v>0</v>
      </c>
      <c r="X99" s="71">
        <f>Risicomarge!CR27</f>
        <v>51439.990203237183</v>
      </c>
      <c r="Z99" s="71">
        <f t="shared" si="8"/>
        <v>673628.04183802253</v>
      </c>
      <c r="AA99" s="71">
        <f t="shared" si="9"/>
        <v>-60056.831661575568</v>
      </c>
      <c r="AB99" s="71">
        <f t="shared" si="10"/>
        <v>256482.0707704575</v>
      </c>
      <c r="AC99" s="71">
        <f t="shared" si="11"/>
        <v>112436.24251498729</v>
      </c>
      <c r="AD99" s="71">
        <f t="shared" si="12"/>
        <v>355995.60682185262</v>
      </c>
      <c r="AE99" s="71">
        <f t="shared" si="13"/>
        <v>99450.827138612192</v>
      </c>
      <c r="AF99" s="71">
        <f t="shared" si="14"/>
        <v>252239.53358872337</v>
      </c>
      <c r="AH99" s="71">
        <f t="shared" si="15"/>
        <v>704423.90351744962</v>
      </c>
    </row>
    <row r="100" spans="17:34" x14ac:dyDescent="0.2">
      <c r="Q100" s="19" t="str">
        <f>Risicomarge!CS20</f>
        <v>Y86</v>
      </c>
      <c r="R100" s="71">
        <f>Risicomarge!CS21</f>
        <v>463942.19699150533</v>
      </c>
      <c r="S100" s="71">
        <f>Risicomarge!CS22</f>
        <v>55527.388510725672</v>
      </c>
      <c r="T100" s="71">
        <f>Risicomarge!CS23</f>
        <v>0</v>
      </c>
      <c r="U100" s="71">
        <f>Risicomarge!CS24</f>
        <v>80.759456794974525</v>
      </c>
      <c r="V100" s="71">
        <f>Risicomarge!CS25</f>
        <v>135862.652119317</v>
      </c>
      <c r="W100" s="71">
        <f>Risicomarge!CS26</f>
        <v>0</v>
      </c>
      <c r="X100" s="71">
        <f>Risicomarge!CS27</f>
        <v>38469.458742387738</v>
      </c>
      <c r="Z100" s="71">
        <f t="shared" si="8"/>
        <v>493643.37757925014</v>
      </c>
      <c r="AA100" s="71">
        <f t="shared" si="9"/>
        <v>-26472.307843122668</v>
      </c>
      <c r="AB100" s="71">
        <f t="shared" si="10"/>
        <v>193534.23999313175</v>
      </c>
      <c r="AC100" s="71">
        <f t="shared" si="11"/>
        <v>91511.297329731839</v>
      </c>
      <c r="AD100" s="71">
        <f t="shared" si="12"/>
        <v>275387.79290886922</v>
      </c>
      <c r="AE100" s="71">
        <f t="shared" si="13"/>
        <v>81813.173187339926</v>
      </c>
      <c r="AF100" s="71">
        <f t="shared" si="14"/>
        <v>188440.86088429208</v>
      </c>
      <c r="AH100" s="71">
        <f t="shared" si="15"/>
        <v>521750.49519263458</v>
      </c>
    </row>
    <row r="101" spans="17:34" x14ac:dyDescent="0.2">
      <c r="Q101" s="19" t="str">
        <f>Risicomarge!CT20</f>
        <v>Y87</v>
      </c>
      <c r="R101" s="71">
        <f>Risicomarge!CT21</f>
        <v>330288.90775485564</v>
      </c>
      <c r="S101" s="71">
        <f>Risicomarge!CT22</f>
        <v>201.58577388842531</v>
      </c>
      <c r="T101" s="71">
        <f>Risicomarge!CT23</f>
        <v>0</v>
      </c>
      <c r="U101" s="71">
        <f>Risicomarge!CT24</f>
        <v>50.285789076072184</v>
      </c>
      <c r="V101" s="71">
        <f>Risicomarge!CT25</f>
        <v>106513.76121378325</v>
      </c>
      <c r="W101" s="71">
        <f>Risicomarge!CT26</f>
        <v>0</v>
      </c>
      <c r="X101" s="71">
        <f>Risicomarge!CT27</f>
        <v>27967.156978489922</v>
      </c>
      <c r="Z101" s="71">
        <f t="shared" si="8"/>
        <v>363858.74085945176</v>
      </c>
      <c r="AA101" s="71">
        <f t="shared" si="9"/>
        <v>-55729.629414110663</v>
      </c>
      <c r="AB101" s="71">
        <f t="shared" si="10"/>
        <v>142820.89679022803</v>
      </c>
      <c r="AC101" s="71">
        <f t="shared" si="11"/>
        <v>60349.35208406228</v>
      </c>
      <c r="AD101" s="71">
        <f t="shared" si="12"/>
        <v>196153.31673512977</v>
      </c>
      <c r="AE101" s="71">
        <f t="shared" si="13"/>
        <v>53307.277050363729</v>
      </c>
      <c r="AF101" s="71">
        <f t="shared" si="14"/>
        <v>137180.39566791867</v>
      </c>
      <c r="AH101" s="71">
        <f t="shared" si="15"/>
        <v>380657.16821028665</v>
      </c>
    </row>
    <row r="102" spans="17:34" x14ac:dyDescent="0.2">
      <c r="Q102" s="19" t="str">
        <f>Risicomarge!CU20</f>
        <v>Y88</v>
      </c>
      <c r="R102" s="71">
        <f>Risicomarge!CU21</f>
        <v>228764.11509003563</v>
      </c>
      <c r="S102" s="71">
        <f>Risicomarge!CU22</f>
        <v>132.30941294171757</v>
      </c>
      <c r="T102" s="71">
        <f>Risicomarge!CU23</f>
        <v>0</v>
      </c>
      <c r="U102" s="71">
        <f>Risicomarge!CU24</f>
        <v>30.228858627115084</v>
      </c>
      <c r="V102" s="71">
        <f>Risicomarge!CU25</f>
        <v>82507.498973869049</v>
      </c>
      <c r="W102" s="71">
        <f>Risicomarge!CU26</f>
        <v>0</v>
      </c>
      <c r="X102" s="71">
        <f>Risicomarge!CU27</f>
        <v>19858.701067507791</v>
      </c>
      <c r="Z102" s="71">
        <f t="shared" si="8"/>
        <v>254322.5877471444</v>
      </c>
      <c r="AA102" s="71">
        <f t="shared" si="9"/>
        <v>-36424.287401443151</v>
      </c>
      <c r="AB102" s="71">
        <f t="shared" si="10"/>
        <v>103409.45352632039</v>
      </c>
      <c r="AC102" s="71">
        <f t="shared" si="11"/>
        <v>46281.730965674018</v>
      </c>
      <c r="AD102" s="71">
        <f t="shared" si="12"/>
        <v>144711.39479580388</v>
      </c>
      <c r="AE102" s="71">
        <f t="shared" si="13"/>
        <v>41286.826840169953</v>
      </c>
      <c r="AF102" s="71">
        <f t="shared" si="14"/>
        <v>97684.161798140733</v>
      </c>
      <c r="AH102" s="71">
        <f t="shared" si="15"/>
        <v>268432.70539746864</v>
      </c>
    </row>
    <row r="103" spans="17:34" x14ac:dyDescent="0.2">
      <c r="Q103" s="19" t="str">
        <f>Risicomarge!CV20</f>
        <v>Y89</v>
      </c>
      <c r="R103" s="71">
        <f>Risicomarge!CV21</f>
        <v>154011.61080002435</v>
      </c>
      <c r="S103" s="71">
        <f>Risicomarge!CV22</f>
        <v>68.169025535302936</v>
      </c>
      <c r="T103" s="71">
        <f>Risicomarge!CV23</f>
        <v>0</v>
      </c>
      <c r="U103" s="71">
        <f>Risicomarge!CV24</f>
        <v>17.528258044621417</v>
      </c>
      <c r="V103" s="71">
        <f>Risicomarge!CV25</f>
        <v>63050.266440525331</v>
      </c>
      <c r="W103" s="71">
        <f>Risicomarge!CV26</f>
        <v>0</v>
      </c>
      <c r="X103" s="71">
        <f>Risicomarge!CV27</f>
        <v>13743.551010324089</v>
      </c>
      <c r="Z103" s="71">
        <f t="shared" si="8"/>
        <v>173193.02290635285</v>
      </c>
      <c r="AA103" s="71">
        <f t="shared" si="9"/>
        <v>-22667.784999828298</v>
      </c>
      <c r="AB103" s="71">
        <f t="shared" si="10"/>
        <v>73463.923672849778</v>
      </c>
      <c r="AC103" s="71">
        <f t="shared" si="11"/>
        <v>34995.591487272133</v>
      </c>
      <c r="AD103" s="71">
        <f t="shared" si="12"/>
        <v>105014.86327851859</v>
      </c>
      <c r="AE103" s="71">
        <f t="shared" si="13"/>
        <v>31542.175476646491</v>
      </c>
      <c r="AF103" s="71">
        <f t="shared" si="14"/>
        <v>68013.402384972665</v>
      </c>
      <c r="AH103" s="71">
        <f t="shared" si="15"/>
        <v>185010.17643109785</v>
      </c>
    </row>
    <row r="104" spans="17:34" x14ac:dyDescent="0.2">
      <c r="Q104" s="19" t="str">
        <f>Risicomarge!CW20</f>
        <v>Y90</v>
      </c>
      <c r="R104" s="71">
        <f>Risicomarge!CW21</f>
        <v>102388.38688178254</v>
      </c>
      <c r="S104" s="71">
        <f>Risicomarge!CW22</f>
        <v>53.367392878893739</v>
      </c>
      <c r="T104" s="71">
        <f>Risicomarge!CW23</f>
        <v>0</v>
      </c>
      <c r="U104" s="71">
        <f>Risicomarge!CW24</f>
        <v>9.8008338833656961</v>
      </c>
      <c r="V104" s="71">
        <f>Risicomarge!CW25</f>
        <v>47433.484475509613</v>
      </c>
      <c r="W104" s="71">
        <f>Risicomarge!CW26</f>
        <v>0</v>
      </c>
      <c r="X104" s="71">
        <f>Risicomarge!CW27</f>
        <v>9398.9372028511716</v>
      </c>
      <c r="Z104" s="71">
        <f t="shared" si="8"/>
        <v>116583.15045315301</v>
      </c>
      <c r="AA104" s="71">
        <f t="shared" si="9"/>
        <v>-13682.9080002185</v>
      </c>
      <c r="AB104" s="71">
        <f t="shared" si="10"/>
        <v>51663.573258913239</v>
      </c>
      <c r="AC104" s="71">
        <f t="shared" si="11"/>
        <v>26089.61922057069</v>
      </c>
      <c r="AD104" s="71">
        <f t="shared" si="12"/>
        <v>75398.557761829448</v>
      </c>
      <c r="AE104" s="71">
        <f t="shared" si="13"/>
        <v>23730.084085974529</v>
      </c>
      <c r="AF104" s="71">
        <f t="shared" si="14"/>
        <v>46856.855250645051</v>
      </c>
      <c r="AH104" s="71">
        <f t="shared" si="15"/>
        <v>126305.61013069464</v>
      </c>
    </row>
    <row r="105" spans="17:34" x14ac:dyDescent="0.2">
      <c r="Q105" s="19" t="str">
        <f>Risicomarge!CX20</f>
        <v>Y91</v>
      </c>
      <c r="R105" s="71">
        <f>Risicomarge!CX21</f>
        <v>66941.091663153406</v>
      </c>
      <c r="S105" s="71">
        <f>Risicomarge!CX22</f>
        <v>41.280342538834809</v>
      </c>
      <c r="T105" s="71">
        <f>Risicomarge!CX23</f>
        <v>0</v>
      </c>
      <c r="U105" s="71">
        <f>Risicomarge!CX24</f>
        <v>5.2851410813929478</v>
      </c>
      <c r="V105" s="71">
        <f>Risicomarge!CX25</f>
        <v>35058.855767846515</v>
      </c>
      <c r="W105" s="71">
        <f>Risicomarge!CX26</f>
        <v>0</v>
      </c>
      <c r="X105" s="71">
        <f>Risicomarge!CX27</f>
        <v>6331.5141418680842</v>
      </c>
      <c r="Z105" s="71">
        <f t="shared" si="8"/>
        <v>77278.364054947349</v>
      </c>
      <c r="AA105" s="71">
        <f t="shared" si="9"/>
        <v>-7927.9573460175416</v>
      </c>
      <c r="AB105" s="71">
        <f t="shared" si="10"/>
        <v>35847.579335178627</v>
      </c>
      <c r="AC105" s="71">
        <f t="shared" si="11"/>
        <v>19127.911646106382</v>
      </c>
      <c r="AD105" s="71">
        <f t="shared" si="12"/>
        <v>53389.969875277289</v>
      </c>
      <c r="AE105" s="71">
        <f t="shared" si="13"/>
        <v>17539.747969557968</v>
      </c>
      <c r="AF105" s="71">
        <f t="shared" si="14"/>
        <v>31832.822284888411</v>
      </c>
      <c r="AH105" s="71">
        <f t="shared" si="15"/>
        <v>85124.691450112732</v>
      </c>
    </row>
    <row r="106" spans="17:34" x14ac:dyDescent="0.2">
      <c r="Q106" s="19" t="str">
        <f>Risicomarge!CY20</f>
        <v>Y92</v>
      </c>
      <c r="R106" s="71">
        <f>Risicomarge!CY21</f>
        <v>43171.809055823374</v>
      </c>
      <c r="S106" s="71">
        <f>Risicomarge!CY22</f>
        <v>31.339817805828684</v>
      </c>
      <c r="T106" s="71">
        <f>Risicomarge!CY23</f>
        <v>0</v>
      </c>
      <c r="U106" s="71">
        <f>Risicomarge!CY24</f>
        <v>3.002930708598333</v>
      </c>
      <c r="V106" s="71">
        <f>Risicomarge!CY25</f>
        <v>25343.985756692698</v>
      </c>
      <c r="W106" s="71">
        <f>Risicomarge!CY26</f>
        <v>0</v>
      </c>
      <c r="X106" s="71">
        <f>Risicomarge!CY27</f>
        <v>4201.4026945362539</v>
      </c>
      <c r="Z106" s="71">
        <f t="shared" si="8"/>
        <v>50550.321214179159</v>
      </c>
      <c r="AA106" s="71">
        <f t="shared" si="9"/>
        <v>-4424.8652742996901</v>
      </c>
      <c r="AB106" s="71">
        <f t="shared" si="10"/>
        <v>24515.295815936257</v>
      </c>
      <c r="AC106" s="71">
        <f t="shared" si="11"/>
        <v>13733.181437140469</v>
      </c>
      <c r="AD106" s="71">
        <f t="shared" si="12"/>
        <v>37196.625114088361</v>
      </c>
      <c r="AE106" s="71">
        <f t="shared" si="13"/>
        <v>12679.827832797806</v>
      </c>
      <c r="AF106" s="71">
        <f t="shared" si="14"/>
        <v>21331.10213034242</v>
      </c>
      <c r="AH106" s="71">
        <f t="shared" si="15"/>
        <v>56697.289772494194</v>
      </c>
    </row>
    <row r="107" spans="17:34" x14ac:dyDescent="0.2">
      <c r="Q107" s="19" t="str">
        <f>Risicomarge!CZ20</f>
        <v>Y93</v>
      </c>
      <c r="R107" s="71">
        <f>Risicomarge!CZ21</f>
        <v>28050.930288515119</v>
      </c>
      <c r="S107" s="71">
        <f>Risicomarge!CZ22</f>
        <v>23.183955375894936</v>
      </c>
      <c r="T107" s="71">
        <f>Risicomarge!CZ23</f>
        <v>0</v>
      </c>
      <c r="U107" s="71">
        <f>Risicomarge!CZ24</f>
        <v>1.871517452052494</v>
      </c>
      <c r="V107" s="71">
        <f>Risicomarge!CZ25</f>
        <v>17818.948558965381</v>
      </c>
      <c r="W107" s="71">
        <f>Risicomarge!CZ26</f>
        <v>0</v>
      </c>
      <c r="X107" s="71">
        <f>Risicomarge!CZ27</f>
        <v>2776.2817569020049</v>
      </c>
      <c r="Z107" s="71">
        <f t="shared" si="8"/>
        <v>33193.94187863799</v>
      </c>
      <c r="AA107" s="71">
        <f t="shared" si="9"/>
        <v>-2534.3435976485271</v>
      </c>
      <c r="AB107" s="71">
        <f t="shared" si="10"/>
        <v>16616.277290836973</v>
      </c>
      <c r="AC107" s="71">
        <f t="shared" si="11"/>
        <v>9611.2122250042175</v>
      </c>
      <c r="AD107" s="71">
        <f t="shared" si="12"/>
        <v>25532.483317889662</v>
      </c>
      <c r="AE107" s="71">
        <f t="shared" si="13"/>
        <v>8915.2702683266652</v>
      </c>
      <c r="AF107" s="71">
        <f t="shared" si="14"/>
        <v>14244.219348135142</v>
      </c>
      <c r="AH107" s="71">
        <f t="shared" si="15"/>
        <v>37756.961665670242</v>
      </c>
    </row>
    <row r="108" spans="17:34" x14ac:dyDescent="0.2">
      <c r="Q108" s="19" t="str">
        <f>Risicomarge!DA20</f>
        <v>Y94</v>
      </c>
      <c r="R108" s="71">
        <f>Risicomarge!DA21</f>
        <v>17712.705503610145</v>
      </c>
      <c r="S108" s="71">
        <f>Risicomarge!DA22</f>
        <v>16.588167640183226</v>
      </c>
      <c r="T108" s="71">
        <f>Risicomarge!DA23</f>
        <v>0</v>
      </c>
      <c r="U108" s="71">
        <f>Risicomarge!DA24</f>
        <v>1.1316013869678241</v>
      </c>
      <c r="V108" s="71">
        <f>Risicomarge!DA25</f>
        <v>12091.539036679405</v>
      </c>
      <c r="W108" s="71">
        <f>Risicomarge!DA26</f>
        <v>0</v>
      </c>
      <c r="X108" s="71">
        <f>Risicomarge!DA27</f>
        <v>1775.632372282696</v>
      </c>
      <c r="Z108" s="71">
        <f t="shared" si="8"/>
        <v>21175.351313940624</v>
      </c>
      <c r="AA108" s="71">
        <f t="shared" si="9"/>
        <v>-1388.4205487457593</v>
      </c>
      <c r="AB108" s="71">
        <f t="shared" si="10"/>
        <v>10917.853987312912</v>
      </c>
      <c r="AC108" s="71">
        <f t="shared" si="11"/>
        <v>6494.9562547073901</v>
      </c>
      <c r="AD108" s="71">
        <f t="shared" si="12"/>
        <v>16968.336348256144</v>
      </c>
      <c r="AE108" s="71">
        <f t="shared" si="13"/>
        <v>6049.9165602497487</v>
      </c>
      <c r="AF108" s="71">
        <f t="shared" si="14"/>
        <v>9226.9764077018262</v>
      </c>
      <c r="AH108" s="71">
        <f t="shared" si="15"/>
        <v>24425.685240300878</v>
      </c>
    </row>
    <row r="109" spans="17:34" x14ac:dyDescent="0.2">
      <c r="Q109" s="19" t="str">
        <f>Risicomarge!DB20</f>
        <v>Y95</v>
      </c>
      <c r="R109" s="71">
        <f>Risicomarge!DB21</f>
        <v>11337.316139803474</v>
      </c>
      <c r="S109" s="71">
        <f>Risicomarge!DB22</f>
        <v>11.400542878384535</v>
      </c>
      <c r="T109" s="71">
        <f>Risicomarge!DB23</f>
        <v>0</v>
      </c>
      <c r="U109" s="71">
        <f>Risicomarge!DB24</f>
        <v>0.65836670395685148</v>
      </c>
      <c r="V109" s="71">
        <f>Risicomarge!DB25</f>
        <v>7819.5194236329435</v>
      </c>
      <c r="W109" s="71">
        <f>Risicomarge!DB26</f>
        <v>0</v>
      </c>
      <c r="X109" s="71">
        <f>Risicomarge!DB27</f>
        <v>1142.3312436452086</v>
      </c>
      <c r="Z109" s="71">
        <f t="shared" si="8"/>
        <v>13574.928670903415</v>
      </c>
      <c r="AA109" s="71">
        <f t="shared" si="9"/>
        <v>-867.88404448825872</v>
      </c>
      <c r="AB109" s="71">
        <f t="shared" si="10"/>
        <v>7029.6715576786419</v>
      </c>
      <c r="AC109" s="71">
        <f t="shared" si="11"/>
        <v>4198.8510251513271</v>
      </c>
      <c r="AD109" s="71">
        <f t="shared" si="12"/>
        <v>10942.610588566689</v>
      </c>
      <c r="AE109" s="71">
        <f t="shared" si="13"/>
        <v>3912.6098475360677</v>
      </c>
      <c r="AF109" s="71">
        <f t="shared" si="14"/>
        <v>5931.7047261803027</v>
      </c>
      <c r="AH109" s="71">
        <f t="shared" si="15"/>
        <v>15691.974242621731</v>
      </c>
    </row>
    <row r="110" spans="17:34" x14ac:dyDescent="0.2">
      <c r="Q110" s="19" t="str">
        <f>Risicomarge!DC20</f>
        <v>Y96</v>
      </c>
      <c r="R110" s="71">
        <f>Risicomarge!DC21</f>
        <v>7241.6660187483831</v>
      </c>
      <c r="S110" s="71">
        <f>Risicomarge!DC22</f>
        <v>7.5085655056420277</v>
      </c>
      <c r="T110" s="71">
        <f>Risicomarge!DC23</f>
        <v>0</v>
      </c>
      <c r="U110" s="71">
        <f>Risicomarge!DC24</f>
        <v>0.361534234326021</v>
      </c>
      <c r="V110" s="71">
        <f>Risicomarge!DC25</f>
        <v>4704.1302251720035</v>
      </c>
      <c r="W110" s="71">
        <f>Risicomarge!DC26</f>
        <v>0</v>
      </c>
      <c r="X110" s="71">
        <f>Risicomarge!DC27</f>
        <v>723.1113235201376</v>
      </c>
      <c r="Z110" s="71">
        <f t="shared" si="8"/>
        <v>8596.5992645450078</v>
      </c>
      <c r="AA110" s="71">
        <f t="shared" si="9"/>
        <v>-626.7849993298712</v>
      </c>
      <c r="AB110" s="71">
        <f t="shared" si="10"/>
        <v>4343.2594481531314</v>
      </c>
      <c r="AC110" s="71">
        <f t="shared" si="11"/>
        <v>2535.0816190767728</v>
      </c>
      <c r="AD110" s="71">
        <f t="shared" si="12"/>
        <v>6697.3824692327071</v>
      </c>
      <c r="AE110" s="71">
        <f t="shared" si="13"/>
        <v>2353.9422539624125</v>
      </c>
      <c r="AF110" s="71">
        <f t="shared" si="14"/>
        <v>3709.6507680588156</v>
      </c>
      <c r="AH110" s="71">
        <f t="shared" si="15"/>
        <v>9820.2729500336609</v>
      </c>
    </row>
    <row r="111" spans="17:34" x14ac:dyDescent="0.2">
      <c r="Q111" s="19" t="str">
        <f>Risicomarge!DD20</f>
        <v>Y97</v>
      </c>
      <c r="R111" s="71">
        <f>Risicomarge!DD21</f>
        <v>4359.1787259720459</v>
      </c>
      <c r="S111" s="71">
        <f>Risicomarge!DD22</f>
        <v>4.7217206469706081</v>
      </c>
      <c r="T111" s="71">
        <f>Risicomarge!DD23</f>
        <v>0</v>
      </c>
      <c r="U111" s="71">
        <f>Risicomarge!DD24</f>
        <v>0.1780964736778991</v>
      </c>
      <c r="V111" s="71">
        <f>Risicomarge!DD25</f>
        <v>2494.8291957778974</v>
      </c>
      <c r="W111" s="71">
        <f>Risicomarge!DD26</f>
        <v>0</v>
      </c>
      <c r="X111" s="71">
        <f>Risicomarge!DD27</f>
        <v>426.75621678443389</v>
      </c>
      <c r="Z111" s="71">
        <f t="shared" si="8"/>
        <v>5088.3946489508853</v>
      </c>
      <c r="AA111" s="71">
        <f t="shared" si="9"/>
        <v>-461.32113778314692</v>
      </c>
      <c r="AB111" s="71">
        <f t="shared" si="10"/>
        <v>2443.8983335780686</v>
      </c>
      <c r="AC111" s="71">
        <f t="shared" si="11"/>
        <v>1355.4621787204776</v>
      </c>
      <c r="AD111" s="71">
        <f t="shared" si="12"/>
        <v>3692.5824098655989</v>
      </c>
      <c r="AE111" s="71">
        <f t="shared" si="13"/>
        <v>1248.5950280506913</v>
      </c>
      <c r="AF111" s="71">
        <f t="shared" si="14"/>
        <v>2140.3027213403393</v>
      </c>
      <c r="AH111" s="71">
        <f t="shared" si="15"/>
        <v>5683.7518218718005</v>
      </c>
    </row>
    <row r="112" spans="17:34" x14ac:dyDescent="0.2">
      <c r="Q112" s="19" t="str">
        <f>Risicomarge!DE20</f>
        <v>Y98</v>
      </c>
      <c r="R112" s="71">
        <f>Risicomarge!DE21</f>
        <v>2024.2264146929867</v>
      </c>
      <c r="S112" s="71">
        <f>Risicomarge!DE22</f>
        <v>2.8312445352093492</v>
      </c>
      <c r="T112" s="71">
        <f>Risicomarge!DE23</f>
        <v>0</v>
      </c>
      <c r="U112" s="71">
        <f>Risicomarge!DE24</f>
        <v>6.6600601781772198E-2</v>
      </c>
      <c r="V112" s="71">
        <f>Risicomarge!DE25</f>
        <v>989.29773627157203</v>
      </c>
      <c r="W112" s="71">
        <f>Risicomarge!DE26</f>
        <v>0</v>
      </c>
      <c r="X112" s="71">
        <f>Risicomarge!DE27</f>
        <v>200.17723197088819</v>
      </c>
      <c r="Z112" s="71">
        <f t="shared" si="8"/>
        <v>2320.8873456197998</v>
      </c>
      <c r="AA112" s="71">
        <f t="shared" si="9"/>
        <v>-255.88427491969887</v>
      </c>
      <c r="AB112" s="71">
        <f t="shared" si="10"/>
        <v>1050.7497798017548</v>
      </c>
      <c r="AC112" s="71">
        <f t="shared" si="11"/>
        <v>545.46758786409214</v>
      </c>
      <c r="AD112" s="71">
        <f t="shared" si="12"/>
        <v>1546.1397593722338</v>
      </c>
      <c r="AE112" s="71">
        <f t="shared" si="13"/>
        <v>495.35667926958837</v>
      </c>
      <c r="AF112" s="71">
        <f t="shared" si="14"/>
        <v>953.57491986247339</v>
      </c>
      <c r="AH112" s="71">
        <f t="shared" si="15"/>
        <v>2533.3357219062455</v>
      </c>
    </row>
    <row r="113" spans="17:34" x14ac:dyDescent="0.2">
      <c r="Q113" s="19" t="str">
        <f>Risicomarge!DF20</f>
        <v>Y99</v>
      </c>
      <c r="R113" s="71">
        <f>Risicomarge!DF21</f>
        <v>0</v>
      </c>
      <c r="S113" s="71">
        <f>Risicomarge!DF22</f>
        <v>0</v>
      </c>
      <c r="T113" s="71">
        <f>Risicomarge!DF23</f>
        <v>0</v>
      </c>
      <c r="U113" s="71">
        <f>Risicomarge!DF24</f>
        <v>0</v>
      </c>
      <c r="V113" s="71">
        <f>Risicomarge!DF25</f>
        <v>0</v>
      </c>
      <c r="W113" s="71">
        <f>Risicomarge!DF26</f>
        <v>0</v>
      </c>
      <c r="X113" s="71">
        <f>Risicomarge!DF27</f>
        <v>0</v>
      </c>
      <c r="Z113" s="71">
        <f t="shared" si="8"/>
        <v>0</v>
      </c>
      <c r="AA113" s="71">
        <f t="shared" si="9"/>
        <v>0</v>
      </c>
      <c r="AB113" s="71">
        <f t="shared" si="10"/>
        <v>0</v>
      </c>
      <c r="AC113" s="71">
        <f t="shared" si="11"/>
        <v>0</v>
      </c>
      <c r="AD113" s="71">
        <f t="shared" si="12"/>
        <v>0</v>
      </c>
      <c r="AE113" s="71">
        <f t="shared" si="13"/>
        <v>0</v>
      </c>
      <c r="AF113" s="71">
        <f t="shared" si="14"/>
        <v>0</v>
      </c>
      <c r="AH113" s="71">
        <f t="shared" si="15"/>
        <v>0</v>
      </c>
    </row>
    <row r="114" spans="17:34" x14ac:dyDescent="0.2">
      <c r="Q114" s="19" t="str">
        <f>Risicomarge!DG20</f>
        <v>Y100</v>
      </c>
      <c r="R114" s="71">
        <f>Risicomarge!DG21</f>
        <v>0</v>
      </c>
      <c r="S114" s="71">
        <f>Risicomarge!DG22</f>
        <v>0</v>
      </c>
      <c r="T114" s="71">
        <f>Risicomarge!DG23</f>
        <v>0</v>
      </c>
      <c r="U114" s="71">
        <f>Risicomarge!DG24</f>
        <v>0</v>
      </c>
      <c r="V114" s="71">
        <f>Risicomarge!DG25</f>
        <v>0</v>
      </c>
      <c r="W114" s="71">
        <f>Risicomarge!DG26</f>
        <v>0</v>
      </c>
      <c r="X114" s="71">
        <f>Risicomarge!DG27</f>
        <v>0</v>
      </c>
      <c r="Z114" s="71">
        <f t="shared" si="8"/>
        <v>0</v>
      </c>
      <c r="AA114" s="71">
        <f t="shared" si="9"/>
        <v>0</v>
      </c>
      <c r="AB114" s="71">
        <f t="shared" si="10"/>
        <v>0</v>
      </c>
      <c r="AC114" s="71">
        <f t="shared" si="11"/>
        <v>0</v>
      </c>
      <c r="AD114" s="71">
        <f t="shared" si="12"/>
        <v>0</v>
      </c>
      <c r="AE114" s="71">
        <f t="shared" si="13"/>
        <v>0</v>
      </c>
      <c r="AF114" s="71">
        <f t="shared" si="14"/>
        <v>0</v>
      </c>
      <c r="AH114" s="71">
        <f t="shared" si="15"/>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2C963-B7F2-4F34-8094-2438436A32DB}">
  <sheetPr codeName="Blad2"/>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venadatastore xmlns="http://venasolutions.com/VenaSPMAddin/ServerSideBlobV1">{"Version":1,"Mappings":{"_vena_CorCo1_P_PVSelectie_1":{"RangeName":null,"SectionName":"CorCo1","BlockName":"","VenaRangeType":0,"DimensionIdStr":"1","MemberIdStr":"-1","DimensionId":1,"MemberId":"-1","Inc":"","SourceGlobalVariableId":"-1","SourceFormVariableId":"00000000-0000-0000-0000-000000000000","IsLineItemDetailEnabled":false,"LineItemDetailOrder":0,"LineItemID":null,"PageVariableSectionReference":"Selectie","PageVariableDimensionName":null,"IsDynamicRange":false,"IsDynamicRangeEntry":false,"DynamicRangeID":null,"DynamicRangeEntryID":null,"IsMultiDynamicRange":false,"MultiDynamicCollectionID":null,"MultiDynamicRangeID":null,"IsPageVariable":true},"_vena_CorCo1_P_PVSelectie_2":{"RangeName":null,"SectionName":"CorCo1","BlockName":"","VenaRangeType":0,"DimensionIdStr":"2","MemberIdStr":"-1","DimensionId":2,"MemberId":"-1","Inc":"","SourceGlobalVariableId":"-1","SourceFormVariableId":"00000000-0000-0000-0000-000000000000","IsLineItemDetailEnabled":false,"LineItemDetailOrder":0,"LineItemID":null,"PageVariableSectionReference":"Selectie","PageVariableDimensionName":null,"IsDynamicRange":false,"IsDynamicRangeEntry":false,"DynamicRangeID":null,"DynamicRangeEntryID":null,"IsMultiDynamicRange":false,"MultiDynamicCollectionID":null,"MultiDynamicRangeID":null,"IsPageVariable":true},"_vena_DYNP_SSelectie_e2378de1":{"RangeName":null,"SectionName":"Selectie","BlockName":"","VenaRangeType":7,"DimensionIdStr":"-1","MemberIdStr":"-1","DimensionId":-1,"MemberId":"-1","Inc":"","SourceGlobalVariableId":"-1","SourceFormVariableId":"00000000-0000-0000-0000-000000000000","IsLineItemDetailEnabled":false,"LineItemDetailOrder":0,"LineItemID":null,"PageVariableSectionReference":"","PageVariableDimensionName":null,"IsDynamicRange":true,"IsDynamicRangeEntry":false,"DynamicRangeID":"e2378de1","DynamicRangeEntryID":null,"IsMultiDynamicRange":false,"MultiDynamicCollectionID":null,"MultiDynamicRangeID":null,"IsPageVariable":false},"_vena_RMTot3_P_FV_6fac4fab3cb84dcf80fab546ba44fcb5":{"RangeName":null,"SectionName":"RMTot3","BlockName":"","VenaRangeType":0,"DimensionIdStr":"FV","MemberIdStr":"6fac4fab3cb84dcf80fab546ba44fcb5","DimensionId":-1,"MemberId":"-1","Inc":"","SourceGlobalVariableId":"-1","SourceFormVariableId":"6fac4fab-3cb8-4dcf-80fa-b546ba44fcb5","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P_PVSelectie_1":{"RangeName":null,"SectionName":"RMTot3","BlockName":"","VenaRangeType":0,"DimensionIdStr":"1","MemberIdStr":"-1","DimensionId":1,"MemberId":"-1","Inc":"","SourceGlobalVariableId":"-1","SourceFormVariableId":"00000000-0000-0000-0000-000000000000","IsLineItemDetailEnabled":false,"LineItemDetailOrder":0,"LineItemID":null,"PageVariableSectionReference":"Selectie","PageVariableDimensionName":null,"IsDynamicRange":false,"IsDynamicRangeEntry":false,"DynamicRangeID":null,"DynamicRangeEntryID":null,"IsMultiDynamicRange":false,"MultiDynamicCollectionID":null,"MultiDynamicRangeID":null,"IsPageVariable":true},"_vena_RMTot3_P_PVSelectie_2":{"RangeName":null,"SectionName":"RMTot3","BlockName":"","VenaRangeType":0,"DimensionIdStr":"2","MemberIdStr":"-1","DimensionId":2,"MemberId":"-1","Inc":"","SourceGlobalVariableId":"-1","SourceFormVariableId":"00000000-0000-0000-0000-000000000000","IsLineItemDetailEnabled":false,"LineItemDetailOrder":0,"LineItemID":null,"PageVariableSectionReference":"Selectie","PageVariableDimensionName":null,"IsDynamicRange":false,"IsDynamicRangeEntry":false,"DynamicRangeID":null,"DynamicRangeEntryID":null,"IsMultiDynamicRange":false,"MultiDynamicCollectionID":null,"MultiDynamicRangeID":null,"IsPageVariable":true},"_vena_RMTot5_B1_C_FV_6fac4fab3cb84dcf80fab546ba44fcb5":{"RangeName":null,"SectionName":"RMTot5","BlockName":"B1","VenaRangeType":2,"DimensionIdStr":"FV","MemberIdStr":"6fac4fab3cb84dcf80fab546ba44fcb5","DimensionId":-1,"MemberId":"-1","Inc":"","SourceGlobalVariableId":"-1","SourceFormVariableId":"6fac4fab-3cb8-4dcf-80fa-b546ba44fcb5","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5_P_PVSelectie_1":{"RangeName":null,"SectionName":"RMTot5","BlockName":"","VenaRangeType":0,"DimensionIdStr":"1","MemberIdStr":"-1","DimensionId":1,"MemberId":"-1","Inc":"","SourceGlobalVariableId":"-1","SourceFormVariableId":"00000000-0000-0000-0000-000000000000","IsLineItemDetailEnabled":false,"LineItemDetailOrder":0,"LineItemID":null,"PageVariableSectionReference":"Selectie","PageVariableDimensionName":null,"IsDynamicRange":false,"IsDynamicRangeEntry":false,"DynamicRangeID":null,"DynamicRangeEntryID":null,"IsMultiDynamicRange":false,"MultiDynamicCollectionID":null,"MultiDynamicRangeID":null,"IsPageVariable":true},"_vena_RMTot5_P_PVSelectie_2":{"RangeName":null,"SectionName":"RMTot5","BlockName":"","VenaRangeType":0,"DimensionIdStr":"2","MemberIdStr":"-1","DimensionId":2,"MemberId":"-1","Inc":"","SourceGlobalVariableId":"-1","SourceFormVariableId":"00000000-0000-0000-0000-000000000000","IsLineItemDetailEnabled":false,"LineItemDetailOrder":0,"LineItemID":null,"PageVariableSectionReference":"Selectie","PageVariableDimensionName":null,"IsDynamicRange":false,"IsDynamicRangeEntry":false,"DynamicRangeID":null,"DynamicRangeEntryID":null,"IsMultiDynamicRange":false,"MultiDynamicCollectionID":null,"MultiDynamicRangeID":null,"IsPageVariable":true},"_vena_Selectie_P_GV_720667124808679427":{"RangeName":null,"SectionName":"Selectie","BlockName":"","VenaRangeType":0,"DimensionIdStr":"GV","MemberIdStr":"720667124808679427","DimensionId":-1,"MemberId":"-1","Inc":"","SourceGlobalVariableId":"720667124808679427","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Selectie_P_GV_720667363321839617":{"RangeName":null,"SectionName":"Selectie","BlockName":"","VenaRangeType":0,"DimensionIdStr":"GV","MemberIdStr":"720667363321839617","DimensionId":-1,"MemberId":"-1","Inc":"","SourceGlobalVariableId":"720667363321839617","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718947119197061121":{"RangeName":null,"SectionName":"RMTot3","BlockName":"B1","VenaRangeType":2,"DimensionIdStr":"7","MemberIdStr":"718947119197061121","DimensionId":7,"MemberId":"718947119197061121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718947119197061123":{"RangeName":null,"SectionName":"RMTot3","BlockName":"B1","VenaRangeType":2,"DimensionIdStr":"7","MemberIdStr":"718947119197061123","DimensionId":7,"MemberId":"718947119197061123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3_718955783412252672":{"RangeName":null,"SectionName":"RMTot3","BlockName":"B1","VenaRangeType":1,"DimensionIdStr":"3","MemberIdStr":"718955783412252672","DimensionId":3,"MemberId":"718955783412252672","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718947119197061125":{"RangeName":null,"SectionName":"RMTot3","BlockName":"B1","VenaRangeType":2,"DimensionIdStr":"7","MemberIdStr":"718947119197061125","DimensionId":7,"MemberId":"718947119197061125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718947119243198465":{"RangeName":null,"SectionName":"RMTot3","BlockName":"B1","VenaRangeType":2,"DimensionIdStr":"7","MemberIdStr":"718947119243198465","DimensionId":7,"MemberId":"718947119243198465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R_6_735962242084372481":{"RangeName":null,"SectionName":"CorCo1","BlockName":"B1","VenaRangeType":1,"DimensionIdStr":"6","MemberIdStr":"735962242084372481","DimensionId":6,"MemberId":"735962242084372481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R_6_735962242126315521":{"RangeName":null,"SectionName":"CorCo1","BlockName":"B1","VenaRangeType":1,"DimensionIdStr":"6","MemberIdStr":"735962242126315521","DimensionId":6,"MemberId":"735962242126315521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718947119163506693":{"RangeName":null,"SectionName":"RMTot3","BlockName":"B1","VenaRangeType":2,"DimensionIdStr":"7","MemberIdStr":"718947119163506693","DimensionId":7,"MemberId":"718947119163506693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718947119243198467":{"RangeName":null,"SectionName":"RMTot3","BlockName":"B1","VenaRangeType":2,"DimensionIdStr":"7","MemberIdStr":"718947119243198467","DimensionId":7,"MemberId":"718947119243198467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718947119243198469":{"RangeName":null,"SectionName":"RMTot3","BlockName":"B1","VenaRangeType":2,"DimensionIdStr":"7","MemberIdStr":"718947119243198469","DimensionId":7,"MemberId":"718947119243198469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R_6_735962242084372483":{"RangeName":null,"SectionName":"CorCo1","BlockName":"B1","VenaRangeType":1,"DimensionIdStr":"6","MemberIdStr":"735962242084372483","DimensionId":6,"MemberId":"735962242084372483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P_4_718931129058590721":{"RangeName":null,"SectionName":"CorCo1","BlockName":"","VenaRangeType":0,"DimensionIdStr":"4","MemberIdStr":"718931129058590721","DimensionId":4,"MemberId":"718931129058590721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718947119234809861":{"RangeName":null,"SectionName":"RMTot3","BlockName":"B1","VenaRangeType":2,"DimensionIdStr":"7","MemberIdStr":"718947119234809861","DimensionId":7,"MemberId":"718947119234809861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718947119163506691":{"RangeName":null,"SectionName":"RMTot3","BlockName":"B1","VenaRangeType":2,"DimensionIdStr":"7","MemberIdStr":"718947119163506691","DimensionId":7,"MemberId":"718947119163506691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6_720393359936978946":{"RangeName":null,"SectionName":"RMTot3","BlockName":"B1","VenaRangeType":1,"DimensionIdStr":"6","MemberIdStr":"720393359936978946","DimensionId":6,"MemberId":"720393359936978946","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6_735962242055012353":{"RangeName":null,"SectionName":"RMTot3","BlockName":"B1","VenaRangeType":1,"DimensionIdStr":"6","MemberIdStr":"735962242055012353","DimensionId":6,"MemberId":"735962242055012353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6_720393359936978944":{"RangeName":null,"SectionName":"RMTot3","BlockName":"B1","VenaRangeType":1,"DimensionIdStr":"6","MemberIdStr":"720393359936978944","DimensionId":6,"MemberId":"720393359936978944","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P_3_718931117436043267":{"RangeName":null,"SectionName":"CorCo1","BlockName":"","VenaRangeType":0,"DimensionIdStr":"3","MemberIdStr":"718931117436043267","DimensionId":3,"MemberId":"718931117436043267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718947119159312387":{"RangeName":null,"SectionName":"RMTot3","BlockName":"B1","VenaRangeType":2,"DimensionIdStr":"7","MemberIdStr":"718947119159312387","DimensionId":7,"MemberId":"718947119159312387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718947119159312389":{"RangeName":null,"SectionName":"RMTot3","BlockName":"B1","VenaRangeType":2,"DimensionIdStr":"7","MemberIdStr":"718947119159312389","DimensionId":7,"MemberId":"718947119159312389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R_6_735962242109538305":{"RangeName":null,"SectionName":"CorCo1","BlockName":"B1","VenaRangeType":1,"DimensionIdStr":"6","MemberIdStr":"735962242109538305","DimensionId":6,"MemberId":"735962242109538305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R_6_735962242109538307":{"RangeName":null,"SectionName":"CorCo1","BlockName":"B1","VenaRangeType":1,"DimensionIdStr":"6","MemberIdStr":"735962242109538307","DimensionId":6,"MemberId":"735962242109538307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Selectie_P_5_720393359991504899":{"RangeName":null,"SectionName":"Selectie","BlockName":"","VenaRangeType":0,"DimensionIdStr":"5","MemberIdStr":"720393359991504899","DimensionId":5,"MemberId":"720393359991504899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718947119163506689":{"RangeName":null,"SectionName":"RMTot3","BlockName":"B1","VenaRangeType":2,"DimensionIdStr":"7","MemberIdStr":"718947119163506689","DimensionId":7,"MemberId":"718947119163506689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R_6_735962242113732609":{"RangeName":null,"SectionName":"CorCo1","BlockName":"B1","VenaRangeType":1,"DimensionIdStr":"6","MemberIdStr":"735962242113732609","DimensionId":6,"MemberId":"735962242113732609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718947119251587073":{"RangeName":null,"SectionName":"RMTot3","BlockName":"B1","VenaRangeType":2,"DimensionIdStr":"7","MemberIdStr":"718947119251587073","DimensionId":7,"MemberId":"718947119251587073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718947119251587075":{"RangeName":null,"SectionName":"RMTot3","BlockName":"B1","VenaRangeType":2,"DimensionIdStr":"7","MemberIdStr":"718947119251587075","DimensionId":7,"MemberId":"718947119251587075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718947119251587077":{"RangeName":null,"SectionName":"RMTot3","BlockName":"B1","VenaRangeType":2,"DimensionIdStr":"7","MemberIdStr":"718947119251587077","DimensionId":7,"MemberId":"718947119251587077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718947119234809857":{"RangeName":null,"SectionName":"RMTot3","BlockName":"B1","VenaRangeType":2,"DimensionIdStr":"7","MemberIdStr":"718947119234809857","DimensionId":7,"MemberId":"718947119234809857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718947119285141505":{"RangeName":null,"SectionName":"RMTot3","BlockName":"B1","VenaRangeType":2,"DimensionIdStr":"7","MemberIdStr":"718947119285141505","DimensionId":7,"MemberId":"718947119285141505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R_6_735962242130509825":{"RangeName":null,"SectionName":"CorCo1","BlockName":"B1","VenaRangeType":1,"DimensionIdStr":"6","MemberIdStr":"735962242130509825","DimensionId":6,"MemberId":"735962242130509825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718947119234809859":{"RangeName":null,"SectionName":"RMTot3","BlockName":"B1","VenaRangeType":2,"DimensionIdStr":"7","MemberIdStr":"718947119234809859","DimensionId":7,"MemberId":"718947119234809859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718947119285141507":{"RangeName":null,"SectionName":"RMTot3","BlockName":"B1","VenaRangeType":2,"DimensionIdStr":"7","MemberIdStr":"718947119285141507","DimensionId":7,"MemberId":"718947119285141507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718947119285141509":{"RangeName":null,"SectionName":"RMTot3","BlockName":"B1","VenaRangeType":2,"DimensionIdStr":"7","MemberIdStr":"718947119285141509","DimensionId":7,"MemberId":"718947119285141509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3_733406386659655682":{"RangeName":null,"SectionName":"RMTot3","BlockName":"B1","VenaRangeType":1,"DimensionIdStr":"3","MemberIdStr":"733406386659655682","DimensionId":3,"MemberId":"733406386659655682","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Selectie_P_5_720393359966339077":{"RangeName":null,"SectionName":"Selectie","BlockName":"","VenaRangeType":0,"DimensionIdStr":"5","MemberIdStr":"720393359966339077","DimensionId":5,"MemberId":"720393359966339077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R_6_735962242067595267":{"RangeName":null,"SectionName":"CorCo1","BlockName":"B1","VenaRangeType":1,"DimensionIdStr":"6","MemberIdStr":"735962242067595267","DimensionId":6,"MemberId":"735962242067595267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MeerwaardeSpaarlos1_B1_R_6_720753909729067008":{"RangeName":null,"SectionName":"MeerwaardeSpaarlos1","BlockName":"B1","VenaRangeType":1,"DimensionIdStr":"6","MemberIdStr":"720753909729067008","DimensionId":6,"MemberId":"720753909729067008","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5_B1_R_6_735994787634741248":{"RangeName":null,"SectionName":"RMTot5","BlockName":"B1","VenaRangeType":1,"DimensionIdStr":"6","MemberIdStr":"735994787634741248","DimensionId":6,"MemberId":"735994787634741248","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R_6_735962242096955393":{"RangeName":null,"SectionName":"CorCo1","BlockName":"B1","VenaRangeType":1,"DimensionIdStr":"6","MemberIdStr":"735962242096955393","DimensionId":6,"MemberId":"735962242096955393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718947119247392769":{"RangeName":null,"SectionName":"RMTot3","BlockName":"B1","VenaRangeType":2,"DimensionIdStr":"7","MemberIdStr":"718947119247392769","DimensionId":7,"MemberId":"718947119247392769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718947119264169985":{"RangeName":null,"SectionName":"RMTot3","BlockName":"B1","VenaRangeType":2,"DimensionIdStr":"7","MemberIdStr":"718947119264169985","DimensionId":7,"MemberId":"718947119264169985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C_7_720673044374355968":{"RangeName":null,"SectionName":"CorCo1","BlockName":"B1","VenaRangeType":2,"DimensionIdStr":"7","MemberIdStr":"720673044374355968","DimensionId":7,"MemberId":"720673044374355968","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P_5_718931142656917509":{"RangeName":null,"SectionName":"CorCo1","BlockName":"","VenaRangeType":0,"DimensionIdStr":"5","MemberIdStr":"718931142656917509","DimensionId":5,"MemberId":"718931142656917509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718947119150923777":{"RangeName":null,"SectionName":"RMTot3","BlockName":"B1","VenaRangeType":2,"DimensionIdStr":"7","MemberIdStr":"718947119150923777","DimensionId":7,"MemberId":"718947119150923777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718947119142535173":{"RangeName":null,"SectionName":"RMTot3","BlockName":"B1","VenaRangeType":2,"DimensionIdStr":"7","MemberIdStr":"718947119142535173","DimensionId":7,"MemberId":"718947119142535173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6_735962242059206659":{"RangeName":null,"SectionName":"RMTot3","BlockName":"B1","VenaRangeType":1,"DimensionIdStr":"6","MemberIdStr":"735962242059206659","DimensionId":6,"MemberId":"735962242059206659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718947119142535171":{"RangeName":null,"SectionName":"RMTot3","BlockName":"B1","VenaRangeType":2,"DimensionIdStr":"7","MemberIdStr":"718947119142535171","DimensionId":7,"MemberId":"718947119142535171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718947119150923779":{"RangeName":null,"SectionName":"RMTot3","BlockName":"B1","VenaRangeType":2,"DimensionIdStr":"7","MemberIdStr":"718947119150923779","DimensionId":7,"MemberId":"718947119150923779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6_735962242059206657":{"RangeName":null,"SectionName":"RMTot3","BlockName":"B1","VenaRangeType":1,"DimensionIdStr":"6","MemberIdStr":"735962242059206657","DimensionId":6,"MemberId":"735962242059206657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718947119180283909":{"RangeName":null,"SectionName":"RMTot3","BlockName":"B1","VenaRangeType":2,"DimensionIdStr":"7","MemberIdStr":"718947119180283909","DimensionId":7,"MemberId":"718947119180283909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718947119180283907":{"RangeName":null,"SectionName":"RMTot3","BlockName":"B1","VenaRangeType":2,"DimensionIdStr":"7","MemberIdStr":"718947119180283907","DimensionId":7,"MemberId":"718947119180283907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718947119201255427":{"RangeName":null,"SectionName":"RMTot3","BlockName":"B1","VenaRangeType":2,"DimensionIdStr":"7","MemberIdStr":"718947119201255427","DimensionId":7,"MemberId":"718947119201255427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5_P_7_720673044374355968":{"RangeName":null,"SectionName":"RMTot5","BlockName":"","VenaRangeType":0,"DimensionIdStr":"7","MemberIdStr":"720673044374355968","DimensionId":7,"MemberId":"720673044374355968","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718947119201255425":{"RangeName":null,"SectionName":"RMTot3","BlockName":"B1","VenaRangeType":2,"DimensionIdStr":"7","MemberIdStr":"718947119201255425","DimensionId":7,"MemberId":"718947119201255425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R_6_735962242122121219":{"RangeName":null,"SectionName":"CorCo1","BlockName":"B1","VenaRangeType":1,"DimensionIdStr":"6","MemberIdStr":"735962242122121219","DimensionId":6,"MemberId":"735962242122121219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R_6_735962242122121217":{"RangeName":null,"SectionName":"CorCo1","BlockName":"B1","VenaRangeType":1,"DimensionIdStr":"6","MemberIdStr":"735962242122121217","DimensionId":6,"MemberId":"735962242122121217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718947119201255429":{"RangeName":null,"SectionName":"RMTot3","BlockName":"B1","VenaRangeType":2,"DimensionIdStr":"7","MemberIdStr":"718947119201255429","DimensionId":7,"MemberId":"718947119201255429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718947119180283905":{"RangeName":null,"SectionName":"RMTot3","BlockName":"B1","VenaRangeType":2,"DimensionIdStr":"7","MemberIdStr":"718947119180283905","DimensionId":7,"MemberId":"718947119180283905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6_736333447270760448":{"RangeName":null,"SectionName":"RMTot3","BlockName":"B1","VenaRangeType":1,"DimensionIdStr":"6","MemberIdStr":"736333447270760448","DimensionId":6,"MemberId":"736333447270760448","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718947119142535169":{"RangeName":null,"SectionName":"RMTot3","BlockName":"B1","VenaRangeType":2,"DimensionIdStr":"7","MemberIdStr":"718947119142535169","DimensionId":7,"MemberId":"718947119142535169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5_P_3_718931117436043267":{"RangeName":null,"SectionName":"RMTot5","BlockName":"","VenaRangeType":0,"DimensionIdStr":"3","MemberIdStr":"718931117436043267","DimensionId":3,"MemberId":"718931117436043267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718947119255781377":{"RangeName":null,"SectionName":"RMTot3","BlockName":"B1","VenaRangeType":2,"DimensionIdStr":"7","MemberIdStr":"718947119255781377","DimensionId":7,"MemberId":"718947119255781377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718947119276752901":{"RangeName":null,"SectionName":"RMTot3","BlockName":"B1","VenaRangeType":2,"DimensionIdStr":"7","MemberIdStr":"718947119276752901","DimensionId":7,"MemberId":"718947119276752901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720673044374355968":{"RangeName":null,"SectionName":"RMTot3","BlockName":"B1","VenaRangeType":2,"DimensionIdStr":"7","MemberIdStr":"720673044374355968","DimensionId":7,"MemberId":"720673044374355968","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718947119268364289":{"RangeName":null,"SectionName":"RMTot3","BlockName":"B1","VenaRangeType":2,"DimensionIdStr":"7","MemberIdStr":"718947119268364289","DimensionId":7,"MemberId":"718947119268364289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718947119289335811":{"RangeName":null,"SectionName":"RMTot3","BlockName":"B1","VenaRangeType":2,"DimensionIdStr":"7","MemberIdStr":"718947119289335811","DimensionId":7,"MemberId":"718947119289335811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718947119255781379":{"RangeName":null,"SectionName":"RMTot3","BlockName":"B1","VenaRangeType":2,"DimensionIdStr":"7","MemberIdStr":"718947119255781379","DimensionId":7,"MemberId":"718947119255781379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5_P_4_718931129058590721":{"RangeName":null,"SectionName":"RMTot5","BlockName":"","VenaRangeType":0,"DimensionIdStr":"4","MemberIdStr":"718931129058590721","DimensionId":4,"MemberId":"718931129058590721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718947119205449731":{"RangeName":null,"SectionName":"RMTot3","BlockName":"B1","VenaRangeType":2,"DimensionIdStr":"7","MemberIdStr":"718947119205449731","DimensionId":7,"MemberId":"718947119205449731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718947119205449733":{"RangeName":null,"SectionName":"RMTot3","BlockName":"B1","VenaRangeType":2,"DimensionIdStr":"7","MemberIdStr":"718947119205449733","DimensionId":7,"MemberId":"718947119205449733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718947119155118081":{"RangeName":null,"SectionName":"RMTot3","BlockName":"B1","VenaRangeType":2,"DimensionIdStr":"7","MemberIdStr":"718947119155118081","DimensionId":7,"MemberId":"718947119155118081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718947119155118083":{"RangeName":null,"SectionName":"RMTot3","BlockName":"B1","VenaRangeType":2,"DimensionIdStr":"7","MemberIdStr":"718947119155118083","DimensionId":7,"MemberId":"718947119155118083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718947119272558593":{"RangeName":null,"SectionName":"RMTot3","BlockName":"B1","VenaRangeType":2,"DimensionIdStr":"7","MemberIdStr":"718947119272558593","DimensionId":7,"MemberId":"718947119272558593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3_733406386659655682_2":{"RangeName":null,"SectionName":"RMTot3","BlockName":"B1","VenaRangeType":1,"DimensionIdStr":"3","MemberIdStr":"733406386659655682","DimensionId":3,"MemberId":"733406386659655682","Inc":"2","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718947119226421253":{"RangeName":null,"SectionName":"RMTot3","BlockName":"B1","VenaRangeType":2,"DimensionIdStr":"7","MemberIdStr":"718947119226421253","DimensionId":7,"MemberId":"718947119226421253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3_733406386659655682_1":{"RangeName":null,"SectionName":"RMTot3","BlockName":"B1","VenaRangeType":1,"DimensionIdStr":"3","MemberIdStr":"733406386659655682","DimensionId":3,"MemberId":"733406386659655682","Inc":"1","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718947119155118085":{"RangeName":null,"SectionName":"RMTot3","BlockName":"B1","VenaRangeType":2,"DimensionIdStr":"7","MemberIdStr":"718947119155118085","DimensionId":7,"MemberId":"718947119155118085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718947119272558595":{"RangeName":null,"SectionName":"RMTot3","BlockName":"B1","VenaRangeType":2,"DimensionIdStr":"7","MemberIdStr":"718947119272558595","DimensionId":7,"MemberId":"718947119272558595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718947119192866819":{"RangeName":null,"SectionName":"RMTot3","BlockName":"B1","VenaRangeType":2,"DimensionIdStr":"7","MemberIdStr":"718947119192866819","DimensionId":7,"MemberId":"718947119192866819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718947119272558597":{"RangeName":null,"SectionName":"RMTot3","BlockName":"B1","VenaRangeType":2,"DimensionIdStr":"7","MemberIdStr":"718947119272558597","DimensionId":7,"MemberId":"718947119272558597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718947119239004165":{"RangeName":null,"SectionName":"RMTot3","BlockName":"B1","VenaRangeType":2,"DimensionIdStr":"7","MemberIdStr":"718947119239004165","DimensionId":7,"MemberId":"718947119239004165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R_6_735962242088566785":{"RangeName":null,"SectionName":"CorCo1","BlockName":"B1","VenaRangeType":1,"DimensionIdStr":"6","MemberIdStr":"735962242088566785","DimensionId":6,"MemberId":"735962242088566785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718947119192866817":{"RangeName":null,"SectionName":"RMTot3","BlockName":"B1","VenaRangeType":2,"DimensionIdStr":"7","MemberIdStr":"718947119192866817","DimensionId":7,"MemberId":"718947119192866817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6_720393359928590337":{"RangeName":null,"SectionName":"RMTot3","BlockName":"B1","VenaRangeType":1,"DimensionIdStr":"6","MemberIdStr":"720393359928590337","DimensionId":6,"MemberId":"720393359928590337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718947119213838337":{"RangeName":null,"SectionName":"RMTot3","BlockName":"B1","VenaRangeType":2,"DimensionIdStr":"7","MemberIdStr":"718947119213838337","DimensionId":7,"MemberId":"718947119213838337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6_720393359928590339":{"RangeName":null,"SectionName":"RMTot3","BlockName":"B1","VenaRangeType":1,"DimensionIdStr":"6","MemberIdStr":"720393359928590339","DimensionId":6,"MemberId":"720393359928590339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718947119268364293":{"RangeName":null,"SectionName":"RMTot3","BlockName":"B1","VenaRangeType":2,"DimensionIdStr":"7","MemberIdStr":"718947119268364293","DimensionId":7,"MemberId":"718947119268364293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R_6_735962242075983874":{"RangeName":null,"SectionName":"CorCo1","BlockName":"B1","VenaRangeType":1,"DimensionIdStr":"6","MemberIdStr":"735962242075983874","DimensionId":6,"MemberId":"735962242075983874","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718947119268364291":{"RangeName":null,"SectionName":"RMTot3","BlockName":"B1","VenaRangeType":2,"DimensionIdStr":"7","MemberIdStr":"718947119268364291","DimensionId":7,"MemberId":"718947119268364291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718947119213838339":{"RangeName":null,"SectionName":"RMTot3","BlockName":"B1","VenaRangeType":2,"DimensionIdStr":"7","MemberIdStr":"718947119213838339","DimensionId":7,"MemberId":"718947119213838339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R_6_735962242075983872":{"RangeName":null,"SectionName":"CorCo1","BlockName":"B1","VenaRangeType":1,"DimensionIdStr":"6","MemberIdStr":"735962242075983872","DimensionId":6,"MemberId":"735962242075983872","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3_718955783412252672_1":{"RangeName":null,"SectionName":"RMTot3","BlockName":"B1","VenaRangeType":1,"DimensionIdStr":"3","MemberIdStr":"718955783412252672","DimensionId":3,"MemberId":"718955783412252672","Inc":"1","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718947119264169989":{"RangeName":null,"SectionName":"RMTot3","BlockName":"B1","VenaRangeType":2,"DimensionIdStr":"7","MemberIdStr":"718947119264169989","DimensionId":7,"MemberId":"718947119264169989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R_6_735962242080178177":{"RangeName":null,"SectionName":"CorCo1","BlockName":"B1","VenaRangeType":1,"DimensionIdStr":"6","MemberIdStr":"735962242080178177","DimensionId":6,"MemberId":"735962242080178177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718947119264169987":{"RangeName":null,"SectionName":"RMTot3","BlockName":"B1","VenaRangeType":2,"DimensionIdStr":"7","MemberIdStr":"718947119264169987","DimensionId":7,"MemberId":"718947119264169987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718947119239004163":{"RangeName":null,"SectionName":"RMTot3","BlockName":"B1","VenaRangeType":2,"DimensionIdStr":"7","MemberIdStr":"718947119239004163","DimensionId":7,"MemberId":"718947119239004163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718947119289335809":{"RangeName":null,"SectionName":"RMTot3","BlockName":"B1","VenaRangeType":2,"DimensionIdStr":"7","MemberIdStr":"718947119289335809","DimensionId":7,"MemberId":"718947119289335809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718947119239004161":{"RangeName":null,"SectionName":"RMTot3","BlockName":"B1","VenaRangeType":2,"DimensionIdStr":"7","MemberIdStr":"718947119239004161","DimensionId":7,"MemberId":"718947119239004161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718947119209644033":{"RangeName":null,"SectionName":"RMTot3","BlockName":"B1","VenaRangeType":2,"DimensionIdStr":"7","MemberIdStr":"718947119209644033","DimensionId":7,"MemberId":"718947119209644033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718947119209644035":{"RangeName":null,"SectionName":"RMTot3","BlockName":"B1","VenaRangeType":2,"DimensionIdStr":"7","MemberIdStr":"718947119209644035","DimensionId":7,"MemberId":"718947119209644035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R_6_735962242105344001":{"RangeName":null,"SectionName":"CorCo1","BlockName":"B1","VenaRangeType":1,"DimensionIdStr":"6","MemberIdStr":"735962242105344001","DimensionId":6,"MemberId":"735962242105344001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718947119209644037":{"RangeName":null,"SectionName":"RMTot3","BlockName":"B1","VenaRangeType":2,"DimensionIdStr":"7","MemberIdStr":"718947119209644037","DimensionId":7,"MemberId":"718947119209644037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718947119247392771":{"RangeName":null,"SectionName":"RMTot3","BlockName":"B1","VenaRangeType":2,"DimensionIdStr":"7","MemberIdStr":"718947119247392771","DimensionId":7,"MemberId":"718947119247392771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Selectie_P_5_720393360033447939":{"RangeName":null,"SectionName":"Selectie","BlockName":"","VenaRangeType":0,"DimensionIdStr":"5","MemberIdStr":"720393360033447939","DimensionId":5,"MemberId":"720393360033447939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Selectie_P_5_720393359978921989":{"RangeName":null,"SectionName":"Selectie","BlockName":"","VenaRangeType":0,"DimensionIdStr":"5","MemberIdStr":"720393359978921989","DimensionId":5,"MemberId":"720393359978921989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6_740650083968745472":{"RangeName":null,"SectionName":"RMTot3","BlockName":"B1","VenaRangeType":1,"DimensionIdStr":"6","MemberIdStr":"740650083968745472","DimensionId":6,"MemberId":"740650083968745472","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Selectie_P_5_720393359983116293":{"RangeName":null,"SectionName":"Selectie","BlockName":"","VenaRangeType":0,"DimensionIdStr":"5","MemberIdStr":"720393359983116293","DimensionId":5,"MemberId":"720393359983116293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718947119230615557":{"RangeName":null,"SectionName":"RMTot3","BlockName":"B1","VenaRangeType":2,"DimensionIdStr":"7","MemberIdStr":"718947119230615557","DimensionId":7,"MemberId":"718947119230615557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718947119188672513":{"RangeName":null,"SectionName":"RMTot3","BlockName":"B1","VenaRangeType":2,"DimensionIdStr":"7","MemberIdStr":"718947119188672513","DimensionId":7,"MemberId":"718947119188672513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718947119188672515":{"RangeName":null,"SectionName":"RMTot3","BlockName":"B1","VenaRangeType":2,"DimensionIdStr":"7","MemberIdStr":"718947119188672515","DimensionId":7,"MemberId":"718947119188672515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3_718955783412252672_5":{"RangeName":null,"SectionName":"RMTot3","BlockName":"B1","VenaRangeType":1,"DimensionIdStr":"3","MemberIdStr":"718955783412252672","DimensionId":3,"MemberId":"718955783412252672","Inc":"5","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3_718955783412252672_4":{"RangeName":null,"SectionName":"RMTot3","BlockName":"B1","VenaRangeType":1,"DimensionIdStr":"3","MemberIdStr":"718955783412252672","DimensionId":3,"MemberId":"718955783412252672","Inc":"4","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3_718955783412252672_3":{"RangeName":null,"SectionName":"RMTot3","BlockName":"B1","VenaRangeType":1,"DimensionIdStr":"3","MemberIdStr":"718955783412252672","DimensionId":3,"MemberId":"718955783412252672","Inc":"3","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3_718955783412252672_2":{"RangeName":null,"SectionName":"RMTot3","BlockName":"B1","VenaRangeType":1,"DimensionIdStr":"3","MemberIdStr":"718955783412252672","DimensionId":3,"MemberId":"718955783412252672","Inc":"2","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R_6_735962242117926913":{"RangeName":null,"SectionName":"CorCo1","BlockName":"B1","VenaRangeType":1,"DimensionIdStr":"6","MemberIdStr":"735962242117926913","DimensionId":6,"MemberId":"735962242117926913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3_718955783412252672_8":{"RangeName":null,"SectionName":"RMTot3","BlockName":"B1","VenaRangeType":1,"DimensionIdStr":"3","MemberIdStr":"718955783412252672","DimensionId":3,"MemberId":"718955783412252672","Inc":"8","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718947119230615555":{"RangeName":null,"SectionName":"RMTot3","BlockName":"B1","VenaRangeType":2,"DimensionIdStr":"7","MemberIdStr":"718947119230615555","DimensionId":7,"MemberId":"718947119230615555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3_718955783412252672_7":{"RangeName":null,"SectionName":"RMTot3","BlockName":"B1","VenaRangeType":1,"DimensionIdStr":"3","MemberIdStr":"718955783412252672","DimensionId":3,"MemberId":"718955783412252672","Inc":"7","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3_718955783412252672_6":{"RangeName":null,"SectionName":"RMTot3","BlockName":"B1","VenaRangeType":1,"DimensionIdStr":"3","MemberIdStr":"718955783412252672","DimensionId":3,"MemberId":"718955783412252672","Inc":"6","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718947119230615553":{"RangeName":null,"SectionName":"RMTot3","BlockName":"B1","VenaRangeType":2,"DimensionIdStr":"7","MemberIdStr":"718947119230615553","DimensionId":7,"MemberId":"718947119230615553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718947119167700993":{"RangeName":null,"SectionName":"RMTot3","BlockName":"B1","VenaRangeType":2,"DimensionIdStr":"7","MemberIdStr":"718947119167700993","DimensionId":7,"MemberId":"718947119167700993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R_6_735962242092761091":{"RangeName":null,"SectionName":"CorCo1","BlockName":"B1","VenaRangeType":1,"DimensionIdStr":"6","MemberIdStr":"735962242092761091","DimensionId":6,"MemberId":"735962242092761091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P_4_718931129058590721":{"RangeName":null,"SectionName":"RMTot3","BlockName":"","VenaRangeType":0,"DimensionIdStr":"4","MemberIdStr":"718931129058590721","DimensionId":4,"MemberId":"718931129058590721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718947119184478211":{"RangeName":null,"SectionName":"RMTot3","BlockName":"B1","VenaRangeType":2,"DimensionIdStr":"7","MemberIdStr":"718947119184478211","DimensionId":7,"MemberId":"718947119184478211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718947119167700995":{"RangeName":null,"SectionName":"RMTot3","BlockName":"B1","VenaRangeType":2,"DimensionIdStr":"7","MemberIdStr":"718947119167700995","DimensionId":7,"MemberId":"718947119167700995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718947119184478209":{"RangeName":null,"SectionName":"RMTot3","BlockName":"B1","VenaRangeType":2,"DimensionIdStr":"7","MemberIdStr":"718947119184478209","DimensionId":7,"MemberId":"718947119184478209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718947119222226945":{"RangeName":null,"SectionName":"RMTot3","BlockName":"B1","VenaRangeType":2,"DimensionIdStr":"7","MemberIdStr":"718947119222226945","DimensionId":7,"MemberId":"718947119222226945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718947119218032641":{"RangeName":null,"SectionName":"RMTot3","BlockName":"B1","VenaRangeType":2,"DimensionIdStr":"7","MemberIdStr":"718947119218032641","DimensionId":7,"MemberId":"718947119218032641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718947119218032643":{"RangeName":null,"SectionName":"RMTot3","BlockName":"B1","VenaRangeType":2,"DimensionIdStr":"7","MemberIdStr":"718947119218032643","DimensionId":7,"MemberId":"718947119218032643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718947119222226947":{"RangeName":null,"SectionName":"RMTot3","BlockName":"B1","VenaRangeType":2,"DimensionIdStr":"7","MemberIdStr":"718947119222226947","DimensionId":7,"MemberId":"718947119222226947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718947119222226949":{"RangeName":null,"SectionName":"RMTot3","BlockName":"B1","VenaRangeType":2,"DimensionIdStr":"7","MemberIdStr":"718947119222226949","DimensionId":7,"MemberId":"718947119222226949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6_720393359916007427":{"RangeName":null,"SectionName":"RMTot3","BlockName":"B1","VenaRangeType":1,"DimensionIdStr":"6","MemberIdStr":"720393359916007427","DimensionId":6,"MemberId":"720393359916007427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718947119159312385":{"RangeName":null,"SectionName":"RMTot3","BlockName":"B1","VenaRangeType":2,"DimensionIdStr":"7","MemberIdStr":"718947119159312385","DimensionId":7,"MemberId":"718947119159312385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718947119276752897":{"RangeName":null,"SectionName":"RMTot3","BlockName":"B1","VenaRangeType":2,"DimensionIdStr":"7","MemberIdStr":"718947119276752897","DimensionId":7,"MemberId":"718947119276752897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718947119205449729":{"RangeName":null,"SectionName":"RMTot3","BlockName":"B1","VenaRangeType":2,"DimensionIdStr":"7","MemberIdStr":"718947119205449729","DimensionId":7,"MemberId":"718947119205449729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718947119276752899":{"RangeName":null,"SectionName":"RMTot3","BlockName":"B1","VenaRangeType":2,"DimensionIdStr":"7","MemberIdStr":"718947119276752899","DimensionId":7,"MemberId":"718947119276752899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718947119146729473":{"RangeName":null,"SectionName":"RMTot3","BlockName":"B1","VenaRangeType":2,"DimensionIdStr":"7","MemberIdStr":"718947119146729473","DimensionId":7,"MemberId":"718947119146729473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718947119259975681":{"RangeName":null,"SectionName":"RMTot3","BlockName":"B1","VenaRangeType":2,"DimensionIdStr":"7","MemberIdStr":"718947119259975681","DimensionId":7,"MemberId":"718947119259975681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718947119259975683":{"RangeName":null,"SectionName":"RMTot3","BlockName":"B1","VenaRangeType":2,"DimensionIdStr":"7","MemberIdStr":"718947119259975683","DimensionId":7,"MemberId":"718947119259975683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718947119146729475":{"RangeName":null,"SectionName":"RMTot3","BlockName":"B1","VenaRangeType":2,"DimensionIdStr":"7","MemberIdStr":"718947119146729475","DimensionId":7,"MemberId":"718947119146729475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718947119259975685":{"RangeName":null,"SectionName":"RMTot3","BlockName":"B1","VenaRangeType":2,"DimensionIdStr":"7","MemberIdStr":"718947119259975685","DimensionId":7,"MemberId":"718947119259975685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718947119146729477":{"RangeName":null,"SectionName":"RMTot3","BlockName":"B1","VenaRangeType":2,"DimensionIdStr":"7","MemberIdStr":"718947119146729477","DimensionId":7,"MemberId":"718947119146729477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6_720393359924396032":{"RangeName":null,"SectionName":"RMTot3","BlockName":"B1","VenaRangeType":1,"DimensionIdStr":"6","MemberIdStr":"720393359924396032","DimensionId":6,"MemberId":"720393359924396032","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718947119280947205":{"RangeName":null,"SectionName":"RMTot3","BlockName":"B1","VenaRangeType":2,"DimensionIdStr":"7","MemberIdStr":"718947119280947205","DimensionId":7,"MemberId":"718947119280947205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R_6_735962242101149697":{"RangeName":null,"SectionName":"CorCo1","BlockName":"B1","VenaRangeType":1,"DimensionIdStr":"6","MemberIdStr":"735962242101149697","DimensionId":6,"MemberId":"735962242101149697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6_720393359924396034":{"RangeName":null,"SectionName":"RMTot3","BlockName":"B1","VenaRangeType":1,"DimensionIdStr":"6","MemberIdStr":"720393359924396034","DimensionId":6,"MemberId":"720393359924396034","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718947119280947203":{"RangeName":null,"SectionName":"RMTot3","BlockName":"B1","VenaRangeType":2,"DimensionIdStr":"7","MemberIdStr":"718947119280947203","DimensionId":7,"MemberId":"718947119280947203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R_6_735962242101149699":{"RangeName":null,"SectionName":"CorCo1","BlockName":"B1","VenaRangeType":1,"DimensionIdStr":"6","MemberIdStr":"735962242101149699","DimensionId":6,"MemberId":"735962242101149699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718947119138340867":{"RangeName":null,"SectionName":"RMTot3","BlockName":"B1","VenaRangeType":2,"DimensionIdStr":"7","MemberIdStr":"718947119138340867","DimensionId":7,"MemberId":"718947119138340867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718947119138340869":{"RangeName":null,"SectionName":"RMTot3","BlockName":"B1","VenaRangeType":2,"DimensionIdStr":"7","MemberIdStr":"718947119138340869","DimensionId":7,"MemberId":"718947119138340869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718947119226421251":{"RangeName":null,"SectionName":"RMTot3","BlockName":"B1","VenaRangeType":2,"DimensionIdStr":"7","MemberIdStr":"718947119226421251","DimensionId":7,"MemberId":"718947119226421251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718947119176089605":{"RangeName":null,"SectionName":"RMTot3","BlockName":"B1","VenaRangeType":2,"DimensionIdStr":"7","MemberIdStr":"718947119176089605","DimensionId":7,"MemberId":"718947119176089605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718947119176089603":{"RangeName":null,"SectionName":"RMTot3","BlockName":"B1","VenaRangeType":2,"DimensionIdStr":"7","MemberIdStr":"718947119176089603","DimensionId":7,"MemberId":"718947119176089603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R_6_735962242092761089":{"RangeName":null,"SectionName":"CorCo1","BlockName":"B1","VenaRangeType":1,"DimensionIdStr":"6","MemberIdStr":"735962242092761089","DimensionId":6,"MemberId":"735962242092761089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718947119280947201":{"RangeName":null,"SectionName":"RMTot3","BlockName":"B1","VenaRangeType":2,"DimensionIdStr":"7","MemberIdStr":"718947119280947201","DimensionId":7,"MemberId":"718947119280947201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718947119176089601":{"RangeName":null,"SectionName":"RMTot3","BlockName":"B1","VenaRangeType":2,"DimensionIdStr":"7","MemberIdStr":"718947119176089601","DimensionId":7,"MemberId":"718947119176089601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718947119226421249":{"RangeName":null,"SectionName":"RMTot3","BlockName":"B1","VenaRangeType":2,"DimensionIdStr":"7","MemberIdStr":"718947119226421249","DimensionId":7,"MemberId":"718947119226421249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718947119213838341":{"RangeName":null,"SectionName":"RMTot3","BlockName":"B1","VenaRangeType":2,"DimensionIdStr":"7","MemberIdStr":"718947119213838341","DimensionId":7,"MemberId":"718947119213838341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718947119192866821":{"RangeName":null,"SectionName":"RMTot3","BlockName":"B1","VenaRangeType":2,"DimensionIdStr":"7","MemberIdStr":"718947119192866821","DimensionId":7,"MemberId":"718947119192866821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718947119171895299":{"RangeName":null,"SectionName":"RMTot3","BlockName":"B1","VenaRangeType":2,"DimensionIdStr":"7","MemberIdStr":"718947119171895299","DimensionId":7,"MemberId":"718947119171895299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718947119171895297":{"RangeName":null,"SectionName":"RMTot3","BlockName":"B1","VenaRangeType":2,"DimensionIdStr":"7","MemberIdStr":"718947119171895297","DimensionId":7,"MemberId":"718947119171895297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DynamicRangeStoreData":{"e2378de1":{"guid":"e2378de1","dimension":5,"member":"720741147862761472","filter":5,"referenceGlobalVariable":false,"globalVaribleId":"00000000-0000-0000-0000-000000000000","referenceFormVariable":false,"formVaribleId":"00000000-0000-0000-0000-000000000000","sorted":false,"dynamicExpression":null,"globalVaribleSnowflake":"-1","DynamicExpressionObject":null,"staticPageMembers":[]},"81192481":{"guid":"81192481","dimension":3,"member":"718947653484806146","filter":7,"referenceGlobalVariable":false,"globalVaribleId":"00000000-0000-0000-0000-000000000000","referenceFormVariable":false,"formVaribleId":"00000000-0000-0000-0000-000000000000","sorted":true,"dynamicExpression":"H4sIAAAAAAAAAM2PTYvCMBBA/4rMyUKFTGpbza3sHvRgKyp7EQ+xHXcDbZWYgiL97yZYWQ+exIOH\r\nwHxm3rvAjywbAgHLbLHqp9ntJblRtOtNGlWoX+rNSat9QZ7ngQ+1jY4g1heYUbUlPS1ADNCHbzJS\r\nlSBijEcYhiyMIs6H0Ri57anKjQU+JMZotW0M3deyA2lp9hoEMvafJlqZc1f7orJc0I401TmlsnK4\r\nFuR23uVLkjr/W50PtmPnU0vovu/CubSLZloXdHInW//zyfEJOXsLeMzDeBgwFkQYjDnyEXsUedTq\r\nPFzpVQ3+RAPbTXsF2eHDyHYCAAA=\r\n","globalVaribleSnowflake":"-1","DynamicExpressionObject":{"lastNodeId":-1,"sorted":false,"DrillDownMembersMemberIds":null,"DrillDownLeavesMemberIds":null,"DimensionId":0,"Value":"SORT(NOT(NOT(Actief Huidige Periode)))","nodes":[{"MemberId":-1,"Detail":717815505662246912,"DimId":3,"AttributeId":-1,"Operator":100,"OperatorArity":100,"CellReferenceName":"","MemberNameSearchType":0,"NodeId":0,"NodeParentIndex":-1},{"MemberId":-1,"Detail":717815505662246912,"DimId":3,"AttributeId":-1,"Operator":100,"OperatorArity":100,"CellReferenceName":"","MemberNameSearchType":0,"NodeId":1,"NodeParentIndex":0},{"MemberId":-1,"Detail":717815505662246912,"DimId":3,"AttributeId":725743003613921280,"Operator":-1,"OperatorArity":-1,"CellReferenceName":"","MemberNameSearchType":0,"NodeId":2,"NodeParentIndex":1}]},"staticPageMembers":null}},"MultiDynamicRangeMetaData":{},"FormVariables":{"GroupMembers":{},"Groups":{"8750584e-e8e7-483d-9c64-caa4548c1c2b":{"id":"8750584e-e8e7-483d-9c64-caa4548c1c2b","lookupId":"8750584ee8e7483d9c64caa4548c1c2b","Name":"*fvJaar","DynamicMemberType":6,"DynamicMatchField":3,"DynamicMemberDimensionId":1,"DynamicMemberDimensionMemberId":"718945599621693440","DataModelId":"717815505662246912","Id":"8750584e-e8e7-483d-9c64-caa4548c1c2b"},"9852d7db-5973-4f36-84b8-d1726d6bdec5":{"id":"9852d7db-5973-4f36-84b8-d1726d6bdec5","lookupId":"9852d7db59734f3684b8d1726d6bdec5","Name":"*fvPeriode","DynamicMemberType":6,"DynamicMatchField":3,"DynamicMemberDimensionId":2,"DynamicMemberDimensionMemberId":"718947118358200320","DataModelId":"717815505662246912","Id":"9852d7db-5973-4f36-84b8-d1726d6bdec5"},"90c82169-3c52-4688-8e47-356138724f89":{"id":"90c82169-3c52-4688-8e47-356138724f89","lookupId":"90c821693c5246888e47356138724f89","Name":"*fvNiveau","DynamicMemberType":6,"DynamicMatchField":3,"DynamicMemberDimensionId":3,"DynamicMemberDimensionMemberId":"718947653484806146","DataModelId":"717815505662246912","Id":"90c82169-3c52-4688-8e47-356138724f89"},"dd670afd-a623-4efa-89a9-2e555dfca536":{"id":"dd670afd-a623-4efa-89a9-2e555dfca536","lookupId":"dd670afda6234efa89a92e555dfca536","Name":"*fvRun","DynamicMemberType":6,"DynamicMatchField":3,"DynamicMemberDimensionId":4,"DynamicMemberDimensionMemberId":"718947118500806657","DataModelId":"717815505662246912","Id":"dd670afd-a623-4efa-89a9-2e555dfca536"},"6fac4fab-3cb8-4dcf-80fa-b546ba44fcb5":{"id":"6fac4fab-3cb8-4dcf-80fa-b546ba44fcb5","lookupId":"6fac4fab3cb84dcf80fab546ba44fcb5","Name":"*fvScenario","DynamicMemberType":6,"DynamicMatchField":3,"DynamicMemberDimensionId":5,"DynamicMemberDimensionMemberId":"720741147862761472","DataModelId":"717815505662246912","Id":"6fac4fab-3cb8-4dcf-80fa-b546ba44fcb5"},"5c1d06aa-3c41-4fe9-b1f7-47d816ea1f13":{"id":"5c1d06aa-3c41-4fe9-b1f7-47d816ea1f13","lookupId":"5c1d06aa3c414fe9b1f747d816ea1f13","Name":"*fvVariabele","DynamicMemberType":6,"DynamicMatchField":3,"DynamicMemberDimensionId":6,"DynamicMemberDimensionMemberId":"720393359572074496","DataModelId":"717815505662246912","Id":"5c1d06aa-3c41-4fe9-b1f7-47d816ea1f13"},"28442b0f-3967-451b-aed8-9fc71c9de7e8":{"id":"28442b0f-3967-451b-aed8-9fc71c9de7e8","lookupId":"28442b0f3967451baed89fc71c9de7e8","Name":"*fvProjectie","DynamicMemberType":6,"DynamicMatchField":3,"DynamicMemberDimensionId":7,"DynamicMemberDimensionMemberId":"718947119138340867","DataModelId":"717815505662246912","Id":"28442b0f-3967-451b-aed8-9fc71c9de7e8"}}},"MaxLIDInsertChunksize":null,"LoadedDataModels":["717815505662246912"],"DynamicBindingStoreDataList":{"BindList":[]},"LineItemEnabledSectionBlockPairs":null,"LineItemDetailsRowMap":{},"VenaWorkbookSettings":{"LoadedSuccessfully":true,"FastChooseEnabled":false,"FastFormulaScanEnabled":false,"RibbonButtonMap":{"WorkOffline":{"TagId":"WorkOffline","ManagerHidden":false,"ContributorHidden":false},"Cascade":{"TagId":"Cascade","ManagerHidden":false,"ContributorHidden":false},"InsertLID":{"TagId":"InsertLID","ManagerHidden":false,"ContributorHidden":false},"RemoveLID":{"TagId":"RemoveLID","ManagerHidden":false,"ContributorHidden":false},"MultiInsertLID":{"TagId":"MultiInsertLID","ManagerHidden":false,"ContributorHidden":false},"SelectLID":{"TagId":"SelectLID","ManagerHidden":false,"ContributorHidden":false},"MoveLID":{"TagId":"MoveLID","ManagerHidden":false,"ContributorHidden":false},"DrillMenu":{"TagId":"DrillMenu","ManagerHidden":false,"ContributorHidden":false},"AuditTrail":{"TagId":"AuditTrail","ManagerHidden":false,"ContributorHidden":false},"Comments":{"TagId":"Comments","ManagerHidden":false,"ContributorHidden":false},"IntersectionFiles":{"TagId":"IntersectionFiles","ManagerHidden":false,"ContributorHidden":false},"MyFunctions":{"TagId":"MyFunctions","ManagerHidden":false,"ContributorHidden":false},"KeyInfo":{"TagId":"KeyInfo","ManagerHidden":false,"ContributorHidden":false},"ZoomOut":{"TagId":"ZoomOut","ManagerHidden":false,"ContributorHidden":false},"ZoomIn":{"TagId":"ZoomIn","ManagerHidden":false,"ContributorHidden":false}},"RibbonButtons":[{"TagId":"WorkOffline","ManagerHidden":false,"ContributorHidden":false},{"TagId":"Cascade","ManagerHidden":false,"ContributorHidden":false},{"TagId":"InsertLID","ManagerHidden":false,"ContributorHidden":false},{"TagId":"RemoveLID","ManagerHidden":false,"ContributorHidden":false},{"TagId":"MultiInsertLID","ManagerHidden":false,"ContributorHidden":false},{"TagId":"SelectLID","ManagerHidden":false,"ContributorHidden":false},{"TagId":"MoveLID","ManagerHidden":false,"ContributorHidden":false},{"TagId":"DrillMenu","ManagerHidden":false,"ContributorHidden":false},{"TagId":"AuditTrail","ManagerHidden":false,"ContributorHidden":false},{"TagId":"Comments","ManagerHidden":false,"ContributorHidden":false},{"TagId":"IntersectionFiles","ManagerHidden":false,"ContributorHidden":false},{"TagId":"MyFunctions","ManagerHidden":false,"ContributorHidden":false},{"TagId":"KeyInfo","ManagerHidden":false,"ContributorHidden":false},{"TagId":"ZoomOut","ManagerHidden":false,"ContributorHidden":false},{"TagId":"ZoomIn","ManagerHidden":false,"ContributorHidden":false}],"OneTimeToken":null,"AddinType":null,"ReadOnly":false,"ProcessId":null},"VenaSqlQueries":null}</venadatastore>
</file>

<file path=customXml/item2.xml><?xml version="1.0" encoding="utf-8"?>
<venadatastore xmlns="http://venasolutions.com/VenaSPMAddin/ServerSideBlobV2">H4sIAAAAAAAAAO2da3PayLaG/8ouPp05CTXqeytV54Njx7ETO3aMcz17l0uAcEgweLg4caby33c3oJZAwrQITCetlZm9J5aW2i+th7V69fXv2tt4OOoO+rUn6HHtNLq97favR7Unf9eu7uJ+dLU/GO4P0NX51fnbRtyLW+NufIX07Yuofx2/im7i2pP+pNd7XGvom4P+7FJt9lztce1pb9D6Mr+ofnyrCp0+enl/qy4Fj2sH3Zu4rxUctxvjobLST53GN814mFyp60sZu5nWuUly/7jfmv2KxmAybMXPe4Nm1HsbDbtRsxenZrO7h4PhzcK9YP6nXvB/yR/9S0Yn3X58PI5vDuJx1O096+sSVAGdqDeKH9cW754N2/Fw+iGT68cHSXWdR9dxomBedRdxJx7G/ZauqqSya4uWphKyNX88OrjvRzfd1rRijZbFy8/64+G9uZe9k2rK2ae3jkenk964W/iLsnf2B73e7NOkz+aezBab/XS1J+PhJP7x+AH28G7ZwxbsYWDPf/YOPrw6v2oY7GJMhGzHNp4vU3sP8ycK+KvbOL+6995vE/L06ysHXs281V8Bv2mJhr+L08vBmCjfd/j2ineiFu1ETdJqStpudWSgfmCUNyNKO60ms4ByVtxGLvHwbQ7JtYJ2DmyioK4l1LWGuhZRX1LxSwP7G7vKFayWbCP+BJTQRoQ4vZI9mzbiT7AHbURgL2WPXT1FV/vbDNNsicqnKM8lhkANgXqzQM02DNTLWEKgBmdZ3lluFqg3Yw8CNbA3Zc8Ad371/O2VwAHnAmEqA8lFSLHYZq9OEYjP85G5QMRWYnFhub8JqhVDdDE2FzFKOCEYSRJy5I7RBRFbZHSpXGD012d0nmxPEx5xJZAMqUAoRKEIOEJ44z4f2wxH5BHNa1hCVCwQWmjvV8AHQlcTSn4BQklJQgkQ6iehF1dkSihjQhKKMGaYi437LosIRQWEkkJClzQsEUpyhObsgVAPCS30oRsPN27Rh+Y6Ltf4UAaEVoBQTAkKJeUuCU012BGatQdCvSF0PnVtGuX5lSAs5BhTHEhKBKZy4xmUtlGe5wnNa1gilC8SWmQPhPpOKMKcIMascvldEZpqsCM0aw+EekPoqnYoJyzgPHSayxsNlu3QjD0Q6juhSZvOps9+1+3QXJf9mnaoAEIrRGj4CxAaliQ0BEJ9InRNpmQT5XedKeWi/JpMCaK8j4SeX9GpAyUI4TBgkoWB2DxNshuUp4Xuc0nBEpw05z5z9gCnN3CuCvCEyiCU3OWQfKrBMsBn7IFQ3wlNUmKnk0aMhnJpPBDqKaHTJigOSEhUmy4kPBTqzfNdD8kXNEHzGh5ughbZA6G+EmoSDsYChAnbaldo2STJaLBMkjL2QKivhC77I/oL+FBa0odSINQnQk0aT5I0HglKeEAJtuqp/4k0vnjO3ZKCtXPucvYApzdwrkqSmHrrmEiXI0mpBsskKWMPhFaFUJcjSamGcoTCSJJXhK6a0RSEjEgS2MwK3dmMJqPBckZTxh4IrQqhG7dCt0hoLsqvIRSivFeEZlYhs0wWr0JmQGVoE+R/ahEyeyCLNxqWAGUrsviMPQDqDaAPjya5bYYaDaVGk6AZ6hehq4I8IoJgHtgQurMgbzRYBvmMPRDqDaGr5owwxKQIhMuJ9akGyzkjGXsgtCqEOl3gaTSUIxRS+SoR6nTph9FQjlBI5StB6GyWJXNKqNFQamYoA0IrQahkiCJm1WG/M0KNBktCM/ZAqDeErsrlScCUP7LaCmdnubzRYJnLZ+yBUG8IXRPlnS7wNBrKRXnobaoEofOI6bQdajSUi/LQDq0SoU59qNFQjlDwoZ4SOt00lBAacCI5V207xrh0sWloXsPDE5iL7IFQbwhdMXGEc0JCu+7QnU0cMRosJ45k7AFQbwBdtc8IFyxkP7ECZBtL6IwGyyV0GXsg1BtCT+N4+DWKVO01btV/eoMRyqynE0w5pVDgUL39IJAWuBaUtz1284LWLa7L2wO73rCbHoWYeFeVj0jBCRVUH0a0zbMP7b3rkoa13jVnD4R6Q+iq+B/ykCnP5HSfMaPBMv5n7IFQbwhduVejICEWjvdqTDTY7tWY2gOh3hPKKeJhKJ0O2BsNloRm7IFQbwhNo/yUUJ0qk4BSIihhKnratEOto7wloXkNDxNaZA+E+kbotJt0tqkHxZzxEAm7kaaf2IakoJM0r+DhTtIie4DTGzhXbvIQhJgIp7OaUw22mzyk9kCo94RSzAhDTtcupRosCc3YA6EeErq0V2Ooj73e7oy80ns1Jhps92pM7YFQDwkt9KFOd2Q2Gsr5UNiRuRKEztt0bjcbSzSUa4eCD/WU0MIov9VMacMobz2dJGMPhHpI6KIPlQGWeiaGSx9qNFj60Iw9EFoVQp32NhkN5QgFH1oFQnGAMGMUO127ZDRYDnhm7IFQvwhlV+ebjnYWzrqzG06CsU6A86fcp9P5IkZDOfcJ80W8InTVBg9Y/av+cbpZo9FgucFDxh4IrQqhTvcMNxrKEQpNUK8IXRPlnc5bNhrKRXnwoVUgNOm0cdkOTTWU62iCdqinhM6iPCeEUCqwCARX+bF1Jr/N4aSchjVRvsAeCPWQ0KJJI05XJ6UaSk0agdVJHhLKNj/g8ye6QuGAT4Bzw/3CmZCION4vPNFgmSRl7IFQ7wkVXDAcBi5nhaYaLAnN2AOhvhK68XDnFgmFAU8g1GaBvCScYqen06UabBfIp/ZAqPeESr33oUROo7zRYEloxh4I9Z7Qedbh1IcaDeUyJfCh/hGqO5po0tGkcg0mWRgIbO1AN+tooqs6mrIKluCkRR1Ni/YAp19wFo3GM0pDQZwGeKPBdjQ+tQdCq0Ko0+NnjYZyhMIWDlUgFDGGkAyk0wXyRoPt8uPUHgitCqFOt8ExGsoRCj60CoRioZJilXg4jfJGg+1wUmoPhHpIaPGhSle/97FKGCD1CtJFN4q5Xk/BnLpRo8HSjWbswY16SOgKN7rVdOkfd6MIIPUK0sJ8yekKEKOhXL4EK0CqQGiSezhdK280lMuXgNAqEKonYnAurdbK78yHGg2WPjRjD4T6Tmjij5xOsjcayvlQmGRfCUJJGAQUcadR3miwJDRjD4R6Q+iqcxKlZJwLq0xpZ+ckGg12+41k7YFQbwhd0w51um2o0VCuHQpR3lNC54d3Ez1TPVQvm4UBIS42B89reNiHFtkDoR4SutgORUSqf7ZLaNl2qNFg2Q7N2AOhHhJa6ENdHKOU11DOh0Jvk6eEFi32dDvDyWgotdgTZjj5ReiqXF6wUIVMQV3m8kaDZS6fsQdCvSF0jQ91ulrJaCjnQ2GmfSUInWcdTpcjGw3lMiVoh3pF6JoobzOLeddRPjf9bk2Ux0CoT4QuTRFV/khvjEAowphhLtxMEc2pWGY0v0Fjzh6miPoI6VJTlCIeho73bko02DZFU3two94QunJoPkBCIqs9RHc3NJ9osB2aT+2BUG8IXeNDnQ4rGQ3lfCgQWglC55PZnHbaGw3lJuBBp30lCJ3tduj03O5UQ6kdGuHc7moQOvdHTjvtjYZyPhQ67StBaBBySgPHW4wlGmy3GEvtgdCqEOr2aOREQzlCYZq9V4SuOng2YES9bavzQHZ28KzRYNfblLUHQr0hdI0PddrbZDSU86HQ21QJQqkgIRbCaaZkNFgSmrEHQr0htBFPy4qvzq9YMsueB8H0JNfQanZTUsISonlAi/azZ3lA8xqWAGVFs+wX7QFQrwFlYShkiJHdqPxuAM1qsAF00R4A9QbQpYVKNOAsCCQJuRSUUavpd9teqJTX8HCeVGQPhHpD6AoXKglC3G6d0s5cqNFg6UIz9gCoN4CuHFAKOGKMOU3kjQbbAaXUHgj1nVAkJReYIafnLRgNlnuOZOyB0KoQ6nSHW6OhHKEwoOQpoStWgWyV0X98FQgDSKsAqc2i+V8XUgqQVgHSrbZH/3FICUBaBUhdHK+0PUjheCUfIF01yQmJEPPQKq/f2SQno8FyklPGHrImbwhd60blb+1GJUDqFaSFHfhut7VPNJTrwIfOJ08JXeFGd74p807dqABIqwAp/60h5QCpV5AWxnq3K+gTDeViPaRMVSAUcSGCIHS6MXOqwXIoNGMPhHpD6KqdnEIsOAqstr3d2U5ORoPlTk4ZeyDUG0LnPvT8ik4dKEEIh4E+kDAQeONlS3k4i+aL0kL3uaRgCU6ac585e4DTNzjzc50oFRIjl8vqUg22c51SeyDUe0LnzTmns/GMhnJNUOgQrQShM3/kdJuxVEMpHwrbjFWCUKz/8JA6HVQyGiw7mjL2QKj3hCIZEL1/rNOzQRINloRm7IHQqhDqtLPeaChHKHSFVoLQecR0uvbTaCgX5WHtZ5UIdbohs9FQjlDIlDwldPGsZMSDQFDs9Lx5o+Hh4aQieyDUQ0IXe5tYSBAm0ml/qNFg2duUsQdCfScUCy4YlqHTdqjRYBnlM/ZAqPeEBozSUGCn7VCjwZLQjD0Q6j2hc3/klFCjoZwPBUKrQCiiXDkjKpxODTUaLNuhGXsg1HdCsd4/lnHpdEzJaLD0oRl7ILQqhDodUzIayhEKPrQKhCYR02lvk9FQLspDb1MVCE38kdO5TUZDOR8KhFaB0MQfuewPTTWU86HQH+opoYujnpiSkAfExcELeQ2Wo54ZeyDUQ0KXjvIO1F9w4DTKGw2WUT5jD4R6Q+jKQz4RoiG3GvXc3SGfiQbL/e8y9kCoN4SuifI7347ZIsrTklGeAqF+EloY5Z32hxoN5aI89Id6ReiaKG8zLr/rKJ8bl18T5WFc3itCV/U2EUloILnT3iajwbK3KWMPhFaFUKfr5Y2GcoSCD60CoRhzFTYxczpzxGiwXaeU2gOhvhOKBA+kSoydjssbDZY+NGMPhFaFUKfzQ42GcoRCLu8VoQ9vHSpd5vKphlJbh0poh3pF6Jr+UKftUKOhXH8otEOrQGgSMZ3uH2o0lIvyQGgVCJ3nxY73HEk0lMrlYc+RahCqOxf14S9OdxZLNNjuLJbaA6G+E6pbdZzLzXex30aUNxoso3zGHgj1ntDpGVrY6Xr5VINtOzS1B0KrQqjTcXmjoRyhMC7vBaE/FqU0xoNhfBCNI01kjImQ7Xga4a8nXf3OzKXHtXZSP7Un7HHtZopKbTpNU1CEqJBcd0vS6cGFnW5vrO8qw2FS44u0mE94bS6X5MQUnAXNFNuZXyxZ6GgwHGdYa8+q6tm322E8mn32WeUuqG70B187vehLnHwBDpYfO2t+Vm8ueXg0jsbdln47sy/cqPbk//+jXozUjWoqs/VvLi3UP8nW//SLyhmhkspAvQCeqX/xu9b/eDgprv7aER0d7yV/TvH55Ye7/dOnT/f+pMPT+zcvDy+f3za/R2R0dHdx/fL+Vjx7/ejb0fvWQfPjuw/X3ZNQ3H/88O71o/jb8dnRv4f/7n89+nZDhnd7n++/Nveuj06aJ0d/3Yb98Ytm72J8Nn71vPdu8P7R8FUjGoevP4r+9etH6PMHeo0+xR/eNN/0zhto7+DV/lHz+4uGLq/XeNr9/Kz14VP3/vR4xI+Ciy4TUf/l59dvHr04/TgYvwtOSTu+38O92/DT4NnpXdR50fvrYwt1xGD4ohUc0wBd3vRG/ZdUl3c4ucBk8vbky+fhn+9YcD6+Oe+/Ce4Gd5M/9yfNxsnH3uB9++i4/+7PP7/fd569OHs/OolPvx/ET6+/Hn55/eHzQf/+2fvRm7h9+Zcu7/zw++3b1+TRxd558/L96BDHRwf3Rx/2VW3+n75f2xjuv2u9aDR+NWhP33gd5b5NB8Nur3cw+NqfY5+Em5FxkonBSRzdxQX3s/FKufy3UW+idTXOLi7/59XZ7H97ykXGnX8dqS9Q9zr+13k87CpJf/zxh9LeV3/T37a/M6FOC53FEvV9QUIixgLG9UgLD9EsuGoz9Z3bG49VlUzG5vOd3cbDSHnQ2hMUBOmPe8Pu+H5+bT/u9UzQmUdxE5z1z404GrY+mWO9kuqb//U8Ug+Oj/vt+Jv+lT8e//rKUYHyYCvCBWaCkiAgHJEQIyyD7AfJfqz559CXNv0YuOBjoB/aTRe4b42nDq25cHyqPuU8vKrbWU850l+Y58PB5NaUok2mV6b3pFCVImlcj2Us6lSSdj1scVpvRRFlVLZQCze13SxO2Bg/rvUGgy+T2+PsE/oBba/Nl6zntfW/nbsXUTRMv/ozwbMa4+nVaNz6dNiNe7M3t2C78MVFq24uNz8ZC0OOEQ8JpTo46Io8Ve+kNzdZBkc3Hq0rQ9V1KBlui3azzkJB6rRDeF3Spqy3kcC8zZvtuMVMDVsZL9Rw8oR+QNtr8yXrtIbnbmprlYxtK1m18SVhEquvFS5TyVb1oSs5aEn9DuukxXCdcinrMqaiTpj6FkuBaWc2+D6rZBvjxUqeP6Ef0PbafMk6reRX3bs4mmytjlfezNXxUvPMuo5tqkPVcbvNRRB12vWIY/Uu4k5Ul2EU1nHMGGt3WhEj3NSxlfFCHSdP6Ae0vTZfsk7r+GLS31oF0zIQsyBQFcyZKFHBVnWhKph3ohbtRE31IhTitN3q1GWgjJuM8mZEaafVTD2FlfFCBSdP6Ae0vTZfsk4ruNFS+b9yFlurZWZTy0VZnm0tW1WIqmXWQu2AR5Gyo0i5lDisN1WruE5FWyIeR6iDiKllK+OFWk6e0A9oe22+ZJ3W8ixMx73teWRuV82zNY9sWuE0LOMtrGpEVTOWlOJm0KmTkKu7DDXrUdyW9bDTEqgVtmMRS1PNVsYL1Zw8oR/Q9tp8yToT9oYDnTx0t1fNooTPWFykYlnNVjXyY9oajL6dHB8c90fxcLz/adL/Mup+Nz1LJ4OoHbfNL9VZSdEv/Y/5OE+7/Xa3f216bE66o2nSpa/P/j7tREi6webdZvN+r2kn4nnUHZpcarEbbXQx+Hoa3c7aoLqD8d1g+KWpXmojHo/Vb522SGeSG5NWSyV+HVXKfZKoH6rEb//TYDCKl3vr9B3d7J30okYr6i/fvug2m0rdZDxWL2j6+2v6N591Oj2lT/94GV1Pqz17WVdtX7W/h0fddjvum9L2B/1ZujBYvKM+0340ain12RKTSxuUNnunJ7qzLS0vvbhBiRfxzeAuXioxvbhBidNcpFDo0p0Nym7Euidyqdj04iZq85/+dPPPPu1IOI37k2x56cUNStybtLvjy+E0ZU2LzFzdhMnBjfJN49EClMm1jagcqzxy9oU/7M5TzJTO5ZubvKX7w0l/WsRC2dnLG5T6Mr4/7ncG2RKTSxuU9nEwuDmbjLOlJZc2LO24v1zYcb98WT8Wvd2sG2o73m0bPm07fmw7vmuLrmo77mkbTmk7jmhLvmcrDme7zmVb7mQbTmQbruPnPYZq+53140vVgL0cfInN2NNeW7UDZ+3j2YWLOGqf9XvpEKRqVesmmv7l057JWZOu8Vfv9SQeduOkw/K/rFjNC8XiAQA=</venadatastore>
</file>

<file path=customXml/item3.xml><?xml version="1.0" encoding="utf-8"?>
<venaSSP xmlns="http://venasolutions.com/VenaSSP/SSPBlobV1" version="1">{"pageOptions":[{"embeddedId":null,"clonedId":null,"section":"Selectie","memberIds":{"5":"720393360020865026"},"key":"Selectie-5-720393360020865026-"}],"userId":"934176737265188864","customerId":"694692163993731073","secure":true,"ip":"eu1.vena.io:443","requestedDate":1626779117724,"fileId":"1015702225837228033","featureVersions":{"SSPBlob":1,"ExcelTransformationService":1},"mode":"READ_ONLY"}</venaSSP>
</file>

<file path=customXml/item4.xml><?xml version="1.0" encoding="utf-8"?>
<venadatastore xmlns="http://venasolutions.com/VenaSPMAddin/DataModelSectionStore_V1">{"Selectie":{"Id":717815505662246912,"Name":"ECAP"},"RMTot1":{"Id":717815505662246912,"Name":"ECAP"},"RMTot2":{"Id":717815505662246912,"Name":"ECAP"},"RMTot3":{"Id":717815505662246912,"Name":"ECAP"},"RMTot4":{"Id":717815505662246912,"Name":"ECAP"},"CorCo1":{"Id":717815505662246912,"Name":"ECAP"},"Terug1":{"Id":717815505662246912,"Name":"ECAP"},"RMTot5":{"Id":717815505662246912,"Name":"ECAP"}}</venadatastor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6.xml><?xml version="1.0" encoding="utf-8"?>
<venadatastore xmlns="http://venasolutions.com/VenaSPMAddin/VenaWorkbookProperties">{"LoadedSuccessfully":false,"ConnectionContext":null,"Replay":false,"OfflineGuid":"00000000-0000-0000-0000-000000000000","ServiceUrl":null,"WorkbookIsOffline":false,"DocPropertiesJson":null,"Filename":null,"WP":null,"Subdomain":null}</venadatastore>
</file>

<file path=customXml/item7.xml><?xml version="1.0" encoding="utf-8"?>
<?mso-contentType ?>
<FormTemplates xmlns="http://schemas.microsoft.com/sharepoint/v3/contenttype/forms">
  <Display>DocumentLibraryForm</Display>
  <Edit>DocumentLibraryForm</Edit>
  <New>DocumentLibraryForm</New>
</FormTemplates>
</file>

<file path=customXml/item8.xml><?xml version="1.0" encoding="utf-8"?>
<venadatastore xmlns="http://venasolutions.com/VenaSPMAddin/ExcelCustomMultiDynamicCollectionStore_V1">[]</venadatastore>
</file>

<file path=customXml/item9.xml><?xml version="1.0" encoding="utf-8"?>
<ct:contentTypeSchema xmlns:ct="http://schemas.microsoft.com/office/2006/metadata/contentType" xmlns:ma="http://schemas.microsoft.com/office/2006/metadata/properties/metaAttributes" ct:_="" ma:_="" ma:contentTypeName="Document" ma:contentTypeID="0x01010039E2C7A683396D4CBDFAB91B33EC65D2" ma:contentTypeVersion="9" ma:contentTypeDescription="Create a new document." ma:contentTypeScope="" ma:versionID="35cb72708c7626efd383ff3f1891bbcf">
  <xsd:schema xmlns:xsd="http://www.w3.org/2001/XMLSchema" xmlns:xs="http://www.w3.org/2001/XMLSchema" xmlns:p="http://schemas.microsoft.com/office/2006/metadata/properties" xmlns:ns2="746818e7-171f-43cb-99a4-4b35303167b0" xmlns:ns3="bf8e6a59-8887-400e-bd32-f41b965d62ae" targetNamespace="http://schemas.microsoft.com/office/2006/metadata/properties" ma:root="true" ma:fieldsID="c1230978bea52b3333a3058cb1274a2a" ns2:_="" ns3:_="">
    <xsd:import namespace="746818e7-171f-43cb-99a4-4b35303167b0"/>
    <xsd:import namespace="bf8e6a59-8887-400e-bd32-f41b965d62a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6818e7-171f-43cb-99a4-4b35303167b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f8e6a59-8887-400e-bd32-f41b965d62ae"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E2091FB-E855-4371-BDC6-476BEBFAA986}">
  <ds:schemaRefs>
    <ds:schemaRef ds:uri="http://venasolutions.com/VenaSPMAddin/ServerSideBlobV1"/>
  </ds:schemaRefs>
</ds:datastoreItem>
</file>

<file path=customXml/itemProps2.xml><?xml version="1.0" encoding="utf-8"?>
<ds:datastoreItem xmlns:ds="http://schemas.openxmlformats.org/officeDocument/2006/customXml" ds:itemID="{63693F25-BFF0-4A9D-8035-8D085E18C3D7}">
  <ds:schemaRefs>
    <ds:schemaRef ds:uri="http://venasolutions.com/VenaSPMAddin/ServerSideBlobV2"/>
  </ds:schemaRefs>
</ds:datastoreItem>
</file>

<file path=customXml/itemProps3.xml><?xml version="1.0" encoding="utf-8"?>
<ds:datastoreItem xmlns:ds="http://schemas.openxmlformats.org/officeDocument/2006/customXml" ds:itemID="{B2D2D1FA-FBB7-48F2-85BB-FD1B96AF6C74}">
  <ds:schemaRefs>
    <ds:schemaRef ds:uri="http://venasolutions.com/VenaSSP/SSPBlobV1"/>
  </ds:schemaRefs>
</ds:datastoreItem>
</file>

<file path=customXml/itemProps4.xml><?xml version="1.0" encoding="utf-8"?>
<ds:datastoreItem xmlns:ds="http://schemas.openxmlformats.org/officeDocument/2006/customXml" ds:itemID="{F4E6D43D-1C9C-4296-B0A8-D4C1B60F9D18}">
  <ds:schemaRefs>
    <ds:schemaRef ds:uri="http://venasolutions.com/VenaSPMAddin/DataModelSectionStore_V1"/>
  </ds:schemaRefs>
</ds:datastoreItem>
</file>

<file path=customXml/itemProps5.xml><?xml version="1.0" encoding="utf-8"?>
<ds:datastoreItem xmlns:ds="http://schemas.openxmlformats.org/officeDocument/2006/customXml" ds:itemID="{8C2C0CB9-E3C3-4DC7-A56B-CCF94D511568}">
  <ds:schemaRefs>
    <ds:schemaRef ds:uri="http://schemas.microsoft.com/office/2006/metadata/properties"/>
    <ds:schemaRef ds:uri="http://schemas.microsoft.com/office/infopath/2007/PartnerControls"/>
  </ds:schemaRefs>
</ds:datastoreItem>
</file>

<file path=customXml/itemProps6.xml><?xml version="1.0" encoding="utf-8"?>
<ds:datastoreItem xmlns:ds="http://schemas.openxmlformats.org/officeDocument/2006/customXml" ds:itemID="{70FCC91E-C4F1-406F-9863-97CA2E26065F}">
  <ds:schemaRefs>
    <ds:schemaRef ds:uri="http://venasolutions.com/VenaSPMAddin/VenaWorkbookProperties"/>
  </ds:schemaRefs>
</ds:datastoreItem>
</file>

<file path=customXml/itemProps7.xml><?xml version="1.0" encoding="utf-8"?>
<ds:datastoreItem xmlns:ds="http://schemas.openxmlformats.org/officeDocument/2006/customXml" ds:itemID="{7B38F529-F9DB-458D-AA04-93E3DB023846}">
  <ds:schemaRefs>
    <ds:schemaRef ds:uri="http://schemas.microsoft.com/sharepoint/v3/contenttype/forms"/>
  </ds:schemaRefs>
</ds:datastoreItem>
</file>

<file path=customXml/itemProps8.xml><?xml version="1.0" encoding="utf-8"?>
<ds:datastoreItem xmlns:ds="http://schemas.openxmlformats.org/officeDocument/2006/customXml" ds:itemID="{95A4162D-B8DC-436B-BCCF-7C5560FA6B6F}">
  <ds:schemaRefs>
    <ds:schemaRef ds:uri="http://venasolutions.com/VenaSPMAddin/ExcelCustomMultiDynamicCollectionStore_V1"/>
  </ds:schemaRefs>
</ds:datastoreItem>
</file>

<file path=customXml/itemProps9.xml><?xml version="1.0" encoding="utf-8"?>
<ds:datastoreItem xmlns:ds="http://schemas.openxmlformats.org/officeDocument/2006/customXml" ds:itemID="{0191AB4F-CFD4-49E3-8F1E-141B0B1B2866}"/>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6</vt:i4>
      </vt:variant>
      <vt:variant>
        <vt:lpstr>Benoemde bereiken</vt:lpstr>
      </vt:variant>
      <vt:variant>
        <vt:i4>173</vt:i4>
      </vt:variant>
    </vt:vector>
  </HeadingPairs>
  <TitlesOfParts>
    <vt:vector size="179" baseType="lpstr">
      <vt:lpstr>Voorblad</vt:lpstr>
      <vt:lpstr>Toelichting</vt:lpstr>
      <vt:lpstr>Versiebeheer</vt:lpstr>
      <vt:lpstr>Selectie</vt:lpstr>
      <vt:lpstr>Risicomarge</vt:lpstr>
      <vt:lpstr>Correlatiematrix</vt:lpstr>
      <vt:lpstr>_vena_CorCo1_B1_C_7_720673044374355968</vt:lpstr>
      <vt:lpstr>_vena_CorCo1_B1_R_6_735962242067595267</vt:lpstr>
      <vt:lpstr>_vena_CorCo1_B1_R_6_735962242075983872</vt:lpstr>
      <vt:lpstr>_vena_CorCo1_B1_R_6_735962242075983874</vt:lpstr>
      <vt:lpstr>_vena_CorCo1_B1_R_6_735962242080178177</vt:lpstr>
      <vt:lpstr>_vena_CorCo1_B1_R_6_735962242084372481</vt:lpstr>
      <vt:lpstr>_vena_CorCo1_B1_R_6_735962242084372483</vt:lpstr>
      <vt:lpstr>_vena_CorCo1_B1_R_6_735962242088566785</vt:lpstr>
      <vt:lpstr>_vena_CorCo1_B1_R_6_735962242092761089</vt:lpstr>
      <vt:lpstr>_vena_CorCo1_B1_R_6_735962242092761091</vt:lpstr>
      <vt:lpstr>_vena_CorCo1_B1_R_6_735962242096955393</vt:lpstr>
      <vt:lpstr>_vena_CorCo1_B1_R_6_735962242101149697</vt:lpstr>
      <vt:lpstr>_vena_CorCo1_B1_R_6_735962242101149699</vt:lpstr>
      <vt:lpstr>_vena_CorCo1_B1_R_6_735962242105344001</vt:lpstr>
      <vt:lpstr>_vena_CorCo1_B1_R_6_735962242109538305</vt:lpstr>
      <vt:lpstr>_vena_CorCo1_B1_R_6_735962242109538307</vt:lpstr>
      <vt:lpstr>_vena_CorCo1_B1_R_6_735962242113732609</vt:lpstr>
      <vt:lpstr>_vena_CorCo1_B1_R_6_735962242117926913</vt:lpstr>
      <vt:lpstr>_vena_CorCo1_B1_R_6_735962242122121217</vt:lpstr>
      <vt:lpstr>_vena_CorCo1_B1_R_6_735962242122121219</vt:lpstr>
      <vt:lpstr>_vena_CorCo1_B1_R_6_735962242126315521</vt:lpstr>
      <vt:lpstr>_vena_CorCo1_B1_R_6_735962242130509825</vt:lpstr>
      <vt:lpstr>_vena_CorCo1_P_3_718931117436043267</vt:lpstr>
      <vt:lpstr>_vena_CorCo1_P_4_718931129058590721</vt:lpstr>
      <vt:lpstr>_vena_CorCo1_P_5_718931142656917509</vt:lpstr>
      <vt:lpstr>_vena_CorCo1_P_PVSelectie_1</vt:lpstr>
      <vt:lpstr>_vena_CorCo1_P_PVSelectie_2</vt:lpstr>
      <vt:lpstr>_vena_DYNP_SSelectie_e2378de1</vt:lpstr>
      <vt:lpstr>_vena_RMTot3_B1_C_7_718947119138340867</vt:lpstr>
      <vt:lpstr>_vena_RMTot3_B1_C_7_718947119138340869</vt:lpstr>
      <vt:lpstr>_vena_RMTot3_B1_C_7_718947119142535169</vt:lpstr>
      <vt:lpstr>_vena_RMTot3_B1_C_7_718947119142535171</vt:lpstr>
      <vt:lpstr>_vena_RMTot3_B1_C_7_718947119142535173</vt:lpstr>
      <vt:lpstr>_vena_RMTot3_B1_C_7_718947119146729473</vt:lpstr>
      <vt:lpstr>_vena_RMTot3_B1_C_7_718947119146729475</vt:lpstr>
      <vt:lpstr>_vena_RMTot3_B1_C_7_718947119146729477</vt:lpstr>
      <vt:lpstr>_vena_RMTot3_B1_C_7_718947119150923777</vt:lpstr>
      <vt:lpstr>_vena_RMTot3_B1_C_7_718947119150923779</vt:lpstr>
      <vt:lpstr>_vena_RMTot3_B1_C_7_718947119155118081</vt:lpstr>
      <vt:lpstr>_vena_RMTot3_B1_C_7_718947119155118083</vt:lpstr>
      <vt:lpstr>_vena_RMTot3_B1_C_7_718947119155118085</vt:lpstr>
      <vt:lpstr>_vena_RMTot3_B1_C_7_718947119159312385</vt:lpstr>
      <vt:lpstr>_vena_RMTot3_B1_C_7_718947119159312387</vt:lpstr>
      <vt:lpstr>_vena_RMTot3_B1_C_7_718947119159312389</vt:lpstr>
      <vt:lpstr>_vena_RMTot3_B1_C_7_718947119163506689</vt:lpstr>
      <vt:lpstr>_vena_RMTot3_B1_C_7_718947119163506691</vt:lpstr>
      <vt:lpstr>_vena_RMTot3_B1_C_7_718947119163506693</vt:lpstr>
      <vt:lpstr>_vena_RMTot3_B1_C_7_718947119167700993</vt:lpstr>
      <vt:lpstr>_vena_RMTot3_B1_C_7_718947119167700995</vt:lpstr>
      <vt:lpstr>_vena_RMTot3_B1_C_7_718947119171895297</vt:lpstr>
      <vt:lpstr>_vena_RMTot3_B1_C_7_718947119171895299</vt:lpstr>
      <vt:lpstr>_vena_RMTot3_B1_C_7_718947119176089601</vt:lpstr>
      <vt:lpstr>_vena_RMTot3_B1_C_7_718947119176089603</vt:lpstr>
      <vt:lpstr>_vena_RMTot3_B1_C_7_718947119176089605</vt:lpstr>
      <vt:lpstr>_vena_RMTot3_B1_C_7_718947119180283905</vt:lpstr>
      <vt:lpstr>_vena_RMTot3_B1_C_7_718947119180283907</vt:lpstr>
      <vt:lpstr>_vena_RMTot3_B1_C_7_718947119180283909</vt:lpstr>
      <vt:lpstr>_vena_RMTot3_B1_C_7_718947119184478209</vt:lpstr>
      <vt:lpstr>_vena_RMTot3_B1_C_7_718947119184478211</vt:lpstr>
      <vt:lpstr>_vena_RMTot3_B1_C_7_718947119188672513</vt:lpstr>
      <vt:lpstr>_vena_RMTot3_B1_C_7_718947119188672515</vt:lpstr>
      <vt:lpstr>_vena_RMTot3_B1_C_7_718947119192866817</vt:lpstr>
      <vt:lpstr>_vena_RMTot3_B1_C_7_718947119192866819</vt:lpstr>
      <vt:lpstr>_vena_RMTot3_B1_C_7_718947119192866821</vt:lpstr>
      <vt:lpstr>_vena_RMTot3_B1_C_7_718947119197061121</vt:lpstr>
      <vt:lpstr>_vena_RMTot3_B1_C_7_718947119197061123</vt:lpstr>
      <vt:lpstr>_vena_RMTot3_B1_C_7_718947119197061125</vt:lpstr>
      <vt:lpstr>_vena_RMTot3_B1_C_7_718947119201255425</vt:lpstr>
      <vt:lpstr>_vena_RMTot3_B1_C_7_718947119201255427</vt:lpstr>
      <vt:lpstr>_vena_RMTot3_B1_C_7_718947119201255429</vt:lpstr>
      <vt:lpstr>_vena_RMTot3_B1_C_7_718947119205449729</vt:lpstr>
      <vt:lpstr>_vena_RMTot3_B1_C_7_718947119205449731</vt:lpstr>
      <vt:lpstr>_vena_RMTot3_B1_C_7_718947119205449733</vt:lpstr>
      <vt:lpstr>_vena_RMTot3_B1_C_7_718947119209644033</vt:lpstr>
      <vt:lpstr>_vena_RMTot3_B1_C_7_718947119209644035</vt:lpstr>
      <vt:lpstr>_vena_RMTot3_B1_C_7_718947119209644037</vt:lpstr>
      <vt:lpstr>_vena_RMTot3_B1_C_7_718947119213838337</vt:lpstr>
      <vt:lpstr>_vena_RMTot3_B1_C_7_718947119213838339</vt:lpstr>
      <vt:lpstr>_vena_RMTot3_B1_C_7_718947119213838341</vt:lpstr>
      <vt:lpstr>_vena_RMTot3_B1_C_7_718947119218032641</vt:lpstr>
      <vt:lpstr>_vena_RMTot3_B1_C_7_718947119218032643</vt:lpstr>
      <vt:lpstr>_vena_RMTot3_B1_C_7_718947119222226945</vt:lpstr>
      <vt:lpstr>_vena_RMTot3_B1_C_7_718947119222226947</vt:lpstr>
      <vt:lpstr>_vena_RMTot3_B1_C_7_718947119222226949</vt:lpstr>
      <vt:lpstr>_vena_RMTot3_B1_C_7_718947119226421249</vt:lpstr>
      <vt:lpstr>_vena_RMTot3_B1_C_7_718947119226421251</vt:lpstr>
      <vt:lpstr>_vena_RMTot3_B1_C_7_718947119226421253</vt:lpstr>
      <vt:lpstr>_vena_RMTot3_B1_C_7_718947119230615553</vt:lpstr>
      <vt:lpstr>_vena_RMTot3_B1_C_7_718947119230615555</vt:lpstr>
      <vt:lpstr>_vena_RMTot3_B1_C_7_718947119230615557</vt:lpstr>
      <vt:lpstr>_vena_RMTot3_B1_C_7_718947119234809857</vt:lpstr>
      <vt:lpstr>_vena_RMTot3_B1_C_7_718947119234809859</vt:lpstr>
      <vt:lpstr>_vena_RMTot3_B1_C_7_718947119234809861</vt:lpstr>
      <vt:lpstr>_vena_RMTot3_B1_C_7_718947119239004161</vt:lpstr>
      <vt:lpstr>_vena_RMTot3_B1_C_7_718947119239004163</vt:lpstr>
      <vt:lpstr>_vena_RMTot3_B1_C_7_718947119239004165</vt:lpstr>
      <vt:lpstr>_vena_RMTot3_B1_C_7_718947119243198465</vt:lpstr>
      <vt:lpstr>_vena_RMTot3_B1_C_7_718947119243198467</vt:lpstr>
      <vt:lpstr>_vena_RMTot3_B1_C_7_718947119243198469</vt:lpstr>
      <vt:lpstr>_vena_RMTot3_B1_C_7_718947119247392769</vt:lpstr>
      <vt:lpstr>_vena_RMTot3_B1_C_7_718947119247392771</vt:lpstr>
      <vt:lpstr>_vena_RMTot3_B1_C_7_718947119251587073</vt:lpstr>
      <vt:lpstr>_vena_RMTot3_B1_C_7_718947119251587075</vt:lpstr>
      <vt:lpstr>_vena_RMTot3_B1_C_7_718947119251587077</vt:lpstr>
      <vt:lpstr>_vena_RMTot3_B1_C_7_718947119255781377</vt:lpstr>
      <vt:lpstr>_vena_RMTot3_B1_C_7_718947119255781379</vt:lpstr>
      <vt:lpstr>_vena_RMTot3_B1_C_7_718947119259975681</vt:lpstr>
      <vt:lpstr>_vena_RMTot3_B1_C_7_718947119259975683</vt:lpstr>
      <vt:lpstr>_vena_RMTot3_B1_C_7_718947119259975685</vt:lpstr>
      <vt:lpstr>_vena_RMTot3_B1_C_7_718947119264169985</vt:lpstr>
      <vt:lpstr>_vena_RMTot3_B1_C_7_718947119264169987</vt:lpstr>
      <vt:lpstr>_vena_RMTot3_B1_C_7_718947119264169989</vt:lpstr>
      <vt:lpstr>_vena_RMTot3_B1_C_7_718947119268364289</vt:lpstr>
      <vt:lpstr>_vena_RMTot3_B1_C_7_718947119268364291</vt:lpstr>
      <vt:lpstr>_vena_RMTot3_B1_C_7_718947119268364293</vt:lpstr>
      <vt:lpstr>_vena_RMTot3_B1_C_7_718947119272558593</vt:lpstr>
      <vt:lpstr>_vena_RMTot3_B1_C_7_718947119272558595</vt:lpstr>
      <vt:lpstr>_vena_RMTot3_B1_C_7_718947119272558597</vt:lpstr>
      <vt:lpstr>_vena_RMTot3_B1_C_7_718947119276752897</vt:lpstr>
      <vt:lpstr>_vena_RMTot3_B1_C_7_718947119276752899</vt:lpstr>
      <vt:lpstr>_vena_RMTot3_B1_C_7_718947119276752901</vt:lpstr>
      <vt:lpstr>_vena_RMTot3_B1_C_7_718947119280947201</vt:lpstr>
      <vt:lpstr>_vena_RMTot3_B1_C_7_718947119280947203</vt:lpstr>
      <vt:lpstr>_vena_RMTot3_B1_C_7_718947119280947205</vt:lpstr>
      <vt:lpstr>_vena_RMTot3_B1_C_7_718947119285141505</vt:lpstr>
      <vt:lpstr>_vena_RMTot3_B1_C_7_718947119285141507</vt:lpstr>
      <vt:lpstr>_vena_RMTot3_B1_C_7_718947119285141509</vt:lpstr>
      <vt:lpstr>_vena_RMTot3_B1_C_7_718947119289335809</vt:lpstr>
      <vt:lpstr>_vena_RMTot3_B1_C_7_718947119289335811</vt:lpstr>
      <vt:lpstr>_vena_RMTot3_B1_C_7_720673044374355968</vt:lpstr>
      <vt:lpstr>_vena_RMTot3_B1_R_3_718955783412252672</vt:lpstr>
      <vt:lpstr>_vena_RMTot3_B1_R_3_718955783412252672_1</vt:lpstr>
      <vt:lpstr>_vena_RMTot3_B1_R_3_718955783412252672_2</vt:lpstr>
      <vt:lpstr>_vena_RMTot3_B1_R_3_718955783412252672_3</vt:lpstr>
      <vt:lpstr>_vena_RMTot3_B1_R_3_718955783412252672_4</vt:lpstr>
      <vt:lpstr>_vena_RMTot3_B1_R_3_718955783412252672_5</vt:lpstr>
      <vt:lpstr>_vena_RMTot3_B1_R_3_718955783412252672_6</vt:lpstr>
      <vt:lpstr>_vena_RMTot3_B1_R_3_718955783412252672_7</vt:lpstr>
      <vt:lpstr>_vena_RMTot3_B1_R_3_718955783412252672_8</vt:lpstr>
      <vt:lpstr>_vena_RMTot3_B1_R_3_733406386659655682</vt:lpstr>
      <vt:lpstr>_vena_RMTot3_B1_R_3_733406386659655682_1</vt:lpstr>
      <vt:lpstr>_vena_RMTot3_B1_R_3_733406386659655682_2</vt:lpstr>
      <vt:lpstr>_vena_RMTot3_B1_R_6_720393359916007427</vt:lpstr>
      <vt:lpstr>_vena_RMTot3_B1_R_6_720393359924396032</vt:lpstr>
      <vt:lpstr>_vena_RMTot3_B1_R_6_720393359924396034</vt:lpstr>
      <vt:lpstr>_vena_RMTot3_B1_R_6_720393359928590337</vt:lpstr>
      <vt:lpstr>_vena_RMTot3_B1_R_6_720393359928590339</vt:lpstr>
      <vt:lpstr>_vena_RMTot3_B1_R_6_720393359936978944</vt:lpstr>
      <vt:lpstr>_vena_RMTot3_B1_R_6_720393359936978946</vt:lpstr>
      <vt:lpstr>_vena_RMTot3_B1_R_6_735962242055012353</vt:lpstr>
      <vt:lpstr>_vena_RMTot3_B1_R_6_735962242059206657</vt:lpstr>
      <vt:lpstr>_vena_RMTot3_B1_R_6_735962242059206659</vt:lpstr>
      <vt:lpstr>_vena_RMTot3_B1_R_6_736333447270760448</vt:lpstr>
      <vt:lpstr>_vena_RMTot3_B1_R_6_740650083968745472</vt:lpstr>
      <vt:lpstr>_vena_RMTot3_P_4_718931129058590721</vt:lpstr>
      <vt:lpstr>_vena_RMTot3_P_FV_6fac4fab3cb84dcf80fab546ba44fcb5</vt:lpstr>
      <vt:lpstr>_vena_RMTot3_P_PVSelectie_1</vt:lpstr>
      <vt:lpstr>_vena_RMTot3_P_PVSelectie_2</vt:lpstr>
      <vt:lpstr>_vena_RMTot5_B1_C_FV_6fac4fab3cb84dcf80fab546ba44fcb5</vt:lpstr>
      <vt:lpstr>_vena_RMTot5_B1_R_6_735994787634741248</vt:lpstr>
      <vt:lpstr>_vena_RMTot5_P_3_718931117436043267</vt:lpstr>
      <vt:lpstr>_vena_RMTot5_P_4_718931129058590721</vt:lpstr>
      <vt:lpstr>_vena_RMTot5_P_7_720673044374355968</vt:lpstr>
      <vt:lpstr>_vena_RMTot5_P_PVSelectie_1</vt:lpstr>
      <vt:lpstr>_vena_RMTot5_P_PVSelectie_2</vt:lpstr>
      <vt:lpstr>_vena_Selectie_P_5_720393359966339077</vt:lpstr>
      <vt:lpstr>_vena_Selectie_P_5_720393359978921989</vt:lpstr>
      <vt:lpstr>_vena_Selectie_P_5_720393359983116293</vt:lpstr>
      <vt:lpstr>_vena_Selectie_P_5_720393359991504899</vt:lpstr>
      <vt:lpstr>_vena_Selectie_P_5_720393360033447939</vt:lpstr>
      <vt:lpstr>_vena_Selectie_P_GV_720667124808679427</vt:lpstr>
      <vt:lpstr>_vena_Selectie_P_GV_720667363321839617</vt:lpstr>
      <vt:lpstr>CovMat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Selmar van der Veen</dc:creator>
  <cp:lastModifiedBy>Dries O.C.G. (Oscar)</cp:lastModifiedBy>
  <dcterms:created xsi:type="dcterms:W3CDTF">2019-05-02T10:18:10Z</dcterms:created>
  <dcterms:modified xsi:type="dcterms:W3CDTF">2022-05-31T08:50:34Z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0x01010039E2C7A683396D4CBDFAB91B33EC65D2</vt:lpwstr>
  </property>
</Properties>
</file>