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B37" i="1" l="1"/>
  <c r="B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20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32" i="1"/>
  <c r="B21" i="1"/>
  <c r="C23" i="1" s="1"/>
  <c r="D23" i="1" s="1"/>
  <c r="E30" i="1" s="1"/>
  <c r="B29" i="1"/>
  <c r="B17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E23" i="1" l="1"/>
  <c r="F30" i="1" s="1"/>
  <c r="C20" i="1"/>
  <c r="D20" i="1" s="1"/>
  <c r="E29" i="1" s="1"/>
  <c r="C29" i="1"/>
  <c r="C32" i="1"/>
  <c r="C33" i="1" s="1"/>
  <c r="C30" i="1"/>
  <c r="D30" i="1"/>
  <c r="E20" i="1" l="1"/>
  <c r="F29" i="1" s="1"/>
  <c r="F23" i="1"/>
  <c r="G23" i="1" s="1"/>
  <c r="H23" i="1" s="1"/>
  <c r="D29" i="1"/>
  <c r="D32" i="1"/>
  <c r="I30" i="1"/>
  <c r="I23" i="1"/>
  <c r="H30" i="1"/>
  <c r="G30" i="1" l="1"/>
  <c r="F20" i="1"/>
  <c r="G20" i="1"/>
  <c r="G29" i="1"/>
  <c r="J23" i="1"/>
  <c r="J30" i="1"/>
  <c r="D33" i="1"/>
  <c r="E32" i="1"/>
  <c r="H20" i="1" l="1"/>
  <c r="H29" i="1"/>
  <c r="K23" i="1"/>
  <c r="K30" i="1"/>
  <c r="E33" i="1"/>
  <c r="F32" i="1"/>
  <c r="F33" i="1" l="1"/>
  <c r="G32" i="1"/>
  <c r="I20" i="1"/>
  <c r="I29" i="1"/>
  <c r="L23" i="1"/>
  <c r="L30" i="1"/>
  <c r="M30" i="1" l="1"/>
  <c r="M23" i="1"/>
  <c r="G33" i="1"/>
  <c r="H32" i="1"/>
  <c r="J20" i="1"/>
  <c r="J29" i="1"/>
  <c r="H33" i="1" l="1"/>
  <c r="I32" i="1"/>
  <c r="N23" i="1"/>
  <c r="N30" i="1"/>
  <c r="K29" i="1"/>
  <c r="K20" i="1"/>
  <c r="L20" i="1" l="1"/>
  <c r="L29" i="1"/>
  <c r="O23" i="1"/>
  <c r="O30" i="1"/>
  <c r="I33" i="1"/>
  <c r="J32" i="1"/>
  <c r="P23" i="1" l="1"/>
  <c r="P30" i="1"/>
  <c r="J33" i="1"/>
  <c r="K32" i="1"/>
  <c r="M29" i="1"/>
  <c r="M20" i="1"/>
  <c r="K33" i="1" l="1"/>
  <c r="L32" i="1"/>
  <c r="N20" i="1"/>
  <c r="N29" i="1"/>
  <c r="Q30" i="1"/>
  <c r="Q23" i="1"/>
  <c r="R30" i="1" l="1"/>
  <c r="R23" i="1"/>
  <c r="O20" i="1"/>
  <c r="O29" i="1"/>
  <c r="L33" i="1"/>
  <c r="M32" i="1"/>
  <c r="S23" i="1" l="1"/>
  <c r="S30" i="1"/>
  <c r="P20" i="1"/>
  <c r="P29" i="1"/>
  <c r="M33" i="1"/>
  <c r="N32" i="1"/>
  <c r="N33" i="1" l="1"/>
  <c r="O32" i="1"/>
  <c r="Q20" i="1"/>
  <c r="Q29" i="1"/>
  <c r="T23" i="1"/>
  <c r="T30" i="1"/>
  <c r="R20" i="1" l="1"/>
  <c r="R29" i="1"/>
  <c r="U30" i="1"/>
  <c r="U23" i="1"/>
  <c r="O33" i="1"/>
  <c r="P32" i="1"/>
  <c r="P33" i="1" l="1"/>
  <c r="Q32" i="1"/>
  <c r="V30" i="1"/>
  <c r="V23" i="1"/>
  <c r="S29" i="1"/>
  <c r="S20" i="1"/>
  <c r="W23" i="1" l="1"/>
  <c r="W30" i="1"/>
  <c r="T20" i="1"/>
  <c r="T29" i="1"/>
  <c r="Q33" i="1"/>
  <c r="R32" i="1"/>
  <c r="R33" i="1" l="1"/>
  <c r="S32" i="1"/>
  <c r="U29" i="1"/>
  <c r="U20" i="1"/>
  <c r="X23" i="1"/>
  <c r="X30" i="1"/>
  <c r="S33" i="1" l="1"/>
  <c r="T32" i="1"/>
  <c r="V20" i="1"/>
  <c r="V29" i="1"/>
  <c r="Y30" i="1"/>
  <c r="Y23" i="1"/>
  <c r="Z23" i="1" l="1"/>
  <c r="Z30" i="1"/>
  <c r="W20" i="1"/>
  <c r="W29" i="1"/>
  <c r="T33" i="1"/>
  <c r="U32" i="1"/>
  <c r="AA23" i="1" l="1"/>
  <c r="AA30" i="1"/>
  <c r="X29" i="1"/>
  <c r="X20" i="1"/>
  <c r="U33" i="1"/>
  <c r="V32" i="1"/>
  <c r="Y20" i="1" l="1"/>
  <c r="Y29" i="1"/>
  <c r="V33" i="1"/>
  <c r="W32" i="1"/>
  <c r="AB23" i="1"/>
  <c r="AB30" i="1"/>
  <c r="AC30" i="1" l="1"/>
  <c r="AC23" i="1"/>
  <c r="Z20" i="1"/>
  <c r="Z29" i="1"/>
  <c r="W33" i="1"/>
  <c r="X32" i="1"/>
  <c r="AA29" i="1" l="1"/>
  <c r="AA20" i="1"/>
  <c r="X33" i="1"/>
  <c r="Y32" i="1"/>
  <c r="AD23" i="1"/>
  <c r="AD30" i="1"/>
  <c r="AB20" i="1" l="1"/>
  <c r="AB29" i="1"/>
  <c r="AE23" i="1"/>
  <c r="AE30" i="1"/>
  <c r="Y33" i="1"/>
  <c r="Z32" i="1"/>
  <c r="Z33" i="1" l="1"/>
  <c r="AA32" i="1"/>
  <c r="AF23" i="1"/>
  <c r="AF30" i="1"/>
  <c r="AC29" i="1"/>
  <c r="AC20" i="1"/>
  <c r="AD20" i="1" l="1"/>
  <c r="AD29" i="1"/>
  <c r="AG30" i="1"/>
  <c r="AG23" i="1"/>
  <c r="AA33" i="1"/>
  <c r="AB32" i="1"/>
  <c r="AB33" i="1" l="1"/>
  <c r="AC32" i="1"/>
  <c r="AH30" i="1"/>
  <c r="AH23" i="1"/>
  <c r="AE20" i="1"/>
  <c r="AE29" i="1"/>
  <c r="AI23" i="1" l="1"/>
  <c r="AI30" i="1"/>
  <c r="AF20" i="1"/>
  <c r="AF29" i="1"/>
  <c r="AC33" i="1"/>
  <c r="AD32" i="1"/>
  <c r="AD33" i="1" l="1"/>
  <c r="AE32" i="1"/>
  <c r="AG20" i="1"/>
  <c r="AG29" i="1"/>
  <c r="AJ23" i="1"/>
  <c r="AJ30" i="1"/>
  <c r="AH20" i="1" l="1"/>
  <c r="AH29" i="1"/>
  <c r="AK30" i="1"/>
  <c r="AK23" i="1"/>
  <c r="AE33" i="1"/>
  <c r="AF32" i="1"/>
  <c r="AF33" i="1" l="1"/>
  <c r="AG32" i="1"/>
  <c r="AL30" i="1"/>
  <c r="AL23" i="1"/>
  <c r="AI29" i="1"/>
  <c r="AI20" i="1"/>
  <c r="AM23" i="1" l="1"/>
  <c r="AM30" i="1"/>
  <c r="AJ20" i="1"/>
  <c r="AJ29" i="1"/>
  <c r="AG33" i="1"/>
  <c r="AH32" i="1"/>
  <c r="AH33" i="1" l="1"/>
  <c r="AI32" i="1"/>
  <c r="AK29" i="1"/>
  <c r="AK20" i="1"/>
  <c r="AN23" i="1"/>
  <c r="AN30" i="1"/>
  <c r="AO30" i="1" l="1"/>
  <c r="AO23" i="1"/>
  <c r="AI33" i="1"/>
  <c r="AJ32" i="1"/>
  <c r="AL20" i="1"/>
  <c r="AL29" i="1"/>
  <c r="AJ33" i="1" l="1"/>
  <c r="AK32" i="1"/>
  <c r="AP23" i="1"/>
  <c r="AP30" i="1"/>
  <c r="AM20" i="1"/>
  <c r="AM29" i="1"/>
  <c r="AN29" i="1" l="1"/>
  <c r="AN20" i="1"/>
  <c r="AK33" i="1"/>
  <c r="AL32" i="1"/>
  <c r="AQ23" i="1"/>
  <c r="AQ30" i="1"/>
  <c r="AR23" i="1" l="1"/>
  <c r="AR30" i="1"/>
  <c r="AO20" i="1"/>
  <c r="AO29" i="1"/>
  <c r="AL33" i="1"/>
  <c r="AM32" i="1"/>
  <c r="AP20" i="1" l="1"/>
  <c r="AP29" i="1"/>
  <c r="AM33" i="1"/>
  <c r="AN32" i="1"/>
  <c r="AS30" i="1"/>
  <c r="AS23" i="1"/>
  <c r="AT23" i="1" l="1"/>
  <c r="AT30" i="1"/>
  <c r="AN33" i="1"/>
  <c r="AO32" i="1"/>
  <c r="AQ29" i="1"/>
  <c r="AQ20" i="1"/>
  <c r="AO33" i="1" l="1"/>
  <c r="AP32" i="1"/>
  <c r="AR20" i="1"/>
  <c r="AR29" i="1"/>
  <c r="AU23" i="1"/>
  <c r="AU30" i="1"/>
  <c r="AS29" i="1" l="1"/>
  <c r="AS20" i="1"/>
  <c r="AV23" i="1"/>
  <c r="AV30" i="1"/>
  <c r="AP33" i="1"/>
  <c r="AQ32" i="1"/>
  <c r="AT20" i="1" l="1"/>
  <c r="AT29" i="1"/>
  <c r="AW30" i="1"/>
  <c r="AW23" i="1"/>
  <c r="AQ33" i="1"/>
  <c r="AR32" i="1"/>
  <c r="AR33" i="1" l="1"/>
  <c r="AS32" i="1"/>
  <c r="AX30" i="1"/>
  <c r="AX23" i="1"/>
  <c r="AU20" i="1"/>
  <c r="AU29" i="1"/>
  <c r="AY23" i="1" l="1"/>
  <c r="AY30" i="1"/>
  <c r="AV20" i="1"/>
  <c r="AV29" i="1"/>
  <c r="AS33" i="1"/>
  <c r="AT32" i="1"/>
  <c r="AW20" i="1" l="1"/>
  <c r="AW29" i="1"/>
  <c r="AT33" i="1"/>
  <c r="AU32" i="1"/>
  <c r="AZ23" i="1"/>
  <c r="AZ30" i="1"/>
  <c r="BA30" i="1" l="1"/>
  <c r="BA23" i="1"/>
  <c r="AX20" i="1"/>
  <c r="AX29" i="1"/>
  <c r="AU33" i="1"/>
  <c r="AV32" i="1"/>
  <c r="AV33" i="1" l="1"/>
  <c r="AW32" i="1"/>
  <c r="AY29" i="1"/>
  <c r="AY20" i="1"/>
  <c r="BB30" i="1"/>
  <c r="BB23" i="1"/>
  <c r="AW33" i="1" l="1"/>
  <c r="AX32" i="1"/>
  <c r="BC23" i="1"/>
  <c r="BC30" i="1"/>
  <c r="AZ20" i="1"/>
  <c r="AZ29" i="1"/>
  <c r="BD23" i="1" l="1"/>
  <c r="BD30" i="1"/>
  <c r="AX33" i="1"/>
  <c r="AY32" i="1"/>
  <c r="BA29" i="1"/>
  <c r="BA20" i="1"/>
  <c r="AY33" i="1" l="1"/>
  <c r="AZ32" i="1"/>
  <c r="BB20" i="1"/>
  <c r="BB29" i="1"/>
  <c r="BE30" i="1"/>
  <c r="BE23" i="1"/>
  <c r="BF23" i="1" l="1"/>
  <c r="BF30" i="1"/>
  <c r="BC20" i="1"/>
  <c r="BC29" i="1"/>
  <c r="AZ33" i="1"/>
  <c r="BA32" i="1"/>
  <c r="BD29" i="1" l="1"/>
  <c r="BD20" i="1"/>
  <c r="BA33" i="1"/>
  <c r="BB32" i="1"/>
  <c r="BG23" i="1"/>
  <c r="BG30" i="1"/>
  <c r="BH23" i="1" l="1"/>
  <c r="BH30" i="1"/>
  <c r="BE20" i="1"/>
  <c r="BE29" i="1"/>
  <c r="BB33" i="1"/>
  <c r="BC32" i="1"/>
  <c r="BF20" i="1" l="1"/>
  <c r="BF29" i="1"/>
  <c r="BC33" i="1"/>
  <c r="BD32" i="1"/>
  <c r="BI23" i="1"/>
  <c r="BI30" i="1"/>
  <c r="BJ30" i="1" l="1"/>
  <c r="BJ23" i="1"/>
  <c r="BD33" i="1"/>
  <c r="BE32" i="1"/>
  <c r="BG29" i="1"/>
  <c r="BG20" i="1"/>
  <c r="BE33" i="1" l="1"/>
  <c r="BF32" i="1"/>
  <c r="BH20" i="1"/>
  <c r="BH29" i="1"/>
  <c r="BK30" i="1"/>
  <c r="BK23" i="1"/>
  <c r="BL23" i="1" l="1"/>
  <c r="BL30" i="1"/>
  <c r="BI29" i="1"/>
  <c r="BI20" i="1"/>
  <c r="BF33" i="1"/>
  <c r="BG32" i="1"/>
  <c r="BG33" i="1" l="1"/>
  <c r="BH32" i="1"/>
  <c r="BJ20" i="1"/>
  <c r="BJ29" i="1"/>
  <c r="BM23" i="1"/>
  <c r="BM30" i="1"/>
  <c r="BK20" i="1" l="1"/>
  <c r="BK29" i="1"/>
  <c r="BN30" i="1"/>
  <c r="BN23" i="1"/>
  <c r="BH33" i="1"/>
  <c r="BI32" i="1"/>
  <c r="BL20" i="1" l="1"/>
  <c r="BL29" i="1"/>
  <c r="BI33" i="1"/>
  <c r="BJ32" i="1"/>
  <c r="BO23" i="1"/>
  <c r="BO30" i="1"/>
  <c r="BP30" i="1" l="1"/>
  <c r="BP23" i="1"/>
  <c r="BJ33" i="1"/>
  <c r="BK32" i="1"/>
  <c r="BM20" i="1"/>
  <c r="BM29" i="1"/>
  <c r="BK33" i="1" l="1"/>
  <c r="BL32" i="1"/>
  <c r="BN20" i="1"/>
  <c r="BN29" i="1"/>
  <c r="BQ23" i="1"/>
  <c r="BQ30" i="1"/>
  <c r="BO20" i="1" l="1"/>
  <c r="BO29" i="1"/>
  <c r="BR23" i="1"/>
  <c r="BR30" i="1"/>
  <c r="BL33" i="1"/>
  <c r="BM32" i="1"/>
  <c r="BM33" i="1" l="1"/>
  <c r="BN32" i="1"/>
  <c r="BP29" i="1"/>
  <c r="BP20" i="1"/>
  <c r="BS23" i="1"/>
  <c r="BS30" i="1"/>
  <c r="BN33" i="1" l="1"/>
  <c r="BO32" i="1"/>
  <c r="BQ20" i="1"/>
  <c r="BQ29" i="1"/>
  <c r="BT23" i="1"/>
  <c r="BT30" i="1"/>
  <c r="BR20" i="1" l="1"/>
  <c r="BR29" i="1"/>
  <c r="BU30" i="1"/>
  <c r="BU23" i="1"/>
  <c r="BO33" i="1"/>
  <c r="BP32" i="1"/>
  <c r="BP33" i="1" l="1"/>
  <c r="BQ32" i="1"/>
  <c r="BV23" i="1"/>
  <c r="BV30" i="1"/>
  <c r="BS20" i="1"/>
  <c r="BS29" i="1"/>
  <c r="BW23" i="1" l="1"/>
  <c r="BW30" i="1"/>
  <c r="BT20" i="1"/>
  <c r="BT29" i="1"/>
  <c r="BQ33" i="1"/>
  <c r="BR32" i="1"/>
  <c r="BR33" i="1" l="1"/>
  <c r="BS32" i="1"/>
  <c r="BU20" i="1"/>
  <c r="BU29" i="1"/>
  <c r="BX23" i="1"/>
  <c r="BX30" i="1"/>
  <c r="BV20" i="1" l="1"/>
  <c r="BV29" i="1"/>
  <c r="BY23" i="1"/>
  <c r="BY30" i="1"/>
  <c r="BS33" i="1"/>
  <c r="BT32" i="1"/>
  <c r="BZ30" i="1" l="1"/>
  <c r="BZ23" i="1"/>
  <c r="BT33" i="1"/>
  <c r="BU32" i="1"/>
  <c r="BW20" i="1"/>
  <c r="BW29" i="1"/>
  <c r="BU33" i="1" l="1"/>
  <c r="BV32" i="1"/>
  <c r="BX29" i="1"/>
  <c r="BX20" i="1"/>
  <c r="CA30" i="1"/>
  <c r="CA23" i="1"/>
  <c r="BY20" i="1" l="1"/>
  <c r="BY29" i="1"/>
  <c r="CB23" i="1"/>
  <c r="CB30" i="1"/>
  <c r="BV33" i="1"/>
  <c r="BW32" i="1"/>
  <c r="CC23" i="1" l="1"/>
  <c r="CC30" i="1"/>
  <c r="BW33" i="1"/>
  <c r="BX32" i="1"/>
  <c r="BZ20" i="1"/>
  <c r="BZ29" i="1"/>
  <c r="BX33" i="1" l="1"/>
  <c r="BY32" i="1"/>
  <c r="CA20" i="1"/>
  <c r="CA29" i="1"/>
  <c r="CD30" i="1"/>
  <c r="CD23" i="1"/>
  <c r="CB20" i="1" l="1"/>
  <c r="CB29" i="1"/>
  <c r="CE23" i="1"/>
  <c r="CE30" i="1"/>
  <c r="BY33" i="1"/>
  <c r="BZ32" i="1"/>
  <c r="CF23" i="1" l="1"/>
  <c r="CF30" i="1"/>
  <c r="BZ33" i="1"/>
  <c r="CA32" i="1"/>
  <c r="CC20" i="1"/>
  <c r="CC29" i="1"/>
  <c r="CD20" i="1" l="1"/>
  <c r="CD29" i="1"/>
  <c r="CA33" i="1"/>
  <c r="CB32" i="1"/>
  <c r="CG30" i="1"/>
  <c r="CG23" i="1"/>
  <c r="CH30" i="1" l="1"/>
  <c r="CH23" i="1"/>
  <c r="CB33" i="1"/>
  <c r="CC32" i="1"/>
  <c r="CE20" i="1"/>
  <c r="CE29" i="1"/>
  <c r="CF29" i="1" l="1"/>
  <c r="CF20" i="1"/>
  <c r="CC33" i="1"/>
  <c r="CD32" i="1"/>
  <c r="CI23" i="1"/>
  <c r="CI30" i="1"/>
  <c r="CJ30" i="1" l="1"/>
  <c r="CJ23" i="1"/>
  <c r="CG20" i="1"/>
  <c r="CG29" i="1"/>
  <c r="CD33" i="1"/>
  <c r="CE32" i="1"/>
  <c r="CH20" i="1" l="1"/>
  <c r="CH29" i="1"/>
  <c r="CE33" i="1"/>
  <c r="CF32" i="1"/>
  <c r="CK23" i="1"/>
  <c r="CK30" i="1"/>
  <c r="CL23" i="1" l="1"/>
  <c r="CL30" i="1"/>
  <c r="CF33" i="1"/>
  <c r="CG32" i="1"/>
  <c r="CI20" i="1"/>
  <c r="CI29" i="1"/>
  <c r="CG33" i="1" l="1"/>
  <c r="CH32" i="1"/>
  <c r="CJ20" i="1"/>
  <c r="CJ29" i="1"/>
  <c r="CM23" i="1"/>
  <c r="CM30" i="1"/>
  <c r="CK20" i="1" l="1"/>
  <c r="CK29" i="1"/>
  <c r="CN23" i="1"/>
  <c r="CN30" i="1"/>
  <c r="CH33" i="1"/>
  <c r="CI32" i="1"/>
  <c r="CO30" i="1" l="1"/>
  <c r="CO23" i="1"/>
  <c r="CI33" i="1"/>
  <c r="CJ32" i="1"/>
  <c r="CL20" i="1"/>
  <c r="CL29" i="1"/>
  <c r="CJ33" i="1" l="1"/>
  <c r="CK32" i="1"/>
  <c r="CP30" i="1"/>
  <c r="CP23" i="1"/>
  <c r="CM20" i="1"/>
  <c r="CM29" i="1"/>
  <c r="CQ23" i="1" l="1"/>
  <c r="CQ30" i="1"/>
  <c r="CN29" i="1"/>
  <c r="CN20" i="1"/>
  <c r="CK33" i="1"/>
  <c r="CL32" i="1"/>
  <c r="CO20" i="1" l="1"/>
  <c r="CO29" i="1"/>
  <c r="CL33" i="1"/>
  <c r="CM32" i="1"/>
  <c r="CR30" i="1"/>
  <c r="CR23" i="1"/>
  <c r="CS23" i="1" l="1"/>
  <c r="CS30" i="1"/>
  <c r="CP20" i="1"/>
  <c r="CP29" i="1"/>
  <c r="CM33" i="1"/>
  <c r="CN32" i="1"/>
  <c r="CN33" i="1" l="1"/>
  <c r="CO32" i="1"/>
  <c r="CQ20" i="1"/>
  <c r="CQ29" i="1"/>
  <c r="CT30" i="1"/>
  <c r="CT23" i="1"/>
  <c r="CO33" i="1" l="1"/>
  <c r="CP32" i="1"/>
  <c r="CR20" i="1"/>
  <c r="CR29" i="1"/>
  <c r="CU23" i="1"/>
  <c r="CU30" i="1"/>
  <c r="CS20" i="1" l="1"/>
  <c r="CS29" i="1"/>
  <c r="CV30" i="1"/>
  <c r="CV23" i="1"/>
  <c r="CP33" i="1"/>
  <c r="CQ32" i="1"/>
  <c r="CT20" i="1" l="1"/>
  <c r="CT29" i="1"/>
  <c r="CQ33" i="1"/>
  <c r="CR32" i="1"/>
  <c r="CW30" i="1"/>
  <c r="CW23" i="1"/>
  <c r="CR33" i="1" l="1"/>
  <c r="CS32" i="1"/>
  <c r="CU20" i="1"/>
  <c r="CU29" i="1"/>
  <c r="CV29" i="1" l="1"/>
  <c r="CV20" i="1"/>
  <c r="CS33" i="1"/>
  <c r="CT32" i="1"/>
  <c r="CW20" i="1" l="1"/>
  <c r="B25" i="1" s="1"/>
  <c r="CW29" i="1"/>
  <c r="CT33" i="1"/>
  <c r="CU32" i="1"/>
  <c r="CU33" i="1" l="1"/>
  <c r="CV32" i="1"/>
  <c r="CV33" i="1" l="1"/>
  <c r="CW32" i="1"/>
  <c r="CW33" i="1" s="1"/>
  <c r="B35" i="1" l="1"/>
</calcChain>
</file>

<file path=xl/sharedStrings.xml><?xml version="1.0" encoding="utf-8"?>
<sst xmlns="http://schemas.openxmlformats.org/spreadsheetml/2006/main" count="26" uniqueCount="21">
  <si>
    <t>VVP Groep</t>
  </si>
  <si>
    <t>Toepassing Middeling</t>
  </si>
  <si>
    <t>WDL-OVERIG GarGroep 3 AvGroup 6 PS_ReferenceGroup 4</t>
  </si>
  <si>
    <t>Ja</t>
  </si>
  <si>
    <t>Tijd</t>
  </si>
  <si>
    <t>10-year Swap</t>
  </si>
  <si>
    <t>Implied Vol</t>
  </si>
  <si>
    <t>Maturity</t>
  </si>
  <si>
    <t>FRM Curve</t>
  </si>
  <si>
    <t>Boekwaarde assets</t>
  </si>
  <si>
    <t>Herwaarderingsreserve</t>
  </si>
  <si>
    <t xml:space="preserve">duration </t>
  </si>
  <si>
    <t>Forward Amortisatierendement</t>
  </si>
  <si>
    <t>Vervangingsrate</t>
  </si>
  <si>
    <t>strike</t>
  </si>
  <si>
    <t>Optiewaarde</t>
  </si>
  <si>
    <t>Realisatieperc</t>
  </si>
  <si>
    <t>Forward P&amp;L (realisatie + amortisatie)</t>
  </si>
  <si>
    <t>Vol (nog geen Asian correction)</t>
  </si>
  <si>
    <t>Optiewaarde bij sigma + 1bp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</si>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</sst>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_ * #,##0_ ;_ * \-#,##0_ ;_ * &quot;-&quot;??_ ;_ @_ "/>
    <numFmt numFmtId="165" formatCode="0.0000%"/>
    <numFmt numFmtId="166" formatCode="_ * #,##0.000_ ;_ * \-#,##0.000_ ;_ * &quot;-&quot;??_ ;_ @_ "/>
    <numFmt numFmtId="167" formatCode="0.0%"/>
    <numFmt numFmtId="168" formatCode="0.00000%"/>
    <numFmt numFmtId="169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2" fillId="4" borderId="1" xfId="3" applyFont="1" applyFill="1" applyBorder="1"/>
    <xf numFmtId="0" fontId="2" fillId="4" borderId="2" xfId="3" applyFont="1" applyFill="1" applyBorder="1"/>
    <xf numFmtId="0" fontId="2" fillId="4" borderId="3" xfId="3" applyFont="1" applyFill="1" applyBorder="1"/>
    <xf numFmtId="0" fontId="2" fillId="4" borderId="4" xfId="3" applyFont="1" applyFill="1" applyBorder="1"/>
    <xf numFmtId="0" fontId="5" fillId="5" borderId="5" xfId="0" applyFont="1" applyFill="1" applyBorder="1"/>
    <xf numFmtId="0" fontId="0" fillId="5" borderId="6" xfId="0" applyFill="1" applyBorder="1"/>
    <xf numFmtId="164" fontId="0" fillId="5" borderId="0" xfId="1" applyNumberFormat="1" applyFont="1" applyFill="1" applyBorder="1"/>
    <xf numFmtId="164" fontId="0" fillId="5" borderId="7" xfId="1" applyNumberFormat="1" applyFont="1" applyFill="1" applyBorder="1"/>
    <xf numFmtId="165" fontId="6" fillId="5" borderId="8" xfId="2" applyNumberFormat="1" applyFont="1" applyFill="1" applyBorder="1"/>
    <xf numFmtId="165" fontId="0" fillId="5" borderId="9" xfId="2" applyNumberFormat="1" applyFont="1" applyFill="1" applyBorder="1"/>
    <xf numFmtId="166" fontId="0" fillId="3" borderId="0" xfId="1" applyNumberFormat="1" applyFont="1" applyFill="1" applyBorder="1"/>
    <xf numFmtId="10" fontId="0" fillId="5" borderId="9" xfId="2" applyNumberFormat="1" applyFont="1" applyFill="1" applyBorder="1"/>
    <xf numFmtId="165" fontId="6" fillId="0" borderId="8" xfId="2" applyNumberFormat="1" applyFont="1" applyBorder="1"/>
    <xf numFmtId="165" fontId="0" fillId="0" borderId="9" xfId="2" applyNumberFormat="1" applyFont="1" applyBorder="1"/>
    <xf numFmtId="165" fontId="6" fillId="0" borderId="0" xfId="2" applyNumberFormat="1" applyFont="1" applyBorder="1"/>
    <xf numFmtId="165" fontId="0" fillId="0" borderId="0" xfId="2" applyNumberFormat="1" applyFont="1" applyBorder="1"/>
    <xf numFmtId="0" fontId="0" fillId="4" borderId="0" xfId="0" applyFill="1"/>
    <xf numFmtId="164" fontId="0" fillId="3" borderId="0" xfId="0" applyNumberFormat="1" applyFill="1"/>
    <xf numFmtId="167" fontId="0" fillId="3" borderId="0" xfId="0" applyNumberFormat="1" applyFill="1"/>
    <xf numFmtId="10" fontId="0" fillId="3" borderId="0" xfId="0" applyNumberFormat="1" applyFill="1"/>
    <xf numFmtId="167" fontId="0" fillId="3" borderId="0" xfId="2" applyNumberFormat="1" applyFont="1" applyFill="1"/>
    <xf numFmtId="9" fontId="0" fillId="3" borderId="0" xfId="0" applyNumberFormat="1" applyFill="1"/>
    <xf numFmtId="165" fontId="0" fillId="3" borderId="0" xfId="0" applyNumberFormat="1" applyFill="1"/>
    <xf numFmtId="164" fontId="3" fillId="3" borderId="0" xfId="1" applyNumberFormat="1" applyFont="1" applyFill="1"/>
    <xf numFmtId="43" fontId="0" fillId="3" borderId="0" xfId="0" applyNumberFormat="1" applyFill="1"/>
    <xf numFmtId="10" fontId="0" fillId="3" borderId="0" xfId="2" applyNumberFormat="1" applyFont="1" applyFill="1"/>
    <xf numFmtId="168" fontId="0" fillId="3" borderId="0" xfId="2" applyNumberFormat="1" applyFont="1" applyFill="1"/>
    <xf numFmtId="43" fontId="0" fillId="3" borderId="0" xfId="1" applyFont="1" applyFill="1"/>
    <xf numFmtId="10" fontId="0" fillId="5" borderId="10" xfId="0" applyNumberFormat="1" applyFill="1" applyBorder="1"/>
    <xf numFmtId="10" fontId="0" fillId="5" borderId="10" xfId="2" applyNumberFormat="1" applyFont="1" applyFill="1" applyBorder="1"/>
    <xf numFmtId="9" fontId="0" fillId="5" borderId="11" xfId="0" applyNumberFormat="1" applyFill="1" applyBorder="1"/>
    <xf numFmtId="0" fontId="0" fillId="5" borderId="12" xfId="0" applyFill="1" applyBorder="1"/>
    <xf numFmtId="165" fontId="6" fillId="5" borderId="0" xfId="2" applyNumberFormat="1" applyFont="1" applyFill="1" applyBorder="1"/>
    <xf numFmtId="10" fontId="0" fillId="5" borderId="0" xfId="2" applyNumberFormat="1" applyFont="1" applyFill="1" applyBorder="1"/>
    <xf numFmtId="169" fontId="0" fillId="5" borderId="0" xfId="2" applyNumberFormat="1" applyFont="1" applyFill="1" applyBorder="1"/>
  </cellXfs>
  <cellStyles count="4">
    <cellStyle name="Accent1" xfId="3" builtinId="29"/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"/>
  <sheetViews>
    <sheetView tabSelected="1" topLeftCell="A16" workbookViewId="0">
      <selection activeCell="A30" sqref="A30"/>
    </sheetView>
  </sheetViews>
  <sheetFormatPr defaultRowHeight="15" x14ac:dyDescent="0.25"/>
  <cols>
    <col min="1" max="1" width="54.140625" bestFit="1" customWidth="1"/>
    <col min="2" max="2" width="20.7109375" bestFit="1" customWidth="1"/>
    <col min="3" max="32" width="13.7109375" bestFit="1" customWidth="1"/>
    <col min="33" max="55" width="12.5703125" bestFit="1" customWidth="1"/>
    <col min="56" max="79" width="11" bestFit="1" customWidth="1"/>
    <col min="80" max="91" width="10" bestFit="1" customWidth="1"/>
  </cols>
  <sheetData>
    <row r="1" spans="1:10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2" t="s">
        <v>0</v>
      </c>
      <c r="B2" s="3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  <c r="CT2" s="4">
        <v>96</v>
      </c>
      <c r="CU2" s="4">
        <v>97</v>
      </c>
      <c r="CV2" s="4">
        <v>98</v>
      </c>
      <c r="CW2" s="5">
        <v>99</v>
      </c>
    </row>
    <row r="3" spans="1:101" x14ac:dyDescent="0.25">
      <c r="A3" s="6" t="s">
        <v>2</v>
      </c>
      <c r="B3" s="7" t="s">
        <v>3</v>
      </c>
      <c r="C3" s="8">
        <v>2519564579.5700002</v>
      </c>
      <c r="D3" s="8">
        <v>2580006447.3400002</v>
      </c>
      <c r="E3" s="8">
        <v>2660226517.5799994</v>
      </c>
      <c r="F3" s="8">
        <v>2751127827.4200001</v>
      </c>
      <c r="G3" s="8">
        <v>2833043807.75</v>
      </c>
      <c r="H3" s="8">
        <v>2907131906.6500001</v>
      </c>
      <c r="I3" s="8">
        <v>2957545573.52</v>
      </c>
      <c r="J3" s="8">
        <v>2990367729</v>
      </c>
      <c r="K3" s="8">
        <v>3010504325.1400003</v>
      </c>
      <c r="L3" s="8">
        <v>2979677539.5300002</v>
      </c>
      <c r="M3" s="8">
        <v>2944201580.52</v>
      </c>
      <c r="N3" s="8">
        <v>2891403979.5300002</v>
      </c>
      <c r="O3" s="8">
        <v>2841662679.5899997</v>
      </c>
      <c r="P3" s="8">
        <v>2779695832.3099999</v>
      </c>
      <c r="Q3" s="8">
        <v>2702391935.5599999</v>
      </c>
      <c r="R3" s="8">
        <v>2623316649.8499999</v>
      </c>
      <c r="S3" s="8">
        <v>2524164714.2199998</v>
      </c>
      <c r="T3" s="8">
        <v>2419745470.3400002</v>
      </c>
      <c r="U3" s="8">
        <v>2305116443.23</v>
      </c>
      <c r="V3" s="8">
        <v>2177748198.4000001</v>
      </c>
      <c r="W3" s="8">
        <v>2023744525.5300002</v>
      </c>
      <c r="X3" s="8">
        <v>1868464981.3600001</v>
      </c>
      <c r="Y3" s="8">
        <v>1741489756.0900002</v>
      </c>
      <c r="Z3" s="8">
        <v>1627774527.1800001</v>
      </c>
      <c r="AA3" s="8">
        <v>1518546217.9200001</v>
      </c>
      <c r="AB3" s="8">
        <v>1416536593.0099998</v>
      </c>
      <c r="AC3" s="8">
        <v>1317393310.8900001</v>
      </c>
      <c r="AD3" s="8">
        <v>1225633337.76</v>
      </c>
      <c r="AE3" s="8">
        <v>1136643936.22</v>
      </c>
      <c r="AF3" s="8">
        <v>1045734577.1999999</v>
      </c>
      <c r="AG3" s="8">
        <v>956506803.38999999</v>
      </c>
      <c r="AH3" s="8">
        <v>870204648.1400001</v>
      </c>
      <c r="AI3" s="8">
        <v>786315116</v>
      </c>
      <c r="AJ3" s="8">
        <v>710823683.59000003</v>
      </c>
      <c r="AK3" s="8">
        <v>636500825.35000002</v>
      </c>
      <c r="AL3" s="8">
        <v>572235044.23000002</v>
      </c>
      <c r="AM3" s="8">
        <v>510778010.63999999</v>
      </c>
      <c r="AN3" s="8">
        <v>457213462.53000003</v>
      </c>
      <c r="AO3" s="8">
        <v>407595928.70999992</v>
      </c>
      <c r="AP3" s="8">
        <v>363355738.73999995</v>
      </c>
      <c r="AQ3" s="8">
        <v>323809816.41000003</v>
      </c>
      <c r="AR3" s="8">
        <v>289235526.69999999</v>
      </c>
      <c r="AS3" s="8">
        <v>260388452.92999998</v>
      </c>
      <c r="AT3" s="8">
        <v>235504419.08000001</v>
      </c>
      <c r="AU3" s="8">
        <v>213035487.84</v>
      </c>
      <c r="AV3" s="8">
        <v>193408333.63</v>
      </c>
      <c r="AW3" s="8">
        <v>176229985.56</v>
      </c>
      <c r="AX3" s="8">
        <v>160654355.11000001</v>
      </c>
      <c r="AY3" s="8">
        <v>146171536.59</v>
      </c>
      <c r="AZ3" s="8">
        <v>132646840.41</v>
      </c>
      <c r="BA3" s="8">
        <v>120052212.86999999</v>
      </c>
      <c r="BB3" s="8">
        <v>108357935.52</v>
      </c>
      <c r="BC3" s="8">
        <v>97554935.980000004</v>
      </c>
      <c r="BD3" s="8">
        <v>87601311.210000008</v>
      </c>
      <c r="BE3" s="8">
        <v>78461505.400000006</v>
      </c>
      <c r="BF3" s="8">
        <v>70097399.349999994</v>
      </c>
      <c r="BG3" s="8">
        <v>62467253.539999999</v>
      </c>
      <c r="BH3" s="8">
        <v>55529689.380000003</v>
      </c>
      <c r="BI3" s="8">
        <v>49244716.689999998</v>
      </c>
      <c r="BJ3" s="8">
        <v>43573049.390000001</v>
      </c>
      <c r="BK3" s="8">
        <v>38476909.899999999</v>
      </c>
      <c r="BL3" s="8">
        <v>33919234.170000002</v>
      </c>
      <c r="BM3" s="8">
        <v>29863962.119999997</v>
      </c>
      <c r="BN3" s="8">
        <v>26277012.02</v>
      </c>
      <c r="BO3" s="8">
        <v>23124139.470000003</v>
      </c>
      <c r="BP3" s="8">
        <v>20371861.259999998</v>
      </c>
      <c r="BQ3" s="8">
        <v>17986541.430000003</v>
      </c>
      <c r="BR3" s="8">
        <v>15932636.609999998</v>
      </c>
      <c r="BS3" s="8">
        <v>14172508.66</v>
      </c>
      <c r="BT3" s="8">
        <v>12668102.309999999</v>
      </c>
      <c r="BU3" s="8">
        <v>11381357.700000001</v>
      </c>
      <c r="BV3" s="8">
        <v>10275078.060000001</v>
      </c>
      <c r="BW3" s="8">
        <v>9313205.5999999996</v>
      </c>
      <c r="BX3" s="8">
        <v>8463059.9000000004</v>
      </c>
      <c r="BY3" s="8">
        <v>7696433.7999999998</v>
      </c>
      <c r="BZ3" s="8">
        <v>6991066.9699999997</v>
      </c>
      <c r="CA3" s="8">
        <v>6328238.8999999994</v>
      </c>
      <c r="CB3" s="8">
        <v>5694046.7100000009</v>
      </c>
      <c r="CC3" s="8">
        <v>5080151.82</v>
      </c>
      <c r="CD3" s="8">
        <v>4482362.84</v>
      </c>
      <c r="CE3" s="8">
        <v>3901045.92</v>
      </c>
      <c r="CF3" s="8">
        <v>3339696.8500000006</v>
      </c>
      <c r="CG3" s="8">
        <v>2804961.35</v>
      </c>
      <c r="CH3" s="8">
        <v>2305147.4600000004</v>
      </c>
      <c r="CI3" s="8">
        <v>1848893.84</v>
      </c>
      <c r="CJ3" s="8">
        <v>1443833.27</v>
      </c>
      <c r="CK3" s="8">
        <v>1095385.2699999998</v>
      </c>
      <c r="CL3" s="8">
        <v>805799</v>
      </c>
      <c r="CM3" s="8">
        <v>573777.46</v>
      </c>
      <c r="CN3" s="8">
        <v>394921.55</v>
      </c>
      <c r="CO3" s="8">
        <v>262552.22000000003</v>
      </c>
      <c r="CP3" s="8">
        <v>168576.31999999995</v>
      </c>
      <c r="CQ3" s="8">
        <v>104571.94</v>
      </c>
      <c r="CR3" s="8">
        <v>62750.869999999995</v>
      </c>
      <c r="CS3" s="8">
        <v>36519.629999999997</v>
      </c>
      <c r="CT3" s="8">
        <v>20693.189999999999</v>
      </c>
      <c r="CU3" s="8">
        <v>11467.85</v>
      </c>
      <c r="CV3" s="8">
        <v>6247.02</v>
      </c>
      <c r="CW3" s="9">
        <v>3362</v>
      </c>
    </row>
    <row r="4" spans="1:10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x14ac:dyDescent="0.25">
      <c r="A5" s="2" t="s">
        <v>4</v>
      </c>
      <c r="B5" s="4">
        <v>-5</v>
      </c>
      <c r="C5" s="4">
        <v>-4</v>
      </c>
      <c r="D5" s="4">
        <v>-3</v>
      </c>
      <c r="E5" s="4">
        <v>-2</v>
      </c>
      <c r="F5" s="4">
        <v>-1</v>
      </c>
      <c r="G5" s="4">
        <v>0</v>
      </c>
      <c r="H5" s="4">
        <v>1</v>
      </c>
      <c r="I5" s="4">
        <v>2</v>
      </c>
      <c r="J5" s="4">
        <v>3</v>
      </c>
      <c r="K5" s="4">
        <v>4</v>
      </c>
      <c r="L5" s="4">
        <v>5</v>
      </c>
      <c r="M5" s="4">
        <v>6</v>
      </c>
      <c r="N5" s="4">
        <v>7</v>
      </c>
      <c r="O5" s="4">
        <v>8</v>
      </c>
      <c r="P5" s="4">
        <v>9</v>
      </c>
      <c r="Q5" s="4">
        <v>10</v>
      </c>
      <c r="R5" s="4">
        <v>11</v>
      </c>
      <c r="S5" s="4">
        <v>12</v>
      </c>
      <c r="T5" s="4">
        <v>13</v>
      </c>
      <c r="U5" s="4">
        <v>14</v>
      </c>
      <c r="V5" s="4">
        <v>15</v>
      </c>
      <c r="W5" s="4">
        <v>16</v>
      </c>
      <c r="X5" s="4">
        <v>17</v>
      </c>
      <c r="Y5" s="4">
        <v>18</v>
      </c>
      <c r="Z5" s="4">
        <v>19</v>
      </c>
      <c r="AA5" s="4">
        <v>20</v>
      </c>
      <c r="AB5" s="4">
        <v>21</v>
      </c>
      <c r="AC5" s="4">
        <v>22</v>
      </c>
      <c r="AD5" s="4">
        <v>23</v>
      </c>
      <c r="AE5" s="4">
        <v>24</v>
      </c>
      <c r="AF5" s="4">
        <v>25</v>
      </c>
      <c r="AG5" s="4">
        <v>26</v>
      </c>
      <c r="AH5" s="4">
        <v>27</v>
      </c>
      <c r="AI5" s="4">
        <v>28</v>
      </c>
      <c r="AJ5" s="4">
        <v>29</v>
      </c>
      <c r="AK5" s="4">
        <v>30</v>
      </c>
      <c r="AL5" s="4">
        <v>31</v>
      </c>
      <c r="AM5" s="4">
        <v>32</v>
      </c>
      <c r="AN5" s="4">
        <v>33</v>
      </c>
      <c r="AO5" s="4">
        <v>34</v>
      </c>
      <c r="AP5" s="4">
        <v>35</v>
      </c>
      <c r="AQ5" s="4">
        <v>36</v>
      </c>
      <c r="AR5" s="4">
        <v>37</v>
      </c>
      <c r="AS5" s="4">
        <v>38</v>
      </c>
      <c r="AT5" s="4">
        <v>39</v>
      </c>
      <c r="AU5" s="4">
        <v>40</v>
      </c>
      <c r="AV5" s="4">
        <v>41</v>
      </c>
      <c r="AW5" s="4">
        <v>42</v>
      </c>
      <c r="AX5" s="4">
        <v>43</v>
      </c>
      <c r="AY5" s="4">
        <v>44</v>
      </c>
      <c r="AZ5" s="4">
        <v>45</v>
      </c>
      <c r="BA5" s="4">
        <v>46</v>
      </c>
      <c r="BB5" s="4">
        <v>47</v>
      </c>
      <c r="BC5" s="4">
        <v>48</v>
      </c>
      <c r="BD5" s="4">
        <v>49</v>
      </c>
      <c r="BE5" s="4">
        <v>50</v>
      </c>
      <c r="BF5" s="4">
        <v>51</v>
      </c>
      <c r="BG5" s="4">
        <v>52</v>
      </c>
      <c r="BH5" s="4">
        <v>53</v>
      </c>
      <c r="BI5" s="4">
        <v>54</v>
      </c>
      <c r="BJ5" s="4">
        <v>55</v>
      </c>
      <c r="BK5" s="4">
        <v>56</v>
      </c>
      <c r="BL5" s="4">
        <v>57</v>
      </c>
      <c r="BM5" s="4">
        <v>58</v>
      </c>
      <c r="BN5" s="4">
        <v>59</v>
      </c>
      <c r="BO5" s="4">
        <v>60</v>
      </c>
      <c r="BP5" s="4">
        <v>61</v>
      </c>
      <c r="BQ5" s="4">
        <v>62</v>
      </c>
      <c r="BR5" s="4">
        <v>63</v>
      </c>
      <c r="BS5" s="4">
        <v>64</v>
      </c>
      <c r="BT5" s="4">
        <v>65</v>
      </c>
      <c r="BU5" s="4">
        <v>66</v>
      </c>
      <c r="BV5" s="4">
        <v>67</v>
      </c>
      <c r="BW5" s="4">
        <v>68</v>
      </c>
      <c r="BX5" s="4">
        <v>69</v>
      </c>
      <c r="BY5" s="4">
        <v>70</v>
      </c>
      <c r="BZ5" s="4">
        <v>71</v>
      </c>
      <c r="CA5" s="4">
        <v>72</v>
      </c>
      <c r="CB5" s="4">
        <v>73</v>
      </c>
      <c r="CC5" s="4">
        <v>74</v>
      </c>
      <c r="CD5" s="4">
        <v>75</v>
      </c>
      <c r="CE5" s="4">
        <v>76</v>
      </c>
      <c r="CF5" s="4">
        <v>77</v>
      </c>
      <c r="CG5" s="4">
        <v>78</v>
      </c>
      <c r="CH5" s="4">
        <v>79</v>
      </c>
      <c r="CI5" s="4">
        <v>80</v>
      </c>
      <c r="CJ5" s="4">
        <v>81</v>
      </c>
      <c r="CK5" s="4">
        <v>82</v>
      </c>
      <c r="CL5" s="4">
        <v>83</v>
      </c>
      <c r="CM5" s="4">
        <v>84</v>
      </c>
      <c r="CN5" s="4">
        <v>85</v>
      </c>
      <c r="CO5" s="4">
        <v>86</v>
      </c>
      <c r="CP5" s="4">
        <v>87</v>
      </c>
      <c r="CQ5" s="4">
        <v>88</v>
      </c>
      <c r="CR5" s="4">
        <v>89</v>
      </c>
      <c r="CS5" s="4">
        <v>90</v>
      </c>
      <c r="CT5" s="4">
        <v>91</v>
      </c>
      <c r="CU5" s="4">
        <v>92</v>
      </c>
      <c r="CV5" s="4">
        <v>93</v>
      </c>
      <c r="CW5" s="4">
        <v>94</v>
      </c>
    </row>
    <row r="6" spans="1:101" x14ac:dyDescent="0.25">
      <c r="A6" s="10" t="s">
        <v>5</v>
      </c>
      <c r="B6" s="11">
        <v>3.3239999999999999E-2</v>
      </c>
      <c r="C6" s="11">
        <v>2.3810000000000001E-2</v>
      </c>
      <c r="D6" s="11">
        <v>1.5650000000000001E-2</v>
      </c>
      <c r="E6" s="11">
        <v>2.1579999999999998E-2</v>
      </c>
      <c r="F6" s="11">
        <v>8.1200000000000005E-3</v>
      </c>
      <c r="G6" s="11">
        <v>1.000999999987146E-2</v>
      </c>
      <c r="H6" s="11">
        <v>1.0121368096865892E-2</v>
      </c>
      <c r="I6" s="11">
        <v>1.0143437499117239E-2</v>
      </c>
      <c r="J6" s="11">
        <v>1.0163351785271437E-2</v>
      </c>
      <c r="K6" s="11">
        <v>1.0179863623856032E-2</v>
      </c>
      <c r="L6" s="11">
        <v>1.0193348581236081E-2</v>
      </c>
      <c r="M6" s="11">
        <v>1.0203740293163737E-2</v>
      </c>
      <c r="N6" s="11">
        <v>1.0210689252129517E-2</v>
      </c>
      <c r="O6" s="11">
        <v>1.0214361268966177E-2</v>
      </c>
      <c r="P6" s="11">
        <v>1.0215324699609644E-2</v>
      </c>
      <c r="Q6" s="11">
        <v>1.021313449684629E-2</v>
      </c>
      <c r="R6" s="11">
        <v>1.0210240989110844E-2</v>
      </c>
      <c r="S6" s="11">
        <v>1.0205993622581462E-2</v>
      </c>
      <c r="T6" s="11">
        <v>1.0201340973200008E-2</v>
      </c>
      <c r="U6" s="11">
        <v>1.0196357144182756E-2</v>
      </c>
      <c r="V6" s="11">
        <v>1.0191353879794083E-2</v>
      </c>
      <c r="W6" s="11">
        <v>1.0185591834779953E-2</v>
      </c>
      <c r="X6" s="11">
        <v>1.0180503535290682E-2</v>
      </c>
      <c r="Y6" s="11">
        <v>1.0176139866570155E-2</v>
      </c>
      <c r="Z6" s="11">
        <v>1.0172508447574481E-2</v>
      </c>
      <c r="AA6" s="11">
        <v>1.0170986920517971E-2</v>
      </c>
      <c r="AB6" s="11">
        <v>1.0170089633784575E-2</v>
      </c>
      <c r="AC6" s="11">
        <v>1.016930415639818E-2</v>
      </c>
      <c r="AD6" s="11">
        <v>1.0168594836474027E-2</v>
      </c>
      <c r="AE6" s="11">
        <v>1.0167937226726018E-2</v>
      </c>
      <c r="AF6" s="11">
        <v>1.0167316255944836E-2</v>
      </c>
      <c r="AG6" s="11">
        <v>1.016666774504411E-2</v>
      </c>
      <c r="AH6" s="11">
        <v>1.0165719692645989E-2</v>
      </c>
      <c r="AI6" s="11">
        <v>1.0164181914702334E-2</v>
      </c>
      <c r="AJ6" s="11">
        <v>1.0161798430833511E-2</v>
      </c>
      <c r="AK6" s="11">
        <v>1.0158340323328826E-2</v>
      </c>
      <c r="AL6" s="11">
        <v>1.0153747711387098E-2</v>
      </c>
      <c r="AM6" s="11">
        <v>1.0148531931808038E-2</v>
      </c>
      <c r="AN6" s="11">
        <v>1.0143271845190673E-2</v>
      </c>
      <c r="AO6" s="11">
        <v>1.0138471164735182E-2</v>
      </c>
      <c r="AP6" s="11">
        <v>1.0134572407533307E-2</v>
      </c>
      <c r="AQ6" s="11">
        <v>1.0131969323655191E-2</v>
      </c>
      <c r="AR6" s="11">
        <v>1.0131018019597222E-2</v>
      </c>
      <c r="AS6" s="11">
        <v>1.0132046958999155E-2</v>
      </c>
      <c r="AT6" s="11">
        <v>1.013536600502337E-2</v>
      </c>
      <c r="AU6" s="11">
        <v>1.0141274658582571E-2</v>
      </c>
      <c r="AV6" s="11">
        <v>1.0144743402917777E-2</v>
      </c>
      <c r="AW6" s="11">
        <v>1.014874834506856E-2</v>
      </c>
      <c r="AX6" s="11">
        <v>1.0152829479739335E-2</v>
      </c>
      <c r="AY6" s="11">
        <v>1.0156601667884797E-2</v>
      </c>
      <c r="AZ6" s="11">
        <v>1.0159741691560874E-2</v>
      </c>
      <c r="BA6" s="11">
        <v>1.016197711936047E-2</v>
      </c>
      <c r="BB6" s="11">
        <v>1.0163076637381084E-2</v>
      </c>
      <c r="BC6" s="11">
        <v>1.0162841592544826E-2</v>
      </c>
      <c r="BD6" s="11">
        <v>1.0161098553508378E-2</v>
      </c>
      <c r="BE6" s="11">
        <v>1.0157692731837269E-2</v>
      </c>
      <c r="BF6" s="11">
        <v>1.0157690906517733E-2</v>
      </c>
      <c r="BG6" s="11">
        <v>1.0157689075751262E-2</v>
      </c>
      <c r="BH6" s="11">
        <v>1.015768724037501E-2</v>
      </c>
      <c r="BI6" s="11">
        <v>1.0157685401161029E-2</v>
      </c>
      <c r="BJ6" s="11">
        <v>1.015768355882276E-2</v>
      </c>
      <c r="BK6" s="11">
        <v>1.015768171402065E-2</v>
      </c>
      <c r="BL6" s="11">
        <v>1.0157679867367198E-2</v>
      </c>
      <c r="BM6" s="11">
        <v>1.0157678019431557E-2</v>
      </c>
      <c r="BN6" s="11">
        <v>1.0157676170743249E-2</v>
      </c>
      <c r="BO6" s="11">
        <v>1.0157674321795998E-2</v>
      </c>
      <c r="BP6" s="11">
        <v>1.0157672473050725E-2</v>
      </c>
      <c r="BQ6" s="11">
        <v>1.0157670624938466E-2</v>
      </c>
      <c r="BR6" s="11">
        <v>1.0157668777862854E-2</v>
      </c>
      <c r="BS6" s="11">
        <v>1.0157666932202521E-2</v>
      </c>
      <c r="BT6" s="11">
        <v>1.0157665088313039E-2</v>
      </c>
      <c r="BU6" s="11">
        <v>1.0157663246528812E-2</v>
      </c>
      <c r="BV6" s="11">
        <v>1.0157661407164792E-2</v>
      </c>
      <c r="BW6" s="11">
        <v>1.0157659570517889E-2</v>
      </c>
      <c r="BX6" s="11">
        <v>1.0157657736868537E-2</v>
      </c>
      <c r="BY6" s="11">
        <v>1.0157655906481655E-2</v>
      </c>
      <c r="BZ6" s="11">
        <v>1.0157654079608044E-2</v>
      </c>
      <c r="CA6" s="11">
        <v>1.015765225648519E-2</v>
      </c>
      <c r="CB6" s="11">
        <v>1.0157650437338388E-2</v>
      </c>
      <c r="CC6" s="11">
        <v>1.0157648622381433E-2</v>
      </c>
      <c r="CD6" s="11">
        <v>1.0157646811817458E-2</v>
      </c>
      <c r="CE6" s="11">
        <v>1.0157645005839726E-2</v>
      </c>
      <c r="CF6" s="11">
        <v>1.0157643204632121E-2</v>
      </c>
      <c r="CG6" s="11">
        <v>1.0157641408369816E-2</v>
      </c>
      <c r="CH6" s="11">
        <v>1.0157639617219804E-2</v>
      </c>
      <c r="CI6" s="11">
        <v>1.0157637831341493E-2</v>
      </c>
      <c r="CJ6" s="11">
        <v>1.0157636050886964E-2</v>
      </c>
      <c r="CK6" s="11">
        <v>1.0157634276001599E-2</v>
      </c>
      <c r="CL6" s="11">
        <v>1.0157632506824324E-2</v>
      </c>
      <c r="CM6" s="11">
        <v>1.0157630743488036E-2</v>
      </c>
      <c r="CN6" s="11">
        <v>1.0157628986119906E-2</v>
      </c>
      <c r="CO6" s="11">
        <v>1.0157627234841704E-2</v>
      </c>
      <c r="CP6" s="11">
        <v>1.0157625489770068E-2</v>
      </c>
      <c r="CQ6" s="11">
        <v>1.01576237510168E-2</v>
      </c>
      <c r="CR6" s="11">
        <v>1.0157622018689026E-2</v>
      </c>
      <c r="CS6" s="11">
        <v>1.0157620292889451E-2</v>
      </c>
      <c r="CT6" s="11">
        <v>1.0157618573716679E-2</v>
      </c>
      <c r="CU6" s="11">
        <v>1.0157616861265224E-2</v>
      </c>
      <c r="CV6" s="11">
        <v>1.015761515562583E-2</v>
      </c>
      <c r="CW6" s="11">
        <v>1.0157613456885534E-2</v>
      </c>
    </row>
    <row r="7" spans="1:10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</row>
    <row r="8" spans="1:101" x14ac:dyDescent="0.25">
      <c r="A8" s="2" t="s">
        <v>6</v>
      </c>
      <c r="B8" s="4">
        <v>0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4">
        <v>16</v>
      </c>
      <c r="S8" s="4">
        <v>17</v>
      </c>
      <c r="T8" s="4">
        <v>18</v>
      </c>
      <c r="U8" s="4">
        <v>19</v>
      </c>
      <c r="V8" s="4">
        <v>20</v>
      </c>
      <c r="W8" s="4">
        <v>21</v>
      </c>
      <c r="X8" s="4">
        <v>22</v>
      </c>
      <c r="Y8" s="4">
        <v>23</v>
      </c>
      <c r="Z8" s="4">
        <v>24</v>
      </c>
      <c r="AA8" s="4">
        <v>25</v>
      </c>
      <c r="AB8" s="4">
        <v>26</v>
      </c>
      <c r="AC8" s="4">
        <v>27</v>
      </c>
      <c r="AD8" s="4">
        <v>28</v>
      </c>
      <c r="AE8" s="4">
        <v>29</v>
      </c>
      <c r="AF8" s="4">
        <v>30</v>
      </c>
      <c r="AG8" s="4">
        <v>31</v>
      </c>
      <c r="AH8" s="4">
        <v>32</v>
      </c>
      <c r="AI8" s="4">
        <v>33</v>
      </c>
      <c r="AJ8" s="4">
        <v>34</v>
      </c>
      <c r="AK8" s="4">
        <v>35</v>
      </c>
      <c r="AL8" s="4">
        <v>36</v>
      </c>
      <c r="AM8" s="4">
        <v>37</v>
      </c>
      <c r="AN8" s="4">
        <v>38</v>
      </c>
      <c r="AO8" s="4">
        <v>39</v>
      </c>
      <c r="AP8" s="4">
        <v>40</v>
      </c>
      <c r="AQ8" s="4">
        <v>41</v>
      </c>
      <c r="AR8" s="4">
        <v>42</v>
      </c>
      <c r="AS8" s="4">
        <v>43</v>
      </c>
      <c r="AT8" s="4">
        <v>44</v>
      </c>
      <c r="AU8" s="4">
        <v>45</v>
      </c>
      <c r="AV8" s="4">
        <v>46</v>
      </c>
      <c r="AW8" s="4">
        <v>47</v>
      </c>
      <c r="AX8" s="4">
        <v>48</v>
      </c>
      <c r="AY8" s="4">
        <v>49</v>
      </c>
      <c r="AZ8" s="4">
        <v>50</v>
      </c>
      <c r="BA8" s="4">
        <v>51</v>
      </c>
      <c r="BB8" s="4">
        <v>52</v>
      </c>
      <c r="BC8" s="4">
        <v>53</v>
      </c>
      <c r="BD8" s="4">
        <v>54</v>
      </c>
      <c r="BE8" s="4">
        <v>55</v>
      </c>
      <c r="BF8" s="4">
        <v>56</v>
      </c>
      <c r="BG8" s="4">
        <v>57</v>
      </c>
      <c r="BH8" s="4">
        <v>58</v>
      </c>
      <c r="BI8" s="4">
        <v>59</v>
      </c>
      <c r="BJ8" s="4">
        <v>60</v>
      </c>
      <c r="BK8" s="4">
        <v>61</v>
      </c>
      <c r="BL8" s="4">
        <v>62</v>
      </c>
      <c r="BM8" s="4">
        <v>63</v>
      </c>
      <c r="BN8" s="4">
        <v>64</v>
      </c>
      <c r="BO8" s="4">
        <v>65</v>
      </c>
      <c r="BP8" s="4">
        <v>66</v>
      </c>
      <c r="BQ8" s="4">
        <v>67</v>
      </c>
      <c r="BR8" s="4">
        <v>68</v>
      </c>
      <c r="BS8" s="4">
        <v>69</v>
      </c>
      <c r="BT8" s="4">
        <v>70</v>
      </c>
      <c r="BU8" s="4">
        <v>71</v>
      </c>
      <c r="BV8" s="4">
        <v>72</v>
      </c>
      <c r="BW8" s="4">
        <v>73</v>
      </c>
      <c r="BX8" s="4">
        <v>74</v>
      </c>
      <c r="BY8" s="4">
        <v>75</v>
      </c>
      <c r="BZ8" s="4">
        <v>76</v>
      </c>
      <c r="CA8" s="4">
        <v>77</v>
      </c>
      <c r="CB8" s="4">
        <v>78</v>
      </c>
      <c r="CC8" s="4">
        <v>79</v>
      </c>
      <c r="CD8" s="4">
        <v>80</v>
      </c>
      <c r="CE8" s="4">
        <v>81</v>
      </c>
      <c r="CF8" s="4">
        <v>82</v>
      </c>
      <c r="CG8" s="4">
        <v>83</v>
      </c>
      <c r="CH8" s="4">
        <v>84</v>
      </c>
      <c r="CI8" s="4">
        <v>85</v>
      </c>
      <c r="CJ8" s="4">
        <v>86</v>
      </c>
      <c r="CK8" s="4">
        <v>87</v>
      </c>
      <c r="CL8" s="4">
        <v>88</v>
      </c>
      <c r="CM8" s="4">
        <v>89</v>
      </c>
      <c r="CN8" s="4">
        <v>90</v>
      </c>
      <c r="CO8" s="4">
        <v>91</v>
      </c>
      <c r="CP8" s="4">
        <v>92</v>
      </c>
      <c r="CQ8" s="4">
        <v>93</v>
      </c>
      <c r="CR8" s="4">
        <v>94</v>
      </c>
      <c r="CS8" s="4">
        <v>95</v>
      </c>
      <c r="CT8" s="4">
        <v>96</v>
      </c>
      <c r="CU8" s="4">
        <v>97</v>
      </c>
      <c r="CV8" s="4">
        <v>98</v>
      </c>
      <c r="CW8" s="5">
        <v>99</v>
      </c>
    </row>
    <row r="9" spans="1:101" x14ac:dyDescent="0.25">
      <c r="A9" s="10"/>
      <c r="B9" s="13">
        <v>0</v>
      </c>
      <c r="C9" s="13">
        <v>8.0000000000000002E-3</v>
      </c>
      <c r="D9" s="13">
        <v>8.0000000000000002E-3</v>
      </c>
      <c r="E9" s="13">
        <v>8.0000000000000002E-3</v>
      </c>
      <c r="F9" s="13">
        <v>8.0000000000000002E-3</v>
      </c>
      <c r="G9" s="13">
        <v>8.0000000000000002E-3</v>
      </c>
      <c r="H9" s="13">
        <v>8.0000000000000002E-3</v>
      </c>
      <c r="I9" s="13">
        <v>8.0000000000000002E-3</v>
      </c>
      <c r="J9" s="13">
        <v>8.0000000000000002E-3</v>
      </c>
      <c r="K9" s="13">
        <v>8.0000000000000002E-3</v>
      </c>
      <c r="L9" s="13">
        <v>8.0000000000000002E-3</v>
      </c>
      <c r="M9" s="13">
        <v>8.0000000000000002E-3</v>
      </c>
      <c r="N9" s="13">
        <v>8.0000000000000002E-3</v>
      </c>
      <c r="O9" s="13">
        <v>8.0000000000000002E-3</v>
      </c>
      <c r="P9" s="13">
        <v>8.0000000000000002E-3</v>
      </c>
      <c r="Q9" s="13">
        <v>8.0000000000000002E-3</v>
      </c>
      <c r="R9" s="13">
        <v>8.0000000000000002E-3</v>
      </c>
      <c r="S9" s="13">
        <v>8.0000000000000002E-3</v>
      </c>
      <c r="T9" s="13">
        <v>8.0000000000000002E-3</v>
      </c>
      <c r="U9" s="13">
        <v>8.0000000000000002E-3</v>
      </c>
      <c r="V9" s="13">
        <v>8.0000000000000002E-3</v>
      </c>
      <c r="W9" s="13">
        <v>8.0000000000000002E-3</v>
      </c>
      <c r="X9" s="13">
        <v>8.0000000000000002E-3</v>
      </c>
      <c r="Y9" s="13">
        <v>8.0000000000000002E-3</v>
      </c>
      <c r="Z9" s="13">
        <v>8.0000000000000002E-3</v>
      </c>
      <c r="AA9" s="13">
        <v>8.0000000000000002E-3</v>
      </c>
      <c r="AB9" s="13">
        <v>8.0000000000000002E-3</v>
      </c>
      <c r="AC9" s="13">
        <v>8.0000000000000002E-3</v>
      </c>
      <c r="AD9" s="13">
        <v>8.0000000000000002E-3</v>
      </c>
      <c r="AE9" s="13">
        <v>8.0000000000000002E-3</v>
      </c>
      <c r="AF9" s="13">
        <v>8.0000000000000002E-3</v>
      </c>
      <c r="AG9" s="13">
        <v>8.0000000000000002E-3</v>
      </c>
      <c r="AH9" s="13">
        <v>8.0000000000000002E-3</v>
      </c>
      <c r="AI9" s="13">
        <v>8.0000000000000002E-3</v>
      </c>
      <c r="AJ9" s="13">
        <v>8.0000000000000002E-3</v>
      </c>
      <c r="AK9" s="13">
        <v>8.0000000000000002E-3</v>
      </c>
      <c r="AL9" s="13">
        <v>8.0000000000000002E-3</v>
      </c>
      <c r="AM9" s="13">
        <v>8.0000000000000002E-3</v>
      </c>
      <c r="AN9" s="13">
        <v>8.0000000000000002E-3</v>
      </c>
      <c r="AO9" s="13">
        <v>8.0000000000000002E-3</v>
      </c>
      <c r="AP9" s="13">
        <v>8.0000000000000002E-3</v>
      </c>
      <c r="AQ9" s="13">
        <v>8.0000000000000002E-3</v>
      </c>
      <c r="AR9" s="13">
        <v>8.0000000000000002E-3</v>
      </c>
      <c r="AS9" s="13">
        <v>8.0000000000000002E-3</v>
      </c>
      <c r="AT9" s="13">
        <v>8.0000000000000002E-3</v>
      </c>
      <c r="AU9" s="13">
        <v>8.0000000000000002E-3</v>
      </c>
      <c r="AV9" s="13">
        <v>8.0000000000000002E-3</v>
      </c>
      <c r="AW9" s="13">
        <v>8.0000000000000002E-3</v>
      </c>
      <c r="AX9" s="13">
        <v>8.0000000000000002E-3</v>
      </c>
      <c r="AY9" s="13">
        <v>8.0000000000000002E-3</v>
      </c>
      <c r="AZ9" s="13">
        <v>8.0000000000000002E-3</v>
      </c>
      <c r="BA9" s="13">
        <v>8.0000000000000002E-3</v>
      </c>
      <c r="BB9" s="13">
        <v>8.0000000000000002E-3</v>
      </c>
      <c r="BC9" s="13">
        <v>8.0000000000000002E-3</v>
      </c>
      <c r="BD9" s="13">
        <v>8.0000000000000002E-3</v>
      </c>
      <c r="BE9" s="13">
        <v>8.0000000000000002E-3</v>
      </c>
      <c r="BF9" s="13">
        <v>8.0000000000000002E-3</v>
      </c>
      <c r="BG9" s="13">
        <v>8.0000000000000002E-3</v>
      </c>
      <c r="BH9" s="13">
        <v>8.0000000000000002E-3</v>
      </c>
      <c r="BI9" s="13">
        <v>8.0000000000000002E-3</v>
      </c>
      <c r="BJ9" s="13">
        <v>8.0000000000000002E-3</v>
      </c>
      <c r="BK9" s="13">
        <v>8.0000000000000002E-3</v>
      </c>
      <c r="BL9" s="13">
        <v>8.0000000000000002E-3</v>
      </c>
      <c r="BM9" s="13">
        <v>8.0000000000000002E-3</v>
      </c>
      <c r="BN9" s="13">
        <v>8.0000000000000002E-3</v>
      </c>
      <c r="BO9" s="13">
        <v>8.0000000000000002E-3</v>
      </c>
      <c r="BP9" s="13">
        <v>8.0000000000000002E-3</v>
      </c>
      <c r="BQ9" s="13">
        <v>8.0000000000000002E-3</v>
      </c>
      <c r="BR9" s="13">
        <v>8.0000000000000002E-3</v>
      </c>
      <c r="BS9" s="13">
        <v>8.0000000000000002E-3</v>
      </c>
      <c r="BT9" s="13">
        <v>8.0000000000000002E-3</v>
      </c>
      <c r="BU9" s="13">
        <v>8.0000000000000002E-3</v>
      </c>
      <c r="BV9" s="13">
        <v>8.0000000000000002E-3</v>
      </c>
      <c r="BW9" s="13">
        <v>8.0000000000000002E-3</v>
      </c>
      <c r="BX9" s="13">
        <v>8.0000000000000002E-3</v>
      </c>
      <c r="BY9" s="13">
        <v>8.0000000000000002E-3</v>
      </c>
      <c r="BZ9" s="13">
        <v>8.0000000000000002E-3</v>
      </c>
      <c r="CA9" s="13">
        <v>8.0000000000000002E-3</v>
      </c>
      <c r="CB9" s="13">
        <v>8.0000000000000002E-3</v>
      </c>
      <c r="CC9" s="13">
        <v>8.0000000000000002E-3</v>
      </c>
      <c r="CD9" s="13">
        <v>8.0000000000000002E-3</v>
      </c>
      <c r="CE9" s="13">
        <v>8.0000000000000002E-3</v>
      </c>
      <c r="CF9" s="13">
        <v>8.0000000000000002E-3</v>
      </c>
      <c r="CG9" s="13">
        <v>8.0000000000000002E-3</v>
      </c>
      <c r="CH9" s="13">
        <v>8.0000000000000002E-3</v>
      </c>
      <c r="CI9" s="13">
        <v>8.0000000000000002E-3</v>
      </c>
      <c r="CJ9" s="13">
        <v>8.0000000000000002E-3</v>
      </c>
      <c r="CK9" s="13">
        <v>8.0000000000000002E-3</v>
      </c>
      <c r="CL9" s="13">
        <v>8.0000000000000002E-3</v>
      </c>
      <c r="CM9" s="13">
        <v>8.0000000000000002E-3</v>
      </c>
      <c r="CN9" s="13">
        <v>8.0000000000000002E-3</v>
      </c>
      <c r="CO9" s="13">
        <v>8.0000000000000002E-3</v>
      </c>
      <c r="CP9" s="13">
        <v>8.0000000000000002E-3</v>
      </c>
      <c r="CQ9" s="13">
        <v>8.0000000000000002E-3</v>
      </c>
      <c r="CR9" s="13">
        <v>8.0000000000000002E-3</v>
      </c>
      <c r="CS9" s="13">
        <v>8.0000000000000002E-3</v>
      </c>
      <c r="CT9" s="13">
        <v>8.0000000000000002E-3</v>
      </c>
      <c r="CU9" s="13">
        <v>8.0000000000000002E-3</v>
      </c>
      <c r="CV9" s="13">
        <v>8.0000000000000002E-3</v>
      </c>
      <c r="CW9" s="13">
        <v>8.0000000000000002E-3</v>
      </c>
    </row>
    <row r="10" spans="1:101" x14ac:dyDescent="0.25">
      <c r="A10" s="34"/>
      <c r="B10" s="35"/>
      <c r="C10" s="36">
        <f>C9+0.01%</f>
        <v>8.0999999999999996E-3</v>
      </c>
      <c r="D10" s="36">
        <f t="shared" ref="D10:BO10" si="0">D9+0.01%</f>
        <v>8.0999999999999996E-3</v>
      </c>
      <c r="E10" s="36">
        <f t="shared" si="0"/>
        <v>8.0999999999999996E-3</v>
      </c>
      <c r="F10" s="36">
        <f t="shared" si="0"/>
        <v>8.0999999999999996E-3</v>
      </c>
      <c r="G10" s="36">
        <f t="shared" si="0"/>
        <v>8.0999999999999996E-3</v>
      </c>
      <c r="H10" s="36">
        <f t="shared" si="0"/>
        <v>8.0999999999999996E-3</v>
      </c>
      <c r="I10" s="36">
        <f t="shared" si="0"/>
        <v>8.0999999999999996E-3</v>
      </c>
      <c r="J10" s="36">
        <f t="shared" si="0"/>
        <v>8.0999999999999996E-3</v>
      </c>
      <c r="K10" s="36">
        <f t="shared" si="0"/>
        <v>8.0999999999999996E-3</v>
      </c>
      <c r="L10" s="36">
        <f t="shared" si="0"/>
        <v>8.0999999999999996E-3</v>
      </c>
      <c r="M10" s="36">
        <f t="shared" si="0"/>
        <v>8.0999999999999996E-3</v>
      </c>
      <c r="N10" s="36">
        <f t="shared" si="0"/>
        <v>8.0999999999999996E-3</v>
      </c>
      <c r="O10" s="36">
        <f t="shared" si="0"/>
        <v>8.0999999999999996E-3</v>
      </c>
      <c r="P10" s="36">
        <f t="shared" si="0"/>
        <v>8.0999999999999996E-3</v>
      </c>
      <c r="Q10" s="36">
        <f t="shared" si="0"/>
        <v>8.0999999999999996E-3</v>
      </c>
      <c r="R10" s="36">
        <f t="shared" si="0"/>
        <v>8.0999999999999996E-3</v>
      </c>
      <c r="S10" s="36">
        <f t="shared" si="0"/>
        <v>8.0999999999999996E-3</v>
      </c>
      <c r="T10" s="36">
        <f t="shared" si="0"/>
        <v>8.0999999999999996E-3</v>
      </c>
      <c r="U10" s="36">
        <f t="shared" si="0"/>
        <v>8.0999999999999996E-3</v>
      </c>
      <c r="V10" s="36">
        <f t="shared" si="0"/>
        <v>8.0999999999999996E-3</v>
      </c>
      <c r="W10" s="36">
        <f t="shared" si="0"/>
        <v>8.0999999999999996E-3</v>
      </c>
      <c r="X10" s="36">
        <f t="shared" si="0"/>
        <v>8.0999999999999996E-3</v>
      </c>
      <c r="Y10" s="36">
        <f t="shared" si="0"/>
        <v>8.0999999999999996E-3</v>
      </c>
      <c r="Z10" s="36">
        <f t="shared" si="0"/>
        <v>8.0999999999999996E-3</v>
      </c>
      <c r="AA10" s="36">
        <f t="shared" si="0"/>
        <v>8.0999999999999996E-3</v>
      </c>
      <c r="AB10" s="36">
        <f t="shared" si="0"/>
        <v>8.0999999999999996E-3</v>
      </c>
      <c r="AC10" s="36">
        <f t="shared" si="0"/>
        <v>8.0999999999999996E-3</v>
      </c>
      <c r="AD10" s="36">
        <f t="shared" si="0"/>
        <v>8.0999999999999996E-3</v>
      </c>
      <c r="AE10" s="36">
        <f t="shared" si="0"/>
        <v>8.0999999999999996E-3</v>
      </c>
      <c r="AF10" s="36">
        <f t="shared" si="0"/>
        <v>8.0999999999999996E-3</v>
      </c>
      <c r="AG10" s="36">
        <f t="shared" si="0"/>
        <v>8.0999999999999996E-3</v>
      </c>
      <c r="AH10" s="36">
        <f t="shared" si="0"/>
        <v>8.0999999999999996E-3</v>
      </c>
      <c r="AI10" s="36">
        <f t="shared" si="0"/>
        <v>8.0999999999999996E-3</v>
      </c>
      <c r="AJ10" s="36">
        <f t="shared" si="0"/>
        <v>8.0999999999999996E-3</v>
      </c>
      <c r="AK10" s="36">
        <f t="shared" si="0"/>
        <v>8.0999999999999996E-3</v>
      </c>
      <c r="AL10" s="36">
        <f t="shared" si="0"/>
        <v>8.0999999999999996E-3</v>
      </c>
      <c r="AM10" s="36">
        <f t="shared" si="0"/>
        <v>8.0999999999999996E-3</v>
      </c>
      <c r="AN10" s="36">
        <f t="shared" si="0"/>
        <v>8.0999999999999996E-3</v>
      </c>
      <c r="AO10" s="36">
        <f t="shared" si="0"/>
        <v>8.0999999999999996E-3</v>
      </c>
      <c r="AP10" s="36">
        <f t="shared" si="0"/>
        <v>8.0999999999999996E-3</v>
      </c>
      <c r="AQ10" s="36">
        <f t="shared" si="0"/>
        <v>8.0999999999999996E-3</v>
      </c>
      <c r="AR10" s="36">
        <f t="shared" si="0"/>
        <v>8.0999999999999996E-3</v>
      </c>
      <c r="AS10" s="36">
        <f t="shared" si="0"/>
        <v>8.0999999999999996E-3</v>
      </c>
      <c r="AT10" s="36">
        <f t="shared" si="0"/>
        <v>8.0999999999999996E-3</v>
      </c>
      <c r="AU10" s="36">
        <f t="shared" si="0"/>
        <v>8.0999999999999996E-3</v>
      </c>
      <c r="AV10" s="36">
        <f t="shared" si="0"/>
        <v>8.0999999999999996E-3</v>
      </c>
      <c r="AW10" s="36">
        <f t="shared" si="0"/>
        <v>8.0999999999999996E-3</v>
      </c>
      <c r="AX10" s="36">
        <f t="shared" si="0"/>
        <v>8.0999999999999996E-3</v>
      </c>
      <c r="AY10" s="36">
        <f t="shared" si="0"/>
        <v>8.0999999999999996E-3</v>
      </c>
      <c r="AZ10" s="36">
        <f t="shared" si="0"/>
        <v>8.0999999999999996E-3</v>
      </c>
      <c r="BA10" s="36">
        <f t="shared" si="0"/>
        <v>8.0999999999999996E-3</v>
      </c>
      <c r="BB10" s="36">
        <f t="shared" si="0"/>
        <v>8.0999999999999996E-3</v>
      </c>
      <c r="BC10" s="36">
        <f t="shared" si="0"/>
        <v>8.0999999999999996E-3</v>
      </c>
      <c r="BD10" s="36">
        <f t="shared" si="0"/>
        <v>8.0999999999999996E-3</v>
      </c>
      <c r="BE10" s="36">
        <f t="shared" si="0"/>
        <v>8.0999999999999996E-3</v>
      </c>
      <c r="BF10" s="36">
        <f t="shared" si="0"/>
        <v>8.0999999999999996E-3</v>
      </c>
      <c r="BG10" s="36">
        <f t="shared" si="0"/>
        <v>8.0999999999999996E-3</v>
      </c>
      <c r="BH10" s="36">
        <f t="shared" si="0"/>
        <v>8.0999999999999996E-3</v>
      </c>
      <c r="BI10" s="36">
        <f t="shared" si="0"/>
        <v>8.0999999999999996E-3</v>
      </c>
      <c r="BJ10" s="36">
        <f t="shared" si="0"/>
        <v>8.0999999999999996E-3</v>
      </c>
      <c r="BK10" s="36">
        <f t="shared" si="0"/>
        <v>8.0999999999999996E-3</v>
      </c>
      <c r="BL10" s="36">
        <f t="shared" si="0"/>
        <v>8.0999999999999996E-3</v>
      </c>
      <c r="BM10" s="36">
        <f t="shared" si="0"/>
        <v>8.0999999999999996E-3</v>
      </c>
      <c r="BN10" s="36">
        <f t="shared" si="0"/>
        <v>8.0999999999999996E-3</v>
      </c>
      <c r="BO10" s="36">
        <f t="shared" si="0"/>
        <v>8.0999999999999996E-3</v>
      </c>
      <c r="BP10" s="36">
        <f t="shared" ref="BP10:CW10" si="1">BP9+0.01%</f>
        <v>8.0999999999999996E-3</v>
      </c>
      <c r="BQ10" s="36">
        <f t="shared" si="1"/>
        <v>8.0999999999999996E-3</v>
      </c>
      <c r="BR10" s="36">
        <f t="shared" si="1"/>
        <v>8.0999999999999996E-3</v>
      </c>
      <c r="BS10" s="36">
        <f t="shared" si="1"/>
        <v>8.0999999999999996E-3</v>
      </c>
      <c r="BT10" s="36">
        <f t="shared" si="1"/>
        <v>8.0999999999999996E-3</v>
      </c>
      <c r="BU10" s="36">
        <f t="shared" si="1"/>
        <v>8.0999999999999996E-3</v>
      </c>
      <c r="BV10" s="36">
        <f t="shared" si="1"/>
        <v>8.0999999999999996E-3</v>
      </c>
      <c r="BW10" s="36">
        <f t="shared" si="1"/>
        <v>8.0999999999999996E-3</v>
      </c>
      <c r="BX10" s="36">
        <f t="shared" si="1"/>
        <v>8.0999999999999996E-3</v>
      </c>
      <c r="BY10" s="36">
        <f t="shared" si="1"/>
        <v>8.0999999999999996E-3</v>
      </c>
      <c r="BZ10" s="36">
        <f t="shared" si="1"/>
        <v>8.0999999999999996E-3</v>
      </c>
      <c r="CA10" s="36">
        <f t="shared" si="1"/>
        <v>8.0999999999999996E-3</v>
      </c>
      <c r="CB10" s="36">
        <f t="shared" si="1"/>
        <v>8.0999999999999996E-3</v>
      </c>
      <c r="CC10" s="36">
        <f t="shared" si="1"/>
        <v>8.0999999999999996E-3</v>
      </c>
      <c r="CD10" s="36">
        <f t="shared" si="1"/>
        <v>8.0999999999999996E-3</v>
      </c>
      <c r="CE10" s="36">
        <f t="shared" si="1"/>
        <v>8.0999999999999996E-3</v>
      </c>
      <c r="CF10" s="36">
        <f t="shared" si="1"/>
        <v>8.0999999999999996E-3</v>
      </c>
      <c r="CG10" s="36">
        <f t="shared" si="1"/>
        <v>8.0999999999999996E-3</v>
      </c>
      <c r="CH10" s="36">
        <f t="shared" si="1"/>
        <v>8.0999999999999996E-3</v>
      </c>
      <c r="CI10" s="36">
        <f t="shared" si="1"/>
        <v>8.0999999999999996E-3</v>
      </c>
      <c r="CJ10" s="36">
        <f t="shared" si="1"/>
        <v>8.0999999999999996E-3</v>
      </c>
      <c r="CK10" s="36">
        <f t="shared" si="1"/>
        <v>8.0999999999999996E-3</v>
      </c>
      <c r="CL10" s="36">
        <f t="shared" si="1"/>
        <v>8.0999999999999996E-3</v>
      </c>
      <c r="CM10" s="36">
        <f t="shared" si="1"/>
        <v>8.0999999999999996E-3</v>
      </c>
      <c r="CN10" s="36">
        <f t="shared" si="1"/>
        <v>8.0999999999999996E-3</v>
      </c>
      <c r="CO10" s="36">
        <f t="shared" si="1"/>
        <v>8.0999999999999996E-3</v>
      </c>
      <c r="CP10" s="36">
        <f t="shared" si="1"/>
        <v>8.0999999999999996E-3</v>
      </c>
      <c r="CQ10" s="36">
        <f t="shared" si="1"/>
        <v>8.0999999999999996E-3</v>
      </c>
      <c r="CR10" s="36">
        <f t="shared" si="1"/>
        <v>8.0999999999999996E-3</v>
      </c>
      <c r="CS10" s="36">
        <f t="shared" si="1"/>
        <v>8.0999999999999996E-3</v>
      </c>
      <c r="CT10" s="36">
        <f t="shared" si="1"/>
        <v>8.0999999999999996E-3</v>
      </c>
      <c r="CU10" s="36">
        <f t="shared" si="1"/>
        <v>8.0999999999999996E-3</v>
      </c>
      <c r="CV10" s="36">
        <f t="shared" si="1"/>
        <v>8.0999999999999996E-3</v>
      </c>
      <c r="CW10" s="36">
        <f t="shared" si="1"/>
        <v>8.0999999999999996E-3</v>
      </c>
    </row>
    <row r="11" spans="1:10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25">
      <c r="A12" s="2" t="s">
        <v>7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  <c r="N12" s="4">
        <v>13</v>
      </c>
      <c r="O12" s="4">
        <v>14</v>
      </c>
      <c r="P12" s="4">
        <v>15</v>
      </c>
      <c r="Q12" s="4">
        <v>16</v>
      </c>
      <c r="R12" s="4">
        <v>17</v>
      </c>
      <c r="S12" s="4">
        <v>18</v>
      </c>
      <c r="T12" s="4">
        <v>19</v>
      </c>
      <c r="U12" s="4">
        <v>20</v>
      </c>
      <c r="V12" s="4">
        <v>21</v>
      </c>
      <c r="W12" s="4">
        <v>22</v>
      </c>
      <c r="X12" s="4">
        <v>23</v>
      </c>
      <c r="Y12" s="4">
        <v>24</v>
      </c>
      <c r="Z12" s="4">
        <v>25</v>
      </c>
      <c r="AA12" s="4">
        <v>26</v>
      </c>
      <c r="AB12" s="4">
        <v>27</v>
      </c>
      <c r="AC12" s="4">
        <v>28</v>
      </c>
      <c r="AD12" s="4">
        <v>29</v>
      </c>
      <c r="AE12" s="4">
        <v>30</v>
      </c>
      <c r="AF12" s="4">
        <v>31</v>
      </c>
      <c r="AG12" s="4">
        <v>32</v>
      </c>
      <c r="AH12" s="4">
        <v>33</v>
      </c>
      <c r="AI12" s="4">
        <v>34</v>
      </c>
      <c r="AJ12" s="4">
        <v>35</v>
      </c>
      <c r="AK12" s="4">
        <v>36</v>
      </c>
      <c r="AL12" s="4">
        <v>37</v>
      </c>
      <c r="AM12" s="4">
        <v>38</v>
      </c>
      <c r="AN12" s="4">
        <v>39</v>
      </c>
      <c r="AO12" s="4">
        <v>40</v>
      </c>
      <c r="AP12" s="4">
        <v>41</v>
      </c>
      <c r="AQ12" s="4">
        <v>42</v>
      </c>
      <c r="AR12" s="4">
        <v>43</v>
      </c>
      <c r="AS12" s="4">
        <v>44</v>
      </c>
      <c r="AT12" s="4">
        <v>45</v>
      </c>
      <c r="AU12" s="4">
        <v>46</v>
      </c>
      <c r="AV12" s="4">
        <v>47</v>
      </c>
      <c r="AW12" s="4">
        <v>48</v>
      </c>
      <c r="AX12" s="4">
        <v>49</v>
      </c>
      <c r="AY12" s="4">
        <v>50</v>
      </c>
      <c r="AZ12" s="4">
        <v>51</v>
      </c>
      <c r="BA12" s="4">
        <v>52</v>
      </c>
      <c r="BB12" s="4">
        <v>53</v>
      </c>
      <c r="BC12" s="4">
        <v>54</v>
      </c>
      <c r="BD12" s="4">
        <v>55</v>
      </c>
      <c r="BE12" s="4">
        <v>56</v>
      </c>
      <c r="BF12" s="4">
        <v>57</v>
      </c>
      <c r="BG12" s="4">
        <v>58</v>
      </c>
      <c r="BH12" s="4">
        <v>59</v>
      </c>
      <c r="BI12" s="4">
        <v>60</v>
      </c>
      <c r="BJ12" s="4">
        <v>61</v>
      </c>
      <c r="BK12" s="4">
        <v>62</v>
      </c>
      <c r="BL12" s="4">
        <v>63</v>
      </c>
      <c r="BM12" s="4">
        <v>64</v>
      </c>
      <c r="BN12" s="4">
        <v>65</v>
      </c>
      <c r="BO12" s="4">
        <v>66</v>
      </c>
      <c r="BP12" s="4">
        <v>67</v>
      </c>
      <c r="BQ12" s="4">
        <v>68</v>
      </c>
      <c r="BR12" s="4">
        <v>69</v>
      </c>
      <c r="BS12" s="4">
        <v>70</v>
      </c>
      <c r="BT12" s="4">
        <v>71</v>
      </c>
      <c r="BU12" s="4">
        <v>72</v>
      </c>
      <c r="BV12" s="4">
        <v>73</v>
      </c>
      <c r="BW12" s="4">
        <v>74</v>
      </c>
      <c r="BX12" s="4">
        <v>75</v>
      </c>
      <c r="BY12" s="4">
        <v>76</v>
      </c>
      <c r="BZ12" s="4">
        <v>77</v>
      </c>
      <c r="CA12" s="4">
        <v>78</v>
      </c>
      <c r="CB12" s="4">
        <v>79</v>
      </c>
      <c r="CC12" s="4">
        <v>80</v>
      </c>
      <c r="CD12" s="4">
        <v>81</v>
      </c>
      <c r="CE12" s="4">
        <v>82</v>
      </c>
      <c r="CF12" s="4">
        <v>83</v>
      </c>
      <c r="CG12" s="4">
        <v>84</v>
      </c>
      <c r="CH12" s="4">
        <v>85</v>
      </c>
      <c r="CI12" s="4">
        <v>86</v>
      </c>
      <c r="CJ12" s="4">
        <v>87</v>
      </c>
      <c r="CK12" s="4">
        <v>88</v>
      </c>
      <c r="CL12" s="4">
        <v>89</v>
      </c>
      <c r="CM12" s="4">
        <v>90</v>
      </c>
      <c r="CN12" s="4">
        <v>91</v>
      </c>
      <c r="CO12" s="4">
        <v>92</v>
      </c>
      <c r="CP12" s="4">
        <v>93</v>
      </c>
      <c r="CQ12" s="4">
        <v>94</v>
      </c>
      <c r="CR12" s="4">
        <v>95</v>
      </c>
      <c r="CS12" s="4">
        <v>96</v>
      </c>
      <c r="CT12" s="4">
        <v>97</v>
      </c>
      <c r="CU12" s="4">
        <v>98</v>
      </c>
      <c r="CV12" s="4">
        <v>99</v>
      </c>
      <c r="CW12" s="4">
        <v>100</v>
      </c>
    </row>
    <row r="13" spans="1:101" x14ac:dyDescent="0.25">
      <c r="A13" s="14" t="s">
        <v>8</v>
      </c>
      <c r="B13" s="15">
        <v>-5.7000000018654618E-4</v>
      </c>
      <c r="C13" s="15">
        <v>-2.9000000017907057E-4</v>
      </c>
      <c r="D13" s="15">
        <v>6.2499999982871049E-4</v>
      </c>
      <c r="E13" s="15">
        <v>1.9619999998356039E-3</v>
      </c>
      <c r="F13" s="15">
        <v>3.309999999842125E-3</v>
      </c>
      <c r="G13" s="15">
        <v>4.7849999998483272E-3</v>
      </c>
      <c r="H13" s="15">
        <v>6.1999999998547765E-3</v>
      </c>
      <c r="I13" s="15">
        <v>7.5699999998606413E-3</v>
      </c>
      <c r="J13" s="15">
        <v>8.859999999866348E-3</v>
      </c>
      <c r="K13" s="15">
        <v>1.000999999987146E-2</v>
      </c>
      <c r="L13" s="15">
        <v>1.0974999999877083E-2</v>
      </c>
      <c r="M13" s="15">
        <v>1.1889999999882946E-2</v>
      </c>
      <c r="N13" s="15">
        <v>1.2687999999888452E-2</v>
      </c>
      <c r="O13" s="15">
        <v>1.3381999999893904E-2</v>
      </c>
      <c r="P13" s="15">
        <v>1.3964999999899013E-2</v>
      </c>
      <c r="Q13" s="15">
        <v>1.4499999999904091E-2</v>
      </c>
      <c r="R13" s="15">
        <v>1.4919999999908919E-2</v>
      </c>
      <c r="S13" s="15">
        <v>1.5249999999913231E-2</v>
      </c>
      <c r="T13" s="15">
        <v>1.5509999999917666E-2</v>
      </c>
      <c r="U13" s="15">
        <v>1.5645999999921684E-2</v>
      </c>
      <c r="V13" s="15">
        <v>1.5747889999910308E-2</v>
      </c>
      <c r="W13" s="15">
        <v>1.5839549233203264E-2</v>
      </c>
      <c r="X13" s="15">
        <v>1.5918732024805805E-2</v>
      </c>
      <c r="Y13" s="15">
        <v>1.5983039495070833E-2</v>
      </c>
      <c r="Z13" s="15">
        <v>1.6029999999938177E-2</v>
      </c>
      <c r="AA13" s="15">
        <v>1.6059306477435364E-2</v>
      </c>
      <c r="AB13" s="15">
        <v>1.6078266316803039E-2</v>
      </c>
      <c r="AC13" s="15">
        <v>1.609364986045754E-2</v>
      </c>
      <c r="AD13" s="15">
        <v>1.6109954510407597E-2</v>
      </c>
      <c r="AE13" s="15">
        <v>1.612999999994982E-2</v>
      </c>
      <c r="AF13" s="15">
        <v>1.6154516917792447E-2</v>
      </c>
      <c r="AG13" s="15">
        <v>1.6180319223534367E-2</v>
      </c>
      <c r="AH13" s="15">
        <v>1.6203716327929205E-2</v>
      </c>
      <c r="AI13" s="15">
        <v>1.6221408605249382E-2</v>
      </c>
      <c r="AJ13" s="15">
        <v>1.6230415035048164E-2</v>
      </c>
      <c r="AK13" s="15">
        <v>1.6228011177953618E-2</v>
      </c>
      <c r="AL13" s="15">
        <v>1.6211675896927746E-2</v>
      </c>
      <c r="AM13" s="15">
        <v>1.6179045499056677E-2</v>
      </c>
      <c r="AN13" s="15">
        <v>1.6127874199076089E-2</v>
      </c>
      <c r="AO13" s="15">
        <v>1.6055999999964043E-2</v>
      </c>
      <c r="AP13" s="15">
        <v>1.5964279824731357E-2</v>
      </c>
      <c r="AQ13" s="15">
        <v>1.586417950360158E-2</v>
      </c>
      <c r="AR13" s="15">
        <v>1.5767004017331318E-2</v>
      </c>
      <c r="AS13" s="15">
        <v>1.5681308977478221E-2</v>
      </c>
      <c r="AT13" s="15">
        <v>1.5613499027857008E-2</v>
      </c>
      <c r="AU13" s="15">
        <v>1.5568310575638837E-2</v>
      </c>
      <c r="AV13" s="15">
        <v>1.5549202099915423E-2</v>
      </c>
      <c r="AW13" s="15">
        <v>1.5558670140347175E-2</v>
      </c>
      <c r="AX13" s="15">
        <v>1.5598505325130496E-2</v>
      </c>
      <c r="AY13" s="15">
        <v>1.5669999999972595E-2</v>
      </c>
      <c r="AZ13" s="15">
        <v>1.5671962450700447E-2</v>
      </c>
      <c r="BA13" s="15">
        <v>1.5673845977000639E-2</v>
      </c>
      <c r="BB13" s="15">
        <v>1.5675655027648516E-2</v>
      </c>
      <c r="BC13" s="15">
        <v>1.5677393724089907E-2</v>
      </c>
      <c r="BD13" s="15">
        <v>1.567906589001461E-2</v>
      </c>
      <c r="BE13" s="15">
        <v>1.568067507778036E-2</v>
      </c>
      <c r="BF13" s="15">
        <v>1.5682224592071713E-2</v>
      </c>
      <c r="BG13" s="15">
        <v>1.5683717511125673E-2</v>
      </c>
      <c r="BH13" s="15">
        <v>1.5685156705811082E-2</v>
      </c>
      <c r="BI13" s="15">
        <v>1.5686544856810761E-2</v>
      </c>
      <c r="BJ13" s="15">
        <v>1.5687884470122933E-2</v>
      </c>
      <c r="BK13" s="15">
        <v>1.568917789107065E-2</v>
      </c>
      <c r="BL13" s="15">
        <v>1.5690427316984081E-2</v>
      </c>
      <c r="BM13" s="15">
        <v>1.5691634808700138E-2</v>
      </c>
      <c r="BN13" s="15">
        <v>1.5692802301006028E-2</v>
      </c>
      <c r="BO13" s="15">
        <v>1.5693931612138268E-2</v>
      </c>
      <c r="BP13" s="15">
        <v>1.5695024452435306E-2</v>
      </c>
      <c r="BQ13" s="15">
        <v>1.5696082432230425E-2</v>
      </c>
      <c r="BR13" s="15">
        <v>1.5697107069061685E-2</v>
      </c>
      <c r="BS13" s="15">
        <v>1.5698099794266798E-2</v>
      </c>
      <c r="BT13" s="15">
        <v>1.5699061959023371E-2</v>
      </c>
      <c r="BU13" s="15">
        <v>1.5699994839888098E-2</v>
      </c>
      <c r="BV13" s="15">
        <v>1.5700899643882816E-2</v>
      </c>
      <c r="BW13" s="15">
        <v>1.5701777513170014E-2</v>
      </c>
      <c r="BX13" s="15">
        <v>1.5702629529355985E-2</v>
      </c>
      <c r="BY13" s="15">
        <v>1.5703456717455773E-2</v>
      </c>
      <c r="BZ13" s="15">
        <v>1.570426004955049E-2</v>
      </c>
      <c r="CA13" s="15">
        <v>1.5705040448164526E-2</v>
      </c>
      <c r="CB13" s="15">
        <v>1.570579878938733E-2</v>
      </c>
      <c r="CC13" s="15">
        <v>1.5706535905762074E-2</v>
      </c>
      <c r="CD13" s="15">
        <v>1.5707252588961194E-2</v>
      </c>
      <c r="CE13" s="15">
        <v>1.5707949592266991E-2</v>
      </c>
      <c r="CF13" s="15">
        <v>1.5708627632873604E-2</v>
      </c>
      <c r="CG13" s="15">
        <v>1.5709287394025242E-2</v>
      </c>
      <c r="CH13" s="15">
        <v>1.5709929527004073E-2</v>
      </c>
      <c r="CI13" s="15">
        <v>1.5710554652979939E-2</v>
      </c>
      <c r="CJ13" s="15">
        <v>1.5711163364733036E-2</v>
      </c>
      <c r="CK13" s="15">
        <v>1.5711756228259561E-2</v>
      </c>
      <c r="CL13" s="15">
        <v>1.5712333784269523E-2</v>
      </c>
      <c r="CM13" s="15">
        <v>1.571289654958509E-2</v>
      </c>
      <c r="CN13" s="15">
        <v>1.5713445018447045E-2</v>
      </c>
      <c r="CO13" s="15">
        <v>1.5713979663736402E-2</v>
      </c>
      <c r="CP13" s="15">
        <v>1.5714500938117437E-2</v>
      </c>
      <c r="CQ13" s="15">
        <v>1.5715009275108053E-2</v>
      </c>
      <c r="CR13" s="15">
        <v>1.5715505090082793E-2</v>
      </c>
      <c r="CS13" s="15">
        <v>1.5715988781213355E-2</v>
      </c>
      <c r="CT13" s="15">
        <v>1.5716460730351149E-2</v>
      </c>
      <c r="CU13" s="15">
        <v>1.5716921303856018E-2</v>
      </c>
      <c r="CV13" s="15">
        <v>1.5717370853374876E-2</v>
      </c>
      <c r="CW13" s="15">
        <v>1.5717809716573834E-2</v>
      </c>
    </row>
    <row r="14" spans="1:101" x14ac:dyDescent="0.25">
      <c r="A14" s="16"/>
      <c r="B14" s="17">
        <f>(1+B13)^(-B12)</f>
        <v>1.0005703250854854</v>
      </c>
      <c r="C14" s="17">
        <f t="shared" ref="C14:BN14" si="2">(1+C13)^(-C12)</f>
        <v>1.0005802523979499</v>
      </c>
      <c r="D14" s="17">
        <f t="shared" si="2"/>
        <v>0.99812734131139325</v>
      </c>
      <c r="E14" s="17">
        <f t="shared" si="2"/>
        <v>0.99219034390548266</v>
      </c>
      <c r="F14" s="17">
        <f t="shared" si="2"/>
        <v>0.9836130805893305</v>
      </c>
      <c r="G14" s="17">
        <f t="shared" si="2"/>
        <v>0.97176475088067016</v>
      </c>
      <c r="H14" s="17">
        <f t="shared" si="2"/>
        <v>0.95765660657137552</v>
      </c>
      <c r="I14" s="17">
        <f t="shared" si="2"/>
        <v>0.94145198493086069</v>
      </c>
      <c r="J14" s="17">
        <f t="shared" si="2"/>
        <v>0.92368070487775344</v>
      </c>
      <c r="K14" s="17">
        <f t="shared" si="2"/>
        <v>0.90519732720316026</v>
      </c>
      <c r="L14" s="17">
        <f t="shared" si="2"/>
        <v>0.88686072313341413</v>
      </c>
      <c r="M14" s="17">
        <f t="shared" si="2"/>
        <v>0.86776144793510512</v>
      </c>
      <c r="N14" s="17">
        <f t="shared" si="2"/>
        <v>0.84882149919885441</v>
      </c>
      <c r="O14" s="17">
        <f t="shared" si="2"/>
        <v>0.83018598351009243</v>
      </c>
      <c r="P14" s="17">
        <f t="shared" si="2"/>
        <v>0.81218606813744021</v>
      </c>
      <c r="Q14" s="17">
        <f t="shared" si="2"/>
        <v>0.79426820544664889</v>
      </c>
      <c r="R14" s="17">
        <f t="shared" si="2"/>
        <v>0.77742627847372858</v>
      </c>
      <c r="S14" s="17">
        <f t="shared" si="2"/>
        <v>0.76152827512013876</v>
      </c>
      <c r="T14" s="17">
        <f t="shared" si="2"/>
        <v>0.74644895924548293</v>
      </c>
      <c r="U14" s="17">
        <f t="shared" si="2"/>
        <v>0.73308232945956675</v>
      </c>
      <c r="V14" s="17">
        <f t="shared" si="2"/>
        <v>0.72027027849472491</v>
      </c>
      <c r="W14" s="17">
        <f t="shared" si="2"/>
        <v>0.70769711574495808</v>
      </c>
      <c r="X14" s="17">
        <f t="shared" si="2"/>
        <v>0.69541448545856677</v>
      </c>
      <c r="Y14" s="17">
        <f t="shared" si="2"/>
        <v>0.68347873545647697</v>
      </c>
      <c r="Z14" s="17">
        <f t="shared" si="2"/>
        <v>0.67194962303964667</v>
      </c>
      <c r="AA14" s="17">
        <f t="shared" si="2"/>
        <v>0.66085242833904634</v>
      </c>
      <c r="AB14" s="17">
        <f t="shared" si="2"/>
        <v>0.65007973195141333</v>
      </c>
      <c r="AC14" s="17">
        <f t="shared" si="2"/>
        <v>0.63952180659342095</v>
      </c>
      <c r="AD14" s="17">
        <f t="shared" si="2"/>
        <v>0.62909976807122203</v>
      </c>
      <c r="AE14" s="17">
        <f t="shared" si="2"/>
        <v>0.61875937617078647</v>
      </c>
      <c r="AF14" s="17">
        <f t="shared" si="2"/>
        <v>0.60848193401486239</v>
      </c>
      <c r="AG14" s="17">
        <f t="shared" si="2"/>
        <v>0.59832211590171702</v>
      </c>
      <c r="AH14" s="17">
        <f t="shared" si="2"/>
        <v>0.58834802355361282</v>
      </c>
      <c r="AI14" s="17">
        <f t="shared" si="2"/>
        <v>0.57862400039111628</v>
      </c>
      <c r="AJ14" s="17">
        <f t="shared" si="2"/>
        <v>0.56921113730851736</v>
      </c>
      <c r="AK14" s="17">
        <f t="shared" si="2"/>
        <v>0.56016785481393039</v>
      </c>
      <c r="AL14" s="17">
        <f t="shared" si="2"/>
        <v>0.55155055001651432</v>
      </c>
      <c r="AM14" s="17">
        <f t="shared" si="2"/>
        <v>0.54341430269961943</v>
      </c>
      <c r="AN14" s="17">
        <f t="shared" si="2"/>
        <v>0.5358136399231116</v>
      </c>
      <c r="AO14" s="17">
        <f t="shared" si="2"/>
        <v>0.52880336346578705</v>
      </c>
      <c r="AP14" s="17">
        <f t="shared" si="2"/>
        <v>0.5223769494610444</v>
      </c>
      <c r="AQ14" s="17">
        <f t="shared" si="2"/>
        <v>0.51630083881859479</v>
      </c>
      <c r="AR14" s="17">
        <f t="shared" si="2"/>
        <v>0.51033299630621176</v>
      </c>
      <c r="AS14" s="17">
        <f t="shared" si="2"/>
        <v>0.50427999571208426</v>
      </c>
      <c r="AT14" s="17">
        <f t="shared" si="2"/>
        <v>0.49798824348389525</v>
      </c>
      <c r="AU14" s="17">
        <f t="shared" si="2"/>
        <v>0.49133705802673328</v>
      </c>
      <c r="AV14" s="17">
        <f t="shared" si="2"/>
        <v>0.48423306800833704</v>
      </c>
      <c r="AW14" s="17">
        <f t="shared" si="2"/>
        <v>0.47660558300916089</v>
      </c>
      <c r="AX14" s="17">
        <f t="shared" si="2"/>
        <v>0.46840271196400562</v>
      </c>
      <c r="AY14" s="17">
        <f t="shared" si="2"/>
        <v>0.45958808303584964</v>
      </c>
      <c r="AZ14" s="17">
        <f t="shared" si="2"/>
        <v>0.45245286078120472</v>
      </c>
      <c r="BA14" s="17">
        <f t="shared" si="2"/>
        <v>0.44542849332948303</v>
      </c>
      <c r="BB14" s="17">
        <f t="shared" si="2"/>
        <v>0.43851325761098375</v>
      </c>
      <c r="BC14" s="17">
        <f t="shared" si="2"/>
        <v>0.43170545729400839</v>
      </c>
      <c r="BD14" s="17">
        <f t="shared" si="2"/>
        <v>0.42500342237654598</v>
      </c>
      <c r="BE14" s="17">
        <f t="shared" si="2"/>
        <v>0.41840550878333044</v>
      </c>
      <c r="BF14" s="17">
        <f t="shared" si="2"/>
        <v>0.41191009796845385</v>
      </c>
      <c r="BG14" s="17">
        <f t="shared" si="2"/>
        <v>0.40551559652348385</v>
      </c>
      <c r="BH14" s="17">
        <f t="shared" si="2"/>
        <v>0.39922043579101341</v>
      </c>
      <c r="BI14" s="17">
        <f t="shared" si="2"/>
        <v>0.39302307148378957</v>
      </c>
      <c r="BJ14" s="17">
        <f t="shared" si="2"/>
        <v>0.38692198330922956</v>
      </c>
      <c r="BK14" s="17">
        <f t="shared" si="2"/>
        <v>0.38091567459940678</v>
      </c>
      <c r="BL14" s="17">
        <f t="shared" si="2"/>
        <v>0.37500267194642833</v>
      </c>
      <c r="BM14" s="17">
        <f t="shared" si="2"/>
        <v>0.36918152484315581</v>
      </c>
      <c r="BN14" s="17">
        <f t="shared" si="2"/>
        <v>0.3634508053292474</v>
      </c>
      <c r="BO14" s="17">
        <f t="shared" ref="BO14:CW14" si="3">(1+BO13)^(-BO12)</f>
        <v>0.35780910764242879</v>
      </c>
      <c r="BP14" s="17">
        <f t="shared" si="3"/>
        <v>0.3522550478749934</v>
      </c>
      <c r="BQ14" s="17">
        <f t="shared" si="3"/>
        <v>0.3467872636354043</v>
      </c>
      <c r="BR14" s="17">
        <f t="shared" si="3"/>
        <v>0.34140441371506852</v>
      </c>
      <c r="BS14" s="17">
        <f t="shared" si="3"/>
        <v>0.33610517776001347</v>
      </c>
      <c r="BT14" s="17">
        <f t="shared" si="3"/>
        <v>0.33088825594763804</v>
      </c>
      <c r="BU14" s="17">
        <f t="shared" si="3"/>
        <v>0.32575236866829521</v>
      </c>
      <c r="BV14" s="17">
        <f t="shared" si="3"/>
        <v>0.32069625621176678</v>
      </c>
      <c r="BW14" s="17">
        <f t="shared" si="3"/>
        <v>0.31571867845844426</v>
      </c>
      <c r="BX14" s="17">
        <f t="shared" si="3"/>
        <v>0.31081841457530973</v>
      </c>
      <c r="BY14" s="17">
        <f t="shared" si="3"/>
        <v>0.30599426271649643</v>
      </c>
      <c r="BZ14" s="17">
        <f t="shared" si="3"/>
        <v>0.30124503972844874</v>
      </c>
      <c r="CA14" s="17">
        <f t="shared" si="3"/>
        <v>0.2965695808596181</v>
      </c>
      <c r="CB14" s="17">
        <f t="shared" si="3"/>
        <v>0.291966739474599</v>
      </c>
      <c r="CC14" s="17">
        <f t="shared" si="3"/>
        <v>0.28743538677268615</v>
      </c>
      <c r="CD14" s="17">
        <f t="shared" si="3"/>
        <v>0.28297441151070563</v>
      </c>
      <c r="CE14" s="17">
        <f t="shared" si="3"/>
        <v>0.27858271973018561</v>
      </c>
      <c r="CF14" s="17">
        <f t="shared" si="3"/>
        <v>0.27425923448866674</v>
      </c>
      <c r="CG14" s="17">
        <f t="shared" si="3"/>
        <v>0.27000289559519441</v>
      </c>
      <c r="CH14" s="17">
        <f t="shared" si="3"/>
        <v>0.26581265934990445</v>
      </c>
      <c r="CI14" s="17">
        <f t="shared" si="3"/>
        <v>0.26168749828757626</v>
      </c>
      <c r="CJ14" s="17">
        <f t="shared" si="3"/>
        <v>0.25762640092521655</v>
      </c>
      <c r="CK14" s="17">
        <f t="shared" si="3"/>
        <v>0.25362837151350653</v>
      </c>
      <c r="CL14" s="17">
        <f t="shared" si="3"/>
        <v>0.24969242979209988</v>
      </c>
      <c r="CM14" s="17">
        <f t="shared" si="3"/>
        <v>0.24581761074870997</v>
      </c>
      <c r="CN14" s="17">
        <f t="shared" si="3"/>
        <v>0.24200296438194674</v>
      </c>
      <c r="CO14" s="17">
        <f t="shared" si="3"/>
        <v>0.23824755546779797</v>
      </c>
      <c r="CP14" s="17">
        <f t="shared" si="3"/>
        <v>0.23455046332975041</v>
      </c>
      <c r="CQ14" s="17">
        <f t="shared" si="3"/>
        <v>0.23091078161246364</v>
      </c>
      <c r="CR14" s="17">
        <f t="shared" si="3"/>
        <v>0.22732761805897966</v>
      </c>
      <c r="CS14" s="17">
        <f t="shared" si="3"/>
        <v>0.22380009429133541</v>
      </c>
      <c r="CT14" s="17">
        <f t="shared" si="3"/>
        <v>0.22032734559464054</v>
      </c>
      <c r="CU14" s="17">
        <f t="shared" si="3"/>
        <v>0.21690852070446548</v>
      </c>
      <c r="CV14" s="17">
        <f t="shared" si="3"/>
        <v>0.2135427815975588</v>
      </c>
      <c r="CW14" s="17">
        <f t="shared" si="3"/>
        <v>0.21022930328578751</v>
      </c>
    </row>
    <row r="15" spans="1:10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5">
      <c r="A16" s="18"/>
      <c r="B16" s="4">
        <v>0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4">
        <v>11</v>
      </c>
      <c r="N16" s="4">
        <v>12</v>
      </c>
      <c r="O16" s="4">
        <v>13</v>
      </c>
      <c r="P16" s="4">
        <v>14</v>
      </c>
      <c r="Q16" s="4">
        <v>15</v>
      </c>
      <c r="R16" s="4">
        <v>16</v>
      </c>
      <c r="S16" s="4">
        <v>17</v>
      </c>
      <c r="T16" s="4">
        <v>18</v>
      </c>
      <c r="U16" s="4">
        <v>19</v>
      </c>
      <c r="V16" s="4">
        <v>20</v>
      </c>
      <c r="W16" s="4">
        <v>21</v>
      </c>
      <c r="X16" s="4">
        <v>22</v>
      </c>
      <c r="Y16" s="4">
        <v>23</v>
      </c>
      <c r="Z16" s="4">
        <v>24</v>
      </c>
      <c r="AA16" s="4">
        <v>25</v>
      </c>
      <c r="AB16" s="4">
        <v>26</v>
      </c>
      <c r="AC16" s="4">
        <v>27</v>
      </c>
      <c r="AD16" s="4">
        <v>28</v>
      </c>
      <c r="AE16" s="4">
        <v>29</v>
      </c>
      <c r="AF16" s="4">
        <v>30</v>
      </c>
      <c r="AG16" s="4">
        <v>31</v>
      </c>
      <c r="AH16" s="4">
        <v>32</v>
      </c>
      <c r="AI16" s="4">
        <v>33</v>
      </c>
      <c r="AJ16" s="4">
        <v>34</v>
      </c>
      <c r="AK16" s="4">
        <v>35</v>
      </c>
      <c r="AL16" s="4">
        <v>36</v>
      </c>
      <c r="AM16" s="4">
        <v>37</v>
      </c>
      <c r="AN16" s="4">
        <v>38</v>
      </c>
      <c r="AO16" s="4">
        <v>39</v>
      </c>
      <c r="AP16" s="4">
        <v>40</v>
      </c>
      <c r="AQ16" s="4">
        <v>41</v>
      </c>
      <c r="AR16" s="4">
        <v>42</v>
      </c>
      <c r="AS16" s="4">
        <v>43</v>
      </c>
      <c r="AT16" s="4">
        <v>44</v>
      </c>
      <c r="AU16" s="4">
        <v>45</v>
      </c>
      <c r="AV16" s="4">
        <v>46</v>
      </c>
      <c r="AW16" s="4">
        <v>47</v>
      </c>
      <c r="AX16" s="4">
        <v>48</v>
      </c>
      <c r="AY16" s="4">
        <v>49</v>
      </c>
      <c r="AZ16" s="4">
        <v>50</v>
      </c>
      <c r="BA16" s="4">
        <v>51</v>
      </c>
      <c r="BB16" s="4">
        <v>52</v>
      </c>
      <c r="BC16" s="4">
        <v>53</v>
      </c>
      <c r="BD16" s="4">
        <v>54</v>
      </c>
      <c r="BE16" s="4">
        <v>55</v>
      </c>
      <c r="BF16" s="4">
        <v>56</v>
      </c>
      <c r="BG16" s="4">
        <v>57</v>
      </c>
      <c r="BH16" s="4">
        <v>58</v>
      </c>
      <c r="BI16" s="4">
        <v>59</v>
      </c>
      <c r="BJ16" s="4">
        <v>60</v>
      </c>
      <c r="BK16" s="4">
        <v>61</v>
      </c>
      <c r="BL16" s="4">
        <v>62</v>
      </c>
      <c r="BM16" s="4">
        <v>63</v>
      </c>
      <c r="BN16" s="4">
        <v>64</v>
      </c>
      <c r="BO16" s="4">
        <v>65</v>
      </c>
      <c r="BP16" s="4">
        <v>66</v>
      </c>
      <c r="BQ16" s="4">
        <v>67</v>
      </c>
      <c r="BR16" s="4">
        <v>68</v>
      </c>
      <c r="BS16" s="4">
        <v>69</v>
      </c>
      <c r="BT16" s="4">
        <v>70</v>
      </c>
      <c r="BU16" s="4">
        <v>71</v>
      </c>
      <c r="BV16" s="4">
        <v>72</v>
      </c>
      <c r="BW16" s="4">
        <v>73</v>
      </c>
      <c r="BX16" s="4">
        <v>74</v>
      </c>
      <c r="BY16" s="4">
        <v>75</v>
      </c>
      <c r="BZ16" s="4">
        <v>76</v>
      </c>
      <c r="CA16" s="4">
        <v>77</v>
      </c>
      <c r="CB16" s="4">
        <v>78</v>
      </c>
      <c r="CC16" s="4">
        <v>79</v>
      </c>
      <c r="CD16" s="4">
        <v>80</v>
      </c>
      <c r="CE16" s="4">
        <v>81</v>
      </c>
      <c r="CF16" s="4">
        <v>82</v>
      </c>
      <c r="CG16" s="4">
        <v>83</v>
      </c>
      <c r="CH16" s="4">
        <v>84</v>
      </c>
      <c r="CI16" s="4">
        <v>85</v>
      </c>
      <c r="CJ16" s="4">
        <v>86</v>
      </c>
      <c r="CK16" s="4">
        <v>87</v>
      </c>
      <c r="CL16" s="4">
        <v>88</v>
      </c>
      <c r="CM16" s="4">
        <v>89</v>
      </c>
      <c r="CN16" s="4">
        <v>90</v>
      </c>
      <c r="CO16" s="4">
        <v>91</v>
      </c>
      <c r="CP16" s="4">
        <v>92</v>
      </c>
      <c r="CQ16" s="4">
        <v>93</v>
      </c>
      <c r="CR16" s="4">
        <v>94</v>
      </c>
      <c r="CS16" s="4">
        <v>95</v>
      </c>
      <c r="CT16" s="4">
        <v>96</v>
      </c>
      <c r="CU16" s="4">
        <v>97</v>
      </c>
      <c r="CV16" s="4">
        <v>98</v>
      </c>
      <c r="CW16" s="5">
        <v>99</v>
      </c>
    </row>
    <row r="17" spans="1:101" ht="15.75" thickBot="1" x14ac:dyDescent="0.3">
      <c r="A17" s="1" t="s">
        <v>9</v>
      </c>
      <c r="B17" s="19">
        <f>C3</f>
        <v>2519564579.5700002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25">
      <c r="A18" s="1" t="s">
        <v>10</v>
      </c>
      <c r="B18" s="32">
        <v>0.3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ht="15.75" thickBot="1" x14ac:dyDescent="0.3">
      <c r="A19" s="1" t="s">
        <v>11</v>
      </c>
      <c r="B19" s="33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25">
      <c r="A20" s="1" t="s">
        <v>12</v>
      </c>
      <c r="B20" s="20">
        <f>B18/B19+G6</f>
        <v>4.0009999999871461E-2</v>
      </c>
      <c r="C20" s="21">
        <f>(1-$B$21)*B20+$B$21*H6</f>
        <v>3.851556840472118E-2</v>
      </c>
      <c r="D20" s="21">
        <f>(1-$B$21)*C20+$B$21*I6</f>
        <v>3.7096961859440988E-2</v>
      </c>
      <c r="E20" s="21">
        <f>(1-$B$21)*D20+$B$21*J6</f>
        <v>3.5750281355732508E-2</v>
      </c>
      <c r="F20" s="21">
        <f>(1-$B$21)*E20+$B$21*K6</f>
        <v>3.4471760469138683E-2</v>
      </c>
      <c r="G20" s="21">
        <f>(1-$B$21)*F20+$B$21*L6</f>
        <v>3.3257839874743553E-2</v>
      </c>
      <c r="H20" s="21">
        <f>(1-$B$21)*G20+$B$21*M6</f>
        <v>3.2105134895664557E-2</v>
      </c>
      <c r="I20" s="21">
        <f>(1-$B$21)*H20+$B$21*N6</f>
        <v>3.1010412613487803E-2</v>
      </c>
      <c r="J20" s="21">
        <f>(1-$B$21)*I20+$B$21*O6</f>
        <v>2.9970610046261722E-2</v>
      </c>
      <c r="K20" s="21">
        <f>(1-$B$21)*J20+$B$21*P6</f>
        <v>2.8982845778929116E-2</v>
      </c>
      <c r="L20" s="21">
        <f>(1-$B$21)*K20+$B$21*Q6</f>
        <v>2.8044360214824971E-2</v>
      </c>
      <c r="M20" s="21">
        <f>(1-$B$21)*L20+$B$21*R6</f>
        <v>2.7152654253539264E-2</v>
      </c>
      <c r="N20" s="21">
        <f>(1-$B$21)*M20+$B$21*S6</f>
        <v>2.6305321221991373E-2</v>
      </c>
      <c r="O20" s="21">
        <f>(1-$B$21)*N20+$B$21*T6</f>
        <v>2.5500122209551803E-2</v>
      </c>
      <c r="P20" s="21">
        <f>(1-$B$21)*O20+$B$21*U6</f>
        <v>2.4734933956283348E-2</v>
      </c>
      <c r="Q20" s="21">
        <f>(1-$B$21)*P20+$B$21*V6</f>
        <v>2.4007754952458885E-2</v>
      </c>
      <c r="R20" s="21">
        <f>(1-$B$21)*Q20+$B$21*W6</f>
        <v>2.3316646796574934E-2</v>
      </c>
      <c r="S20" s="21">
        <f>(1-$B$21)*R20+$B$21*X6</f>
        <v>2.2659839633510721E-2</v>
      </c>
      <c r="T20" s="21">
        <f>(1-$B$21)*S20+$B$21*Y6</f>
        <v>2.2035654645163692E-2</v>
      </c>
      <c r="U20" s="21">
        <f>(1-$B$21)*T20+$B$21*Z6</f>
        <v>2.1442497335284229E-2</v>
      </c>
      <c r="V20" s="21">
        <f>(1-$B$21)*U20+$B$21*AA6</f>
        <v>2.0878921814545915E-2</v>
      </c>
      <c r="W20" s="21">
        <f>(1-$B$21)*V20+$B$21*AB6</f>
        <v>2.0343480205507847E-2</v>
      </c>
      <c r="X20" s="21">
        <f>(1-$B$21)*W20+$B$21*AC6</f>
        <v>1.9834771403052363E-2</v>
      </c>
      <c r="Y20" s="21">
        <f>(1-$B$21)*X20+$B$21*AD6</f>
        <v>1.9351462574723446E-2</v>
      </c>
      <c r="Z20" s="21">
        <f>(1-$B$21)*Y20+$B$21*AE6</f>
        <v>1.8892286307323574E-2</v>
      </c>
      <c r="AA20" s="21">
        <f>(1-$B$21)*Z20+$B$21*AF6</f>
        <v>1.8456037804754636E-2</v>
      </c>
      <c r="AB20" s="21">
        <f>(1-$B$21)*AA20+$B$21*AG6</f>
        <v>1.804156930176911E-2</v>
      </c>
      <c r="AC20" s="21">
        <f>(1-$B$21)*AB20+$B$21*AH6</f>
        <v>1.7647776821312952E-2</v>
      </c>
      <c r="AD20" s="21">
        <f>(1-$B$21)*AC20+$B$21*AI6</f>
        <v>1.727359707598242E-2</v>
      </c>
      <c r="AE20" s="21">
        <f>(1-$B$21)*AD20+$B$21*AJ6</f>
        <v>1.6918007143724975E-2</v>
      </c>
      <c r="AF20" s="21">
        <f>(1-$B$21)*AE20+$B$21*AK6</f>
        <v>1.6580023802705166E-2</v>
      </c>
      <c r="AG20" s="21">
        <f>(1-$B$21)*AF20+$B$21*AL6</f>
        <v>1.6258709998139262E-2</v>
      </c>
      <c r="AH20" s="21">
        <f>(1-$B$21)*AG20+$B$21*AM6</f>
        <v>1.5953201094822698E-2</v>
      </c>
      <c r="AI20" s="21">
        <f>(1-$B$21)*AH20+$B$21*AN6</f>
        <v>1.5662704632341096E-2</v>
      </c>
      <c r="AJ20" s="21">
        <f>(1-$B$21)*AI20+$B$21*AO6</f>
        <v>1.5386492958960798E-2</v>
      </c>
      <c r="AK20" s="21">
        <f>(1-$B$21)*AJ20+$B$21*AP6</f>
        <v>1.5123896931389422E-2</v>
      </c>
      <c r="AL20" s="21">
        <f>(1-$B$21)*AK20+$B$21*AQ6</f>
        <v>1.4874300551002709E-2</v>
      </c>
      <c r="AM20" s="21">
        <f>(1-$B$21)*AL20+$B$21*AR6</f>
        <v>1.4637136424432434E-2</v>
      </c>
      <c r="AN20" s="21">
        <f>(1-$B$21)*AM20+$B$21*AS6</f>
        <v>1.4411881951160768E-2</v>
      </c>
      <c r="AO20" s="21">
        <f>(1-$B$21)*AN20+$B$21*AT6</f>
        <v>1.4198056153853897E-2</v>
      </c>
      <c r="AP20" s="21">
        <f>(1-$B$21)*AO20+$B$21*AU6</f>
        <v>1.3995217079090331E-2</v>
      </c>
      <c r="AQ20" s="21">
        <f>(1-$B$21)*AP20+$B$21*AV6</f>
        <v>1.3802693395281703E-2</v>
      </c>
      <c r="AR20" s="21">
        <f>(1-$B$21)*AQ20+$B$21*AW6</f>
        <v>1.3619996142771044E-2</v>
      </c>
      <c r="AS20" s="21">
        <f>(1-$B$21)*AR20+$B$21*AX6</f>
        <v>1.3446637809619459E-2</v>
      </c>
      <c r="AT20" s="21">
        <f>(1-$B$21)*AS20+$B$21*AY6</f>
        <v>1.3282136002532726E-2</v>
      </c>
      <c r="AU20" s="21">
        <f>(1-$B$21)*AT20+$B$21*AZ6</f>
        <v>1.3126016286984133E-2</v>
      </c>
      <c r="AV20" s="21">
        <f>(1-$B$21)*AU20+$B$21*BA6</f>
        <v>1.2977814328602951E-2</v>
      </c>
      <c r="AW20" s="21">
        <f>(1-$B$21)*AV20+$B$21*BB6</f>
        <v>1.2837077444041856E-2</v>
      </c>
      <c r="AX20" s="21">
        <f>(1-$B$21)*AW20+$B$21*BC6</f>
        <v>1.2703365651467005E-2</v>
      </c>
      <c r="AY20" s="21">
        <f>(1-$B$21)*AX20+$B$21*BD6</f>
        <v>1.2576252296569073E-2</v>
      </c>
      <c r="AZ20" s="21">
        <f>(1-$B$21)*AY20+$B$21*BE6</f>
        <v>1.245532431833248E-2</v>
      </c>
      <c r="BA20" s="21">
        <f>(1-$B$21)*AZ20+$B$21*BF6</f>
        <v>1.2340442647741742E-2</v>
      </c>
      <c r="BB20" s="21">
        <f>(1-$B$21)*BA20+$B$21*BG6</f>
        <v>1.2231304969142218E-2</v>
      </c>
      <c r="BC20" s="21">
        <f>(1-$B$21)*BB20+$B$21*BH6</f>
        <v>1.2127624082703856E-2</v>
      </c>
      <c r="BD20" s="21">
        <f>(1-$B$21)*BC20+$B$21*BI6</f>
        <v>1.2029127148626714E-2</v>
      </c>
      <c r="BE20" s="21">
        <f>(1-$B$21)*BD20+$B$21*BJ6</f>
        <v>1.1935554969136515E-2</v>
      </c>
      <c r="BF20" s="21">
        <f>(1-$B$21)*BE20+$B$21*BK6</f>
        <v>1.1846661306380723E-2</v>
      </c>
      <c r="BG20" s="21">
        <f>(1-$B$21)*BF20+$B$21*BL6</f>
        <v>1.1762212234430046E-2</v>
      </c>
      <c r="BH20" s="21">
        <f>(1-$B$21)*BG20+$B$21*BM6</f>
        <v>1.1681985523680121E-2</v>
      </c>
      <c r="BI20" s="21">
        <f>(1-$B$21)*BH20+$B$21*BN6</f>
        <v>1.1605770056033277E-2</v>
      </c>
      <c r="BJ20" s="21">
        <f>(1-$B$21)*BI20+$B$21*BO6</f>
        <v>1.1533365269321411E-2</v>
      </c>
      <c r="BK20" s="21">
        <f>(1-$B$21)*BJ20+$B$21*BP6</f>
        <v>1.1464580629507877E-2</v>
      </c>
      <c r="BL20" s="21">
        <f>(1-$B$21)*BK20+$B$21*BQ6</f>
        <v>1.1399235129279406E-2</v>
      </c>
      <c r="BM20" s="21">
        <f>(1-$B$21)*BL20+$B$21*BR6</f>
        <v>1.1337156811708578E-2</v>
      </c>
      <c r="BN20" s="21">
        <f>(1-$B$21)*BM20+$B$21*BS6</f>
        <v>1.1278182317733275E-2</v>
      </c>
      <c r="BO20" s="21">
        <f>(1-$B$21)*BN20+$B$21*BT6</f>
        <v>1.1222156456262263E-2</v>
      </c>
      <c r="BP20" s="21">
        <f>(1-$B$21)*BO20+$B$21*BU6</f>
        <v>1.116893179577559E-2</v>
      </c>
      <c r="BQ20" s="21">
        <f>(1-$B$21)*BP20+$B$21*BV6</f>
        <v>1.1118368276345049E-2</v>
      </c>
      <c r="BR20" s="21">
        <f>(1-$B$21)*BQ20+$B$21*BW6</f>
        <v>1.1070332841053691E-2</v>
      </c>
      <c r="BS20" s="21">
        <f>(1-$B$21)*BR20+$B$21*BX6</f>
        <v>1.1024699085844431E-2</v>
      </c>
      <c r="BT20" s="21">
        <f>(1-$B$21)*BS20+$B$21*BY6</f>
        <v>1.098134692687629E-2</v>
      </c>
      <c r="BU20" s="21">
        <f>(1-$B$21)*BT20+$B$21*BZ6</f>
        <v>1.0940162284512878E-2</v>
      </c>
      <c r="BV20" s="21">
        <f>(1-$B$21)*BU20+$B$21*CA6</f>
        <v>1.0901036783111493E-2</v>
      </c>
      <c r="BW20" s="21">
        <f>(1-$B$21)*BV20+$B$21*CB6</f>
        <v>1.0863867465822838E-2</v>
      </c>
      <c r="BX20" s="21">
        <f>(1-$B$21)*BW20+$B$21*CC6</f>
        <v>1.0828556523650768E-2</v>
      </c>
      <c r="BY20" s="21">
        <f>(1-$B$21)*BX20+$B$21*CD6</f>
        <v>1.0795011038059101E-2</v>
      </c>
      <c r="BZ20" s="21">
        <f>(1-$B$21)*BY20+$B$21*CE6</f>
        <v>1.0763142736448131E-2</v>
      </c>
      <c r="CA20" s="21">
        <f>(1-$B$21)*BZ20+$B$21*CF6</f>
        <v>1.073286775985733E-2</v>
      </c>
      <c r="CB20" s="21">
        <f>(1-$B$21)*CA20+$B$21*CG6</f>
        <v>1.0704106442282955E-2</v>
      </c>
      <c r="CC20" s="21">
        <f>(1-$B$21)*CB20+$B$21*CH6</f>
        <v>1.0676783101029796E-2</v>
      </c>
      <c r="CD20" s="21">
        <f>(1-$B$21)*CC20+$B$21*CI6</f>
        <v>1.0650825837545381E-2</v>
      </c>
      <c r="CE20" s="21">
        <f>(1-$B$21)*CD20+$B$21*CJ6</f>
        <v>1.062616634821246E-2</v>
      </c>
      <c r="CF20" s="21">
        <f>(1-$B$21)*CE20+$B$21*CK6</f>
        <v>1.0602739744601916E-2</v>
      </c>
      <c r="CG20" s="21">
        <f>(1-$B$21)*CF20+$B$21*CL6</f>
        <v>1.0580484382713036E-2</v>
      </c>
      <c r="CH20" s="21">
        <f>(1-$B$21)*CG20+$B$21*CM6</f>
        <v>1.0559341700751786E-2</v>
      </c>
      <c r="CI20" s="21">
        <f>(1-$B$21)*CH20+$B$21*CN6</f>
        <v>1.0539256065020191E-2</v>
      </c>
      <c r="CJ20" s="21">
        <f>(1-$B$21)*CI20+$B$21*CO6</f>
        <v>1.0520174623511267E-2</v>
      </c>
      <c r="CK20" s="21">
        <f>(1-$B$21)*CJ20+$B$21*CP6</f>
        <v>1.0502047166824206E-2</v>
      </c>
      <c r="CL20" s="21">
        <f>(1-$B$21)*CK20+$B$21*CQ6</f>
        <v>1.0484825996033835E-2</v>
      </c>
      <c r="CM20" s="21">
        <f>(1-$B$21)*CL20+$B$21*CR6</f>
        <v>1.0468465797166595E-2</v>
      </c>
      <c r="CN20" s="21">
        <f>(1-$B$21)*CM20+$B$21*CS6</f>
        <v>1.0452923521952737E-2</v>
      </c>
      <c r="CO20" s="21">
        <f>(1-$B$21)*CN20+$B$21*CT6</f>
        <v>1.0438158274540933E-2</v>
      </c>
      <c r="CP20" s="21">
        <f>(1-$B$21)*CO20+$B$21*CU6</f>
        <v>1.0424131203877147E-2</v>
      </c>
      <c r="CQ20" s="21">
        <f>(1-$B$21)*CP20+$B$21*CV6</f>
        <v>1.0410805401464581E-2</v>
      </c>
      <c r="CR20" s="21">
        <f>(1-$B$21)*CQ20+$B$21*CW6</f>
        <v>1.0398145804235629E-2</v>
      </c>
      <c r="CS20" s="21">
        <f>(1-$B$21)*CR20+$B$21*CX6</f>
        <v>9.878238514023847E-3</v>
      </c>
      <c r="CT20" s="21">
        <f>(1-$B$21)*CS20+$B$21*CY6</f>
        <v>9.3843265883226546E-3</v>
      </c>
      <c r="CU20" s="21">
        <f>(1-$B$21)*CT20+$B$21*CZ6</f>
        <v>8.9151102589065216E-3</v>
      </c>
      <c r="CV20" s="21">
        <f>(1-$B$21)*CU20+$B$21*DA6</f>
        <v>8.4693547459611957E-3</v>
      </c>
      <c r="CW20" s="21">
        <f>(1-$B$21)*CV20+$B$21*DB6</f>
        <v>8.045887008663136E-3</v>
      </c>
    </row>
    <row r="21" spans="1:101" ht="15.75" thickBot="1" x14ac:dyDescent="0.3">
      <c r="A21" s="1" t="s">
        <v>13</v>
      </c>
      <c r="B21" s="22">
        <f>1/(2*B19)</f>
        <v>0.05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ht="15.75" thickBot="1" x14ac:dyDescent="0.3">
      <c r="A22" s="1" t="s">
        <v>14</v>
      </c>
      <c r="B22" s="31">
        <v>3.5499999999999997E-2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25">
      <c r="A23" s="1" t="s">
        <v>18</v>
      </c>
      <c r="B23" s="23">
        <v>0</v>
      </c>
      <c r="C23" s="24">
        <f>(1-$B$21)*B23+$B$21*C9</f>
        <v>4.0000000000000002E-4</v>
      </c>
      <c r="D23" s="24">
        <f>(1-$B$21)*C23+$B$21*D9</f>
        <v>7.8000000000000009E-4</v>
      </c>
      <c r="E23" s="24">
        <f>(1-$B$21)*D23+$B$21*E9</f>
        <v>1.1410000000000001E-3</v>
      </c>
      <c r="F23" s="24">
        <f>(1-$B$21)*E23+$B$21*F9</f>
        <v>1.4839499999999999E-3</v>
      </c>
      <c r="G23" s="24">
        <f>(1-$B$21)*F23+$B$21*G9</f>
        <v>1.8097524999999999E-3</v>
      </c>
      <c r="H23" s="24">
        <f>(1-$B$21)*G23+$B$21*H9</f>
        <v>2.119264875E-3</v>
      </c>
      <c r="I23" s="24">
        <f>(1-$B$21)*H23+$B$21*I9</f>
        <v>2.4133016312500003E-3</v>
      </c>
      <c r="J23" s="24">
        <f>(1-$B$21)*I23+$B$21*J9</f>
        <v>2.6926365496875004E-3</v>
      </c>
      <c r="K23" s="24">
        <f>(1-$B$21)*J23+$B$21*K9</f>
        <v>2.9580047222031256E-3</v>
      </c>
      <c r="L23" s="24">
        <f>(1-$B$21)*K23+$B$21*L9</f>
        <v>3.2101044860929693E-3</v>
      </c>
      <c r="M23" s="24">
        <f>(1-$B$21)*L23+$B$21*M9</f>
        <v>3.4495992617883209E-3</v>
      </c>
      <c r="N23" s="24">
        <f>(1-$B$21)*M23+$B$21*N9</f>
        <v>3.677119298698905E-3</v>
      </c>
      <c r="O23" s="24">
        <f>(1-$B$21)*N23+$B$21*O9</f>
        <v>3.8932633337639597E-3</v>
      </c>
      <c r="P23" s="24">
        <f>(1-$B$21)*O23+$B$21*P9</f>
        <v>4.0986001670757612E-3</v>
      </c>
      <c r="Q23" s="24">
        <f>(1-$B$21)*P23+$B$21*Q9</f>
        <v>4.2936701587219725E-3</v>
      </c>
      <c r="R23" s="24">
        <f>(1-$B$21)*Q23+$B$21*R9</f>
        <v>4.4789866507858739E-3</v>
      </c>
      <c r="S23" s="24">
        <f>(1-$B$21)*R23+$B$21*S9</f>
        <v>4.65503731824658E-3</v>
      </c>
      <c r="T23" s="24">
        <f>(1-$B$21)*S23+$B$21*T9</f>
        <v>4.8222854523342507E-3</v>
      </c>
      <c r="U23" s="24">
        <f>(1-$B$21)*T23+$B$21*U9</f>
        <v>4.9811711797175381E-3</v>
      </c>
      <c r="V23" s="24">
        <f>(1-$B$21)*U23+$B$21*V9</f>
        <v>5.1321126207316608E-3</v>
      </c>
      <c r="W23" s="24">
        <f>(1-$B$21)*V23+$B$21*W9</f>
        <v>5.2755069896950777E-3</v>
      </c>
      <c r="X23" s="24">
        <f>(1-$B$21)*W23+$B$21*X9</f>
        <v>5.4117316402103235E-3</v>
      </c>
      <c r="Y23" s="24">
        <f>(1-$B$21)*X23+$B$21*Y9</f>
        <v>5.5411450581998069E-3</v>
      </c>
      <c r="Z23" s="24">
        <f>(1-$B$21)*Y23+$B$21*Z9</f>
        <v>5.6640878052898165E-3</v>
      </c>
      <c r="AA23" s="24">
        <f>(1-$B$21)*Z23+$B$21*AA9</f>
        <v>5.7808834150253254E-3</v>
      </c>
      <c r="AB23" s="24">
        <f>(1-$B$21)*AA23+$B$21*AB9</f>
        <v>5.8918392442740587E-3</v>
      </c>
      <c r="AC23" s="24">
        <f>(1-$B$21)*AB23+$B$21*AC9</f>
        <v>5.9972472820603558E-3</v>
      </c>
      <c r="AD23" s="24">
        <f>(1-$B$21)*AC23+$B$21*AD9</f>
        <v>6.0973849179573377E-3</v>
      </c>
      <c r="AE23" s="24">
        <f>(1-$B$21)*AD23+$B$21*AE9</f>
        <v>6.1925156720594706E-3</v>
      </c>
      <c r="AF23" s="24">
        <f>(1-$B$21)*AE23+$B$21*AF9</f>
        <v>6.2828898884564966E-3</v>
      </c>
      <c r="AG23" s="24">
        <f>(1-$B$21)*AF23+$B$21*AG9</f>
        <v>6.3687453940336715E-3</v>
      </c>
      <c r="AH23" s="24">
        <f>(1-$B$21)*AG23+$B$21*AH9</f>
        <v>6.4503081243319875E-3</v>
      </c>
      <c r="AI23" s="24">
        <f>(1-$B$21)*AH23+$B$21*AI9</f>
        <v>6.5277927181153876E-3</v>
      </c>
      <c r="AJ23" s="24">
        <f>(1-$B$21)*AI23+$B$21*AJ9</f>
        <v>6.6014030822096181E-3</v>
      </c>
      <c r="AK23" s="24">
        <f>(1-$B$21)*AJ23+$B$21*AK9</f>
        <v>6.6713329280991369E-3</v>
      </c>
      <c r="AL23" s="24">
        <f>(1-$B$21)*AK23+$B$21*AL9</f>
        <v>6.7377662816941802E-3</v>
      </c>
      <c r="AM23" s="24">
        <f>(1-$B$21)*AL23+$B$21*AM9</f>
        <v>6.8008779676094712E-3</v>
      </c>
      <c r="AN23" s="24">
        <f>(1-$B$21)*AM23+$B$21*AN9</f>
        <v>6.8608340692289972E-3</v>
      </c>
      <c r="AO23" s="24">
        <f>(1-$B$21)*AN23+$B$21*AO9</f>
        <v>6.9177923657675472E-3</v>
      </c>
      <c r="AP23" s="24">
        <f>(1-$B$21)*AO23+$B$21*AP9</f>
        <v>6.97190274747917E-3</v>
      </c>
      <c r="AQ23" s="24">
        <f>(1-$B$21)*AP23+$B$21*AQ9</f>
        <v>7.0233076101052115E-3</v>
      </c>
      <c r="AR23" s="24">
        <f>(1-$B$21)*AQ23+$B$21*AR9</f>
        <v>7.072142229599951E-3</v>
      </c>
      <c r="AS23" s="24">
        <f>(1-$B$21)*AR23+$B$21*AS9</f>
        <v>7.1185351181199535E-3</v>
      </c>
      <c r="AT23" s="24">
        <f>(1-$B$21)*AS23+$B$21*AT9</f>
        <v>7.1626083622139559E-3</v>
      </c>
      <c r="AU23" s="24">
        <f>(1-$B$21)*AT23+$B$21*AU9</f>
        <v>7.2044779441032582E-3</v>
      </c>
      <c r="AV23" s="24">
        <f>(1-$B$21)*AU23+$B$21*AV9</f>
        <v>7.2442540468980951E-3</v>
      </c>
      <c r="AW23" s="24">
        <f>(1-$B$21)*AV23+$B$21*AW9</f>
        <v>7.2820413445531902E-3</v>
      </c>
      <c r="AX23" s="24">
        <f>(1-$B$21)*AW23+$B$21*AX9</f>
        <v>7.3179392773255305E-3</v>
      </c>
      <c r="AY23" s="24">
        <f>(1-$B$21)*AX23+$B$21*AY9</f>
        <v>7.3520423134592538E-3</v>
      </c>
      <c r="AZ23" s="24">
        <f>(1-$B$21)*AY23+$B$21*AZ9</f>
        <v>7.3844401977862907E-3</v>
      </c>
      <c r="BA23" s="24">
        <f>(1-$B$21)*AZ23+$B$21*BA9</f>
        <v>7.4152181878969761E-3</v>
      </c>
      <c r="BB23" s="24">
        <f>(1-$B$21)*BA23+$B$21*BB9</f>
        <v>7.4444572785021274E-3</v>
      </c>
      <c r="BC23" s="24">
        <f>(1-$B$21)*BB23+$B$21*BC9</f>
        <v>7.4722344145770206E-3</v>
      </c>
      <c r="BD23" s="24">
        <f>(1-$B$21)*BC23+$B$21*BD9</f>
        <v>7.4986226938481698E-3</v>
      </c>
      <c r="BE23" s="24">
        <f>(1-$B$21)*BD23+$B$21*BE9</f>
        <v>7.5236915591557615E-3</v>
      </c>
      <c r="BF23" s="24">
        <f>(1-$B$21)*BE23+$B$21*BF9</f>
        <v>7.5475069811979734E-3</v>
      </c>
      <c r="BG23" s="24">
        <f>(1-$B$21)*BF23+$B$21*BG9</f>
        <v>7.5701316321380744E-3</v>
      </c>
      <c r="BH23" s="24">
        <f>(1-$B$21)*BG23+$B$21*BH9</f>
        <v>7.5916250505311707E-3</v>
      </c>
      <c r="BI23" s="24">
        <f>(1-$B$21)*BH23+$B$21*BI9</f>
        <v>7.6120437980046118E-3</v>
      </c>
      <c r="BJ23" s="24">
        <f>(1-$B$21)*BI23+$B$21*BJ9</f>
        <v>7.6314416081043812E-3</v>
      </c>
      <c r="BK23" s="24">
        <f>(1-$B$21)*BJ23+$B$21*BK9</f>
        <v>7.6498695276991623E-3</v>
      </c>
      <c r="BL23" s="24">
        <f>(1-$B$21)*BK23+$B$21*BL9</f>
        <v>7.6673760513142038E-3</v>
      </c>
      <c r="BM23" s="24">
        <f>(1-$B$21)*BL23+$B$21*BM9</f>
        <v>7.6840072487484937E-3</v>
      </c>
      <c r="BN23" s="24">
        <f>(1-$B$21)*BM23+$B$21*BN9</f>
        <v>7.6998068863110688E-3</v>
      </c>
      <c r="BO23" s="24">
        <f>(1-$B$21)*BN23+$B$21*BO9</f>
        <v>7.7148165419955155E-3</v>
      </c>
      <c r="BP23" s="24">
        <f>(1-$B$21)*BO23+$B$21*BP9</f>
        <v>7.72907571489574E-3</v>
      </c>
      <c r="BQ23" s="24">
        <f>(1-$B$21)*BP23+$B$21*BQ9</f>
        <v>7.7426219291509531E-3</v>
      </c>
      <c r="BR23" s="24">
        <f>(1-$B$21)*BQ23+$B$21*BR9</f>
        <v>7.755490832693405E-3</v>
      </c>
      <c r="BS23" s="24">
        <f>(1-$B$21)*BR23+$B$21*BS9</f>
        <v>7.7677162910587344E-3</v>
      </c>
      <c r="BT23" s="24">
        <f>(1-$B$21)*BS23+$B$21*BT9</f>
        <v>7.7793304765057976E-3</v>
      </c>
      <c r="BU23" s="24">
        <f>(1-$B$21)*BT23+$B$21*BU9</f>
        <v>7.7903639526805072E-3</v>
      </c>
      <c r="BV23" s="24">
        <f>(1-$B$21)*BU23+$B$21*BV9</f>
        <v>7.8008457550464818E-3</v>
      </c>
      <c r="BW23" s="24">
        <f>(1-$B$21)*BV23+$B$21*BW9</f>
        <v>7.8108034672941572E-3</v>
      </c>
      <c r="BX23" s="24">
        <f>(1-$B$21)*BW23+$B$21*BX9</f>
        <v>7.8202632939294494E-3</v>
      </c>
      <c r="BY23" s="24">
        <f>(1-$B$21)*BX23+$B$21*BY9</f>
        <v>7.8292501292329762E-3</v>
      </c>
      <c r="BZ23" s="24">
        <f>(1-$B$21)*BY23+$B$21*BZ9</f>
        <v>7.8377876227713264E-3</v>
      </c>
      <c r="CA23" s="24">
        <f>(1-$B$21)*BZ23+$B$21*CA9</f>
        <v>7.8458982416327594E-3</v>
      </c>
      <c r="CB23" s="24">
        <f>(1-$B$21)*CA23+$B$21*CB9</f>
        <v>7.8536033295511214E-3</v>
      </c>
      <c r="CC23" s="24">
        <f>(1-$B$21)*CB23+$B$21*CC9</f>
        <v>7.8609231630735639E-3</v>
      </c>
      <c r="CD23" s="24">
        <f>(1-$B$21)*CC23+$B$21*CD9</f>
        <v>7.8678770049198845E-3</v>
      </c>
      <c r="CE23" s="24">
        <f>(1-$B$21)*CD23+$B$21*CE9</f>
        <v>7.8744831546738898E-3</v>
      </c>
      <c r="CF23" s="24">
        <f>(1-$B$21)*CE23+$B$21*CF9</f>
        <v>7.8807589969401952E-3</v>
      </c>
      <c r="CG23" s="24">
        <f>(1-$B$21)*CF23+$B$21*CG9</f>
        <v>7.8867210470931846E-3</v>
      </c>
      <c r="CH23" s="24">
        <f>(1-$B$21)*CG23+$B$21*CH9</f>
        <v>7.8923849947385247E-3</v>
      </c>
      <c r="CI23" s="24">
        <f>(1-$B$21)*CH23+$B$21*CI9</f>
        <v>7.8977657450015979E-3</v>
      </c>
      <c r="CJ23" s="24">
        <f>(1-$B$21)*CI23+$B$21*CJ9</f>
        <v>7.9028774577515181E-3</v>
      </c>
      <c r="CK23" s="24">
        <f>(1-$B$21)*CJ23+$B$21*CK9</f>
        <v>7.9077335848639421E-3</v>
      </c>
      <c r="CL23" s="24">
        <f>(1-$B$21)*CK23+$B$21*CL9</f>
        <v>7.912346905620744E-3</v>
      </c>
      <c r="CM23" s="24">
        <f>(1-$B$21)*CL23+$B$21*CM9</f>
        <v>7.916729560339706E-3</v>
      </c>
      <c r="CN23" s="24">
        <f>(1-$B$21)*CM23+$B$21*CN9</f>
        <v>7.9208930823227199E-3</v>
      </c>
      <c r="CO23" s="24">
        <f>(1-$B$21)*CN23+$B$21*CO9</f>
        <v>7.924848428206583E-3</v>
      </c>
      <c r="CP23" s="24">
        <f>(1-$B$21)*CO23+$B$21*CP9</f>
        <v>7.928606006796254E-3</v>
      </c>
      <c r="CQ23" s="24">
        <f>(1-$B$21)*CP23+$B$21*CQ9</f>
        <v>7.9321757064564399E-3</v>
      </c>
      <c r="CR23" s="24">
        <f>(1-$B$21)*CQ23+$B$21*CR9</f>
        <v>7.9355669211336171E-3</v>
      </c>
      <c r="CS23" s="24">
        <f>(1-$B$21)*CR23+$B$21*CS9</f>
        <v>7.9387885750769362E-3</v>
      </c>
      <c r="CT23" s="24">
        <f>(1-$B$21)*CS23+$B$21*CT9</f>
        <v>7.9418491463230882E-3</v>
      </c>
      <c r="CU23" s="24">
        <f>(1-$B$21)*CT23+$B$21*CU9</f>
        <v>7.9447566890069338E-3</v>
      </c>
      <c r="CV23" s="24">
        <f>(1-$B$21)*CU23+$B$21*CV9</f>
        <v>7.9475188545565859E-3</v>
      </c>
      <c r="CW23" s="24">
        <f>(1-$B$21)*CV23+$B$21*CW9</f>
        <v>7.9501429118287552E-3</v>
      </c>
    </row>
    <row r="24" spans="1:101" x14ac:dyDescent="0.25">
      <c r="A24" s="1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25">
      <c r="A25" s="1" t="s">
        <v>15</v>
      </c>
      <c r="B25" s="25">
        <f>SUMPRODUCT(C25:CW25,B14:CV14)</f>
        <v>177917371.75785616</v>
      </c>
      <c r="C25" s="26">
        <f>(C20-$B$22)*_xlfn.NORM.S.DIST((C20-$B$22)/(C23*SQRT(C16)),TRUE)*C3+C23*SQRT(C16)*_xlfn.NORM.S.DIST((C20-$B$22)/(C23*SQRT(C16)),FALSE)*C3</f>
        <v>7597919.3398059085</v>
      </c>
      <c r="D25" s="26">
        <f t="shared" ref="D25:BO25" si="4">(D20-$B$22)*_xlfn.NORM.S.DIST((D20-$B$22)/(D23*SQRT(D16)),TRUE)*D3+D23*SQRT(D16)*_xlfn.NORM.S.DIST((D20-$B$22)/(D23*SQRT(D16)),FALSE)*D3</f>
        <v>4214035.0129389782</v>
      </c>
      <c r="E25" s="26">
        <f t="shared" si="4"/>
        <v>2447069.0009142542</v>
      </c>
      <c r="F25" s="26">
        <f t="shared" si="4"/>
        <v>2036543.698559575</v>
      </c>
      <c r="G25" s="26">
        <f t="shared" si="4"/>
        <v>2082247.2066009962</v>
      </c>
      <c r="H25" s="26">
        <f t="shared" si="4"/>
        <v>2329333.5312924823</v>
      </c>
      <c r="I25" s="26">
        <f t="shared" si="4"/>
        <v>2683774.4597530887</v>
      </c>
      <c r="J25" s="26">
        <f t="shared" si="4"/>
        <v>3112949.6967095276</v>
      </c>
      <c r="K25" s="26">
        <f t="shared" si="4"/>
        <v>3599535.0670532491</v>
      </c>
      <c r="L25" s="26">
        <f t="shared" si="4"/>
        <v>4075119.3060113117</v>
      </c>
      <c r="M25" s="26">
        <f t="shared" si="4"/>
        <v>4576187.7368318401</v>
      </c>
      <c r="N25" s="26">
        <f t="shared" si="4"/>
        <v>5070450.8112749858</v>
      </c>
      <c r="O25" s="26">
        <f t="shared" si="4"/>
        <v>5580880.0276983315</v>
      </c>
      <c r="P25" s="26">
        <f t="shared" si="4"/>
        <v>6070418.5842397511</v>
      </c>
      <c r="Q25" s="26">
        <f t="shared" si="4"/>
        <v>6518357.5854814472</v>
      </c>
      <c r="R25" s="26">
        <f t="shared" si="4"/>
        <v>6945275.4914524434</v>
      </c>
      <c r="S25" s="26">
        <f t="shared" si="4"/>
        <v>7292828.7252438562</v>
      </c>
      <c r="T25" s="26">
        <f t="shared" si="4"/>
        <v>7588930.7078637928</v>
      </c>
      <c r="U25" s="26">
        <f t="shared" si="4"/>
        <v>7809417.998661885</v>
      </c>
      <c r="V25" s="26">
        <f t="shared" si="4"/>
        <v>7934272.2338987952</v>
      </c>
      <c r="W25" s="26">
        <f t="shared" si="4"/>
        <v>7896703.7076917468</v>
      </c>
      <c r="X25" s="26">
        <f t="shared" si="4"/>
        <v>7779040.0875451453</v>
      </c>
      <c r="Y25" s="26">
        <f t="shared" si="4"/>
        <v>7709081.9442163045</v>
      </c>
      <c r="Z25" s="26">
        <f t="shared" si="4"/>
        <v>7637017.5879785754</v>
      </c>
      <c r="AA25" s="26">
        <f t="shared" si="4"/>
        <v>7528676.4498872822</v>
      </c>
      <c r="AB25" s="26">
        <f t="shared" si="4"/>
        <v>7400973.0124976318</v>
      </c>
      <c r="AC25" s="26">
        <f t="shared" si="4"/>
        <v>7235074.0750752715</v>
      </c>
      <c r="AD25" s="26">
        <f t="shared" si="4"/>
        <v>7058772.5334765203</v>
      </c>
      <c r="AE25" s="26">
        <f t="shared" si="4"/>
        <v>6849831.4546775799</v>
      </c>
      <c r="AF25" s="26">
        <f t="shared" si="4"/>
        <v>6580730.2853185888</v>
      </c>
      <c r="AG25" s="26">
        <f t="shared" si="4"/>
        <v>6273460.6882849196</v>
      </c>
      <c r="AH25" s="26">
        <f t="shared" si="4"/>
        <v>5937870.9729566155</v>
      </c>
      <c r="AI25" s="26">
        <f t="shared" si="4"/>
        <v>5572759.9362091348</v>
      </c>
      <c r="AJ25" s="26">
        <f t="shared" si="4"/>
        <v>5224210.4992201068</v>
      </c>
      <c r="AK25" s="26">
        <f t="shared" si="4"/>
        <v>4844028.2016939688</v>
      </c>
      <c r="AL25" s="26">
        <f t="shared" si="4"/>
        <v>4503341.0666791257</v>
      </c>
      <c r="AM25" s="26">
        <f t="shared" si="4"/>
        <v>4151318.680101899</v>
      </c>
      <c r="AN25" s="26">
        <f t="shared" si="4"/>
        <v>3833023.7465191288</v>
      </c>
      <c r="AO25" s="26">
        <f t="shared" si="4"/>
        <v>3520691.4595101187</v>
      </c>
      <c r="AP25" s="26">
        <f t="shared" si="4"/>
        <v>3230296.9112833003</v>
      </c>
      <c r="AQ25" s="26">
        <f t="shared" si="4"/>
        <v>2959872.5333843585</v>
      </c>
      <c r="AR25" s="26">
        <f t="shared" si="4"/>
        <v>2715762.3774732482</v>
      </c>
      <c r="AS25" s="26">
        <f t="shared" si="4"/>
        <v>2509145.0131114367</v>
      </c>
      <c r="AT25" s="26">
        <f t="shared" si="4"/>
        <v>2326988.3871499067</v>
      </c>
      <c r="AU25" s="26">
        <f t="shared" si="4"/>
        <v>2156672.8855177201</v>
      </c>
      <c r="AV25" s="26">
        <f t="shared" si="4"/>
        <v>2004509.7239167751</v>
      </c>
      <c r="AW25" s="26">
        <f t="shared" si="4"/>
        <v>1868500.0977617388</v>
      </c>
      <c r="AX25" s="26">
        <f t="shared" si="4"/>
        <v>1741329.1918739078</v>
      </c>
      <c r="AY25" s="26">
        <f t="shared" si="4"/>
        <v>1618583.0813890684</v>
      </c>
      <c r="AZ25" s="26">
        <f t="shared" si="4"/>
        <v>1499597.6213627355</v>
      </c>
      <c r="BA25" s="26">
        <f t="shared" si="4"/>
        <v>1384812.5212725238</v>
      </c>
      <c r="BB25" s="26">
        <f t="shared" si="4"/>
        <v>1274600.7957776503</v>
      </c>
      <c r="BC25" s="26">
        <f t="shared" si="4"/>
        <v>1169544.1875764567</v>
      </c>
      <c r="BD25" s="26">
        <f t="shared" si="4"/>
        <v>1069803.7144201805</v>
      </c>
      <c r="BE25" s="26">
        <f t="shared" si="4"/>
        <v>975570.58659948502</v>
      </c>
      <c r="BF25" s="26">
        <f t="shared" si="4"/>
        <v>886961.30458884104</v>
      </c>
      <c r="BG25" s="26">
        <f t="shared" si="4"/>
        <v>804002.04712667037</v>
      </c>
      <c r="BH25" s="26">
        <f t="shared" si="4"/>
        <v>726677.72205591493</v>
      </c>
      <c r="BI25" s="26">
        <f t="shared" si="4"/>
        <v>654946.95330510382</v>
      </c>
      <c r="BJ25" s="26">
        <f t="shared" si="4"/>
        <v>588735.23747918452</v>
      </c>
      <c r="BK25" s="26">
        <f t="shared" si="4"/>
        <v>527947.62517902919</v>
      </c>
      <c r="BL25" s="26">
        <f t="shared" si="4"/>
        <v>472460.10246212559</v>
      </c>
      <c r="BM25" s="26">
        <f t="shared" si="4"/>
        <v>422125.28105730866</v>
      </c>
      <c r="BN25" s="26">
        <f t="shared" si="4"/>
        <v>376788.22026872984</v>
      </c>
      <c r="BO25" s="26">
        <f t="shared" si="4"/>
        <v>336258.08851145778</v>
      </c>
      <c r="BP25" s="26">
        <f t="shared" ref="BP25:CW25" si="5">(BP20-$B$22)*_xlfn.NORM.S.DIST((BP20-$B$22)/(BP23*SQRT(BP16)),TRUE)*BP3+BP23*SQRT(BP16)*_xlfn.NORM.S.DIST((BP20-$B$22)/(BP23*SQRT(BP16)),FALSE)*BP3</f>
        <v>300322.3626380557</v>
      </c>
      <c r="BQ25" s="26">
        <f t="shared" si="5"/>
        <v>268734.65916049795</v>
      </c>
      <c r="BR25" s="26">
        <f t="shared" si="5"/>
        <v>241188.72025419615</v>
      </c>
      <c r="BS25" s="26">
        <f t="shared" si="5"/>
        <v>217314.35926941759</v>
      </c>
      <c r="BT25" s="26">
        <f t="shared" si="5"/>
        <v>196702.17434326277</v>
      </c>
      <c r="BU25" s="26">
        <f t="shared" si="5"/>
        <v>178910.33954131269</v>
      </c>
      <c r="BV25" s="26">
        <f t="shared" si="5"/>
        <v>163479.09636060218</v>
      </c>
      <c r="BW25" s="26">
        <f t="shared" si="5"/>
        <v>149936.67916297051</v>
      </c>
      <c r="BX25" s="26">
        <f t="shared" si="5"/>
        <v>137837.4713682165</v>
      </c>
      <c r="BY25" s="26">
        <f t="shared" si="5"/>
        <v>126783.7925554649</v>
      </c>
      <c r="BZ25" s="26">
        <f t="shared" si="5"/>
        <v>116455.09529450649</v>
      </c>
      <c r="CA25" s="26">
        <f t="shared" si="5"/>
        <v>106573.3139014972</v>
      </c>
      <c r="CB25" s="26">
        <f t="shared" si="5"/>
        <v>96928.17153573253</v>
      </c>
      <c r="CC25" s="26">
        <f t="shared" si="5"/>
        <v>87394.647559334524</v>
      </c>
      <c r="CD25" s="26">
        <f t="shared" si="5"/>
        <v>77913.527925815608</v>
      </c>
      <c r="CE25" s="26">
        <f t="shared" si="5"/>
        <v>68502.416393272812</v>
      </c>
      <c r="CF25" s="26">
        <f t="shared" si="5"/>
        <v>59234.491111930416</v>
      </c>
      <c r="CG25" s="26">
        <f t="shared" si="5"/>
        <v>50241.610753292814</v>
      </c>
      <c r="CH25" s="26">
        <f t="shared" si="5"/>
        <v>41690.11225437979</v>
      </c>
      <c r="CI25" s="26">
        <f t="shared" si="5"/>
        <v>33757.857489834161</v>
      </c>
      <c r="CJ25" s="26">
        <f t="shared" si="5"/>
        <v>26609.794101217878</v>
      </c>
      <c r="CK25" s="26">
        <f t="shared" si="5"/>
        <v>20374.549660836739</v>
      </c>
      <c r="CL25" s="26">
        <f t="shared" si="5"/>
        <v>15124.518513985757</v>
      </c>
      <c r="CM25" s="26">
        <f t="shared" si="5"/>
        <v>10866.032085008414</v>
      </c>
      <c r="CN25" s="26">
        <f t="shared" si="5"/>
        <v>7544.87012215084</v>
      </c>
      <c r="CO25" s="26">
        <f t="shared" si="5"/>
        <v>5059.558000823662</v>
      </c>
      <c r="CP25" s="26">
        <f t="shared" si="5"/>
        <v>3276.3748759624145</v>
      </c>
      <c r="CQ25" s="26">
        <f t="shared" si="5"/>
        <v>2049.5480648134312</v>
      </c>
      <c r="CR25" s="26">
        <f t="shared" si="5"/>
        <v>1240.0978395146228</v>
      </c>
      <c r="CS25" s="26">
        <f t="shared" si="5"/>
        <v>720.72930097808251</v>
      </c>
      <c r="CT25" s="26">
        <f t="shared" si="5"/>
        <v>408.01864581828704</v>
      </c>
      <c r="CU25" s="26">
        <f t="shared" si="5"/>
        <v>226.00923044832729</v>
      </c>
      <c r="CV25" s="26">
        <f t="shared" si="5"/>
        <v>123.10675952639014</v>
      </c>
      <c r="CW25" s="26">
        <f t="shared" si="5"/>
        <v>66.272563033370972</v>
      </c>
    </row>
    <row r="26" spans="1:10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ht="15.75" thickBot="1" x14ac:dyDescent="0.3">
      <c r="A28" s="1" t="s">
        <v>16</v>
      </c>
      <c r="B28" s="30">
        <v>2.5000000000000001E-2</v>
      </c>
      <c r="C28" s="2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25">
      <c r="A29" s="1" t="s">
        <v>12</v>
      </c>
      <c r="B29" s="20">
        <f>B20</f>
        <v>4.0009999999871461E-2</v>
      </c>
      <c r="C29" s="27">
        <f>(1-$B$21-$B$28)*B20+($B$21+$B$28)*H6</f>
        <v>3.776835260714604E-2</v>
      </c>
      <c r="D29" s="27">
        <f t="shared" ref="D29:BO29" si="6">(1-$B$21-$B$28)*C20+($B$21+$B$28)*I6</f>
        <v>3.6387658586800882E-2</v>
      </c>
      <c r="E29" s="27">
        <f t="shared" si="6"/>
        <v>3.5076941103878267E-2</v>
      </c>
      <c r="F29" s="27">
        <f t="shared" si="6"/>
        <v>3.3832500025841768E-2</v>
      </c>
      <c r="G29" s="27">
        <f t="shared" si="6"/>
        <v>3.2650879577545991E-2</v>
      </c>
      <c r="H29" s="27">
        <f t="shared" si="6"/>
        <v>3.1528782406125062E-2</v>
      </c>
      <c r="I29" s="27">
        <f t="shared" si="6"/>
        <v>3.0463051472399427E-2</v>
      </c>
      <c r="J29" s="27">
        <f t="shared" si="6"/>
        <v>2.9450708762648679E-2</v>
      </c>
      <c r="K29" s="27">
        <f t="shared" si="6"/>
        <v>2.8488963645262814E-2</v>
      </c>
      <c r="L29" s="27">
        <f t="shared" si="6"/>
        <v>2.7575117432772901E-2</v>
      </c>
      <c r="M29" s="27">
        <f t="shared" si="6"/>
        <v>2.6706801272896409E-2</v>
      </c>
      <c r="N29" s="27">
        <f t="shared" si="6"/>
        <v>2.5881654706217429E-2</v>
      </c>
      <c r="O29" s="27">
        <f t="shared" si="6"/>
        <v>2.5097522703332018E-2</v>
      </c>
      <c r="P29" s="27">
        <f t="shared" si="6"/>
        <v>2.4352339829649121E-2</v>
      </c>
      <c r="Q29" s="27">
        <f t="shared" si="6"/>
        <v>2.364416545054665E-2</v>
      </c>
      <c r="R29" s="27">
        <f t="shared" si="6"/>
        <v>2.2971092718632964E-2</v>
      </c>
      <c r="S29" s="27">
        <f t="shared" si="6"/>
        <v>2.2331436051978616E-2</v>
      </c>
      <c r="T29" s="27">
        <f t="shared" si="6"/>
        <v>2.1723562150990177E-2</v>
      </c>
      <c r="U29" s="27">
        <f t="shared" si="6"/>
        <v>2.1145918680344499E-2</v>
      </c>
      <c r="V29" s="27">
        <f t="shared" si="6"/>
        <v>2.059713405417676E-2</v>
      </c>
      <c r="W29" s="27">
        <f t="shared" si="6"/>
        <v>2.007575940098881E-2</v>
      </c>
      <c r="X29" s="27">
        <f t="shared" si="6"/>
        <v>1.958041700182462E-2</v>
      </c>
      <c r="Y29" s="27">
        <f t="shared" si="6"/>
        <v>1.9109808160558989E-2</v>
      </c>
      <c r="Z29" s="27">
        <f t="shared" si="6"/>
        <v>1.8662698173623635E-2</v>
      </c>
      <c r="AA29" s="27">
        <f t="shared" si="6"/>
        <v>1.823791355347017E-2</v>
      </c>
      <c r="AB29" s="27">
        <f t="shared" si="6"/>
        <v>1.7834335050276345E-2</v>
      </c>
      <c r="AC29" s="27">
        <f t="shared" si="6"/>
        <v>1.7450880581084873E-2</v>
      </c>
      <c r="AD29" s="27">
        <f t="shared" si="6"/>
        <v>1.7086507203317156E-2</v>
      </c>
      <c r="AE29" s="27">
        <f t="shared" si="6"/>
        <v>1.6740212177596251E-2</v>
      </c>
      <c r="AF29" s="27">
        <f t="shared" si="6"/>
        <v>1.6411032132195264E-2</v>
      </c>
      <c r="AG29" s="27">
        <f t="shared" si="6"/>
        <v>1.609805309585631E-2</v>
      </c>
      <c r="AH29" s="27">
        <f t="shared" si="6"/>
        <v>1.580044664316442E-2</v>
      </c>
      <c r="AI29" s="27">
        <f t="shared" si="6"/>
        <v>1.5517456401100294E-2</v>
      </c>
      <c r="AJ29" s="27">
        <f t="shared" si="6"/>
        <v>1.5248387122270652E-2</v>
      </c>
      <c r="AK29" s="27">
        <f t="shared" si="6"/>
        <v>1.4992598917603735E-2</v>
      </c>
      <c r="AL29" s="27">
        <f t="shared" si="6"/>
        <v>1.4749502360809354E-2</v>
      </c>
      <c r="AM29" s="27">
        <f t="shared" si="6"/>
        <v>1.4518554361147297E-2</v>
      </c>
      <c r="AN29" s="27">
        <f t="shared" si="6"/>
        <v>1.4299254714524937E-2</v>
      </c>
      <c r="AO29" s="27">
        <f t="shared" si="6"/>
        <v>1.4091143255200462E-2</v>
      </c>
      <c r="AP29" s="27">
        <f t="shared" si="6"/>
        <v>1.3893797541708547E-2</v>
      </c>
      <c r="AQ29" s="27">
        <f t="shared" si="6"/>
        <v>1.3706431553377387E-2</v>
      </c>
      <c r="AR29" s="27">
        <f t="shared" si="6"/>
        <v>1.3528647516515717E-2</v>
      </c>
      <c r="AS29" s="27">
        <f t="shared" si="6"/>
        <v>1.3359958643043665E-2</v>
      </c>
      <c r="AT29" s="27">
        <f t="shared" si="6"/>
        <v>1.319988509898936E-2</v>
      </c>
      <c r="AU29" s="27">
        <f t="shared" si="6"/>
        <v>1.3047956429209836E-2</v>
      </c>
      <c r="AV29" s="27">
        <f t="shared" si="6"/>
        <v>1.2903713349412359E-2</v>
      </c>
      <c r="AW29" s="27">
        <f t="shared" si="6"/>
        <v>1.2766709001761311E-2</v>
      </c>
      <c r="AX29" s="27">
        <f t="shared" si="6"/>
        <v>1.2636509755179579E-2</v>
      </c>
      <c r="AY29" s="27">
        <f t="shared" si="6"/>
        <v>1.2512695619120107E-2</v>
      </c>
      <c r="AZ29" s="27">
        <f t="shared" si="6"/>
        <v>1.2394860329214188E-2</v>
      </c>
      <c r="BA29" s="27">
        <f t="shared" si="6"/>
        <v>1.2283001812446372E-2</v>
      </c>
      <c r="BB29" s="27">
        <f t="shared" si="6"/>
        <v>1.2176736129842455E-2</v>
      </c>
      <c r="BC29" s="27">
        <f t="shared" si="6"/>
        <v>1.2075783639484677E-2</v>
      </c>
      <c r="BD29" s="27">
        <f t="shared" si="6"/>
        <v>1.1979878681588143E-2</v>
      </c>
      <c r="BE29" s="27">
        <f t="shared" si="6"/>
        <v>1.1888768879391417E-2</v>
      </c>
      <c r="BF29" s="27">
        <f t="shared" si="6"/>
        <v>1.1802214475002824E-2</v>
      </c>
      <c r="BG29" s="27">
        <f t="shared" si="6"/>
        <v>1.1719987698454708E-2</v>
      </c>
      <c r="BH29" s="27">
        <f t="shared" si="6"/>
        <v>1.1641872168305159E-2</v>
      </c>
      <c r="BI29" s="27">
        <f t="shared" si="6"/>
        <v>1.1567662322209855E-2</v>
      </c>
      <c r="BJ29" s="27">
        <f t="shared" si="6"/>
        <v>1.1497162875965481E-2</v>
      </c>
      <c r="BK29" s="27">
        <f t="shared" si="6"/>
        <v>1.1430188309601109E-2</v>
      </c>
      <c r="BL29" s="27">
        <f t="shared" si="6"/>
        <v>1.136656237916517E-2</v>
      </c>
      <c r="BM29" s="27">
        <f t="shared" si="6"/>
        <v>1.1306117652923163E-2</v>
      </c>
      <c r="BN29" s="27">
        <f t="shared" si="6"/>
        <v>1.1248695070745624E-2</v>
      </c>
      <c r="BO29" s="27">
        <f t="shared" si="6"/>
        <v>1.1194143525526758E-2</v>
      </c>
      <c r="BP29" s="27">
        <f t="shared" ref="BP29:CW29" si="7">(1-$B$21-$B$28)*BO20+($B$21+$B$28)*BU6</f>
        <v>1.1142319465532255E-2</v>
      </c>
      <c r="BQ29" s="27">
        <f t="shared" si="7"/>
        <v>1.1093086516629779E-2</v>
      </c>
      <c r="BR29" s="27">
        <f t="shared" si="7"/>
        <v>1.1046315123408012E-2</v>
      </c>
      <c r="BS29" s="27">
        <f t="shared" si="7"/>
        <v>1.1001882208239805E-2</v>
      </c>
      <c r="BT29" s="27">
        <f t="shared" si="7"/>
        <v>1.0959670847392224E-2</v>
      </c>
      <c r="BU29" s="27">
        <f t="shared" si="7"/>
        <v>1.0919569963331171E-2</v>
      </c>
      <c r="BV29" s="27">
        <f t="shared" si="7"/>
        <v>1.0881474032410802E-2</v>
      </c>
      <c r="BW29" s="27">
        <f t="shared" si="7"/>
        <v>1.0845282807178509E-2</v>
      </c>
      <c r="BX29" s="27">
        <f t="shared" si="7"/>
        <v>1.0810901052564733E-2</v>
      </c>
      <c r="BY29" s="27">
        <f t="shared" si="7"/>
        <v>1.0778238295263269E-2</v>
      </c>
      <c r="BZ29" s="27">
        <f t="shared" si="7"/>
        <v>1.0747208585642647E-2</v>
      </c>
      <c r="CA29" s="27">
        <f t="shared" si="7"/>
        <v>1.0717730271561929E-2</v>
      </c>
      <c r="CB29" s="27">
        <f t="shared" si="7"/>
        <v>1.0689725783495765E-2</v>
      </c>
      <c r="CC29" s="27">
        <f t="shared" si="7"/>
        <v>1.0663121430403218E-2</v>
      </c>
      <c r="CD29" s="27">
        <f t="shared" si="7"/>
        <v>1.0637847205803172E-2</v>
      </c>
      <c r="CE29" s="27">
        <f t="shared" si="7"/>
        <v>1.0613836603545999E-2</v>
      </c>
      <c r="CF29" s="27">
        <f t="shared" si="7"/>
        <v>1.0591026442796645E-2</v>
      </c>
      <c r="CG29" s="27">
        <f t="shared" si="7"/>
        <v>1.0569356701768597E-2</v>
      </c>
      <c r="CH29" s="27">
        <f t="shared" si="7"/>
        <v>1.054877035977116E-2</v>
      </c>
      <c r="CI29" s="27">
        <f t="shared" si="7"/>
        <v>1.0529213247154395E-2</v>
      </c>
      <c r="CJ29" s="27">
        <f t="shared" si="7"/>
        <v>1.0510633902756803E-2</v>
      </c>
      <c r="CK29" s="27">
        <f t="shared" si="7"/>
        <v>1.0492983438480676E-2</v>
      </c>
      <c r="CL29" s="27">
        <f t="shared" si="7"/>
        <v>1.047621541063865E-2</v>
      </c>
      <c r="CM29" s="27">
        <f t="shared" si="7"/>
        <v>1.0460285697732974E-2</v>
      </c>
      <c r="CN29" s="27">
        <f t="shared" si="7"/>
        <v>1.0445152384345808E-2</v>
      </c>
      <c r="CO29" s="27">
        <f t="shared" si="7"/>
        <v>1.0430775650835033E-2</v>
      </c>
      <c r="CP29" s="27">
        <f t="shared" si="7"/>
        <v>1.0417117668545254E-2</v>
      </c>
      <c r="CQ29" s="27">
        <f t="shared" si="7"/>
        <v>1.0404142500258298E-2</v>
      </c>
      <c r="CR29" s="27">
        <f t="shared" si="7"/>
        <v>1.0391816005621151E-2</v>
      </c>
      <c r="CS29" s="27">
        <f t="shared" si="7"/>
        <v>9.6182848689179562E-3</v>
      </c>
      <c r="CT29" s="27">
        <f t="shared" si="7"/>
        <v>9.1373706254720584E-3</v>
      </c>
      <c r="CU29" s="27">
        <f t="shared" si="7"/>
        <v>8.6805020941984543E-3</v>
      </c>
      <c r="CV29" s="27">
        <f t="shared" si="7"/>
        <v>8.2464769894885319E-3</v>
      </c>
      <c r="CW29" s="27">
        <f t="shared" si="7"/>
        <v>7.8341531400141062E-3</v>
      </c>
    </row>
    <row r="30" spans="1:101" x14ac:dyDescent="0.25">
      <c r="A30" s="1" t="s">
        <v>18</v>
      </c>
      <c r="B30" s="20"/>
      <c r="C30" s="28">
        <f>(1-$B$21-$B$28)*B23+($B$21+$B$28)*C9</f>
        <v>6.0000000000000006E-4</v>
      </c>
      <c r="D30" s="28">
        <f t="shared" ref="D30:BO30" si="8">(1-$B$21-$B$28)*C23+($B$21+$B$28)*D9</f>
        <v>9.7000000000000005E-4</v>
      </c>
      <c r="E30" s="28">
        <f t="shared" si="8"/>
        <v>1.3215000000000002E-3</v>
      </c>
      <c r="F30" s="28">
        <f t="shared" si="8"/>
        <v>1.6554250000000001E-3</v>
      </c>
      <c r="G30" s="28">
        <f t="shared" si="8"/>
        <v>1.97265375E-3</v>
      </c>
      <c r="H30" s="28">
        <f t="shared" si="8"/>
        <v>2.2740210625000002E-3</v>
      </c>
      <c r="I30" s="28">
        <f t="shared" si="8"/>
        <v>2.5603200093749995E-3</v>
      </c>
      <c r="J30" s="28">
        <f t="shared" si="8"/>
        <v>2.8323040089062498E-3</v>
      </c>
      <c r="K30" s="28">
        <f t="shared" si="8"/>
        <v>3.0906888084609374E-3</v>
      </c>
      <c r="L30" s="28">
        <f t="shared" si="8"/>
        <v>3.336154368037891E-3</v>
      </c>
      <c r="M30" s="28">
        <f t="shared" si="8"/>
        <v>3.5693466496359962E-3</v>
      </c>
      <c r="N30" s="28">
        <f t="shared" si="8"/>
        <v>3.7908793171541966E-3</v>
      </c>
      <c r="O30" s="28">
        <f t="shared" si="8"/>
        <v>4.0013353512964867E-3</v>
      </c>
      <c r="P30" s="28">
        <f t="shared" si="8"/>
        <v>4.2012685837316622E-3</v>
      </c>
      <c r="Q30" s="28">
        <f t="shared" si="8"/>
        <v>4.3912051545450786E-3</v>
      </c>
      <c r="R30" s="28">
        <f t="shared" si="8"/>
        <v>4.5716448968178237E-3</v>
      </c>
      <c r="S30" s="28">
        <f t="shared" si="8"/>
        <v>4.7430626519769327E-3</v>
      </c>
      <c r="T30" s="28">
        <f t="shared" si="8"/>
        <v>4.9059095193780856E-3</v>
      </c>
      <c r="U30" s="28">
        <f t="shared" si="8"/>
        <v>5.0606140434091814E-3</v>
      </c>
      <c r="V30" s="28">
        <f t="shared" si="8"/>
        <v>5.2075833412387222E-3</v>
      </c>
      <c r="W30" s="28">
        <f t="shared" si="8"/>
        <v>5.3472041741767853E-3</v>
      </c>
      <c r="X30" s="28">
        <f t="shared" si="8"/>
        <v>5.4798439654679468E-3</v>
      </c>
      <c r="Y30" s="28">
        <f t="shared" si="8"/>
        <v>5.6058517671945486E-3</v>
      </c>
      <c r="Z30" s="28">
        <f t="shared" si="8"/>
        <v>5.7255591788348209E-3</v>
      </c>
      <c r="AA30" s="28">
        <f t="shared" si="8"/>
        <v>5.8392812198930794E-3</v>
      </c>
      <c r="AB30" s="28">
        <f t="shared" si="8"/>
        <v>5.9473171588984254E-3</v>
      </c>
      <c r="AC30" s="28">
        <f t="shared" si="8"/>
        <v>6.0499513009535039E-3</v>
      </c>
      <c r="AD30" s="28">
        <f t="shared" si="8"/>
        <v>6.1474537359058282E-3</v>
      </c>
      <c r="AE30" s="28">
        <f t="shared" si="8"/>
        <v>6.2400810491105366E-3</v>
      </c>
      <c r="AF30" s="28">
        <f t="shared" si="8"/>
        <v>6.3280769966550096E-3</v>
      </c>
      <c r="AG30" s="28">
        <f t="shared" si="8"/>
        <v>6.4116731468222589E-3</v>
      </c>
      <c r="AH30" s="28">
        <f t="shared" si="8"/>
        <v>6.4910894894811451E-3</v>
      </c>
      <c r="AI30" s="28">
        <f t="shared" si="8"/>
        <v>6.5665350150070877E-3</v>
      </c>
      <c r="AJ30" s="28">
        <f t="shared" si="8"/>
        <v>6.6382082642567333E-3</v>
      </c>
      <c r="AK30" s="28">
        <f t="shared" si="8"/>
        <v>6.7062978510438959E-3</v>
      </c>
      <c r="AL30" s="28">
        <f t="shared" si="8"/>
        <v>6.770982958491701E-3</v>
      </c>
      <c r="AM30" s="28">
        <f t="shared" si="8"/>
        <v>6.8324338105671158E-3</v>
      </c>
      <c r="AN30" s="28">
        <f t="shared" si="8"/>
        <v>6.8908121200387598E-3</v>
      </c>
      <c r="AO30" s="28">
        <f t="shared" si="8"/>
        <v>6.9462715140368222E-3</v>
      </c>
      <c r="AP30" s="28">
        <f t="shared" si="8"/>
        <v>6.9989579383349801E-3</v>
      </c>
      <c r="AQ30" s="28">
        <f t="shared" si="8"/>
        <v>7.0490100414182313E-3</v>
      </c>
      <c r="AR30" s="28">
        <f t="shared" si="8"/>
        <v>7.09655953934732E-3</v>
      </c>
      <c r="AS30" s="28">
        <f t="shared" si="8"/>
        <v>7.1417315623799544E-3</v>
      </c>
      <c r="AT30" s="28">
        <f t="shared" si="8"/>
        <v>7.1846449842609562E-3</v>
      </c>
      <c r="AU30" s="28">
        <f t="shared" si="8"/>
        <v>7.2254127350479085E-3</v>
      </c>
      <c r="AV30" s="28">
        <f t="shared" si="8"/>
        <v>7.2641420982955136E-3</v>
      </c>
      <c r="AW30" s="28">
        <f t="shared" si="8"/>
        <v>7.3009349933807373E-3</v>
      </c>
      <c r="AX30" s="28">
        <f t="shared" si="8"/>
        <v>7.3358882437117006E-3</v>
      </c>
      <c r="AY30" s="28">
        <f t="shared" si="8"/>
        <v>7.3690938315261146E-3</v>
      </c>
      <c r="AZ30" s="28">
        <f t="shared" si="8"/>
        <v>7.4006391399498092E-3</v>
      </c>
      <c r="BA30" s="28">
        <f t="shared" si="8"/>
        <v>7.4306071829523179E-3</v>
      </c>
      <c r="BB30" s="28">
        <f t="shared" si="8"/>
        <v>7.4590768238047027E-3</v>
      </c>
      <c r="BC30" s="28">
        <f t="shared" si="8"/>
        <v>7.4861229826144668E-3</v>
      </c>
      <c r="BD30" s="28">
        <f t="shared" si="8"/>
        <v>7.5118168334837431E-3</v>
      </c>
      <c r="BE30" s="28">
        <f t="shared" si="8"/>
        <v>7.5362259918095561E-3</v>
      </c>
      <c r="BF30" s="28">
        <f t="shared" si="8"/>
        <v>7.5594146922190785E-3</v>
      </c>
      <c r="BG30" s="28">
        <f t="shared" si="8"/>
        <v>7.581443957608125E-3</v>
      </c>
      <c r="BH30" s="28">
        <f t="shared" si="8"/>
        <v>7.6023717597277184E-3</v>
      </c>
      <c r="BI30" s="28">
        <f t="shared" si="8"/>
        <v>7.6222531717413319E-3</v>
      </c>
      <c r="BJ30" s="28">
        <f t="shared" si="8"/>
        <v>7.641140513154265E-3</v>
      </c>
      <c r="BK30" s="28">
        <f t="shared" si="8"/>
        <v>7.6590834874965515E-3</v>
      </c>
      <c r="BL30" s="28">
        <f t="shared" si="8"/>
        <v>7.6761293131217241E-3</v>
      </c>
      <c r="BM30" s="28">
        <f t="shared" si="8"/>
        <v>7.6923228474656382E-3</v>
      </c>
      <c r="BN30" s="28">
        <f t="shared" si="8"/>
        <v>7.707706705092356E-3</v>
      </c>
      <c r="BO30" s="28">
        <f t="shared" si="8"/>
        <v>7.7223213698377376E-3</v>
      </c>
      <c r="BP30" s="28">
        <f t="shared" ref="BP30:CW30" si="9">(1-$B$21-$B$28)*BO23+($B$21+$B$28)*BP9</f>
        <v>7.7362053013458514E-3</v>
      </c>
      <c r="BQ30" s="28">
        <f t="shared" si="9"/>
        <v>7.7493950362785592E-3</v>
      </c>
      <c r="BR30" s="28">
        <f t="shared" si="9"/>
        <v>7.7619252844646309E-3</v>
      </c>
      <c r="BS30" s="28">
        <f t="shared" si="9"/>
        <v>7.7738290202413992E-3</v>
      </c>
      <c r="BT30" s="28">
        <f t="shared" si="9"/>
        <v>7.7851375692293287E-3</v>
      </c>
      <c r="BU30" s="28">
        <f t="shared" si="9"/>
        <v>7.795880690767862E-3</v>
      </c>
      <c r="BV30" s="28">
        <f t="shared" si="9"/>
        <v>7.8060866562294686E-3</v>
      </c>
      <c r="BW30" s="28">
        <f t="shared" si="9"/>
        <v>7.8157823234179958E-3</v>
      </c>
      <c r="BX30" s="28">
        <f t="shared" si="9"/>
        <v>7.8249932072470951E-3</v>
      </c>
      <c r="BY30" s="28">
        <f t="shared" si="9"/>
        <v>7.8337435468847413E-3</v>
      </c>
      <c r="BZ30" s="28">
        <f t="shared" si="9"/>
        <v>7.8420563695405024E-3</v>
      </c>
      <c r="CA30" s="28">
        <f t="shared" si="9"/>
        <v>7.8499535510634759E-3</v>
      </c>
      <c r="CB30" s="28">
        <f t="shared" si="9"/>
        <v>7.8574558735103016E-3</v>
      </c>
      <c r="CC30" s="28">
        <f t="shared" si="9"/>
        <v>7.8645830798347877E-3</v>
      </c>
      <c r="CD30" s="28">
        <f t="shared" si="9"/>
        <v>7.8713539258430457E-3</v>
      </c>
      <c r="CE30" s="28">
        <f t="shared" si="9"/>
        <v>7.8777862295508934E-3</v>
      </c>
      <c r="CF30" s="28">
        <f t="shared" si="9"/>
        <v>7.8838969180733479E-3</v>
      </c>
      <c r="CG30" s="28">
        <f t="shared" si="9"/>
        <v>7.8897020721696801E-3</v>
      </c>
      <c r="CH30" s="28">
        <f t="shared" si="9"/>
        <v>7.8952169685611948E-3</v>
      </c>
      <c r="CI30" s="28">
        <f t="shared" si="9"/>
        <v>7.9004561201331345E-3</v>
      </c>
      <c r="CJ30" s="28">
        <f t="shared" si="9"/>
        <v>7.9054333141264782E-3</v>
      </c>
      <c r="CK30" s="28">
        <f t="shared" si="9"/>
        <v>7.9101616484201533E-3</v>
      </c>
      <c r="CL30" s="28">
        <f t="shared" si="9"/>
        <v>7.9146535659991458E-3</v>
      </c>
      <c r="CM30" s="28">
        <f t="shared" si="9"/>
        <v>7.9189208876991879E-3</v>
      </c>
      <c r="CN30" s="28">
        <f t="shared" si="9"/>
        <v>7.9229748433142285E-3</v>
      </c>
      <c r="CO30" s="28">
        <f t="shared" si="9"/>
        <v>7.9268261011485163E-3</v>
      </c>
      <c r="CP30" s="28">
        <f t="shared" si="9"/>
        <v>7.9304847960910887E-3</v>
      </c>
      <c r="CQ30" s="28">
        <f t="shared" si="9"/>
        <v>7.9339605562865345E-3</v>
      </c>
      <c r="CR30" s="28">
        <f t="shared" si="9"/>
        <v>7.9372625284722075E-3</v>
      </c>
      <c r="CS30" s="28">
        <f t="shared" si="9"/>
        <v>7.9403994020485948E-3</v>
      </c>
      <c r="CT30" s="28">
        <f t="shared" si="9"/>
        <v>7.943379431946165E-3</v>
      </c>
      <c r="CU30" s="28">
        <f t="shared" si="9"/>
        <v>7.9462104603488567E-3</v>
      </c>
      <c r="CV30" s="28">
        <f t="shared" si="9"/>
        <v>7.9488999373314127E-3</v>
      </c>
      <c r="CW30" s="28">
        <f t="shared" si="9"/>
        <v>7.9514549404648416E-3</v>
      </c>
    </row>
    <row r="31" spans="1:101" x14ac:dyDescent="0.25">
      <c r="A31" s="1"/>
      <c r="B31" s="20"/>
      <c r="C31" s="28">
        <f>(1-$B$21-$B$28)*B23+($B$21+$B$28)*C10</f>
        <v>6.0750000000000008E-4</v>
      </c>
      <c r="D31" s="28">
        <f t="shared" ref="D31:BO31" si="10">(1-$B$21-$B$28)*C23+($B$21+$B$28)*D10</f>
        <v>9.7750000000000007E-4</v>
      </c>
      <c r="E31" s="28">
        <f t="shared" si="10"/>
        <v>1.3290000000000001E-3</v>
      </c>
      <c r="F31" s="28">
        <f t="shared" si="10"/>
        <v>1.662925E-3</v>
      </c>
      <c r="G31" s="28">
        <f t="shared" si="10"/>
        <v>1.9801537499999997E-3</v>
      </c>
      <c r="H31" s="28">
        <f t="shared" si="10"/>
        <v>2.2815210624999999E-3</v>
      </c>
      <c r="I31" s="28">
        <f t="shared" si="10"/>
        <v>2.5678200093749996E-3</v>
      </c>
      <c r="J31" s="28">
        <f t="shared" si="10"/>
        <v>2.8398040089062499E-3</v>
      </c>
      <c r="K31" s="28">
        <f t="shared" si="10"/>
        <v>3.0981888084609375E-3</v>
      </c>
      <c r="L31" s="28">
        <f t="shared" si="10"/>
        <v>3.3436543680378911E-3</v>
      </c>
      <c r="M31" s="28">
        <f t="shared" si="10"/>
        <v>3.5768466496359963E-3</v>
      </c>
      <c r="N31" s="28">
        <f t="shared" si="10"/>
        <v>3.7983793171541967E-3</v>
      </c>
      <c r="O31" s="28">
        <f t="shared" si="10"/>
        <v>4.0088353512964872E-3</v>
      </c>
      <c r="P31" s="28">
        <f t="shared" si="10"/>
        <v>4.2087685837316627E-3</v>
      </c>
      <c r="Q31" s="28">
        <f t="shared" si="10"/>
        <v>4.3987051545450791E-3</v>
      </c>
      <c r="R31" s="28">
        <f t="shared" si="10"/>
        <v>4.5791448968178243E-3</v>
      </c>
      <c r="S31" s="28">
        <f t="shared" si="10"/>
        <v>4.7505626519769332E-3</v>
      </c>
      <c r="T31" s="28">
        <f t="shared" si="10"/>
        <v>4.9134095193780862E-3</v>
      </c>
      <c r="U31" s="28">
        <f t="shared" si="10"/>
        <v>5.0681140434091819E-3</v>
      </c>
      <c r="V31" s="28">
        <f t="shared" si="10"/>
        <v>5.2150833412387227E-3</v>
      </c>
      <c r="W31" s="28">
        <f t="shared" si="10"/>
        <v>5.3547041741767859E-3</v>
      </c>
      <c r="X31" s="28">
        <f t="shared" si="10"/>
        <v>5.4873439654679473E-3</v>
      </c>
      <c r="Y31" s="28">
        <f t="shared" si="10"/>
        <v>5.6133517671945491E-3</v>
      </c>
      <c r="Z31" s="28">
        <f t="shared" si="10"/>
        <v>5.7330591788348215E-3</v>
      </c>
      <c r="AA31" s="28">
        <f t="shared" si="10"/>
        <v>5.84678121989308E-3</v>
      </c>
      <c r="AB31" s="28">
        <f t="shared" si="10"/>
        <v>5.9548171588984259E-3</v>
      </c>
      <c r="AC31" s="28">
        <f t="shared" si="10"/>
        <v>6.0574513009535045E-3</v>
      </c>
      <c r="AD31" s="28">
        <f t="shared" si="10"/>
        <v>6.1549537359058288E-3</v>
      </c>
      <c r="AE31" s="28">
        <f t="shared" si="10"/>
        <v>6.2475810491105371E-3</v>
      </c>
      <c r="AF31" s="28">
        <f t="shared" si="10"/>
        <v>6.3355769966550101E-3</v>
      </c>
      <c r="AG31" s="28">
        <f t="shared" si="10"/>
        <v>6.4191731468222595E-3</v>
      </c>
      <c r="AH31" s="28">
        <f t="shared" si="10"/>
        <v>6.4985894894811456E-3</v>
      </c>
      <c r="AI31" s="28">
        <f t="shared" si="10"/>
        <v>6.5740350150070882E-3</v>
      </c>
      <c r="AJ31" s="28">
        <f t="shared" si="10"/>
        <v>6.6457082642567339E-3</v>
      </c>
      <c r="AK31" s="28">
        <f t="shared" si="10"/>
        <v>6.7137978510438965E-3</v>
      </c>
      <c r="AL31" s="28">
        <f t="shared" si="10"/>
        <v>6.7784829584917015E-3</v>
      </c>
      <c r="AM31" s="28">
        <f t="shared" si="10"/>
        <v>6.8399338105671163E-3</v>
      </c>
      <c r="AN31" s="28">
        <f t="shared" si="10"/>
        <v>6.8983121200387604E-3</v>
      </c>
      <c r="AO31" s="28">
        <f t="shared" si="10"/>
        <v>6.9537715140368227E-3</v>
      </c>
      <c r="AP31" s="28">
        <f t="shared" si="10"/>
        <v>7.0064579383349807E-3</v>
      </c>
      <c r="AQ31" s="28">
        <f t="shared" si="10"/>
        <v>7.0565100414182319E-3</v>
      </c>
      <c r="AR31" s="28">
        <f t="shared" si="10"/>
        <v>7.1040595393473205E-3</v>
      </c>
      <c r="AS31" s="28">
        <f t="shared" si="10"/>
        <v>7.1492315623799549E-3</v>
      </c>
      <c r="AT31" s="28">
        <f t="shared" si="10"/>
        <v>7.1921449842609567E-3</v>
      </c>
      <c r="AU31" s="28">
        <f t="shared" si="10"/>
        <v>7.232912735047909E-3</v>
      </c>
      <c r="AV31" s="28">
        <f t="shared" si="10"/>
        <v>7.2716420982955141E-3</v>
      </c>
      <c r="AW31" s="28">
        <f t="shared" si="10"/>
        <v>7.3084349933807378E-3</v>
      </c>
      <c r="AX31" s="28">
        <f t="shared" si="10"/>
        <v>7.3433882437117012E-3</v>
      </c>
      <c r="AY31" s="28">
        <f t="shared" si="10"/>
        <v>7.3765938315261152E-3</v>
      </c>
      <c r="AZ31" s="28">
        <f t="shared" si="10"/>
        <v>7.4081391399498098E-3</v>
      </c>
      <c r="BA31" s="28">
        <f t="shared" si="10"/>
        <v>7.4381071829523185E-3</v>
      </c>
      <c r="BB31" s="28">
        <f t="shared" si="10"/>
        <v>7.4665768238047032E-3</v>
      </c>
      <c r="BC31" s="28">
        <f t="shared" si="10"/>
        <v>7.4936229826144674E-3</v>
      </c>
      <c r="BD31" s="28">
        <f t="shared" si="10"/>
        <v>7.5193168334837437E-3</v>
      </c>
      <c r="BE31" s="28">
        <f t="shared" si="10"/>
        <v>7.5437259918095566E-3</v>
      </c>
      <c r="BF31" s="28">
        <f t="shared" si="10"/>
        <v>7.566914692219079E-3</v>
      </c>
      <c r="BG31" s="28">
        <f t="shared" si="10"/>
        <v>7.5889439576081255E-3</v>
      </c>
      <c r="BH31" s="28">
        <f t="shared" si="10"/>
        <v>7.6098717597277189E-3</v>
      </c>
      <c r="BI31" s="28">
        <f t="shared" si="10"/>
        <v>7.6297531717413325E-3</v>
      </c>
      <c r="BJ31" s="28">
        <f t="shared" si="10"/>
        <v>7.6486405131542656E-3</v>
      </c>
      <c r="BK31" s="28">
        <f t="shared" si="10"/>
        <v>7.6665834874965521E-3</v>
      </c>
      <c r="BL31" s="28">
        <f t="shared" si="10"/>
        <v>7.6836293131217247E-3</v>
      </c>
      <c r="BM31" s="28">
        <f t="shared" si="10"/>
        <v>7.6998228474656387E-3</v>
      </c>
      <c r="BN31" s="28">
        <f t="shared" si="10"/>
        <v>7.7152067050923565E-3</v>
      </c>
      <c r="BO31" s="28">
        <f t="shared" si="10"/>
        <v>7.7298213698377381E-3</v>
      </c>
      <c r="BP31" s="28">
        <f t="shared" ref="BP31:CW31" si="11">(1-$B$21-$B$28)*BO23+($B$21+$B$28)*BP10</f>
        <v>7.743705301345852E-3</v>
      </c>
      <c r="BQ31" s="28">
        <f t="shared" si="11"/>
        <v>7.7568950362785598E-3</v>
      </c>
      <c r="BR31" s="28">
        <f t="shared" si="11"/>
        <v>7.7694252844646315E-3</v>
      </c>
      <c r="BS31" s="28">
        <f t="shared" si="11"/>
        <v>7.7813290202413997E-3</v>
      </c>
      <c r="BT31" s="28">
        <f t="shared" si="11"/>
        <v>7.7926375692293293E-3</v>
      </c>
      <c r="BU31" s="28">
        <f t="shared" si="11"/>
        <v>7.8033806907678626E-3</v>
      </c>
      <c r="BV31" s="28">
        <f t="shared" si="11"/>
        <v>7.8135866562294692E-3</v>
      </c>
      <c r="BW31" s="28">
        <f t="shared" si="11"/>
        <v>7.8232823234179946E-3</v>
      </c>
      <c r="BX31" s="28">
        <f t="shared" si="11"/>
        <v>7.8324932072470956E-3</v>
      </c>
      <c r="BY31" s="28">
        <f t="shared" si="11"/>
        <v>7.8412435468847401E-3</v>
      </c>
      <c r="BZ31" s="28">
        <f t="shared" si="11"/>
        <v>7.849556369540503E-3</v>
      </c>
      <c r="CA31" s="28">
        <f t="shared" si="11"/>
        <v>7.8574535510634765E-3</v>
      </c>
      <c r="CB31" s="28">
        <f t="shared" si="11"/>
        <v>7.8649558735103021E-3</v>
      </c>
      <c r="CC31" s="28">
        <f t="shared" si="11"/>
        <v>7.8720830798347866E-3</v>
      </c>
      <c r="CD31" s="28">
        <f t="shared" si="11"/>
        <v>7.8788539258430462E-3</v>
      </c>
      <c r="CE31" s="28">
        <f t="shared" si="11"/>
        <v>7.8852862295508922E-3</v>
      </c>
      <c r="CF31" s="28">
        <f t="shared" si="11"/>
        <v>7.8913969180733467E-3</v>
      </c>
      <c r="CG31" s="28">
        <f t="shared" si="11"/>
        <v>7.8972020721696807E-3</v>
      </c>
      <c r="CH31" s="28">
        <f t="shared" si="11"/>
        <v>7.9027169685611954E-3</v>
      </c>
      <c r="CI31" s="28">
        <f t="shared" si="11"/>
        <v>7.9079561201331351E-3</v>
      </c>
      <c r="CJ31" s="28">
        <f t="shared" si="11"/>
        <v>7.912933314126477E-3</v>
      </c>
      <c r="CK31" s="28">
        <f t="shared" si="11"/>
        <v>7.9176616484201538E-3</v>
      </c>
      <c r="CL31" s="28">
        <f t="shared" si="11"/>
        <v>7.9221535659991463E-3</v>
      </c>
      <c r="CM31" s="28">
        <f t="shared" si="11"/>
        <v>7.9264208876991885E-3</v>
      </c>
      <c r="CN31" s="28">
        <f t="shared" si="11"/>
        <v>7.9304748433142273E-3</v>
      </c>
      <c r="CO31" s="28">
        <f t="shared" si="11"/>
        <v>7.9343261011485151E-3</v>
      </c>
      <c r="CP31" s="28">
        <f t="shared" si="11"/>
        <v>7.9379847960910892E-3</v>
      </c>
      <c r="CQ31" s="28">
        <f t="shared" si="11"/>
        <v>7.9414605562865351E-3</v>
      </c>
      <c r="CR31" s="28">
        <f t="shared" si="11"/>
        <v>7.9447625284722063E-3</v>
      </c>
      <c r="CS31" s="28">
        <f t="shared" si="11"/>
        <v>7.9478994020485954E-3</v>
      </c>
      <c r="CT31" s="28">
        <f t="shared" si="11"/>
        <v>7.9508794319461656E-3</v>
      </c>
      <c r="CU31" s="28">
        <f t="shared" si="11"/>
        <v>7.9537104603488555E-3</v>
      </c>
      <c r="CV31" s="28">
        <f t="shared" si="11"/>
        <v>7.9563999373314133E-3</v>
      </c>
      <c r="CW31" s="28">
        <f t="shared" si="11"/>
        <v>7.9589549404648421E-3</v>
      </c>
    </row>
    <row r="32" spans="1:101" x14ac:dyDescent="0.25">
      <c r="A32" s="1" t="s">
        <v>10</v>
      </c>
      <c r="B32" s="23">
        <f>B18</f>
        <v>0.3</v>
      </c>
      <c r="C32" s="22">
        <f>(1-$B$21)*B32+B19*(G6-$G$6)</f>
        <v>0.28499999999999998</v>
      </c>
      <c r="D32" s="22">
        <f t="shared" ref="D32:BO32" si="12">(1-$B$21)*C32+C19*(H6-$G$6)</f>
        <v>0.27074999999999999</v>
      </c>
      <c r="E32" s="22">
        <f t="shared" si="12"/>
        <v>0.25721249999999996</v>
      </c>
      <c r="F32" s="22">
        <f t="shared" si="12"/>
        <v>0.24435187499999994</v>
      </c>
      <c r="G32" s="22">
        <f t="shared" si="12"/>
        <v>0.23213428124999994</v>
      </c>
      <c r="H32" s="22">
        <f t="shared" si="12"/>
        <v>0.22052756718749994</v>
      </c>
      <c r="I32" s="22">
        <f t="shared" si="12"/>
        <v>0.20950118882812493</v>
      </c>
      <c r="J32" s="22">
        <f t="shared" si="12"/>
        <v>0.19902612938671868</v>
      </c>
      <c r="K32" s="22">
        <f t="shared" si="12"/>
        <v>0.18907482291738273</v>
      </c>
      <c r="L32" s="22">
        <f t="shared" si="12"/>
        <v>0.17962108177151359</v>
      </c>
      <c r="M32" s="22">
        <f t="shared" si="12"/>
        <v>0.1706400276829379</v>
      </c>
      <c r="N32" s="22">
        <f t="shared" si="12"/>
        <v>0.16210802629879101</v>
      </c>
      <c r="O32" s="22">
        <f t="shared" si="12"/>
        <v>0.15400262498385145</v>
      </c>
      <c r="P32" s="22">
        <f t="shared" si="12"/>
        <v>0.14630249373465887</v>
      </c>
      <c r="Q32" s="22">
        <f t="shared" si="12"/>
        <v>0.13898736904792591</v>
      </c>
      <c r="R32" s="22">
        <f t="shared" si="12"/>
        <v>0.13203800059552961</v>
      </c>
      <c r="S32" s="22">
        <f t="shared" si="12"/>
        <v>0.12543610056575313</v>
      </c>
      <c r="T32" s="22">
        <f t="shared" si="12"/>
        <v>0.11916429553746546</v>
      </c>
      <c r="U32" s="22">
        <f t="shared" si="12"/>
        <v>0.11320608076059219</v>
      </c>
      <c r="V32" s="22">
        <f t="shared" si="12"/>
        <v>0.10754577672256257</v>
      </c>
      <c r="W32" s="22">
        <f t="shared" si="12"/>
        <v>0.10216848788643444</v>
      </c>
      <c r="X32" s="22">
        <f t="shared" si="12"/>
        <v>9.7060063492112714E-2</v>
      </c>
      <c r="Y32" s="22">
        <f t="shared" si="12"/>
        <v>9.220706031750707E-2</v>
      </c>
      <c r="Z32" s="22">
        <f t="shared" si="12"/>
        <v>8.7596707301631715E-2</v>
      </c>
      <c r="AA32" s="22">
        <f t="shared" si="12"/>
        <v>8.3216871936550127E-2</v>
      </c>
      <c r="AB32" s="22">
        <f t="shared" si="12"/>
        <v>7.9056028339722612E-2</v>
      </c>
      <c r="AC32" s="22">
        <f t="shared" si="12"/>
        <v>7.510322692273648E-2</v>
      </c>
      <c r="AD32" s="22">
        <f t="shared" si="12"/>
        <v>7.1348065576599659E-2</v>
      </c>
      <c r="AE32" s="22">
        <f t="shared" si="12"/>
        <v>6.7780662297769675E-2</v>
      </c>
      <c r="AF32" s="22">
        <f t="shared" si="12"/>
        <v>6.4391629182881188E-2</v>
      </c>
      <c r="AG32" s="22">
        <f t="shared" si="12"/>
        <v>6.1172047723737126E-2</v>
      </c>
      <c r="AH32" s="22">
        <f t="shared" si="12"/>
        <v>5.8113445337550265E-2</v>
      </c>
      <c r="AI32" s="22">
        <f t="shared" si="12"/>
        <v>5.5207773070672747E-2</v>
      </c>
      <c r="AJ32" s="22">
        <f t="shared" si="12"/>
        <v>5.2447384417139108E-2</v>
      </c>
      <c r="AK32" s="22">
        <f t="shared" si="12"/>
        <v>4.9825015196282151E-2</v>
      </c>
      <c r="AL32" s="22">
        <f t="shared" si="12"/>
        <v>4.7333764436468043E-2</v>
      </c>
      <c r="AM32" s="22">
        <f t="shared" si="12"/>
        <v>4.4967076214644637E-2</v>
      </c>
      <c r="AN32" s="22">
        <f t="shared" si="12"/>
        <v>4.2718722403912404E-2</v>
      </c>
      <c r="AO32" s="22">
        <f t="shared" si="12"/>
        <v>4.0582786283716782E-2</v>
      </c>
      <c r="AP32" s="22">
        <f t="shared" si="12"/>
        <v>3.8553646969530939E-2</v>
      </c>
      <c r="AQ32" s="22">
        <f t="shared" si="12"/>
        <v>3.6625964621054392E-2</v>
      </c>
      <c r="AR32" s="22">
        <f t="shared" si="12"/>
        <v>3.4794666390001672E-2</v>
      </c>
      <c r="AS32" s="22">
        <f t="shared" si="12"/>
        <v>3.3054933070501585E-2</v>
      </c>
      <c r="AT32" s="22">
        <f t="shared" si="12"/>
        <v>3.1402186416976507E-2</v>
      </c>
      <c r="AU32" s="22">
        <f t="shared" si="12"/>
        <v>2.9832077096127681E-2</v>
      </c>
      <c r="AV32" s="22">
        <f t="shared" si="12"/>
        <v>2.8340473241321294E-2</v>
      </c>
      <c r="AW32" s="22">
        <f t="shared" si="12"/>
        <v>2.6923449579255229E-2</v>
      </c>
      <c r="AX32" s="22">
        <f t="shared" si="12"/>
        <v>2.5577277100292468E-2</v>
      </c>
      <c r="AY32" s="22">
        <f t="shared" si="12"/>
        <v>2.4298413245277845E-2</v>
      </c>
      <c r="AZ32" s="22">
        <f t="shared" si="12"/>
        <v>2.308349258301395E-2</v>
      </c>
      <c r="BA32" s="22">
        <f t="shared" si="12"/>
        <v>2.1929317953863253E-2</v>
      </c>
      <c r="BB32" s="22">
        <f t="shared" si="12"/>
        <v>2.0832852056170088E-2</v>
      </c>
      <c r="BC32" s="22">
        <f t="shared" si="12"/>
        <v>1.9791209453361581E-2</v>
      </c>
      <c r="BD32" s="22">
        <f t="shared" si="12"/>
        <v>1.8801648980693503E-2</v>
      </c>
      <c r="BE32" s="22">
        <f t="shared" si="12"/>
        <v>1.7861566531658827E-2</v>
      </c>
      <c r="BF32" s="22">
        <f t="shared" si="12"/>
        <v>1.6968488205075884E-2</v>
      </c>
      <c r="BG32" s="22">
        <f t="shared" si="12"/>
        <v>1.6120063794822087E-2</v>
      </c>
      <c r="BH32" s="22">
        <f t="shared" si="12"/>
        <v>1.5314060605080983E-2</v>
      </c>
      <c r="BI32" s="22">
        <f t="shared" si="12"/>
        <v>1.4548357574826932E-2</v>
      </c>
      <c r="BJ32" s="22">
        <f t="shared" si="12"/>
        <v>1.3820939696085584E-2</v>
      </c>
      <c r="BK32" s="22">
        <f t="shared" si="12"/>
        <v>1.3129892711281304E-2</v>
      </c>
      <c r="BL32" s="22">
        <f t="shared" si="12"/>
        <v>1.2473398075717238E-2</v>
      </c>
      <c r="BM32" s="22">
        <f t="shared" si="12"/>
        <v>1.1849728171931376E-2</v>
      </c>
      <c r="BN32" s="22">
        <f t="shared" si="12"/>
        <v>1.1257241763334806E-2</v>
      </c>
      <c r="BO32" s="22">
        <f t="shared" si="12"/>
        <v>1.0694379675168066E-2</v>
      </c>
      <c r="BP32" s="22">
        <f t="shared" ref="BP32:CW32" si="13">(1-$B$21)*BO32+BO19*(BT6-$G$6)</f>
        <v>1.0159660691409661E-2</v>
      </c>
      <c r="BQ32" s="22">
        <f t="shared" si="13"/>
        <v>9.6516776568391777E-3</v>
      </c>
      <c r="BR32" s="22">
        <f t="shared" si="13"/>
        <v>9.1690937739972184E-3</v>
      </c>
      <c r="BS32" s="22">
        <f t="shared" si="13"/>
        <v>8.7106390852973569E-3</v>
      </c>
      <c r="BT32" s="22">
        <f t="shared" si="13"/>
        <v>8.275107131032489E-3</v>
      </c>
      <c r="BU32" s="22">
        <f t="shared" si="13"/>
        <v>7.8613517744808639E-3</v>
      </c>
      <c r="BV32" s="22">
        <f t="shared" si="13"/>
        <v>7.46828418575682E-3</v>
      </c>
      <c r="BW32" s="22">
        <f t="shared" si="13"/>
        <v>7.0948699764689788E-3</v>
      </c>
      <c r="BX32" s="22">
        <f t="shared" si="13"/>
        <v>6.7401264776455298E-3</v>
      </c>
      <c r="BY32" s="22">
        <f t="shared" si="13"/>
        <v>6.403120153763253E-3</v>
      </c>
      <c r="BZ32" s="22">
        <f t="shared" si="13"/>
        <v>6.0829641460750901E-3</v>
      </c>
      <c r="CA32" s="22">
        <f t="shared" si="13"/>
        <v>5.7788159387713355E-3</v>
      </c>
      <c r="CB32" s="22">
        <f t="shared" si="13"/>
        <v>5.4898751418327686E-3</v>
      </c>
      <c r="CC32" s="22">
        <f t="shared" si="13"/>
        <v>5.2153813847411303E-3</v>
      </c>
      <c r="CD32" s="22">
        <f t="shared" si="13"/>
        <v>4.9546123155040731E-3</v>
      </c>
      <c r="CE32" s="22">
        <f t="shared" si="13"/>
        <v>4.706881699728869E-3</v>
      </c>
      <c r="CF32" s="22">
        <f t="shared" si="13"/>
        <v>4.4715376147424256E-3</v>
      </c>
      <c r="CG32" s="22">
        <f t="shared" si="13"/>
        <v>4.2479607340053039E-3</v>
      </c>
      <c r="CH32" s="22">
        <f t="shared" si="13"/>
        <v>4.0355626973050387E-3</v>
      </c>
      <c r="CI32" s="22">
        <f t="shared" si="13"/>
        <v>3.8337845624397864E-3</v>
      </c>
      <c r="CJ32" s="22">
        <f t="shared" si="13"/>
        <v>3.6420953343177971E-3</v>
      </c>
      <c r="CK32" s="22">
        <f t="shared" si="13"/>
        <v>3.4599905676019069E-3</v>
      </c>
      <c r="CL32" s="22">
        <f t="shared" si="13"/>
        <v>3.2869910392218115E-3</v>
      </c>
      <c r="CM32" s="22">
        <f t="shared" si="13"/>
        <v>3.1226414872607207E-3</v>
      </c>
      <c r="CN32" s="22">
        <f t="shared" si="13"/>
        <v>2.9665094128976843E-3</v>
      </c>
      <c r="CO32" s="22">
        <f t="shared" si="13"/>
        <v>2.8181839422527998E-3</v>
      </c>
      <c r="CP32" s="22">
        <f t="shared" si="13"/>
        <v>2.6772747451401595E-3</v>
      </c>
      <c r="CQ32" s="22">
        <f t="shared" si="13"/>
        <v>2.5434110078831514E-3</v>
      </c>
      <c r="CR32" s="22">
        <f t="shared" si="13"/>
        <v>2.4162404574889938E-3</v>
      </c>
      <c r="CS32" s="22">
        <f t="shared" si="13"/>
        <v>2.295428434614544E-3</v>
      </c>
      <c r="CT32" s="22">
        <f t="shared" si="13"/>
        <v>2.1806570128838168E-3</v>
      </c>
      <c r="CU32" s="22">
        <f t="shared" si="13"/>
        <v>2.071624162239626E-3</v>
      </c>
      <c r="CV32" s="22">
        <f t="shared" si="13"/>
        <v>1.9680429541276447E-3</v>
      </c>
      <c r="CW32" s="22">
        <f t="shared" si="13"/>
        <v>1.8696408064212623E-3</v>
      </c>
    </row>
    <row r="33" spans="1:101" x14ac:dyDescent="0.25">
      <c r="A33" s="1" t="s">
        <v>17</v>
      </c>
      <c r="B33" s="1"/>
      <c r="C33" s="21">
        <f>$B$28*C32+C29</f>
        <v>4.4893352607146039E-2</v>
      </c>
      <c r="D33" s="21">
        <f t="shared" ref="D33:BO33" si="14">$B$28*D32+D29</f>
        <v>4.3156408586800879E-2</v>
      </c>
      <c r="E33" s="21">
        <f t="shared" si="14"/>
        <v>4.1507253603878268E-2</v>
      </c>
      <c r="F33" s="21">
        <f t="shared" si="14"/>
        <v>3.9941296900841763E-2</v>
      </c>
      <c r="G33" s="21">
        <f t="shared" si="14"/>
        <v>3.8454236608795989E-2</v>
      </c>
      <c r="H33" s="21">
        <f t="shared" si="14"/>
        <v>3.7041971585812558E-2</v>
      </c>
      <c r="I33" s="21">
        <f t="shared" si="14"/>
        <v>3.570058119310255E-2</v>
      </c>
      <c r="J33" s="21">
        <f t="shared" si="14"/>
        <v>3.4426361997316648E-2</v>
      </c>
      <c r="K33" s="21">
        <f t="shared" si="14"/>
        <v>3.3215834218197383E-2</v>
      </c>
      <c r="L33" s="21">
        <f t="shared" si="14"/>
        <v>3.2065644477060742E-2</v>
      </c>
      <c r="M33" s="21">
        <f t="shared" si="14"/>
        <v>3.0972801964969855E-2</v>
      </c>
      <c r="N33" s="21">
        <f t="shared" si="14"/>
        <v>2.9934355363687205E-2</v>
      </c>
      <c r="O33" s="21">
        <f t="shared" si="14"/>
        <v>2.8947588327928306E-2</v>
      </c>
      <c r="P33" s="21">
        <f t="shared" si="14"/>
        <v>2.8009902173015591E-2</v>
      </c>
      <c r="Q33" s="21">
        <f t="shared" si="14"/>
        <v>2.71188496767448E-2</v>
      </c>
      <c r="R33" s="21">
        <f t="shared" si="14"/>
        <v>2.6272042733521205E-2</v>
      </c>
      <c r="S33" s="21">
        <f t="shared" si="14"/>
        <v>2.5467338566122443E-2</v>
      </c>
      <c r="T33" s="21">
        <f t="shared" si="14"/>
        <v>2.4702669539426812E-2</v>
      </c>
      <c r="U33" s="21">
        <f t="shared" si="14"/>
        <v>2.3976070699359305E-2</v>
      </c>
      <c r="V33" s="21">
        <f t="shared" si="14"/>
        <v>2.3285778472240823E-2</v>
      </c>
      <c r="W33" s="21">
        <f t="shared" si="14"/>
        <v>2.2629971598149671E-2</v>
      </c>
      <c r="X33" s="21">
        <f t="shared" si="14"/>
        <v>2.2006918589127438E-2</v>
      </c>
      <c r="Y33" s="21">
        <f t="shared" si="14"/>
        <v>2.1414984668496666E-2</v>
      </c>
      <c r="Z33" s="21">
        <f t="shared" si="14"/>
        <v>2.0852615856164429E-2</v>
      </c>
      <c r="AA33" s="21">
        <f t="shared" si="14"/>
        <v>2.0318335351883925E-2</v>
      </c>
      <c r="AB33" s="21">
        <f t="shared" si="14"/>
        <v>1.9810735758769411E-2</v>
      </c>
      <c r="AC33" s="21">
        <f t="shared" si="14"/>
        <v>1.9328461254153287E-2</v>
      </c>
      <c r="AD33" s="21">
        <f t="shared" si="14"/>
        <v>1.8870208842732147E-2</v>
      </c>
      <c r="AE33" s="21">
        <f t="shared" si="14"/>
        <v>1.8434728735040491E-2</v>
      </c>
      <c r="AF33" s="21">
        <f t="shared" si="14"/>
        <v>1.8020822861767295E-2</v>
      </c>
      <c r="AG33" s="21">
        <f t="shared" si="14"/>
        <v>1.7627354288949737E-2</v>
      </c>
      <c r="AH33" s="21">
        <f t="shared" si="14"/>
        <v>1.7253282776603176E-2</v>
      </c>
      <c r="AI33" s="21">
        <f t="shared" si="14"/>
        <v>1.6897650727867114E-2</v>
      </c>
      <c r="AJ33" s="21">
        <f t="shared" si="14"/>
        <v>1.6559571732699129E-2</v>
      </c>
      <c r="AK33" s="21">
        <f t="shared" si="14"/>
        <v>1.6238224297510789E-2</v>
      </c>
      <c r="AL33" s="21">
        <f t="shared" si="14"/>
        <v>1.5932846471721055E-2</v>
      </c>
      <c r="AM33" s="21">
        <f t="shared" si="14"/>
        <v>1.5642731266513412E-2</v>
      </c>
      <c r="AN33" s="21">
        <f t="shared" si="14"/>
        <v>1.5367222774622746E-2</v>
      </c>
      <c r="AO33" s="21">
        <f t="shared" si="14"/>
        <v>1.5105712912293382E-2</v>
      </c>
      <c r="AP33" s="21">
        <f t="shared" si="14"/>
        <v>1.485763871594682E-2</v>
      </c>
      <c r="AQ33" s="21">
        <f t="shared" si="14"/>
        <v>1.4622080668903747E-2</v>
      </c>
      <c r="AR33" s="21">
        <f t="shared" si="14"/>
        <v>1.4398514176265758E-2</v>
      </c>
      <c r="AS33" s="21">
        <f t="shared" si="14"/>
        <v>1.4186331969806204E-2</v>
      </c>
      <c r="AT33" s="21">
        <f t="shared" si="14"/>
        <v>1.3984939759413773E-2</v>
      </c>
      <c r="AU33" s="21">
        <f t="shared" si="14"/>
        <v>1.3793758356613027E-2</v>
      </c>
      <c r="AV33" s="21">
        <f t="shared" si="14"/>
        <v>1.3612225180445392E-2</v>
      </c>
      <c r="AW33" s="21">
        <f t="shared" si="14"/>
        <v>1.3439795241242692E-2</v>
      </c>
      <c r="AX33" s="21">
        <f t="shared" si="14"/>
        <v>1.3275941682686891E-2</v>
      </c>
      <c r="AY33" s="21">
        <f t="shared" si="14"/>
        <v>1.3120155950252052E-2</v>
      </c>
      <c r="AZ33" s="21">
        <f t="shared" si="14"/>
        <v>1.2971947643789537E-2</v>
      </c>
      <c r="BA33" s="21">
        <f t="shared" si="14"/>
        <v>1.2831234761292954E-2</v>
      </c>
      <c r="BB33" s="21">
        <f t="shared" si="14"/>
        <v>1.2697557431246707E-2</v>
      </c>
      <c r="BC33" s="21">
        <f t="shared" si="14"/>
        <v>1.2570563875818716E-2</v>
      </c>
      <c r="BD33" s="21">
        <f t="shared" si="14"/>
        <v>1.2449919906105481E-2</v>
      </c>
      <c r="BE33" s="21">
        <f t="shared" si="14"/>
        <v>1.2335308042682886E-2</v>
      </c>
      <c r="BF33" s="21">
        <f t="shared" si="14"/>
        <v>1.222642668012972E-2</v>
      </c>
      <c r="BG33" s="21">
        <f t="shared" si="14"/>
        <v>1.2122989293325261E-2</v>
      </c>
      <c r="BH33" s="21">
        <f t="shared" si="14"/>
        <v>1.2024723683432183E-2</v>
      </c>
      <c r="BI33" s="21">
        <f t="shared" si="14"/>
        <v>1.1931371261580529E-2</v>
      </c>
      <c r="BJ33" s="21">
        <f t="shared" si="14"/>
        <v>1.1842686368367621E-2</v>
      </c>
      <c r="BK33" s="21">
        <f t="shared" si="14"/>
        <v>1.1758435627383141E-2</v>
      </c>
      <c r="BL33" s="21">
        <f t="shared" si="14"/>
        <v>1.1678397331058101E-2</v>
      </c>
      <c r="BM33" s="21">
        <f t="shared" si="14"/>
        <v>1.1602360857221447E-2</v>
      </c>
      <c r="BN33" s="21">
        <f t="shared" si="14"/>
        <v>1.1530126114828995E-2</v>
      </c>
      <c r="BO33" s="21">
        <f t="shared" si="14"/>
        <v>1.146150301740596E-2</v>
      </c>
      <c r="BP33" s="21">
        <f t="shared" ref="BP33:CW33" si="15">$B$28*BP32+BP29</f>
        <v>1.1396310982817496E-2</v>
      </c>
      <c r="BQ33" s="21">
        <f t="shared" si="15"/>
        <v>1.1334378458050758E-2</v>
      </c>
      <c r="BR33" s="21">
        <f t="shared" si="15"/>
        <v>1.1275542467757943E-2</v>
      </c>
      <c r="BS33" s="21">
        <f t="shared" si="15"/>
        <v>1.1219648185372239E-2</v>
      </c>
      <c r="BT33" s="21">
        <f t="shared" si="15"/>
        <v>1.1166548525668035E-2</v>
      </c>
      <c r="BU33" s="21">
        <f t="shared" si="15"/>
        <v>1.1116103757693192E-2</v>
      </c>
      <c r="BV33" s="21">
        <f t="shared" si="15"/>
        <v>1.1068181137054722E-2</v>
      </c>
      <c r="BW33" s="21">
        <f t="shared" si="15"/>
        <v>1.1022654556590234E-2</v>
      </c>
      <c r="BX33" s="21">
        <f t="shared" si="15"/>
        <v>1.0979404214505871E-2</v>
      </c>
      <c r="BY33" s="21">
        <f t="shared" si="15"/>
        <v>1.093831629910735E-2</v>
      </c>
      <c r="BZ33" s="21">
        <f t="shared" si="15"/>
        <v>1.0899282689294524E-2</v>
      </c>
      <c r="CA33" s="21">
        <f t="shared" si="15"/>
        <v>1.0862200670031212E-2</v>
      </c>
      <c r="CB33" s="21">
        <f t="shared" si="15"/>
        <v>1.0826972662041585E-2</v>
      </c>
      <c r="CC33" s="21">
        <f t="shared" si="15"/>
        <v>1.0793505965021747E-2</v>
      </c>
      <c r="CD33" s="21">
        <f t="shared" si="15"/>
        <v>1.0761712513690774E-2</v>
      </c>
      <c r="CE33" s="21">
        <f t="shared" si="15"/>
        <v>1.0731508646039221E-2</v>
      </c>
      <c r="CF33" s="21">
        <f t="shared" si="15"/>
        <v>1.0702814883165206E-2</v>
      </c>
      <c r="CG33" s="21">
        <f t="shared" si="15"/>
        <v>1.067555572011873E-2</v>
      </c>
      <c r="CH33" s="21">
        <f t="shared" si="15"/>
        <v>1.0649659427203785E-2</v>
      </c>
      <c r="CI33" s="21">
        <f t="shared" si="15"/>
        <v>1.0625057861215389E-2</v>
      </c>
      <c r="CJ33" s="21">
        <f t="shared" si="15"/>
        <v>1.0601686286114749E-2</v>
      </c>
      <c r="CK33" s="21">
        <f t="shared" si="15"/>
        <v>1.0579483202670725E-2</v>
      </c>
      <c r="CL33" s="21">
        <f t="shared" si="15"/>
        <v>1.0558390186619195E-2</v>
      </c>
      <c r="CM33" s="21">
        <f t="shared" si="15"/>
        <v>1.0538351734914492E-2</v>
      </c>
      <c r="CN33" s="21">
        <f t="shared" si="15"/>
        <v>1.0519315119668251E-2</v>
      </c>
      <c r="CO33" s="21">
        <f t="shared" si="15"/>
        <v>1.0501230249391353E-2</v>
      </c>
      <c r="CP33" s="21">
        <f t="shared" si="15"/>
        <v>1.0484049537173757E-2</v>
      </c>
      <c r="CQ33" s="21">
        <f t="shared" si="15"/>
        <v>1.0467727775455377E-2</v>
      </c>
      <c r="CR33" s="21">
        <f t="shared" si="15"/>
        <v>1.0452222017058376E-2</v>
      </c>
      <c r="CS33" s="21">
        <f t="shared" si="15"/>
        <v>9.6756705797833194E-3</v>
      </c>
      <c r="CT33" s="21">
        <f t="shared" si="15"/>
        <v>9.1918870507941546E-3</v>
      </c>
      <c r="CU33" s="21">
        <f t="shared" si="15"/>
        <v>8.7322926982544447E-3</v>
      </c>
      <c r="CV33" s="21">
        <f t="shared" si="15"/>
        <v>8.2956780633417233E-3</v>
      </c>
      <c r="CW33" s="21">
        <f t="shared" si="15"/>
        <v>7.8808941601746386E-3</v>
      </c>
    </row>
    <row r="34" spans="1:10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25">
      <c r="A35" s="1" t="s">
        <v>15</v>
      </c>
      <c r="B35" s="25">
        <f>SUMPRODUCT(C35:CW35,B14:CV14)</f>
        <v>295578565.99693561</v>
      </c>
      <c r="C35" s="29">
        <f>(C33-$B$22)*_xlfn.NORM.S.DIST((C33-$B$22)/(C30*SQRT(C16)),TRUE)*C3+C30*SQRT(C16)*_xlfn.NORM.S.DIST((C33-$B$22)/(C30*SQRT(C16)),FALSE)*C3</f>
        <v>23667158.512376685</v>
      </c>
      <c r="D35" s="29">
        <f>(D33-$B$22)*_xlfn.NORM.S.DIST((D33-$B$22)/(D30*SQRT(D16)),TRUE)*D3+D30*SQRT(D16)*_xlfn.NORM.S.DIST((D33-$B$22)/(D30*SQRT(D16)),FALSE)*D3</f>
        <v>19753583.524560787</v>
      </c>
      <c r="E35" s="29">
        <f>(E33-$B$22)*_xlfn.NORM.S.DIST((E33-$B$22)/(E30*SQRT(E16)),TRUE)*E3+E30*SQRT(E16)*_xlfn.NORM.S.DIST((E33-$B$22)/(E30*SQRT(E16)),FALSE)*E3</f>
        <v>15988897.600205516</v>
      </c>
      <c r="F35" s="29">
        <f>(F33-$B$22)*_xlfn.NORM.S.DIST((F33-$B$22)/(F30*SQRT(F16)),TRUE)*F3+F30*SQRT(F16)*_xlfn.NORM.S.DIST((F33-$B$22)/(F30*SQRT(F16)),FALSE)*F3</f>
        <v>12598050.698597863</v>
      </c>
      <c r="G35" s="29">
        <f>(G33-$B$22)*_xlfn.NORM.S.DIST((G33-$B$22)/(G30*SQRT(G16)),TRUE)*G3+G30*SQRT(G16)*_xlfn.NORM.S.DIST((G33-$B$22)/(G30*SQRT(G16)),FALSE)*G3</f>
        <v>10248257.948709775</v>
      </c>
      <c r="H35" s="29">
        <f>(H33-$B$22)*_xlfn.NORM.S.DIST((H33-$B$22)/(H30*SQRT(H16)),TRUE)*H3+H30*SQRT(H16)*_xlfn.NORM.S.DIST((H33-$B$22)/(H30*SQRT(H16)),FALSE)*H3</f>
        <v>8947502.8209598251</v>
      </c>
      <c r="I35" s="29">
        <f>(I33-$B$22)*_xlfn.NORM.S.DIST((I33-$B$22)/(I30*SQRT(I16)),TRUE)*I3+I30*SQRT(I16)*_xlfn.NORM.S.DIST((I33-$B$22)/(I30*SQRT(I16)),FALSE)*I3</f>
        <v>8292656.9521051357</v>
      </c>
      <c r="J35" s="29">
        <f>(J33-$B$22)*_xlfn.NORM.S.DIST((J33-$B$22)/(J30*SQRT(J16)),TRUE)*J3+J30*SQRT(J16)*_xlfn.NORM.S.DIST((J33-$B$22)/(J30*SQRT(J16)),FALSE)*J3</f>
        <v>8037369.4573905766</v>
      </c>
      <c r="K35" s="29">
        <f>(K33-$B$22)*_xlfn.NORM.S.DIST((K33-$B$22)/(K30*SQRT(K16)),TRUE)*K3+K30*SQRT(K16)*_xlfn.NORM.S.DIST((K33-$B$22)/(K30*SQRT(K16)),FALSE)*K3</f>
        <v>8033877.2539306805</v>
      </c>
      <c r="L35" s="29">
        <f>(L33-$B$22)*_xlfn.NORM.S.DIST((L33-$B$22)/(L30*SQRT(L16)),TRUE)*L3+L30*SQRT(L16)*_xlfn.NORM.S.DIST((L33-$B$22)/(L30*SQRT(L16)),FALSE)*L3</f>
        <v>8082861.9715974862</v>
      </c>
      <c r="M35" s="29">
        <f>(M33-$B$22)*_xlfn.NORM.S.DIST((M33-$B$22)/(M30*SQRT(M16)),TRUE)*M3+M30*SQRT(M16)*_xlfn.NORM.S.DIST((M33-$B$22)/(M30*SQRT(M16)),FALSE)*M3</f>
        <v>8244796.39532289</v>
      </c>
      <c r="N35" s="29">
        <f>(N33-$B$22)*_xlfn.NORM.S.DIST((N33-$B$22)/(N30*SQRT(N16)),TRUE)*N3+N30*SQRT(N16)*_xlfn.NORM.S.DIST((N33-$B$22)/(N30*SQRT(N16)),FALSE)*N3</f>
        <v>8441997.6642375812</v>
      </c>
      <c r="O35" s="29">
        <f>(O33-$B$22)*_xlfn.NORM.S.DIST((O33-$B$22)/(O30*SQRT(O16)),TRUE)*O3+O30*SQRT(O16)*_xlfn.NORM.S.DIST((O33-$B$22)/(O30*SQRT(O16)),FALSE)*O3</f>
        <v>8703902.5213894732</v>
      </c>
      <c r="P35" s="29">
        <f>(P33-$B$22)*_xlfn.NORM.S.DIST((P33-$B$22)/(P30*SQRT(P16)),TRUE)*P3+P30*SQRT(P16)*_xlfn.NORM.S.DIST((P33-$B$22)/(P30*SQRT(P16)),FALSE)*P3</f>
        <v>8964309.5200639758</v>
      </c>
      <c r="Q35" s="29">
        <f>(Q33-$B$22)*_xlfn.NORM.S.DIST((Q33-$B$22)/(Q30*SQRT(Q16)),TRUE)*Q3+Q30*SQRT(Q16)*_xlfn.NORM.S.DIST((Q33-$B$22)/(Q30*SQRT(Q16)),FALSE)*Q3</f>
        <v>9193141.2313137222</v>
      </c>
      <c r="R35" s="29">
        <f>(R33-$B$22)*_xlfn.NORM.S.DIST((R33-$B$22)/(R30*SQRT(R16)),TRUE)*R3+R30*SQRT(R16)*_xlfn.NORM.S.DIST((R33-$B$22)/(R30*SQRT(R16)),FALSE)*R3</f>
        <v>9420247.0593156479</v>
      </c>
      <c r="S35" s="29">
        <f>(S33-$B$22)*_xlfn.NORM.S.DIST((S33-$B$22)/(S30*SQRT(S16)),TRUE)*S3+S30*SQRT(S16)*_xlfn.NORM.S.DIST((S33-$B$22)/(S30*SQRT(S16)),FALSE)*S3</f>
        <v>9567016.4735590816</v>
      </c>
      <c r="T35" s="29">
        <f>(T33-$B$22)*_xlfn.NORM.S.DIST((T33-$B$22)/(T30*SQRT(T16)),TRUE)*T3+T30*SQRT(T16)*_xlfn.NORM.S.DIST((T33-$B$22)/(T30*SQRT(T16)),FALSE)*T3</f>
        <v>9673644.8834340014</v>
      </c>
      <c r="U35" s="29">
        <f>(U33-$B$22)*_xlfn.NORM.S.DIST((U33-$B$22)/(U30*SQRT(U16)),TRUE)*U3+U30*SQRT(U16)*_xlfn.NORM.S.DIST((U33-$B$22)/(U30*SQRT(U16)),FALSE)*U3</f>
        <v>9710268.7219630294</v>
      </c>
      <c r="V35" s="29">
        <f>(V33-$B$22)*_xlfn.NORM.S.DIST((V33-$B$22)/(V30*SQRT(V16)),TRUE)*V3+V30*SQRT(V16)*_xlfn.NORM.S.DIST((V33-$B$22)/(V30*SQRT(V16)),FALSE)*V3</f>
        <v>9654293.2375666201</v>
      </c>
      <c r="W35" s="29">
        <f>(W33-$B$22)*_xlfn.NORM.S.DIST((W33-$B$22)/(W30*SQRT(W16)),TRUE)*W3+W30*SQRT(W16)*_xlfn.NORM.S.DIST((W33-$B$22)/(W30*SQRT(W16)),FALSE)*W3</f>
        <v>9428308.0315206051</v>
      </c>
      <c r="X35" s="29">
        <f>(X33-$B$22)*_xlfn.NORM.S.DIST((X33-$B$22)/(X30*SQRT(X16)),TRUE)*X3+X30*SQRT(X16)*_xlfn.NORM.S.DIST((X33-$B$22)/(X30*SQRT(X16)),FALSE)*X3</f>
        <v>9134424.7877054252</v>
      </c>
      <c r="Y35" s="29">
        <f>(Y33-$B$22)*_xlfn.NORM.S.DIST((Y33-$B$22)/(Y30*SQRT(Y16)),TRUE)*Y3+Y30*SQRT(Y16)*_xlfn.NORM.S.DIST((Y33-$B$22)/(Y30*SQRT(Y16)),FALSE)*Y3</f>
        <v>8920111.4060535543</v>
      </c>
      <c r="Z35" s="29">
        <f>(Z33-$B$22)*_xlfn.NORM.S.DIST((Z33-$B$22)/(Z30*SQRT(Z16)),TRUE)*Z3+Z30*SQRT(Z16)*_xlfn.NORM.S.DIST((Z33-$B$22)/(Z30*SQRT(Z16)),FALSE)*Z3</f>
        <v>8722228.8428532705</v>
      </c>
      <c r="AA35" s="29">
        <f>(AA33-$B$22)*_xlfn.NORM.S.DIST((AA33-$B$22)/(AA30*SQRT(AA16)),TRUE)*AA3+AA30*SQRT(AA16)*_xlfn.NORM.S.DIST((AA33-$B$22)/(AA30*SQRT(AA16)),FALSE)*AA3</f>
        <v>8499264.378511548</v>
      </c>
      <c r="AB35" s="29">
        <f>(AB33-$B$22)*_xlfn.NORM.S.DIST((AB33-$B$22)/(AB30*SQRT(AB16)),TRUE)*AB3+AB30*SQRT(AB16)*_xlfn.NORM.S.DIST((AB33-$B$22)/(AB30*SQRT(AB16)),FALSE)*AB3</f>
        <v>8268932.9076386299</v>
      </c>
      <c r="AC35" s="29">
        <f>(AC33-$B$22)*_xlfn.NORM.S.DIST((AC33-$B$22)/(AC30*SQRT(AC16)),TRUE)*AC3+AC30*SQRT(AC16)*_xlfn.NORM.S.DIST((AC33-$B$22)/(AC30*SQRT(AC16)),FALSE)*AC3</f>
        <v>8008844.7869009301</v>
      </c>
      <c r="AD35" s="29">
        <f>(AD33-$B$22)*_xlfn.NORM.S.DIST((AD33-$B$22)/(AD30*SQRT(AD16)),TRUE)*AD3+AD30*SQRT(AD16)*_xlfn.NORM.S.DIST((AD33-$B$22)/(AD30*SQRT(AD16)),FALSE)*AD3</f>
        <v>7748739.0389841599</v>
      </c>
      <c r="AE35" s="29">
        <f>(AE33-$B$22)*_xlfn.NORM.S.DIST((AE33-$B$22)/(AE30*SQRT(AE16)),TRUE)*AE3+AE30*SQRT(AE16)*_xlfn.NORM.S.DIST((AE33-$B$22)/(AE30*SQRT(AE16)),FALSE)*AE3</f>
        <v>7463024.1160843968</v>
      </c>
      <c r="AF35" s="29">
        <f>(AF33-$B$22)*_xlfn.NORM.S.DIST((AF33-$B$22)/(AF30*SQRT(AF16)),TRUE)*AF3+AF30*SQRT(AF16)*_xlfn.NORM.S.DIST((AF33-$B$22)/(AF30*SQRT(AF16)),FALSE)*AF3</f>
        <v>7121266.4154806426</v>
      </c>
      <c r="AG35" s="29">
        <f>(AG33-$B$22)*_xlfn.NORM.S.DIST((AG33-$B$22)/(AG30*SQRT(AG16)),TRUE)*AG3+AG30*SQRT(AG16)*_xlfn.NORM.S.DIST((AG33-$B$22)/(AG30*SQRT(AG16)),FALSE)*AG3</f>
        <v>6747093.6298670406</v>
      </c>
      <c r="AH35" s="29">
        <f>(AH33-$B$22)*_xlfn.NORM.S.DIST((AH33-$B$22)/(AH30*SQRT(AH16)),TRUE)*AH3+AH30*SQRT(AH16)*_xlfn.NORM.S.DIST((AH33-$B$22)/(AH30*SQRT(AH16)),FALSE)*AH3</f>
        <v>6350581.5809766427</v>
      </c>
      <c r="AI35" s="29">
        <f>(AI33-$B$22)*_xlfn.NORM.S.DIST((AI33-$B$22)/(AI30*SQRT(AI16)),TRUE)*AI3+AI30*SQRT(AI16)*_xlfn.NORM.S.DIST((AI33-$B$22)/(AI30*SQRT(AI16)),FALSE)*AI3</f>
        <v>5929879.4240410775</v>
      </c>
      <c r="AJ35" s="29">
        <f>(AJ33-$B$22)*_xlfn.NORM.S.DIST((AJ33-$B$22)/(AJ30*SQRT(AJ16)),TRUE)*AJ3+AJ30*SQRT(AJ16)*_xlfn.NORM.S.DIST((AJ33-$B$22)/(AJ30*SQRT(AJ16)),FALSE)*AJ3</f>
        <v>5533309.3702956755</v>
      </c>
      <c r="AK35" s="29">
        <f>(AK33-$B$22)*_xlfn.NORM.S.DIST((AK33-$B$22)/(AK30*SQRT(AK16)),TRUE)*AK3+AK30*SQRT(AK16)*_xlfn.NORM.S.DIST((AK33-$B$22)/(AK30*SQRT(AK16)),FALSE)*AK3</f>
        <v>5108990.1715467013</v>
      </c>
      <c r="AL35" s="29">
        <f>(AL33-$B$22)*_xlfn.NORM.S.DIST((AL33-$B$22)/(AL30*SQRT(AL16)),TRUE)*AL3+AL30*SQRT(AL16)*_xlfn.NORM.S.DIST((AL33-$B$22)/(AL30*SQRT(AL16)),FALSE)*AL3</f>
        <v>4731345.7641836554</v>
      </c>
      <c r="AM35" s="29">
        <f>(AM33-$B$22)*_xlfn.NORM.S.DIST((AM33-$B$22)/(AM30*SQRT(AM16)),TRUE)*AM3+AM30*SQRT(AM16)*_xlfn.NORM.S.DIST((AM33-$B$22)/(AM30*SQRT(AM16)),FALSE)*AM3</f>
        <v>4346091.3383972021</v>
      </c>
      <c r="AN35" s="29">
        <f>(AN33-$B$22)*_xlfn.NORM.S.DIST((AN33-$B$22)/(AN30*SQRT(AN16)),TRUE)*AN3+AN30*SQRT(AN16)*_xlfn.NORM.S.DIST((AN33-$B$22)/(AN30*SQRT(AN16)),FALSE)*AN3</f>
        <v>3999859.6544179772</v>
      </c>
      <c r="AO35" s="29">
        <f>(AO33-$B$22)*_xlfn.NORM.S.DIST((AO33-$B$22)/(AO30*SQRT(AO16)),TRUE)*AO3+AO30*SQRT(AO16)*_xlfn.NORM.S.DIST((AO33-$B$22)/(AO30*SQRT(AO16)),FALSE)*AO3</f>
        <v>3662999.8612965858</v>
      </c>
      <c r="AP35" s="29">
        <f>(AP33-$B$22)*_xlfn.NORM.S.DIST((AP33-$B$22)/(AP30*SQRT(AP16)),TRUE)*AP3+AP30*SQRT(AP16)*_xlfn.NORM.S.DIST((AP33-$B$22)/(AP30*SQRT(AP16)),FALSE)*AP3</f>
        <v>3351671.0682353345</v>
      </c>
      <c r="AQ35" s="29">
        <f>(AQ33-$B$22)*_xlfn.NORM.S.DIST((AQ33-$B$22)/(AQ30*SQRT(AQ16)),TRUE)*AQ3+AQ30*SQRT(AQ16)*_xlfn.NORM.S.DIST((AQ33-$B$22)/(AQ30*SQRT(AQ16)),FALSE)*AQ3</f>
        <v>3063336.4161138372</v>
      </c>
      <c r="AR35" s="29">
        <f>(AR33-$B$22)*_xlfn.NORM.S.DIST((AR33-$B$22)/(AR30*SQRT(AR16)),TRUE)*AR3+AR30*SQRT(AR16)*_xlfn.NORM.S.DIST((AR33-$B$22)/(AR30*SQRT(AR16)),FALSE)*AR3</f>
        <v>2804151.6379806423</v>
      </c>
      <c r="AS35" s="29">
        <f>(AS33-$B$22)*_xlfn.NORM.S.DIST((AS33-$B$22)/(AS30*SQRT(AS16)),TRUE)*AS3+AS30*SQRT(AS16)*_xlfn.NORM.S.DIST((AS33-$B$22)/(AS30*SQRT(AS16)),FALSE)*AS3</f>
        <v>2585240.684782193</v>
      </c>
      <c r="AT35" s="29">
        <f>(AT33-$B$22)*_xlfn.NORM.S.DIST((AT33-$B$22)/(AT30*SQRT(AT16)),TRUE)*AT3+AT30*SQRT(AT16)*_xlfn.NORM.S.DIST((AT33-$B$22)/(AT30*SQRT(AT16)),FALSE)*AT3</f>
        <v>2392794.4191463543</v>
      </c>
      <c r="AU35" s="29">
        <f>(AU33-$B$22)*_xlfn.NORM.S.DIST((AU33-$B$22)/(AU30*SQRT(AU16)),TRUE)*AU3+AU30*SQRT(AU16)*_xlfn.NORM.S.DIST((AU33-$B$22)/(AU30*SQRT(AU16)),FALSE)*AU3</f>
        <v>2213582.0015960503</v>
      </c>
      <c r="AV35" s="29">
        <f>(AV33-$B$22)*_xlfn.NORM.S.DIST((AV33-$B$22)/(AV30*SQRT(AV16)),TRUE)*AV3+AV30*SQRT(AV16)*_xlfn.NORM.S.DIST((AV33-$B$22)/(AV30*SQRT(AV16)),FALSE)*AV3</f>
        <v>2053895.2750510767</v>
      </c>
      <c r="AW35" s="29">
        <f>(AW33-$B$22)*_xlfn.NORM.S.DIST((AW33-$B$22)/(AW30*SQRT(AW16)),TRUE)*AW3+AW30*SQRT(AW16)*_xlfn.NORM.S.DIST((AW33-$B$22)/(AW30*SQRT(AW16)),FALSE)*AW3</f>
        <v>1911505.9582505208</v>
      </c>
      <c r="AX35" s="29">
        <f>(AX33-$B$22)*_xlfn.NORM.S.DIST((AX33-$B$22)/(AX30*SQRT(AX16)),TRUE)*AX3+AX30*SQRT(AX16)*_xlfn.NORM.S.DIST((AX33-$B$22)/(AX30*SQRT(AX16)),FALSE)*AX3</f>
        <v>1778790.959965748</v>
      </c>
      <c r="AY35" s="29">
        <f>(AY33-$B$22)*_xlfn.NORM.S.DIST((AY33-$B$22)/(AY30*SQRT(AY16)),TRUE)*AY3+AY30*SQRT(AY16)*_xlfn.NORM.S.DIST((AY33-$B$22)/(AY30*SQRT(AY16)),FALSE)*AY3</f>
        <v>1651146.3245157448</v>
      </c>
      <c r="AZ35" s="29">
        <f>(AZ33-$B$22)*_xlfn.NORM.S.DIST((AZ33-$B$22)/(AZ30*SQRT(AZ16)),TRUE)*AZ3+AZ30*SQRT(AZ16)*_xlfn.NORM.S.DIST((AZ33-$B$22)/(AZ30*SQRT(AZ16)),FALSE)*AZ3</f>
        <v>1527823.533244689</v>
      </c>
      <c r="BA35" s="29">
        <f>(BA33-$B$22)*_xlfn.NORM.S.DIST((BA33-$B$22)/(BA30*SQRT(BA16)),TRUE)*BA3+BA30*SQRT(BA16)*_xlfn.NORM.S.DIST((BA33-$B$22)/(BA30*SQRT(BA16)),FALSE)*BA3</f>
        <v>1409213.9594668443</v>
      </c>
      <c r="BB35" s="29">
        <f>(BB33-$B$22)*_xlfn.NORM.S.DIST((BB33-$B$22)/(BB30*SQRT(BB16)),TRUE)*BB3+BB30*SQRT(BB16)*_xlfn.NORM.S.DIST((BB33-$B$22)/(BB30*SQRT(BB16)),FALSE)*BB3</f>
        <v>1295636.2391086225</v>
      </c>
      <c r="BC35" s="29">
        <f>(BC33-$B$22)*_xlfn.NORM.S.DIST((BC33-$B$22)/(BC30*SQRT(BC16)),TRUE)*BC3+BC30*SQRT(BC16)*_xlfn.NORM.S.DIST((BC33-$B$22)/(BC30*SQRT(BC16)),FALSE)*BC3</f>
        <v>1187630.0376261538</v>
      </c>
      <c r="BD35" s="29">
        <f>(BD33-$B$22)*_xlfn.NORM.S.DIST((BD33-$B$22)/(BD30*SQRT(BD16)),TRUE)*BD3+BD30*SQRT(BD16)*_xlfn.NORM.S.DIST((BD33-$B$22)/(BD30*SQRT(BD16)),FALSE)*BD3</f>
        <v>1085311.6335924012</v>
      </c>
      <c r="BE35" s="29">
        <f>(BE33-$B$22)*_xlfn.NORM.S.DIST((BE33-$B$22)/(BE30*SQRT(BE16)),TRUE)*BE3+BE30*SQRT(BE16)*_xlfn.NORM.S.DIST((BE33-$B$22)/(BE30*SQRT(BE16)),FALSE)*BE3</f>
        <v>988832.57808894583</v>
      </c>
      <c r="BF35" s="29">
        <f>(BF33-$B$22)*_xlfn.NORM.S.DIST((BF33-$B$22)/(BF30*SQRT(BF16)),TRUE)*BF3+BF30*SQRT(BF16)*_xlfn.NORM.S.DIST((BF33-$B$22)/(BF30*SQRT(BF16)),FALSE)*BF3</f>
        <v>898272.81293891603</v>
      </c>
      <c r="BG35" s="29">
        <f>(BG33-$B$22)*_xlfn.NORM.S.DIST((BG33-$B$22)/(BG30*SQRT(BG16)),TRUE)*BG3+BG30*SQRT(BG16)*_xlfn.NORM.S.DIST((BG33-$B$22)/(BG30*SQRT(BG16)),FALSE)*BG3</f>
        <v>813624.73020558828</v>
      </c>
      <c r="BH35" s="29">
        <f>(BH33-$B$22)*_xlfn.NORM.S.DIST((BH33-$B$22)/(BH30*SQRT(BH16)),TRUE)*BH3+BH30*SQRT(BH16)*_xlfn.NORM.S.DIST((BH33-$B$22)/(BH30*SQRT(BH16)),FALSE)*BH3</f>
        <v>734842.68282491434</v>
      </c>
      <c r="BI35" s="29">
        <f>(BI33-$B$22)*_xlfn.NORM.S.DIST((BI33-$B$22)/(BI30*SQRT(BI16)),TRUE)*BI3+BI30*SQRT(BI16)*_xlfn.NORM.S.DIST((BI33-$B$22)/(BI30*SQRT(BI16)),FALSE)*BI3</f>
        <v>661857.85565537191</v>
      </c>
      <c r="BJ35" s="29">
        <f>(BJ33-$B$22)*_xlfn.NORM.S.DIST((BJ33-$B$22)/(BJ30*SQRT(BJ16)),TRUE)*BJ3+BJ30*SQRT(BJ16)*_xlfn.NORM.S.DIST((BJ33-$B$22)/(BJ30*SQRT(BJ16)),FALSE)*BJ3</f>
        <v>594571.05469239829</v>
      </c>
      <c r="BK35" s="29">
        <f>(BK33-$B$22)*_xlfn.NORM.S.DIST((BK33-$B$22)/(BK30*SQRT(BK16)),TRUE)*BK3+BK30*SQRT(BK16)*_xlfn.NORM.S.DIST((BK33-$B$22)/(BK30*SQRT(BK16)),FALSE)*BK3</f>
        <v>532865.25722673209</v>
      </c>
      <c r="BL35" s="29">
        <f>(BL33-$B$22)*_xlfn.NORM.S.DIST((BL33-$B$22)/(BL30*SQRT(BL16)),TRUE)*BL3+BL30*SQRT(BL16)*_xlfn.NORM.S.DIST((BL33-$B$22)/(BL30*SQRT(BL16)),FALSE)*BL3</f>
        <v>476596.65561438695</v>
      </c>
      <c r="BM35" s="29">
        <f>(BM33-$B$22)*_xlfn.NORM.S.DIST((BM33-$B$22)/(BM30*SQRT(BM16)),TRUE)*BM3+BM30*SQRT(BM16)*_xlfn.NORM.S.DIST((BM33-$B$22)/(BM30*SQRT(BM16)),FALSE)*BM3</f>
        <v>425600.1817417593</v>
      </c>
      <c r="BN35" s="29">
        <f>(BN33-$B$22)*_xlfn.NORM.S.DIST((BN33-$B$22)/(BN30*SQRT(BN16)),TRUE)*BN3+BN30*SQRT(BN16)*_xlfn.NORM.S.DIST((BN33-$B$22)/(BN30*SQRT(BN16)),FALSE)*BN3</f>
        <v>379705.24456591974</v>
      </c>
      <c r="BO35" s="29">
        <f>(BO33-$B$22)*_xlfn.NORM.S.DIST((BO33-$B$22)/(BO30*SQRT(BO16)),TRUE)*BO3+BO30*SQRT(BO16)*_xlfn.NORM.S.DIST((BO33-$B$22)/(BO30*SQRT(BO16)),FALSE)*BO3</f>
        <v>338706.96243044134</v>
      </c>
      <c r="BP35" s="29">
        <f>(BP33-$B$22)*_xlfn.NORM.S.DIST((BP33-$B$22)/(BP30*SQRT(BP16)),TRUE)*BP3+BP30*SQRT(BP16)*_xlfn.NORM.S.DIST((BP33-$B$22)/(BP30*SQRT(BP16)),FALSE)*BP3</f>
        <v>302380.32281553891</v>
      </c>
      <c r="BQ35" s="29">
        <f>(BQ33-$B$22)*_xlfn.NORM.S.DIST((BQ33-$B$22)/(BQ30*SQRT(BQ16)),TRUE)*BQ3+BQ30*SQRT(BQ16)*_xlfn.NORM.S.DIST((BQ33-$B$22)/(BQ30*SQRT(BQ16)),FALSE)*BQ3</f>
        <v>270467.78012904711</v>
      </c>
      <c r="BR35" s="29">
        <f>(BR33-$B$22)*_xlfn.NORM.S.DIST((BR33-$B$22)/(BR30*SQRT(BR16)),TRUE)*BR3+BR30*SQRT(BR16)*_xlfn.NORM.S.DIST((BR33-$B$22)/(BR30*SQRT(BR16)),FALSE)*BR3</f>
        <v>242652.96693910591</v>
      </c>
      <c r="BS35" s="29">
        <f>(BS33-$B$22)*_xlfn.NORM.S.DIST((BS33-$B$22)/(BS30*SQRT(BS16)),TRUE)*BS3+BS30*SQRT(BS16)*_xlfn.NORM.S.DIST((BS33-$B$22)/(BS30*SQRT(BS16)),FALSE)*BS3</f>
        <v>218556.55487525166</v>
      </c>
      <c r="BT35" s="29">
        <f>(BT33-$B$22)*_xlfn.NORM.S.DIST((BT33-$B$22)/(BT30*SQRT(BT16)),TRUE)*BT3+BT30*SQRT(BT16)*_xlfn.NORM.S.DIST((BT33-$B$22)/(BT30*SQRT(BT16)),FALSE)*BT3</f>
        <v>197761.0466022467</v>
      </c>
      <c r="BU35" s="29">
        <f>(BU33-$B$22)*_xlfn.NORM.S.DIST((BU33-$B$22)/(BU30*SQRT(BU16)),TRUE)*BU3+BU30*SQRT(BU16)*_xlfn.NORM.S.DIST((BU33-$B$22)/(BU30*SQRT(BU16)),FALSE)*BU3</f>
        <v>179817.50751721143</v>
      </c>
      <c r="BV35" s="29">
        <f>(BV33-$B$22)*_xlfn.NORM.S.DIST((BV33-$B$22)/(BV30*SQRT(BV16)),TRUE)*BV3+BV30*SQRT(BV16)*_xlfn.NORM.S.DIST((BV33-$B$22)/(BV30*SQRT(BV16)),FALSE)*BV3</f>
        <v>164260.02982668101</v>
      </c>
      <c r="BW35" s="29">
        <f>(BW33-$B$22)*_xlfn.NORM.S.DIST((BW33-$B$22)/(BW30*SQRT(BW16)),TRUE)*BW3+BW30*SQRT(BW16)*_xlfn.NORM.S.DIST((BW33-$B$22)/(BW30*SQRT(BW16)),FALSE)*BW3</f>
        <v>150611.5765238895</v>
      </c>
      <c r="BX35" s="29">
        <f>(BX33-$B$22)*_xlfn.NORM.S.DIST((BX33-$B$22)/(BX30*SQRT(BX16)),TRUE)*BX3+BX30*SQRT(BX16)*_xlfn.NORM.S.DIST((BX33-$B$22)/(BX30*SQRT(BX16)),FALSE)*BX3</f>
        <v>138422.19502030205</v>
      </c>
      <c r="BY35" s="29">
        <f>(BY33-$B$22)*_xlfn.NORM.S.DIST((BY33-$B$22)/(BY30*SQRT(BY16)),TRUE)*BY3+BY30*SQRT(BY16)*_xlfn.NORM.S.DIST((BY33-$B$22)/(BY30*SQRT(BY16)),FALSE)*BY3</f>
        <v>127290.7520303624</v>
      </c>
      <c r="BZ35" s="29">
        <f>(BZ33-$B$22)*_xlfn.NORM.S.DIST((BZ33-$B$22)/(BZ30*SQRT(BZ16)),TRUE)*BZ3+BZ30*SQRT(BZ16)*_xlfn.NORM.S.DIST((BZ33-$B$22)/(BZ30*SQRT(BZ16)),FALSE)*BZ3</f>
        <v>116894.09480411958</v>
      </c>
      <c r="CA35" s="29">
        <f>(CA33-$B$22)*_xlfn.NORM.S.DIST((CA33-$B$22)/(CA30*SQRT(CA16)),TRUE)*CA3+CA30*SQRT(CA16)*_xlfn.NORM.S.DIST((CA33-$B$22)/(CA30*SQRT(CA16)),FALSE)*CA3</f>
        <v>106952.12033344459</v>
      </c>
      <c r="CB35" s="29">
        <f>(CB33-$B$22)*_xlfn.NORM.S.DIST((CB33-$B$22)/(CB30*SQRT(CB16)),TRUE)*CB3+CB30*SQRT(CB16)*_xlfn.NORM.S.DIST((CB33-$B$22)/(CB30*SQRT(CB16)),FALSE)*CB3</f>
        <v>97253.069551211083</v>
      </c>
      <c r="CC35" s="29">
        <f>(CC33-$B$22)*_xlfn.NORM.S.DIST((CC33-$B$22)/(CC30*SQRT(CC16)),TRUE)*CC3+CC30*SQRT(CC16)*_xlfn.NORM.S.DIST((CC33-$B$22)/(CC30*SQRT(CC16)),FALSE)*CC3</f>
        <v>87670.942235361334</v>
      </c>
      <c r="CD35" s="29">
        <f>(CD33-$B$22)*_xlfn.NORM.S.DIST((CD33-$B$22)/(CD30*SQRT(CD16)),TRUE)*CD3+CD30*SQRT(CD16)*_xlfn.NORM.S.DIST((CD33-$B$22)/(CD30*SQRT(CD16)),FALSE)*CD3</f>
        <v>78145.882609690132</v>
      </c>
      <c r="CE35" s="29">
        <f>(CE33-$B$22)*_xlfn.NORM.S.DIST((CE33-$B$22)/(CE30*SQRT(CE16)),TRUE)*CE3+CE30*SQRT(CE16)*_xlfn.NORM.S.DIST((CE33-$B$22)/(CE30*SQRT(CE16)),FALSE)*CE3</f>
        <v>68695.148219258554</v>
      </c>
      <c r="CF35" s="29">
        <f>(CF33-$B$22)*_xlfn.NORM.S.DIST((CF33-$B$22)/(CF30*SQRT(CF16)),TRUE)*CF3+CF30*SQRT(CF16)*_xlfn.NORM.S.DIST((CF33-$B$22)/(CF30*SQRT(CF16)),FALSE)*CF3</f>
        <v>59391.739881106361</v>
      </c>
      <c r="CG35" s="29">
        <f>(CG33-$B$22)*_xlfn.NORM.S.DIST((CG33-$B$22)/(CG30*SQRT(CG16)),TRUE)*CG3+CG30*SQRT(CG16)*_xlfn.NORM.S.DIST((CG33-$B$22)/(CG30*SQRT(CG16)),FALSE)*CG3</f>
        <v>50367.472953229393</v>
      </c>
      <c r="CH35" s="29">
        <f>(CH33-$B$22)*_xlfn.NORM.S.DIST((CH33-$B$22)/(CH30*SQRT(CH16)),TRUE)*CH3+CH30*SQRT(CH16)*_xlfn.NORM.S.DIST((CH33-$B$22)/(CH30*SQRT(CH16)),FALSE)*CH3</f>
        <v>41788.680327735623</v>
      </c>
      <c r="CI35" s="29">
        <f>(CI33-$B$22)*_xlfn.NORM.S.DIST((CI33-$B$22)/(CI30*SQRT(CI16)),TRUE)*CI3+CI30*SQRT(CI16)*_xlfn.NORM.S.DIST((CI33-$B$22)/(CI30*SQRT(CI16)),FALSE)*CI3</f>
        <v>33833.193048989633</v>
      </c>
      <c r="CJ35" s="29">
        <f>(CJ33-$B$22)*_xlfn.NORM.S.DIST((CJ33-$B$22)/(CJ30*SQRT(CJ16)),TRUE)*CJ3+CJ30*SQRT(CJ16)*_xlfn.NORM.S.DIST((CJ33-$B$22)/(CJ30*SQRT(CJ16)),FALSE)*CJ3</f>
        <v>26665.852075395636</v>
      </c>
      <c r="CK35" s="29">
        <f>(CK33-$B$22)*_xlfn.NORM.S.DIST((CK33-$B$22)/(CK30*SQRT(CK16)),TRUE)*CK3+CK30*SQRT(CK16)*_xlfn.NORM.S.DIST((CK33-$B$22)/(CK30*SQRT(CK16)),FALSE)*CK3</f>
        <v>20415.072684148479</v>
      </c>
      <c r="CL35" s="29">
        <f>(CL33-$B$22)*_xlfn.NORM.S.DIST((CL33-$B$22)/(CL30*SQRT(CL16)),TRUE)*CL3+CL30*SQRT(CL16)*_xlfn.NORM.S.DIST((CL33-$B$22)/(CL30*SQRT(CL16)),FALSE)*CL3</f>
        <v>15152.921170544218</v>
      </c>
      <c r="CM35" s="29">
        <f>(CM33-$B$22)*_xlfn.NORM.S.DIST((CM33-$B$22)/(CM30*SQRT(CM16)),TRUE)*CM3+CM30*SQRT(CM16)*_xlfn.NORM.S.DIST((CM33-$B$22)/(CM30*SQRT(CM16)),FALSE)*CM3</f>
        <v>10885.30095035179</v>
      </c>
      <c r="CN35" s="29">
        <f>(CN33-$B$22)*_xlfn.NORM.S.DIST((CN33-$B$22)/(CN30*SQRT(CN16)),TRUE)*CN3+CN30*SQRT(CN16)*_xlfn.NORM.S.DIST((CN33-$B$22)/(CN30*SQRT(CN16)),FALSE)*CN3</f>
        <v>7557.5054768919981</v>
      </c>
      <c r="CO35" s="29">
        <f>(CO33-$B$22)*_xlfn.NORM.S.DIST((CO33-$B$22)/(CO30*SQRT(CO16)),TRUE)*CO3+CO30*SQRT(CO16)*_xlfn.NORM.S.DIST((CO33-$B$22)/(CO30*SQRT(CO16)),FALSE)*CO3</f>
        <v>5067.5607677616599</v>
      </c>
      <c r="CP35" s="29">
        <f>(CP33-$B$22)*_xlfn.NORM.S.DIST((CP33-$B$22)/(CP30*SQRT(CP16)),TRUE)*CP3+CP30*SQRT(CP16)*_xlfn.NORM.S.DIST((CP33-$B$22)/(CP30*SQRT(CP16)),FALSE)*CP3</f>
        <v>3281.2698817502069</v>
      </c>
      <c r="CQ35" s="29">
        <f>(CQ33-$B$22)*_xlfn.NORM.S.DIST((CQ33-$B$22)/(CQ30*SQRT(CQ16)),TRUE)*CQ3+CQ30*SQRT(CQ16)*_xlfn.NORM.S.DIST((CQ33-$B$22)/(CQ30*SQRT(CQ16)),FALSE)*CQ3</f>
        <v>2052.4406665101433</v>
      </c>
      <c r="CR35" s="29">
        <f>(CR33-$B$22)*_xlfn.NORM.S.DIST((CR33-$B$22)/(CR30*SQRT(CR16)),TRUE)*CR3+CR30*SQRT(CR16)*_xlfn.NORM.S.DIST((CR33-$B$22)/(CR30*SQRT(CR16)),FALSE)*CR3</f>
        <v>1241.7513047708503</v>
      </c>
      <c r="CS35" s="29">
        <f>(CS33-$B$22)*_xlfn.NORM.S.DIST((CS33-$B$22)/(CS30*SQRT(CS16)),TRUE)*CS3+CS30*SQRT(CS16)*_xlfn.NORM.S.DIST((CS33-$B$22)/(CS30*SQRT(CS16)),FALSE)*CS3</f>
        <v>718.21012723060926</v>
      </c>
      <c r="CT35" s="29">
        <f>(CT33-$B$22)*_xlfn.NORM.S.DIST((CT33-$B$22)/(CT30*SQRT(CT16)),TRUE)*CT3+CT30*SQRT(CT16)*_xlfn.NORM.S.DIST((CT33-$B$22)/(CT30*SQRT(CT16)),FALSE)*CT3</f>
        <v>406.66965197971103</v>
      </c>
      <c r="CU35" s="29">
        <f>(CU33-$B$22)*_xlfn.NORM.S.DIST((CU33-$B$22)/(CU30*SQRT(CU16)),TRUE)*CU3+CU30*SQRT(CU16)*_xlfn.NORM.S.DIST((CU33-$B$22)/(CU30*SQRT(CU16)),FALSE)*CU3</f>
        <v>225.3024692275275</v>
      </c>
      <c r="CV35" s="29">
        <f>(CV33-$B$22)*_xlfn.NORM.S.DIST((CV33-$B$22)/(CV30*SQRT(CV16)),TRUE)*CV3+CV30*SQRT(CV16)*_xlfn.NORM.S.DIST((CV33-$B$22)/(CV30*SQRT(CV16)),FALSE)*CV3</f>
        <v>122.74265963584074</v>
      </c>
      <c r="CW35" s="29">
        <f>(CW33-$B$22)*_xlfn.NORM.S.DIST((CW33-$B$22)/(CW30*SQRT(CW16)),TRUE)*CW3+CW30*SQRT(CW16)*_xlfn.NORM.S.DIST((CW33-$B$22)/(CW30*SQRT(CW16)),FALSE)*CW3</f>
        <v>66.087191600168708</v>
      </c>
    </row>
    <row r="36" spans="1:101" x14ac:dyDescent="0.25">
      <c r="A36" s="1" t="s">
        <v>19</v>
      </c>
      <c r="B36" s="25">
        <f>SUMPRODUCT(C36:CW36,B14:CV14)</f>
        <v>296149240.54027236</v>
      </c>
      <c r="C36" s="29">
        <f>(C33-$B$22)*_xlfn.NORM.S.DIST((C33-$B$22)/(C31*SQRT(C16)),TRUE)*C3+C31*SQRT(C16)*_xlfn.NORM.S.DIST((C33-$B$22)/(C31*SQRT(C16)),FALSE)*C3</f>
        <v>23667158.512376685</v>
      </c>
      <c r="D36" s="29">
        <f t="shared" ref="D36:BO36" si="16">(D33-$B$22)*_xlfn.NORM.S.DIST((D33-$B$22)/(D31*SQRT(D16)),TRUE)*D3+D31*SQRT(D16)*_xlfn.NORM.S.DIST((D33-$B$22)/(D31*SQRT(D16)),FALSE)*D3</f>
        <v>19753583.526682105</v>
      </c>
      <c r="E36" s="29">
        <f t="shared" si="16"/>
        <v>15989346.54960251</v>
      </c>
      <c r="F36" s="29">
        <f t="shared" si="16"/>
        <v>12604773.174532473</v>
      </c>
      <c r="G36" s="29">
        <f t="shared" si="16"/>
        <v>10263417.118452298</v>
      </c>
      <c r="H36" s="29">
        <f t="shared" si="16"/>
        <v>8968010.9422479924</v>
      </c>
      <c r="I36" s="29">
        <f t="shared" si="16"/>
        <v>8316059.4362147469</v>
      </c>
      <c r="J36" s="29">
        <f t="shared" si="16"/>
        <v>8062450.8068903154</v>
      </c>
      <c r="K36" s="29">
        <f t="shared" si="16"/>
        <v>8060094.4069707161</v>
      </c>
      <c r="L36" s="29">
        <f t="shared" si="16"/>
        <v>8109603.1358200628</v>
      </c>
      <c r="M36" s="29">
        <f t="shared" si="16"/>
        <v>8271957.3189523583</v>
      </c>
      <c r="N36" s="29">
        <f t="shared" si="16"/>
        <v>8469397.149447713</v>
      </c>
      <c r="O36" s="29">
        <f t="shared" si="16"/>
        <v>8731559.6460433211</v>
      </c>
      <c r="P36" s="29">
        <f t="shared" si="16"/>
        <v>8992095.2122812234</v>
      </c>
      <c r="Q36" s="29">
        <f t="shared" si="16"/>
        <v>9220882.0797503814</v>
      </c>
      <c r="R36" s="29">
        <f t="shared" si="16"/>
        <v>9447895.8247244731</v>
      </c>
      <c r="S36" s="29">
        <f t="shared" si="16"/>
        <v>9594322.1674846262</v>
      </c>
      <c r="T36" s="29">
        <f t="shared" si="16"/>
        <v>9700500.2530663796</v>
      </c>
      <c r="U36" s="29">
        <f t="shared" si="16"/>
        <v>9736502.6963728555</v>
      </c>
      <c r="V36" s="29">
        <f t="shared" si="16"/>
        <v>9679694.2565003429</v>
      </c>
      <c r="W36" s="29">
        <f t="shared" si="16"/>
        <v>9452485.9373074174</v>
      </c>
      <c r="X36" s="29">
        <f t="shared" si="16"/>
        <v>9157275.8215127736</v>
      </c>
      <c r="Y36" s="29">
        <f t="shared" si="16"/>
        <v>8941900.2510279641</v>
      </c>
      <c r="Z36" s="29">
        <f t="shared" si="16"/>
        <v>8743051.409243701</v>
      </c>
      <c r="AA36" s="29">
        <f t="shared" si="16"/>
        <v>8519113.0598443374</v>
      </c>
      <c r="AB36" s="29">
        <f t="shared" si="16"/>
        <v>8287840.5141697386</v>
      </c>
      <c r="AC36" s="29">
        <f t="shared" si="16"/>
        <v>8026791.1585605741</v>
      </c>
      <c r="AD36" s="29">
        <f t="shared" si="16"/>
        <v>7765769.5745515916</v>
      </c>
      <c r="AE36" s="29">
        <f t="shared" si="16"/>
        <v>7479125.3872321742</v>
      </c>
      <c r="AF36" s="29">
        <f t="shared" si="16"/>
        <v>7136360.0675783232</v>
      </c>
      <c r="AG36" s="29">
        <f t="shared" si="16"/>
        <v>6761153.301697325</v>
      </c>
      <c r="AH36" s="29">
        <f t="shared" si="16"/>
        <v>6363601.4958216017</v>
      </c>
      <c r="AI36" s="29">
        <f t="shared" si="16"/>
        <v>5941848.9436319852</v>
      </c>
      <c r="AJ36" s="29">
        <f t="shared" si="16"/>
        <v>5544313.0351640796</v>
      </c>
      <c r="AK36" s="29">
        <f t="shared" si="16"/>
        <v>5119005.8407424008</v>
      </c>
      <c r="AL36" s="29">
        <f t="shared" si="16"/>
        <v>4740494.8792005088</v>
      </c>
      <c r="AM36" s="29">
        <f t="shared" si="16"/>
        <v>4354385.7627181346</v>
      </c>
      <c r="AN36" s="29">
        <f t="shared" si="16"/>
        <v>4007397.6465517972</v>
      </c>
      <c r="AO36" s="29">
        <f t="shared" si="16"/>
        <v>3669819.9407591829</v>
      </c>
      <c r="AP36" s="29">
        <f t="shared" si="16"/>
        <v>3357839.3142711059</v>
      </c>
      <c r="AQ36" s="29">
        <f t="shared" si="16"/>
        <v>3068911.3746491945</v>
      </c>
      <c r="AR36" s="29">
        <f t="shared" si="16"/>
        <v>2809200.381715009</v>
      </c>
      <c r="AS36" s="29">
        <f t="shared" si="16"/>
        <v>2589847.4594921768</v>
      </c>
      <c r="AT36" s="29">
        <f t="shared" si="16"/>
        <v>2397016.1104464876</v>
      </c>
      <c r="AU36" s="29">
        <f t="shared" si="16"/>
        <v>2217450.344295403</v>
      </c>
      <c r="AV36" s="29">
        <f t="shared" si="16"/>
        <v>2057451.6841861052</v>
      </c>
      <c r="AW36" s="29">
        <f t="shared" si="16"/>
        <v>1914786.6255222938</v>
      </c>
      <c r="AX36" s="29">
        <f t="shared" si="16"/>
        <v>1781817.9231467783</v>
      </c>
      <c r="AY36" s="29">
        <f t="shared" si="16"/>
        <v>1653933.0874080025</v>
      </c>
      <c r="AZ36" s="29">
        <f t="shared" si="16"/>
        <v>1530381.828848839</v>
      </c>
      <c r="BA36" s="29">
        <f t="shared" si="16"/>
        <v>1411555.7041239101</v>
      </c>
      <c r="BB36" s="29">
        <f t="shared" si="16"/>
        <v>1297773.4523972089</v>
      </c>
      <c r="BC36" s="29">
        <f t="shared" si="16"/>
        <v>1189575.2177519384</v>
      </c>
      <c r="BD36" s="29">
        <f t="shared" si="16"/>
        <v>1087077.0759588657</v>
      </c>
      <c r="BE36" s="29">
        <f t="shared" si="16"/>
        <v>990430.45746004826</v>
      </c>
      <c r="BF36" s="29">
        <f t="shared" si="16"/>
        <v>899715.09003873169</v>
      </c>
      <c r="BG36" s="29">
        <f t="shared" si="16"/>
        <v>814923.03463714453</v>
      </c>
      <c r="BH36" s="29">
        <f t="shared" si="16"/>
        <v>736008.27678599488</v>
      </c>
      <c r="BI36" s="29">
        <f t="shared" si="16"/>
        <v>662901.62080075615</v>
      </c>
      <c r="BJ36" s="29">
        <f t="shared" si="16"/>
        <v>595503.4667218097</v>
      </c>
      <c r="BK36" s="29">
        <f t="shared" si="16"/>
        <v>533696.3794591499</v>
      </c>
      <c r="BL36" s="29">
        <f t="shared" si="16"/>
        <v>477336.1175979494</v>
      </c>
      <c r="BM36" s="29">
        <f t="shared" si="16"/>
        <v>426257.16576378123</v>
      </c>
      <c r="BN36" s="29">
        <f t="shared" si="16"/>
        <v>380288.49554152833</v>
      </c>
      <c r="BO36" s="29">
        <f t="shared" si="16"/>
        <v>339224.75250293675</v>
      </c>
      <c r="BP36" s="29">
        <f t="shared" ref="BP36:CW36" si="17">(BP33-$B$22)*_xlfn.NORM.S.DIST((BP33-$B$22)/(BP31*SQRT(BP16)),TRUE)*BP3+BP31*SQRT(BP16)*_xlfn.NORM.S.DIST((BP33-$B$22)/(BP31*SQRT(BP16)),FALSE)*BP3</f>
        <v>302840.43732836004</v>
      </c>
      <c r="BQ36" s="29">
        <f t="shared" si="17"/>
        <v>270877.48415395035</v>
      </c>
      <c r="BR36" s="29">
        <f t="shared" si="17"/>
        <v>243018.93196159511</v>
      </c>
      <c r="BS36" s="29">
        <f t="shared" si="17"/>
        <v>218884.77991802097</v>
      </c>
      <c r="BT36" s="29">
        <f t="shared" si="17"/>
        <v>198056.81713608146</v>
      </c>
      <c r="BU36" s="29">
        <f t="shared" si="17"/>
        <v>180085.3642890738</v>
      </c>
      <c r="BV36" s="29">
        <f t="shared" si="17"/>
        <v>164503.75884735124</v>
      </c>
      <c r="BW36" s="29">
        <f t="shared" si="17"/>
        <v>150834.20700768253</v>
      </c>
      <c r="BX36" s="29">
        <f t="shared" si="17"/>
        <v>138626.0528159705</v>
      </c>
      <c r="BY36" s="29">
        <f t="shared" si="17"/>
        <v>127477.54321733059</v>
      </c>
      <c r="BZ36" s="29">
        <f t="shared" si="17"/>
        <v>117065.02979637415</v>
      </c>
      <c r="CA36" s="29">
        <f t="shared" si="17"/>
        <v>107107.98440262004</v>
      </c>
      <c r="CB36" s="29">
        <f t="shared" si="17"/>
        <v>97394.328489323729</v>
      </c>
      <c r="CC36" s="29">
        <f t="shared" si="17"/>
        <v>87797.871172300191</v>
      </c>
      <c r="CD36" s="29">
        <f t="shared" si="17"/>
        <v>78258.66423935401</v>
      </c>
      <c r="CE36" s="29">
        <f t="shared" si="17"/>
        <v>68793.985148543026</v>
      </c>
      <c r="CF36" s="29">
        <f t="shared" si="17"/>
        <v>59476.93456372225</v>
      </c>
      <c r="CG36" s="29">
        <f t="shared" si="17"/>
        <v>50439.510846095196</v>
      </c>
      <c r="CH36" s="29">
        <f t="shared" si="17"/>
        <v>41848.27725542699</v>
      </c>
      <c r="CI36" s="29">
        <f t="shared" si="17"/>
        <v>33881.309263297153</v>
      </c>
      <c r="CJ36" s="29">
        <f t="shared" si="17"/>
        <v>26703.671506645995</v>
      </c>
      <c r="CK36" s="29">
        <f t="shared" si="17"/>
        <v>20443.949435150767</v>
      </c>
      <c r="CL36" s="29">
        <f t="shared" si="17"/>
        <v>15174.298697937495</v>
      </c>
      <c r="CM36" s="29">
        <f t="shared" si="17"/>
        <v>10900.618531006505</v>
      </c>
      <c r="CN36" s="29">
        <f t="shared" si="17"/>
        <v>7568.113656585665</v>
      </c>
      <c r="CO36" s="29">
        <f t="shared" si="17"/>
        <v>5074.6564999303318</v>
      </c>
      <c r="CP36" s="29">
        <f t="shared" si="17"/>
        <v>3285.8533944162909</v>
      </c>
      <c r="CQ36" s="29">
        <f t="shared" si="17"/>
        <v>2055.3009358974987</v>
      </c>
      <c r="CR36" s="29">
        <f t="shared" si="17"/>
        <v>1243.477824971922</v>
      </c>
      <c r="CS36" s="29">
        <f t="shared" si="17"/>
        <v>719.2175348245446</v>
      </c>
      <c r="CT36" s="29">
        <f t="shared" si="17"/>
        <v>407.24264108166125</v>
      </c>
      <c r="CU36" s="29">
        <f t="shared" si="17"/>
        <v>225.62122654705928</v>
      </c>
      <c r="CV36" s="29">
        <f t="shared" si="17"/>
        <v>122.91697215653161</v>
      </c>
      <c r="CW36" s="29">
        <f t="shared" si="17"/>
        <v>66.181369326950318</v>
      </c>
    </row>
    <row r="37" spans="1:101" x14ac:dyDescent="0.25">
      <c r="A37" s="1" t="s">
        <v>20</v>
      </c>
      <c r="B37" s="25">
        <f>B36-B35</f>
        <v>570674.54333674908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8" ma:contentTypeDescription="Een nieuw document maken." ma:contentTypeScope="" ma:versionID="6b57528816ef9c76c3fe7531af481369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1f8014f6f87b90f7057574f055d00739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56A32D-4483-4FBF-965A-342120D2489C}"/>
</file>

<file path=customXml/itemProps2.xml><?xml version="1.0" encoding="utf-8"?>
<ds:datastoreItem xmlns:ds="http://schemas.openxmlformats.org/officeDocument/2006/customXml" ds:itemID="{A4F0833F-B6F0-41D2-BC1C-85BFE152B159}"/>
</file>

<file path=customXml/itemProps3.xml><?xml version="1.0" encoding="utf-8"?>
<ds:datastoreItem xmlns:ds="http://schemas.openxmlformats.org/officeDocument/2006/customXml" ds:itemID="{9154D8F2-E53E-43A8-BCE4-04ED28377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ASR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M.A.J. (Marcel)</dc:creator>
  <cp:lastModifiedBy>Smith M.A.J. (Marcel)</cp:lastModifiedBy>
  <dcterms:created xsi:type="dcterms:W3CDTF">2016-09-01T15:14:05Z</dcterms:created>
  <dcterms:modified xsi:type="dcterms:W3CDTF">2016-09-01T15:28:21Z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