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cuments\Circuitos\Filtros\"/>
    </mc:Choice>
  </mc:AlternateContent>
  <xr:revisionPtr revIDLastSave="0" documentId="13_ncr:1_{219921A8-DE0B-40BE-86F6-1410638C61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J12" i="1"/>
  <c r="M5" i="1"/>
  <c r="K5" i="1" s="1"/>
  <c r="F11" i="1"/>
  <c r="I11" i="1"/>
  <c r="G11" i="1"/>
  <c r="G14" i="1"/>
  <c r="F13" i="1"/>
  <c r="G13" i="1"/>
  <c r="I12" i="1"/>
  <c r="N5" i="1"/>
  <c r="J14" i="1"/>
  <c r="H12" i="1"/>
  <c r="F14" i="1"/>
  <c r="K12" i="1"/>
  <c r="G12" i="1"/>
  <c r="H15" i="1"/>
  <c r="K27" i="1"/>
  <c r="K20" i="1"/>
  <c r="K15" i="1"/>
  <c r="J11" i="1"/>
  <c r="J17" i="1"/>
  <c r="J16" i="1"/>
  <c r="J15" i="1"/>
  <c r="J13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35" i="1"/>
  <c r="I34" i="1"/>
  <c r="I33" i="1"/>
  <c r="I31" i="1"/>
  <c r="I30" i="1"/>
  <c r="I32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H27" i="1"/>
  <c r="H20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19" i="1"/>
  <c r="G18" i="1"/>
  <c r="G17" i="1"/>
  <c r="G16" i="1"/>
  <c r="G15" i="1"/>
  <c r="G30" i="1"/>
  <c r="G2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G5" i="1" l="1"/>
</calcChain>
</file>

<file path=xl/sharedStrings.xml><?xml version="1.0" encoding="utf-8"?>
<sst xmlns="http://schemas.openxmlformats.org/spreadsheetml/2006/main" count="34" uniqueCount="25">
  <si>
    <t>PASA BAJAS</t>
  </si>
  <si>
    <t>PASA ALTAS</t>
  </si>
  <si>
    <t xml:space="preserve">x HZ arriba de f </t>
  </si>
  <si>
    <t>modificar</t>
  </si>
  <si>
    <t xml:space="preserve">x HZ abajo de f </t>
  </si>
  <si>
    <t>Ap</t>
  </si>
  <si>
    <t>As</t>
  </si>
  <si>
    <t>Fpb</t>
  </si>
  <si>
    <t>Fs</t>
  </si>
  <si>
    <t>Orden B</t>
  </si>
  <si>
    <t>Fpa</t>
  </si>
  <si>
    <t>Capacitor</t>
  </si>
  <si>
    <t>e1</t>
  </si>
  <si>
    <t>e2</t>
  </si>
  <si>
    <t>Pasa bajas orden 2</t>
  </si>
  <si>
    <t>Pasa bajas orden 3</t>
  </si>
  <si>
    <t>Orden</t>
  </si>
  <si>
    <t>K1</t>
  </si>
  <si>
    <t>K2</t>
  </si>
  <si>
    <t>K3</t>
  </si>
  <si>
    <t>R1</t>
  </si>
  <si>
    <t>R2</t>
  </si>
  <si>
    <t>R3</t>
  </si>
  <si>
    <t>Pasa altas orden 2</t>
  </si>
  <si>
    <t>Pasa altas orden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</si>
</sst>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71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4" borderId="6" xfId="0" applyFont="1" applyFill="1" applyBorder="1" applyAlignment="1">
      <alignment horizontal="center"/>
    </xf>
    <xf numFmtId="0" fontId="0" fillId="0" borderId="7" xfId="0" applyBorder="1"/>
    <xf numFmtId="11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20</xdr:row>
      <xdr:rowOff>171450</xdr:rowOff>
    </xdr:from>
    <xdr:to>
      <xdr:col>15</xdr:col>
      <xdr:colOff>723900</xdr:colOff>
      <xdr:row>33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4BE1BB-DF26-1F26-4149-697E0B610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4181475"/>
          <a:ext cx="2981325" cy="2476500"/>
        </a:xfrm>
        <a:prstGeom prst="rect">
          <a:avLst/>
        </a:prstGeom>
      </xdr:spPr>
    </xdr:pic>
    <xdr:clientData/>
  </xdr:twoCellAnchor>
  <xdr:twoCellAnchor editAs="oneCell">
    <xdr:from>
      <xdr:col>17</xdr:col>
      <xdr:colOff>752475</xdr:colOff>
      <xdr:row>20</xdr:row>
      <xdr:rowOff>171450</xdr:rowOff>
    </xdr:from>
    <xdr:to>
      <xdr:col>22</xdr:col>
      <xdr:colOff>19050</xdr:colOff>
      <xdr:row>33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C5700D-0F7B-5809-AD3D-92B91B65467D}"/>
            </a:ext>
            <a:ext uri="{147F2762-F138-4A5C-976F-8EAC2B608ADB}">
              <a16:predDERef xmlns:a16="http://schemas.microsoft.com/office/drawing/2014/main" pred="{4D4BE1BB-DF26-1F26-4149-697E0B610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0325" y="4181475"/>
          <a:ext cx="3076575" cy="2476500"/>
        </a:xfrm>
        <a:prstGeom prst="rect">
          <a:avLst/>
        </a:prstGeom>
      </xdr:spPr>
    </xdr:pic>
    <xdr:clientData/>
  </xdr:twoCellAnchor>
  <xdr:twoCellAnchor editAs="oneCell">
    <xdr:from>
      <xdr:col>17</xdr:col>
      <xdr:colOff>742950</xdr:colOff>
      <xdr:row>8</xdr:row>
      <xdr:rowOff>180975</xdr:rowOff>
    </xdr:from>
    <xdr:to>
      <xdr:col>22</xdr:col>
      <xdr:colOff>28575</xdr:colOff>
      <xdr:row>19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40C7D2D-9071-BAE5-E067-A7D20D485D4B}"/>
            </a:ext>
            <a:ext uri="{147F2762-F138-4A5C-976F-8EAC2B608ADB}">
              <a16:predDERef xmlns:a16="http://schemas.microsoft.com/office/drawing/2014/main" pred="{7DC5700D-0F7B-5809-AD3D-92B91B654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1905000"/>
          <a:ext cx="3095625" cy="20859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19050</xdr:colOff>
      <xdr:row>20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D104DC-2174-E35F-F2A8-5AFEC6986CE9}"/>
            </a:ext>
            <a:ext uri="{147F2762-F138-4A5C-976F-8EAC2B608ADB}">
              <a16:predDERef xmlns:a16="http://schemas.microsoft.com/office/drawing/2014/main" pred="{240C7D2D-9071-BAE5-E067-A7D20D485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67850" y="1914525"/>
          <a:ext cx="3067050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5"/>
  <sheetViews>
    <sheetView tabSelected="1" zoomScale="102" workbookViewId="0">
      <selection activeCell="G6" sqref="G6"/>
    </sheetView>
  </sheetViews>
  <sheetFormatPr baseColWidth="10" defaultColWidth="11.44140625" defaultRowHeight="14.4" x14ac:dyDescent="0.3"/>
  <cols>
    <col min="6" max="6" width="12.44140625" bestFit="1" customWidth="1"/>
    <col min="7" max="7" width="13.21875" bestFit="1" customWidth="1"/>
    <col min="8" max="8" width="12" bestFit="1" customWidth="1"/>
    <col min="9" max="9" width="11.88671875" bestFit="1" customWidth="1"/>
    <col min="10" max="10" width="13.33203125" customWidth="1"/>
    <col min="11" max="11" width="12.5546875" bestFit="1" customWidth="1"/>
  </cols>
  <sheetData>
    <row r="2" spans="2:19" x14ac:dyDescent="0.3">
      <c r="E2" s="19" t="s">
        <v>0</v>
      </c>
      <c r="F2" s="19"/>
      <c r="G2" s="19"/>
      <c r="H2" s="20"/>
      <c r="I2" s="21" t="s">
        <v>1</v>
      </c>
      <c r="J2" s="21"/>
      <c r="K2" s="21"/>
      <c r="L2" s="21"/>
    </row>
    <row r="3" spans="2:19" ht="28.8" x14ac:dyDescent="0.3">
      <c r="E3" s="12" t="s">
        <v>2</v>
      </c>
      <c r="F3" s="13"/>
      <c r="G3" s="13"/>
      <c r="H3" s="15" t="s">
        <v>3</v>
      </c>
      <c r="I3" s="12" t="s">
        <v>4</v>
      </c>
      <c r="J3" s="13"/>
      <c r="K3" s="13"/>
      <c r="L3" s="13" t="s">
        <v>3</v>
      </c>
    </row>
    <row r="4" spans="2:19" x14ac:dyDescent="0.3">
      <c r="C4" s="6" t="s">
        <v>5</v>
      </c>
      <c r="D4" s="6" t="s">
        <v>6</v>
      </c>
      <c r="E4" s="14" t="s">
        <v>7</v>
      </c>
      <c r="F4" s="14" t="s">
        <v>8</v>
      </c>
      <c r="G4" s="14" t="s">
        <v>9</v>
      </c>
      <c r="H4" s="14" t="s">
        <v>11</v>
      </c>
      <c r="I4" s="14" t="s">
        <v>10</v>
      </c>
      <c r="J4" s="14" t="s">
        <v>8</v>
      </c>
      <c r="K4" s="14" t="s">
        <v>9</v>
      </c>
      <c r="L4" s="14" t="s">
        <v>11</v>
      </c>
      <c r="M4" s="6" t="s">
        <v>12</v>
      </c>
      <c r="N4" s="6" t="s">
        <v>13</v>
      </c>
    </row>
    <row r="5" spans="2:19" x14ac:dyDescent="0.3">
      <c r="C5" s="4">
        <v>3</v>
      </c>
      <c r="D5" s="4">
        <v>40</v>
      </c>
      <c r="E5" s="4">
        <v>900</v>
      </c>
      <c r="F5" s="4">
        <v>2125</v>
      </c>
      <c r="G5" s="4">
        <f>(LOG10(N5/M5))/(LOG10(F5/E5))</f>
        <v>5.3629627922127892</v>
      </c>
      <c r="H5" s="16">
        <v>9.9999999999999995E-8</v>
      </c>
      <c r="I5" s="4">
        <v>8500</v>
      </c>
      <c r="J5" s="4">
        <v>205</v>
      </c>
      <c r="K5" s="4">
        <f>(LOG10(N5/M5))/(LOG10(I5/J5))</f>
        <v>1.2369739248690674</v>
      </c>
      <c r="L5" s="16">
        <v>9.9999999999999995E-8</v>
      </c>
      <c r="M5" s="4">
        <f>SQRT(10^(0.1*(C5))-1)</f>
        <v>0.99762834511098364</v>
      </c>
      <c r="N5" s="4">
        <f>SQRT(10^(0.1*(D5))-1)</f>
        <v>99.994999874993752</v>
      </c>
    </row>
    <row r="9" spans="2:19" x14ac:dyDescent="0.3">
      <c r="B9" s="25"/>
      <c r="C9" s="26"/>
      <c r="D9" s="26"/>
      <c r="E9" s="27"/>
      <c r="F9" s="23" t="s">
        <v>0</v>
      </c>
      <c r="G9" s="24"/>
      <c r="H9" s="24"/>
      <c r="I9" s="22" t="s">
        <v>1</v>
      </c>
      <c r="J9" s="22"/>
      <c r="K9" s="22"/>
      <c r="M9" t="s">
        <v>14</v>
      </c>
      <c r="S9" t="s">
        <v>15</v>
      </c>
    </row>
    <row r="10" spans="2:19" x14ac:dyDescent="0.3">
      <c r="B10" s="8" t="s">
        <v>16</v>
      </c>
      <c r="C10" s="8" t="s">
        <v>17</v>
      </c>
      <c r="D10" s="8" t="s">
        <v>18</v>
      </c>
      <c r="E10" s="8" t="s">
        <v>19</v>
      </c>
      <c r="F10" s="7" t="s">
        <v>20</v>
      </c>
      <c r="G10" s="7" t="s">
        <v>21</v>
      </c>
      <c r="H10" s="7" t="s">
        <v>22</v>
      </c>
      <c r="I10" s="5" t="s">
        <v>20</v>
      </c>
      <c r="J10" s="5" t="s">
        <v>21</v>
      </c>
      <c r="K10" s="5" t="s">
        <v>22</v>
      </c>
    </row>
    <row r="11" spans="2:19" x14ac:dyDescent="0.3">
      <c r="B11" s="3">
        <v>2</v>
      </c>
      <c r="C11" s="1">
        <v>1.4139999999999999</v>
      </c>
      <c r="D11" s="1">
        <v>0.70709999999999995</v>
      </c>
      <c r="E11" s="1"/>
      <c r="F11" s="2">
        <f>C11/(2*PI()*E5*H5)</f>
        <v>2500.5009947993335</v>
      </c>
      <c r="G11" s="2">
        <f>D11/(2*PI()*E5*H5)</f>
        <v>1250.4273362253243</v>
      </c>
      <c r="H11" s="2"/>
      <c r="I11" s="2">
        <f t="shared" ref="I11:I35" si="0">(1/(2*PI()*$I$5*$L$5))/C11</f>
        <v>132.41945510599498</v>
      </c>
      <c r="J11" s="2">
        <f t="shared" ref="J11:J35" si="1">(1/(2*PI()*$I$5*$L$5))/D11</f>
        <v>264.80145597493549</v>
      </c>
      <c r="K11" s="2"/>
    </row>
    <row r="12" spans="2:19" x14ac:dyDescent="0.3">
      <c r="B12" s="9">
        <v>3</v>
      </c>
      <c r="C12" s="10">
        <v>3.5459999999999998</v>
      </c>
      <c r="D12" s="10">
        <v>1.3919999999999999</v>
      </c>
      <c r="E12" s="10">
        <v>0.2024</v>
      </c>
      <c r="F12" s="2">
        <f>C12/(2*PI()*E5*H5)</f>
        <v>6270.7047578206766</v>
      </c>
      <c r="G12" s="2">
        <f>D12/(2*PI()*E5*H5)</f>
        <v>2461.5964531546479</v>
      </c>
      <c r="H12" s="2">
        <f>E12/(2*PI()*E5*H5)</f>
        <v>357.92178313110685</v>
      </c>
      <c r="I12" s="2">
        <f t="shared" si="0"/>
        <v>52.803471381803973</v>
      </c>
      <c r="J12" s="28">
        <f>(1/(2*PI()*$I$5*$L$5))/D12</f>
        <v>134.51229132175064</v>
      </c>
      <c r="K12" s="2">
        <f>(1/(2*PI()*$I$5*$L$5))/E12</f>
        <v>925.10429604682258</v>
      </c>
    </row>
    <row r="13" spans="2:19" x14ac:dyDescent="0.3">
      <c r="B13" s="18">
        <v>4</v>
      </c>
      <c r="C13" s="1">
        <v>1.0820000000000001</v>
      </c>
      <c r="D13" s="1">
        <v>0.92410000000000003</v>
      </c>
      <c r="E13" s="1"/>
      <c r="F13" s="2">
        <f>C13/(2*PI()*E5*H5)</f>
        <v>1913.3960936158976</v>
      </c>
      <c r="G13" s="2">
        <f>D13/(2*PI()*E5*H5)</f>
        <v>1634.1675879024499</v>
      </c>
      <c r="H13" s="2"/>
      <c r="I13" s="2">
        <f t="shared" si="0"/>
        <v>173.0509330128252</v>
      </c>
      <c r="J13" s="2">
        <f t="shared" si="1"/>
        <v>202.61996485215548</v>
      </c>
      <c r="K13" s="2"/>
    </row>
    <row r="14" spans="2:19" x14ac:dyDescent="0.3">
      <c r="B14" s="18"/>
      <c r="C14" s="1">
        <v>2.613</v>
      </c>
      <c r="D14" s="1">
        <v>0.38250000000000001</v>
      </c>
      <c r="E14" s="1"/>
      <c r="F14" s="2">
        <f>C14/(2*PI()*E5*H5)</f>
        <v>4620.7985144346949</v>
      </c>
      <c r="G14" s="2">
        <f>D14/(2*PI()*E5*H5)</f>
        <v>676.40850814055523</v>
      </c>
      <c r="H14" s="2"/>
      <c r="I14" s="2">
        <f t="shared" si="0"/>
        <v>71.657523735123192</v>
      </c>
      <c r="J14" s="2">
        <f t="shared" si="1"/>
        <v>489.51924057484155</v>
      </c>
      <c r="K14" s="2"/>
    </row>
    <row r="15" spans="2:19" x14ac:dyDescent="0.3">
      <c r="B15" s="17">
        <v>5</v>
      </c>
      <c r="C15" s="10">
        <v>1.7529999999999999</v>
      </c>
      <c r="D15" s="10">
        <v>1.3540000000000001</v>
      </c>
      <c r="E15" s="10">
        <v>0.4214</v>
      </c>
      <c r="F15" s="2">
        <f>C15/(2*PI()*E5*H5)</f>
        <v>3099.9846137788059</v>
      </c>
      <c r="G15" s="2">
        <f>D15/(2*PI()*E5*H5)</f>
        <v>2394.3976994047371</v>
      </c>
      <c r="H15" s="2">
        <f>E15/(2*PI()*E5*H5)</f>
        <v>745.19881132138551</v>
      </c>
      <c r="I15" s="2">
        <f t="shared" si="0"/>
        <v>106.81181375919959</v>
      </c>
      <c r="J15" s="2">
        <f t="shared" si="1"/>
        <v>138.28737778425176</v>
      </c>
      <c r="K15" s="2">
        <f>(1/(2*PI()*$I$5*$L$5))/E15</f>
        <v>444.33106198357115</v>
      </c>
    </row>
    <row r="16" spans="2:19" x14ac:dyDescent="0.3">
      <c r="B16" s="17"/>
      <c r="C16" s="10">
        <v>3.2349999999999999</v>
      </c>
      <c r="D16" s="10">
        <v>0.309</v>
      </c>
      <c r="E16" s="10"/>
      <c r="F16" s="2">
        <f>C16/(2*PI()*E5*H5)</f>
        <v>5720.7360100253491</v>
      </c>
      <c r="G16" s="2">
        <f>D16/(2*PI()*E5*H5)</f>
        <v>546.431971282174</v>
      </c>
      <c r="H16" s="2"/>
      <c r="I16" s="2">
        <f t="shared" si="0"/>
        <v>57.879786559467355</v>
      </c>
      <c r="J16" s="2">
        <f t="shared" si="1"/>
        <v>605.95828323584749</v>
      </c>
      <c r="K16" s="2"/>
    </row>
    <row r="17" spans="2:19" x14ac:dyDescent="0.3">
      <c r="B17" s="18">
        <v>6</v>
      </c>
      <c r="C17" s="1">
        <v>1.0349999999999999</v>
      </c>
      <c r="D17" s="1">
        <v>0.96599999999999997</v>
      </c>
      <c r="E17" s="1"/>
      <c r="F17" s="2">
        <f>C17/(2*PI()*E5*H5)</f>
        <v>1830.2818455567963</v>
      </c>
      <c r="G17" s="2">
        <f>D17/(2*PI()*E5*H5)</f>
        <v>1708.26305585301</v>
      </c>
      <c r="H17" s="2"/>
      <c r="I17" s="2">
        <f t="shared" si="0"/>
        <v>180.90928456026754</v>
      </c>
      <c r="J17" s="2">
        <f t="shared" si="1"/>
        <v>193.83137631457234</v>
      </c>
      <c r="K17" s="2"/>
    </row>
    <row r="18" spans="2:19" x14ac:dyDescent="0.3">
      <c r="B18" s="18"/>
      <c r="C18" s="1">
        <v>1.4139999999999999</v>
      </c>
      <c r="D18" s="1">
        <v>0.70709999999999995</v>
      </c>
      <c r="E18" s="11"/>
      <c r="F18" s="2">
        <f>C18/(2*PI()*E5*H5)</f>
        <v>2500.5009947993335</v>
      </c>
      <c r="G18" s="2">
        <f>D18/(2*PI()*E5*H5)</f>
        <v>1250.4273362253243</v>
      </c>
      <c r="H18" s="2"/>
      <c r="I18" s="2">
        <f t="shared" si="0"/>
        <v>132.41945510599498</v>
      </c>
      <c r="J18" s="2">
        <f t="shared" si="1"/>
        <v>264.80145597493549</v>
      </c>
      <c r="K18" s="2"/>
    </row>
    <row r="19" spans="2:19" x14ac:dyDescent="0.3">
      <c r="B19" s="18"/>
      <c r="C19" s="1">
        <v>3.863</v>
      </c>
      <c r="D19" s="1">
        <v>0.25879999999999997</v>
      </c>
      <c r="E19" s="1"/>
      <c r="F19" s="2">
        <f>C19/(2*PI()*E5*H5)</f>
        <v>6831.2838351554637</v>
      </c>
      <c r="G19" s="2">
        <f>D19/(2*PI()*E5*H5)</f>
        <v>457.65888080202791</v>
      </c>
      <c r="H19" s="2"/>
      <c r="I19" s="2">
        <f t="shared" si="0"/>
        <v>48.470388174961656</v>
      </c>
      <c r="J19" s="2">
        <f t="shared" si="1"/>
        <v>723.49733199334196</v>
      </c>
      <c r="K19" s="2"/>
    </row>
    <row r="20" spans="2:19" x14ac:dyDescent="0.3">
      <c r="B20" s="17">
        <v>7</v>
      </c>
      <c r="C20" s="10">
        <v>1.5309999999999999</v>
      </c>
      <c r="D20" s="10">
        <v>1.3360000000000001</v>
      </c>
      <c r="E20" s="10">
        <v>0.48849999999999999</v>
      </c>
      <c r="F20" s="2">
        <f>C20/(2*PI()*E5*H5)</f>
        <v>2707.4024208187975</v>
      </c>
      <c r="G20" s="2">
        <f>D20/(2*PI()*E5*H5)</f>
        <v>2362.5667107863578</v>
      </c>
      <c r="H20" s="2">
        <f>E20/(2*PI()*E5*H5)</f>
        <v>863.8576633376764</v>
      </c>
      <c r="I20" s="2">
        <f t="shared" si="0"/>
        <v>122.29987558450483</v>
      </c>
      <c r="J20" s="2">
        <f t="shared" si="1"/>
        <v>140.15053107775216</v>
      </c>
      <c r="K20" s="2">
        <f>(1/(2*PI()*$I$5*$L$5))/E20</f>
        <v>383.29807475921575</v>
      </c>
    </row>
    <row r="21" spans="2:19" x14ac:dyDescent="0.3">
      <c r="B21" s="17"/>
      <c r="C21" s="10">
        <v>1.6040000000000001</v>
      </c>
      <c r="D21" s="10">
        <v>0.62350000000000005</v>
      </c>
      <c r="E21" s="10"/>
      <c r="F21" s="2">
        <f>C21/(2*PI()*E5*H5)</f>
        <v>2836.4947635488907</v>
      </c>
      <c r="G21" s="2">
        <f>D21/(2*PI()*E5*H5)</f>
        <v>1102.5900779755195</v>
      </c>
      <c r="H21" s="2"/>
      <c r="I21" s="2">
        <f t="shared" si="0"/>
        <v>116.73385880291576</v>
      </c>
      <c r="J21" s="2">
        <f t="shared" si="1"/>
        <v>300.30651085786184</v>
      </c>
      <c r="K21" s="2"/>
      <c r="M21" t="s">
        <v>23</v>
      </c>
      <c r="S21" t="s">
        <v>24</v>
      </c>
    </row>
    <row r="22" spans="2:19" x14ac:dyDescent="0.3">
      <c r="B22" s="17"/>
      <c r="C22" s="10">
        <v>4.4930000000000003</v>
      </c>
      <c r="D22" s="10">
        <v>0.2225</v>
      </c>
      <c r="E22" s="10"/>
      <c r="F22" s="2">
        <f>C22/(2*PI()*E5*H5)</f>
        <v>7945.3684367987316</v>
      </c>
      <c r="G22" s="2">
        <f>D22/(2*PI()*E5*H5)</f>
        <v>393.46638708829687</v>
      </c>
      <c r="H22" s="2"/>
      <c r="I22" s="2">
        <f t="shared" si="0"/>
        <v>41.6739616113681</v>
      </c>
      <c r="J22" s="2">
        <f t="shared" si="1"/>
        <v>841.53307649382873</v>
      </c>
      <c r="K22" s="2"/>
    </row>
    <row r="23" spans="2:19" x14ac:dyDescent="0.3">
      <c r="B23" s="18">
        <v>8</v>
      </c>
      <c r="C23" s="1">
        <v>1.02</v>
      </c>
      <c r="D23" s="1">
        <v>0.98089999999999999</v>
      </c>
      <c r="E23" s="1"/>
      <c r="F23" s="2">
        <f>C23/(2*PI()*E5*H5)</f>
        <v>1803.7560217081473</v>
      </c>
      <c r="G23" s="2">
        <f>D23/(2*PI()*E5*H5)</f>
        <v>1734.6120408760016</v>
      </c>
      <c r="H23" s="2"/>
      <c r="I23" s="2">
        <f t="shared" si="0"/>
        <v>183.56971521556557</v>
      </c>
      <c r="J23" s="2">
        <f t="shared" si="1"/>
        <v>190.88705221722591</v>
      </c>
      <c r="K23" s="2"/>
    </row>
    <row r="24" spans="2:19" x14ac:dyDescent="0.3">
      <c r="B24" s="18"/>
      <c r="C24" s="1">
        <v>1.202</v>
      </c>
      <c r="D24" s="1">
        <v>0.83130000000000004</v>
      </c>
      <c r="E24" s="1"/>
      <c r="F24" s="2">
        <f>C24/(2*PI()*E5*H5)</f>
        <v>2125.6026844050912</v>
      </c>
      <c r="G24" s="2">
        <f>D24/(2*PI()*E5*H5)</f>
        <v>1470.0611576921401</v>
      </c>
      <c r="H24" s="2"/>
      <c r="I24" s="2">
        <f t="shared" si="0"/>
        <v>155.77463354399075</v>
      </c>
      <c r="J24" s="2">
        <f t="shared" si="1"/>
        <v>225.23891437492708</v>
      </c>
      <c r="K24" s="2"/>
    </row>
    <row r="25" spans="2:19" x14ac:dyDescent="0.3">
      <c r="B25" s="18"/>
      <c r="C25" s="1">
        <v>1.8</v>
      </c>
      <c r="D25" s="1">
        <v>0.55569999999999997</v>
      </c>
      <c r="E25" s="1"/>
      <c r="F25" s="2">
        <f>C25/(2*PI()*E5*H5)</f>
        <v>3183.098861837907</v>
      </c>
      <c r="G25" s="2">
        <f>D25/(2*PI()*E5*H5)</f>
        <v>982.69335417962486</v>
      </c>
      <c r="H25" s="2"/>
      <c r="I25" s="2">
        <f t="shared" si="0"/>
        <v>104.02283862215383</v>
      </c>
      <c r="J25" s="2">
        <f t="shared" si="1"/>
        <v>336.94639107409915</v>
      </c>
      <c r="K25" s="2"/>
    </row>
    <row r="26" spans="2:19" x14ac:dyDescent="0.3">
      <c r="B26" s="18"/>
      <c r="C26" s="1">
        <v>5.125</v>
      </c>
      <c r="D26" s="1">
        <v>0.19500000000000001</v>
      </c>
      <c r="E26" s="1"/>
      <c r="F26" s="2">
        <f>C26/(2*PI()*E5*H5)</f>
        <v>9062.9898149551518</v>
      </c>
      <c r="G26" s="2">
        <f>D26/(2*PI()*E5*H5)</f>
        <v>344.83571003243992</v>
      </c>
      <c r="H26" s="2"/>
      <c r="I26" s="2">
        <f t="shared" si="0"/>
        <v>36.534850638024757</v>
      </c>
      <c r="J26" s="2">
        <f t="shared" si="1"/>
        <v>960.21081805065069</v>
      </c>
      <c r="K26" s="2"/>
    </row>
    <row r="27" spans="2:19" x14ac:dyDescent="0.3">
      <c r="B27" s="17">
        <v>9</v>
      </c>
      <c r="C27" s="10">
        <v>1.4550000000000001</v>
      </c>
      <c r="D27" s="10">
        <v>1.327</v>
      </c>
      <c r="E27" s="10">
        <v>0.51700000000000002</v>
      </c>
      <c r="F27" s="2">
        <f>C27/(2*PI()*E5*H5)</f>
        <v>2573.004913318975</v>
      </c>
      <c r="G27" s="2">
        <f>D27/(2*PI()*E5*H5)</f>
        <v>2346.651216477168</v>
      </c>
      <c r="H27" s="2">
        <f>E27/(2*PI()*E5*H5)</f>
        <v>914.25672865010995</v>
      </c>
      <c r="I27" s="2">
        <f t="shared" si="0"/>
        <v>128.68804777998412</v>
      </c>
      <c r="J27" s="2">
        <f t="shared" si="1"/>
        <v>141.10106218528779</v>
      </c>
      <c r="K27" s="2">
        <f>(1/(2*PI()*$I$5*$L$5))/E27</f>
        <v>362.16849036726671</v>
      </c>
    </row>
    <row r="28" spans="2:19" x14ac:dyDescent="0.3">
      <c r="B28" s="17"/>
      <c r="C28" s="10">
        <v>1.3049999999999999</v>
      </c>
      <c r="D28" s="10">
        <v>0.7661</v>
      </c>
      <c r="E28" s="10"/>
      <c r="F28" s="2">
        <f>C28/(2*PI()*E5*H5)</f>
        <v>2307.7466748324823</v>
      </c>
      <c r="G28" s="2">
        <f>D28/(2*PI()*E5*H5)</f>
        <v>1354.7622433633449</v>
      </c>
      <c r="H28" s="2"/>
      <c r="I28" s="2">
        <f t="shared" si="0"/>
        <v>143.47977740986735</v>
      </c>
      <c r="J28" s="2">
        <f t="shared" si="1"/>
        <v>244.40818368343153</v>
      </c>
      <c r="K28" s="2"/>
    </row>
    <row r="29" spans="2:19" x14ac:dyDescent="0.3">
      <c r="B29" s="17"/>
      <c r="C29" s="10">
        <v>2</v>
      </c>
      <c r="D29" s="10">
        <v>0.5</v>
      </c>
      <c r="E29" s="10"/>
      <c r="F29" s="2">
        <f>C29/(2*PI()*E5*H5)</f>
        <v>3536.7765131532301</v>
      </c>
      <c r="G29" s="2">
        <f>D29/(2*PI()*E5*H5)</f>
        <v>884.19412828830752</v>
      </c>
      <c r="H29" s="2"/>
      <c r="I29" s="2">
        <f t="shared" si="0"/>
        <v>93.620554759938443</v>
      </c>
      <c r="J29" s="2">
        <f t="shared" si="1"/>
        <v>374.48221903975377</v>
      </c>
      <c r="K29" s="2"/>
    </row>
    <row r="30" spans="2:19" x14ac:dyDescent="0.3">
      <c r="B30" s="17"/>
      <c r="C30" s="10">
        <v>5.758</v>
      </c>
      <c r="D30" s="10">
        <v>0.1736</v>
      </c>
      <c r="E30" s="10"/>
      <c r="F30" s="2">
        <f>C30/(2*PI()*E5*H5)</f>
        <v>10182.37958136815</v>
      </c>
      <c r="G30" s="2">
        <f>D30/(2*PI()*E5*H5)</f>
        <v>306.99220134170037</v>
      </c>
      <c r="H30" s="2"/>
      <c r="I30" s="2">
        <f t="shared" si="0"/>
        <v>32.518428190322489</v>
      </c>
      <c r="J30" s="2">
        <f t="shared" si="1"/>
        <v>1078.577819814959</v>
      </c>
      <c r="K30" s="2"/>
    </row>
    <row r="31" spans="2:19" x14ac:dyDescent="0.3">
      <c r="B31" s="18">
        <v>10</v>
      </c>
      <c r="C31" s="1">
        <v>1.012</v>
      </c>
      <c r="D31" s="1">
        <v>0.98740000000000006</v>
      </c>
      <c r="E31" s="1"/>
      <c r="F31" s="2">
        <f>C31/(2*PI()*E5*H5)</f>
        <v>1789.6089156555345</v>
      </c>
      <c r="G31" s="2">
        <f>D31/(2*PI()*E5*H5)</f>
        <v>1746.1065645437498</v>
      </c>
      <c r="H31" s="2"/>
      <c r="I31" s="2">
        <f t="shared" si="0"/>
        <v>185.02085920936452</v>
      </c>
      <c r="J31" s="2">
        <f t="shared" si="1"/>
        <v>189.63045323058222</v>
      </c>
      <c r="K31" s="2"/>
    </row>
    <row r="32" spans="2:19" x14ac:dyDescent="0.3">
      <c r="B32" s="18"/>
      <c r="C32" s="1">
        <v>1.1220000000000001</v>
      </c>
      <c r="D32" s="1">
        <v>0.89080000000000004</v>
      </c>
      <c r="E32" s="1"/>
      <c r="F32" s="2">
        <f>C32/(2*PI()*E5*H5)</f>
        <v>1984.1316238789623</v>
      </c>
      <c r="G32" s="2">
        <f>D32/(2*PI()*E5*H5)</f>
        <v>1575.2802589584487</v>
      </c>
      <c r="H32" s="2"/>
      <c r="I32" s="2">
        <f t="shared" si="0"/>
        <v>166.88155928687777</v>
      </c>
      <c r="J32" s="2">
        <f t="shared" si="1"/>
        <v>210.19433039950255</v>
      </c>
      <c r="K32" s="2"/>
    </row>
    <row r="33" spans="2:11" x14ac:dyDescent="0.3">
      <c r="B33" s="18"/>
      <c r="C33" s="1">
        <v>1.4139999999999999</v>
      </c>
      <c r="D33" s="1">
        <v>0.70709999999999995</v>
      </c>
      <c r="E33" s="1"/>
      <c r="F33" s="2">
        <f>C33/(2*PI()*E5*H5)</f>
        <v>2500.5009947993335</v>
      </c>
      <c r="G33" s="2">
        <f>D33/(2*PI()*E5*H5)</f>
        <v>1250.4273362253243</v>
      </c>
      <c r="H33" s="2"/>
      <c r="I33" s="2">
        <f t="shared" si="0"/>
        <v>132.41945510599498</v>
      </c>
      <c r="J33" s="2">
        <f t="shared" si="1"/>
        <v>264.80145597493549</v>
      </c>
      <c r="K33" s="2"/>
    </row>
    <row r="34" spans="2:11" x14ac:dyDescent="0.3">
      <c r="B34" s="18"/>
      <c r="C34" s="1">
        <v>2.202</v>
      </c>
      <c r="D34" s="1">
        <v>0.45400000000000001</v>
      </c>
      <c r="E34" s="1"/>
      <c r="F34" s="2">
        <f>C34/(2*PI()*E5*H5)</f>
        <v>3893.990940981706</v>
      </c>
      <c r="G34" s="2">
        <f>D34/(2*PI()*E5*H5)</f>
        <v>802.84826848578325</v>
      </c>
      <c r="H34" s="2"/>
      <c r="I34" s="2">
        <f t="shared" si="0"/>
        <v>85.032293151624387</v>
      </c>
      <c r="J34" s="2">
        <f t="shared" si="1"/>
        <v>412.42535136536759</v>
      </c>
      <c r="K34" s="2"/>
    </row>
    <row r="35" spans="2:11" x14ac:dyDescent="0.3">
      <c r="B35" s="18"/>
      <c r="C35" s="1">
        <v>6.39</v>
      </c>
      <c r="D35" s="1">
        <v>0.15629999999999999</v>
      </c>
      <c r="E35" s="1"/>
      <c r="F35" s="2">
        <f>C35/(2*PI()*E5*H5)</f>
        <v>11300.00095952457</v>
      </c>
      <c r="G35" s="2">
        <f>D35/(2*PI()*E5*H5)</f>
        <v>276.39908450292489</v>
      </c>
      <c r="H35" s="2"/>
      <c r="I35" s="2">
        <f t="shared" si="0"/>
        <v>29.302208062578543</v>
      </c>
      <c r="J35" s="2">
        <f t="shared" si="1"/>
        <v>1197.9597538059943</v>
      </c>
      <c r="K35" s="2"/>
    </row>
  </sheetData>
  <mergeCells count="12">
    <mergeCell ref="E2:H2"/>
    <mergeCell ref="I2:L2"/>
    <mergeCell ref="I9:K9"/>
    <mergeCell ref="F9:H9"/>
    <mergeCell ref="B9:E9"/>
    <mergeCell ref="B27:B30"/>
    <mergeCell ref="B31:B35"/>
    <mergeCell ref="B13:B14"/>
    <mergeCell ref="B15:B16"/>
    <mergeCell ref="B17:B19"/>
    <mergeCell ref="B20:B22"/>
    <mergeCell ref="B23:B26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Palacios Figueroa</dc:creator>
  <cp:keywords/>
  <dc:description/>
  <cp:lastModifiedBy>OSCAR ANDRES GUTIERREZ RIVADENEIRA</cp:lastModifiedBy>
  <cp:revision/>
  <dcterms:created xsi:type="dcterms:W3CDTF">2022-11-30T00:39:21Z</dcterms:created>
  <dcterms:modified xsi:type="dcterms:W3CDTF">2023-11-20T20:09:00Z</dcterms:modified>
  <cp:category/>
  <cp:contentStatus/>
</cp:coreProperties>
</file>