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CIO" sheetId="1" state="visible" r:id="rId2"/>
    <sheet name="EMPRESARIAL" sheetId="2" state="visible" r:id="rId3"/>
    <sheet name="CONTADO" sheetId="3" state="visible" r:id="rId4"/>
    <sheet name="FACTURACION" sheetId="4" state="visible" r:id="rId5"/>
    <sheet name="OID" sheetId="5" state="visible" r:id="rId6"/>
    <sheet name="INVENTARIOS" sheetId="6" state="visible" r:id="rId7"/>
    <sheet name="PACIENT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??</author>
  </authors>
  <commentList>
    <comment ref="AA2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</text>
    </comment>
    <comment ref="AB2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??</author>
  </authors>
  <commentList>
    <comment ref="X8" authorId="0">
      <text>
        <r>
          <rPr>
            <sz val="12"/>
            <color rgb="FF000000"/>
            <rFont val="Calibri"/>
            <family val="2"/>
            <charset val="1"/>
          </rPr>
          <t xml:space="preserve">Esto ira eb¿n ventana dw¿etalles
</t>
        </r>
      </text>
    </comment>
    <comment ref="AD7" authorId="0">
      <text>
        <r>
          <rPr>
            <sz val="12"/>
            <color rgb="FF000000"/>
            <rFont val="Calibri"/>
            <family val="2"/>
            <charset val="1"/>
          </rPr>
          <t xml:space="preserve">Btn
</t>
        </r>
      </text>
    </comment>
  </commentList>
</comments>
</file>

<file path=xl/sharedStrings.xml><?xml version="1.0" encoding="utf-8"?>
<sst xmlns="http://schemas.openxmlformats.org/spreadsheetml/2006/main" count="1575" uniqueCount="513">
  <si>
    <t xml:space="preserve">                                                                          OPTICA AV PLUS S A DE C V </t>
  </si>
  <si>
    <t xml:space="preserve">ARELY VASQUEZ</t>
  </si>
  <si>
    <r>
      <rPr>
        <sz val="12"/>
        <color rgb="FFFFFFFF"/>
        <rFont val="Calibri (Cuerpo)"/>
        <family val="0"/>
        <charset val="1"/>
      </rPr>
      <t xml:space="preserve">                                  </t>
    </r>
    <r>
      <rPr>
        <sz val="12"/>
        <color rgb="FFFFFFFF"/>
        <rFont val="Times New Roman"/>
        <family val="1"/>
        <charset val="1"/>
      </rPr>
      <t xml:space="preserve">                                     SUCURSAL METROCENTRO SAN SALVADOR</t>
    </r>
  </si>
  <si>
    <t xml:space="preserve">CERRAR SESION </t>
  </si>
  <si>
    <t xml:space="preserve">MENU</t>
  </si>
  <si>
    <t xml:space="preserve">INICIO</t>
  </si>
  <si>
    <t xml:space="preserve">EMPRESARIAL</t>
  </si>
  <si>
    <t xml:space="preserve">GENERACION DE PACIENTES</t>
  </si>
  <si>
    <t xml:space="preserve">VENTAS Y FACTURACION</t>
  </si>
  <si>
    <t xml:space="preserve">CUENTAS DE CONTADO</t>
  </si>
  <si>
    <t xml:space="preserve">CUENTAS CON ORDEN DE DESCUENTO</t>
  </si>
  <si>
    <t xml:space="preserve">MISION</t>
  </si>
  <si>
    <t xml:space="preserve">VISION</t>
  </si>
  <si>
    <t xml:space="preserve">CUENTAS DE CARGO AUTOMATICO</t>
  </si>
  <si>
    <t xml:space="preserve">CREDITOS Y COBROS </t>
  </si>
  <si>
    <t xml:space="preserve">LABORATORIOS</t>
  </si>
  <si>
    <t xml:space="preserve">INVENTARIOS</t>
  </si>
  <si>
    <t xml:space="preserve">REPORTES GENERALES</t>
  </si>
  <si>
    <r>
      <rPr>
        <b val="true"/>
        <sz val="12"/>
        <color rgb="FF000000"/>
        <rFont val="Times New Roman"/>
        <family val="1"/>
        <charset val="1"/>
      </rPr>
      <t xml:space="preserve">INDICACIONES INICIALES. </t>
    </r>
    <r>
      <rPr>
        <sz val="12"/>
        <color rgb="FF000000"/>
        <rFont val="Times New Roman"/>
        <family val="1"/>
        <charset val="1"/>
      </rPr>
      <t xml:space="preserve">                                                                                                                                                                                       TODA LA INFORMACION A LA CUAL SE LE BRINDARA ACCESO QUEDA BAJO RESPONSABILIDAD DEL USUARIO ASI TAMBIEN CUALQUIER CAMBIO GENERADO DENTRO DEL SISTEMA SERA SOMETIDO A RESGUARDO Y CONFIDENCIALIDAD DEL COLABORADOR. NO SE ADMITIRA EL COMPARTIR USURARIOS NI CLAVES YA QUE TENDRA UNA SANCION TOTAL O PARCIAL SEGUN LA GRAVEDAD DE LA EVENTUALIDAD.</t>
    </r>
  </si>
  <si>
    <t xml:space="preserve">REPORTES PLANILLEROS</t>
  </si>
  <si>
    <t xml:space="preserve">COMPRAS</t>
  </si>
  <si>
    <t xml:space="preserve">CONTABILIDAD</t>
  </si>
  <si>
    <t xml:space="preserve">PASO 2</t>
  </si>
  <si>
    <t xml:space="preserve">PASO 6</t>
  </si>
  <si>
    <t xml:space="preserve">OPTICA AV PLUS S A DE C V </t>
  </si>
  <si>
    <t xml:space="preserve">PASO 1</t>
  </si>
  <si>
    <t xml:space="preserve">CONVENIOS</t>
  </si>
  <si>
    <t xml:space="preserve">NEGOCIACIONES</t>
  </si>
  <si>
    <t xml:space="preserve">INFORMES DEL DIRECTORIO</t>
  </si>
  <si>
    <t xml:space="preserve">SUCURSAL METROCENTRO SAN SALVADOR</t>
  </si>
  <si>
    <t xml:space="preserve">CREACION</t>
  </si>
  <si>
    <t xml:space="preserve">CITAS</t>
  </si>
  <si>
    <t xml:space="preserve">FECHA INICIO</t>
  </si>
  <si>
    <t xml:space="preserve">GESTOR</t>
  </si>
  <si>
    <t xml:space="preserve">EMPRESA</t>
  </si>
  <si>
    <t xml:space="preserve">CONTACTO</t>
  </si>
  <si>
    <t xml:space="preserve">CARGO</t>
  </si>
  <si>
    <t xml:space="preserve">TELEFONOS</t>
  </si>
  <si>
    <t xml:space="preserve">DIRECCION</t>
  </si>
  <si>
    <t xml:space="preserve">CORREO</t>
  </si>
  <si>
    <t xml:space="preserve">TIPO DE CONVENIO</t>
  </si>
  <si>
    <t xml:space="preserve">AGREGAR PDF</t>
  </si>
  <si>
    <t xml:space="preserve">JORNADAS</t>
  </si>
  <si>
    <t xml:space="preserve">DIRECTORIO EMPRESARIAL</t>
  </si>
  <si>
    <t xml:space="preserve">DENIS CORVERA</t>
  </si>
  <si>
    <t xml:space="preserve">ACACCIBA DE R L</t>
  </si>
  <si>
    <t xml:space="preserve">MIGUEL GONZALEZ</t>
  </si>
  <si>
    <t xml:space="preserve">RECURSOS HUMANOS</t>
  </si>
  <si>
    <t xml:space="preserve">2276-3453.         2254-3422</t>
  </si>
  <si>
    <t xml:space="preserve">CIUDAD BARRIOS CASA 23 BARRIO EL CENTRO SAN MIGUEL</t>
  </si>
  <si>
    <t xml:space="preserve">miguel.gonzalez@gmail.com</t>
  </si>
  <si>
    <t xml:space="preserve">COOPERATIVISTA</t>
  </si>
  <si>
    <t xml:space="preserve">CONVENIO FIRMADO</t>
  </si>
  <si>
    <t xml:space="preserve">CALENDARIO</t>
  </si>
  <si>
    <t xml:space="preserve">DOCUMENTO </t>
  </si>
  <si>
    <t xml:space="preserve">PROTOCOLO DE TRABAJO</t>
  </si>
  <si>
    <t xml:space="preserve">ESTADO</t>
  </si>
  <si>
    <t xml:space="preserve">FORMULARIO DE CONVENIO</t>
  </si>
  <si>
    <t xml:space="preserve">BUSQUEDA</t>
  </si>
  <si>
    <t xml:space="preserve">COMPARATIVO DE TODOS LOS AÑOS</t>
  </si>
  <si>
    <t xml:space="preserve">NOMBRE DE EMPRESA</t>
  </si>
  <si>
    <t xml:space="preserve">HILASAL</t>
  </si>
  <si>
    <t xml:space="preserve">MAYO DEL 2020</t>
  </si>
  <si>
    <t xml:space="preserve">CONTADO</t>
  </si>
  <si>
    <t xml:space="preserve">ACTUALIZACION DE CONVENIO</t>
  </si>
  <si>
    <t xml:space="preserve">INFORMACION</t>
  </si>
  <si>
    <t xml:space="preserve">AMARILLO</t>
  </si>
  <si>
    <t xml:space="preserve">EDITAR / IMPRIMIR</t>
  </si>
  <si>
    <t xml:space="preserve">OPTICA AV PLUS 2020</t>
  </si>
  <si>
    <t xml:space="preserve">CREACION 1</t>
  </si>
  <si>
    <t xml:space="preserve">CITAS 2</t>
  </si>
  <si>
    <t xml:space="preserve">NEGOCIACIONES  3</t>
  </si>
  <si>
    <t xml:space="preserve">CONVENIOS 4</t>
  </si>
  <si>
    <t xml:space="preserve">CALENDARIO DE JORNADA 5</t>
  </si>
  <si>
    <t xml:space="preserve">INFORMES DE PRODUCTIVIDAD 6</t>
  </si>
  <si>
    <t xml:space="preserve">MARICARMEN FUNES</t>
  </si>
  <si>
    <t xml:space="preserve">DOMINGO</t>
  </si>
  <si>
    <t xml:space="preserve">LUNES </t>
  </si>
  <si>
    <t xml:space="preserve">MARTES </t>
  </si>
  <si>
    <t xml:space="preserve">MIERCOLES</t>
  </si>
  <si>
    <t xml:space="preserve">JUEVES </t>
  </si>
  <si>
    <t xml:space="preserve">VIERNES</t>
  </si>
  <si>
    <t xml:space="preserve">SABADO</t>
  </si>
  <si>
    <t xml:space="preserve">LORENA ROMERO</t>
  </si>
  <si>
    <t xml:space="preserve">CAJA DE CREDITO CIUDAD BARRIOS</t>
  </si>
  <si>
    <t xml:space="preserve">CLAUDIA AYALA</t>
  </si>
  <si>
    <t xml:space="preserve">BIENESTAR LABORAL</t>
  </si>
  <si>
    <t xml:space="preserve">2312-2343             7654-8776</t>
  </si>
  <si>
    <t xml:space="preserve">SAN MIGUEL </t>
  </si>
  <si>
    <t xml:space="preserve">claudia.ayala@gmail.com</t>
  </si>
  <si>
    <t xml:space="preserve">DESCUENTO EN PLANILLA</t>
  </si>
  <si>
    <t xml:space="preserve">ENERO </t>
  </si>
  <si>
    <t xml:space="preserve">FEBRERO</t>
  </si>
  <si>
    <t xml:space="preserve">MARZO </t>
  </si>
  <si>
    <t xml:space="preserve">ABRIL</t>
  </si>
  <si>
    <t xml:space="preserve">MAYO </t>
  </si>
  <si>
    <t xml:space="preserve">JUNIO </t>
  </si>
  <si>
    <t xml:space="preserve">JULIO 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</si>
  <si>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</si>
  <si>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</si>
  <si>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</si>
  <si>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</si>
  <si>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</si>
  <si>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AREA A CARGO</t>
  </si>
  <si>
    <t xml:space="preserve"> </t>
  </si>
  <si>
    <t xml:space="preserve">CALENDARIO DE JORNADAS</t>
  </si>
  <si>
    <t xml:space="preserve">ARELY FLORES</t>
  </si>
  <si>
    <t xml:space="preserve">HANESBRAND</t>
  </si>
  <si>
    <t xml:space="preserve">MICHELLE SEGOVIA</t>
  </si>
  <si>
    <t xml:space="preserve">2321-2211</t>
  </si>
  <si>
    <t xml:space="preserve">SAN JUAN OPICO</t>
  </si>
  <si>
    <t xml:space="preserve">michelle.segovia@gmail.com</t>
  </si>
  <si>
    <t xml:space="preserve">CARGO AUTOMATICO</t>
  </si>
  <si>
    <t xml:space="preserve">VERDE</t>
  </si>
  <si>
    <t xml:space="preserve">OPTICA AV PLUS 2021</t>
  </si>
  <si>
    <t xml:space="preserve">GENERACION DE VENTAS</t>
  </si>
  <si>
    <t xml:space="preserve">&lt;    MAYO DEL 2020   &gt;</t>
  </si>
  <si>
    <t xml:space="preserve">VENTAS DE CONTADO</t>
  </si>
  <si>
    <t xml:space="preserve">ROJO</t>
  </si>
  <si>
    <t xml:space="preserve">2250-1022</t>
  </si>
  <si>
    <t xml:space="preserve">7502-4563</t>
  </si>
  <si>
    <t xml:space="preserve">2250-1323</t>
  </si>
  <si>
    <t xml:space="preserve">OPTICA AV PLUS 2022</t>
  </si>
  <si>
    <t xml:space="preserve">VENTAS ORDEN DE DESCUENTO</t>
  </si>
  <si>
    <t xml:space="preserve">DIRECION DE LA CENTRAL</t>
  </si>
  <si>
    <t xml:space="preserve">PRIMERA CALLE PONIENTE POLIGONO E EDIFICIO 13</t>
  </si>
  <si>
    <t xml:space="preserve">VENTAS DE CARGO AUTOMATICO</t>
  </si>
  <si>
    <t xml:space="preserve">maricarmen.funes@hilasal.com.sv</t>
  </si>
  <si>
    <t xml:space="preserve">FECHA:</t>
  </si>
  <si>
    <t xml:space="preserve">USUARIO:</t>
  </si>
  <si>
    <t xml:space="preserve">FREDY VALLADARES</t>
  </si>
  <si>
    <t xml:space="preserve">ALERTAS PENDIENTES</t>
  </si>
  <si>
    <t xml:space="preserve">CIERRE DE CONVENIOS</t>
  </si>
  <si>
    <t xml:space="preserve">TEXTO</t>
  </si>
  <si>
    <t xml:space="preserve">INVENTARIOS </t>
  </si>
  <si>
    <t xml:space="preserve">2210 3242</t>
  </si>
  <si>
    <t xml:space="preserve">7439-1434</t>
  </si>
  <si>
    <t xml:space="preserve">CITAS PARA CONVENIO</t>
  </si>
  <si>
    <t xml:space="preserve">CONVENIOS DENEGADOS</t>
  </si>
  <si>
    <t xml:space="preserve">PROYECCIONES DEL MES DE MAYO 2020</t>
  </si>
  <si>
    <t xml:space="preserve">LOGROS EFECTUADOS</t>
  </si>
  <si>
    <t xml:space="preserve">2312-2343       7654-8776</t>
  </si>
  <si>
    <t xml:space="preserve">TIPO DE CREDITO</t>
  </si>
  <si>
    <t xml:space="preserve">EMPRESAS GESTIONADAS</t>
  </si>
  <si>
    <t xml:space="preserve">FORMA DE PAGO</t>
  </si>
  <si>
    <t xml:space="preserve">ABONO A CUENTA BANCARIA</t>
  </si>
  <si>
    <t xml:space="preserve">FORMULARIO </t>
  </si>
  <si>
    <t xml:space="preserve">EMPRESAS CON CONVENIO</t>
  </si>
  <si>
    <t xml:space="preserve">FECHA DE ABONOS</t>
  </si>
  <si>
    <t xml:space="preserve">30 DE CADA MES</t>
  </si>
  <si>
    <t xml:space="preserve">GENERACION DE JORNADAS HILASAL</t>
  </si>
  <si>
    <t xml:space="preserve">NOTIFICAR</t>
  </si>
  <si>
    <t xml:space="preserve">HORA:</t>
  </si>
  <si>
    <t xml:space="preserve">EMPRESAS FUERA DE CONVENIO</t>
  </si>
  <si>
    <t xml:space="preserve">SUCURSALES</t>
  </si>
  <si>
    <t xml:space="preserve">TELEFONO DE ENCARGADO</t>
  </si>
  <si>
    <t xml:space="preserve">COLABORADORES</t>
  </si>
  <si>
    <t xml:space="preserve">ACTIVIDAD</t>
  </si>
  <si>
    <t xml:space="preserve">ENTREGA DE PROPUESTA</t>
  </si>
  <si>
    <t xml:space="preserve">FECHA</t>
  </si>
  <si>
    <t xml:space="preserve">ASESORES</t>
  </si>
  <si>
    <t xml:space="preserve">OPTOMETRAS</t>
  </si>
  <si>
    <t xml:space="preserve">SUCURSAL</t>
  </si>
  <si>
    <t xml:space="preserve">PACIENTES ATENDIDOS</t>
  </si>
  <si>
    <t xml:space="preserve">MONTO APROBADO</t>
  </si>
  <si>
    <t xml:space="preserve">JORNADAS DEL MES</t>
  </si>
  <si>
    <t xml:space="preserve">HILASAL PROCERES</t>
  </si>
  <si>
    <t xml:space="preserve">ESTER RODRIGUEZ</t>
  </si>
  <si>
    <t xml:space="preserve">METROCENTO SAN SALVADOR</t>
  </si>
  <si>
    <t xml:space="preserve">fecha de cita</t>
  </si>
  <si>
    <t xml:space="preserve">HORA FECHA</t>
  </si>
  <si>
    <t xml:space="preserve">LUNES 17 10:30:00 a. m.</t>
  </si>
  <si>
    <t xml:space="preserve">DENIS/ARELY</t>
  </si>
  <si>
    <t xml:space="preserve">YENY/ANDRES</t>
  </si>
  <si>
    <t xml:space="preserve">CARRETERA A SANTA ANA</t>
  </si>
  <si>
    <t xml:space="preserve">CONVENIDOS AL   CONTADO</t>
  </si>
  <si>
    <t xml:space="preserve">HILASAL SANTA ANA</t>
  </si>
  <si>
    <t xml:space="preserve">MARICARMEN</t>
  </si>
  <si>
    <t xml:space="preserve">SANTA ANA</t>
  </si>
  <si>
    <t xml:space="preserve">INVOLUCRADOS</t>
  </si>
  <si>
    <t xml:space="preserve">ARELY VASQUEZ, DENIS COVERA</t>
  </si>
  <si>
    <t xml:space="preserve">ARELY</t>
  </si>
  <si>
    <t xml:space="preserve">ANDRES</t>
  </si>
  <si>
    <t xml:space="preserve">CONVENIOS DE CARGO AUTOMATICO</t>
  </si>
  <si>
    <t xml:space="preserve">HILASAL SAN MIGUEL</t>
  </si>
  <si>
    <t xml:space="preserve">EDGARDO LOPEZ</t>
  </si>
  <si>
    <t xml:space="preserve">SAN MIGUEL CENTRO</t>
  </si>
  <si>
    <t xml:space="preserve">FECHA DE NOTIFICACION</t>
  </si>
  <si>
    <t xml:space="preserve">16 DE MAYO DEL 2020</t>
  </si>
  <si>
    <t xml:space="preserve">HORA</t>
  </si>
  <si>
    <t xml:space="preserve">CONVENIOS DE DESCUENTO EN PLANILLA</t>
  </si>
  <si>
    <t xml:space="preserve">HORA DE NOTIFICACION</t>
  </si>
  <si>
    <t xml:space="preserve">TOTAL DE INGRESOS DEL MES</t>
  </si>
  <si>
    <t xml:space="preserve">RESULTADOS DE LAS CITAS</t>
  </si>
  <si>
    <t xml:space="preserve">TOTAL</t>
  </si>
  <si>
    <t xml:space="preserve">POR GESTION</t>
  </si>
  <si>
    <t xml:space="preserve">COMISION</t>
  </si>
  <si>
    <t xml:space="preserve">INFORME TEXTUAL</t>
  </si>
  <si>
    <t xml:space="preserve">DIRECTORIO</t>
  </si>
  <si>
    <t xml:space="preserve">EL LICENCIADO DE RRHH QUEDO SATISFECHO CON LA INFORMACION PRESENTADA</t>
  </si>
  <si>
    <t xml:space="preserve">ACORDAMOS NUEVA CITA PARA CIERRE DE NEGOCIO </t>
  </si>
  <si>
    <t xml:space="preserve">CONVENIOS </t>
  </si>
  <si>
    <t xml:space="preserve">EN PROCESO</t>
  </si>
  <si>
    <t xml:space="preserve">NEGACIONES</t>
  </si>
  <si>
    <t xml:space="preserve">INFORMES</t>
  </si>
  <si>
    <t xml:space="preserve">PRODUCTIVIDAD</t>
  </si>
  <si>
    <t xml:space="preserve">REALIZAR MODIFICACIONES EN EL CONVENIO</t>
  </si>
  <si>
    <t xml:space="preserve">TOTAL   </t>
  </si>
  <si>
    <t xml:space="preserve">DIRECTORIOS</t>
  </si>
  <si>
    <t xml:space="preserve">COLABORADOR</t>
  </si>
  <si>
    <t xml:space="preserve">CERRO CONVENIO</t>
  </si>
  <si>
    <t xml:space="preserve">SI</t>
  </si>
  <si>
    <t xml:space="preserve">NO</t>
  </si>
  <si>
    <t xml:space="preserve">AMARILLO </t>
  </si>
  <si>
    <t xml:space="preserve">ACTUALIZACIONES DE CONVENIO</t>
  </si>
  <si>
    <t xml:space="preserve">MODIFICAR</t>
  </si>
  <si>
    <t xml:space="preserve">ATRAS</t>
  </si>
  <si>
    <t xml:space="preserve">ADELANTE </t>
  </si>
  <si>
    <t xml:space="preserve">GUARDAR</t>
  </si>
  <si>
    <t xml:space="preserve">C</t>
  </si>
  <si>
    <t xml:space="preserve">ventana emergente de busqueda</t>
  </si>
  <si>
    <t xml:space="preserve">CONTROL DE CALIDAD</t>
  </si>
  <si>
    <t xml:space="preserve">TRABAJOS LISTOS PARA ENTREGA</t>
  </si>
  <si>
    <t xml:space="preserve">TRABAJOS CON MAS DE 30 DIAS SIN RETIRAR</t>
  </si>
  <si>
    <t xml:space="preserve">PROMOCIONES VIGENTES</t>
  </si>
  <si>
    <t xml:space="preserve">PACIENTE</t>
  </si>
  <si>
    <t xml:space="preserve">TELEFONO</t>
  </si>
  <si>
    <t xml:space="preserve">DIAGNOSTICO</t>
  </si>
  <si>
    <t xml:space="preserve">LABORATORIO</t>
  </si>
  <si>
    <t xml:space="preserve">QUIEN ENVIO </t>
  </si>
  <si>
    <t xml:space="preserve">ENVIO A LAB</t>
  </si>
  <si>
    <t xml:space="preserve">QUIEN RECIBIO</t>
  </si>
  <si>
    <t xml:space="preserve">REGRESO LAB</t>
  </si>
  <si>
    <t xml:space="preserve">ENTREGADO</t>
  </si>
  <si>
    <t xml:space="preserve">FAC PROVEEDOR</t>
  </si>
  <si>
    <t xml:space="preserve">ARO</t>
  </si>
  <si>
    <t xml:space="preserve">LENTE</t>
  </si>
  <si>
    <t xml:space="preserve">PRECIO ARO</t>
  </si>
  <si>
    <t xml:space="preserve">PRECIO LENTE</t>
  </si>
  <si>
    <t xml:space="preserve">TOTAL CLIENTE</t>
  </si>
  <si>
    <t xml:space="preserve">RECIBO INICIAL</t>
  </si>
  <si>
    <t xml:space="preserve">MONTO ABONADO</t>
  </si>
  <si>
    <t xml:space="preserve">RECIBO FINAL</t>
  </si>
  <si>
    <t xml:space="preserve">ABONO EXTRAORDINARIO</t>
  </si>
  <si>
    <t xml:space="preserve">NUMERO DE FACTURA</t>
  </si>
  <si>
    <t xml:space="preserve">MONTO FACTURADO</t>
  </si>
  <si>
    <t xml:space="preserve">FATIMA VANESSA SOLORZANO</t>
  </si>
  <si>
    <t xml:space="preserve">2232-3422</t>
  </si>
  <si>
    <t xml:space="preserve">EXPENDIENTE</t>
  </si>
  <si>
    <t xml:space="preserve">LOMED</t>
  </si>
  <si>
    <t xml:space="preserve">MAURICIO FLORES</t>
  </si>
  <si>
    <t xml:space="preserve">DC24342</t>
  </si>
  <si>
    <t xml:space="preserve">AND VAS</t>
  </si>
  <si>
    <t xml:space="preserve">VS AR</t>
  </si>
  <si>
    <t xml:space="preserve">BOTON DE ABONOS</t>
  </si>
  <si>
    <t xml:space="preserve">POR NOMBRE:</t>
  </si>
  <si>
    <t xml:space="preserve">KARLA GISELLE</t>
  </si>
  <si>
    <t xml:space="preserve">ESTADO VARILLAS</t>
  </si>
  <si>
    <t xml:space="preserve">ESTADO FRENTE</t>
  </si>
  <si>
    <t xml:space="preserve">CODOS Y FLEX</t>
  </si>
  <si>
    <t xml:space="preserve">GRADUACIONES</t>
  </si>
  <si>
    <t xml:space="preserve">ESTUCHE ASIGNADO</t>
  </si>
  <si>
    <t xml:space="preserve">ACCESORIOS</t>
  </si>
  <si>
    <t xml:space="preserve">REGALIA</t>
  </si>
  <si>
    <t xml:space="preserve">SOLUCION DE LIMPIEZA</t>
  </si>
  <si>
    <t xml:space="preserve">LIMPIEZA </t>
  </si>
  <si>
    <t xml:space="preserve">RESOLUCION</t>
  </si>
  <si>
    <t xml:space="preserve">NUEVA FECHA DE ENVIO </t>
  </si>
  <si>
    <t xml:space="preserve">REGRESO DE LAB</t>
  </si>
  <si>
    <t xml:space="preserve">REVISION EXTRAORDINARIA</t>
  </si>
  <si>
    <t xml:space="preserve">2232-3423</t>
  </si>
  <si>
    <t xml:space="preserve">DC24343</t>
  </si>
  <si>
    <t xml:space="preserve">POR FECHA:</t>
  </si>
  <si>
    <t xml:space="preserve">PERFECTO</t>
  </si>
  <si>
    <t xml:space="preserve">PERFECTAS</t>
  </si>
  <si>
    <t xml:space="preserve">INVENTARIO</t>
  </si>
  <si>
    <t xml:space="preserve">APROBADO</t>
  </si>
  <si>
    <t xml:space="preserve">2232-3424</t>
  </si>
  <si>
    <t xml:space="preserve">DC24344</t>
  </si>
  <si>
    <t xml:space="preserve">DE:</t>
  </si>
  <si>
    <t xml:space="preserve">HASTA:</t>
  </si>
  <si>
    <t xml:space="preserve">2232-3425</t>
  </si>
  <si>
    <t xml:space="preserve">DC24345</t>
  </si>
  <si>
    <t xml:space="preserve">POR MES:</t>
  </si>
  <si>
    <t xml:space="preserve">POR AÑO:</t>
  </si>
  <si>
    <t xml:space="preserve">2232-3426</t>
  </si>
  <si>
    <t xml:space="preserve">DC24346</t>
  </si>
  <si>
    <t xml:space="preserve">No. RECIBO:</t>
  </si>
  <si>
    <t xml:space="preserve">2232-3427</t>
  </si>
  <si>
    <t xml:space="preserve">DC24347</t>
  </si>
  <si>
    <t xml:space="preserve">No. FACTURA:</t>
  </si>
  <si>
    <t xml:space="preserve">2232-3428</t>
  </si>
  <si>
    <t xml:space="preserve">DC24348</t>
  </si>
  <si>
    <t xml:space="preserve">2232-3429</t>
  </si>
  <si>
    <t xml:space="preserve">DC24349</t>
  </si>
  <si>
    <t xml:space="preserve">2232-3430</t>
  </si>
  <si>
    <t xml:space="preserve">DC24350</t>
  </si>
  <si>
    <t xml:space="preserve">2232-3431</t>
  </si>
  <si>
    <t xml:space="preserve">DC24351</t>
  </si>
  <si>
    <t xml:space="preserve">2232-3432</t>
  </si>
  <si>
    <t xml:space="preserve">DC24352</t>
  </si>
  <si>
    <t xml:space="preserve">2232-3433</t>
  </si>
  <si>
    <t xml:space="preserve">DC24353</t>
  </si>
  <si>
    <t xml:space="preserve">2232-3434</t>
  </si>
  <si>
    <t xml:space="preserve">DC24354</t>
  </si>
  <si>
    <t xml:space="preserve">FAC</t>
  </si>
  <si>
    <t xml:space="preserve">VENTAS DE ORDEN DE DESCUENTO</t>
  </si>
  <si>
    <t xml:space="preserve">INFORMACION GENERAL</t>
  </si>
  <si>
    <t xml:space="preserve">CATEGORIA   A+</t>
  </si>
  <si>
    <t xml:space="preserve">CATEGORIA A </t>
  </si>
  <si>
    <t xml:space="preserve">CATEGORIA     B</t>
  </si>
  <si>
    <t xml:space="preserve">CATEGORIA   C</t>
  </si>
  <si>
    <t xml:space="preserve">SALDOS</t>
  </si>
  <si>
    <t xml:space="preserve">DETALLES DE ESTADOS INDIVIDUALES Y CONSOLIDADO</t>
  </si>
  <si>
    <t xml:space="preserve">INFORMACION DEL PACIENTE</t>
  </si>
  <si>
    <t xml:space="preserve">CONSULTA</t>
  </si>
  <si>
    <t xml:space="preserve">INFORMACION DE LA VENTA</t>
  </si>
  <si>
    <t xml:space="preserve">INFORMACION DEL LABORATORIO</t>
  </si>
  <si>
    <t xml:space="preserve">CREDITOS GENERALES</t>
  </si>
  <si>
    <t xml:space="preserve">CUENTAS CANCELADAS</t>
  </si>
  <si>
    <t xml:space="preserve">CUENTAS CONSTANTES</t>
  </si>
  <si>
    <t xml:space="preserve">CUENTAS POCO COSNTANTES</t>
  </si>
  <si>
    <t xml:space="preserve">CUENTAS IRRECUPERABLES</t>
  </si>
  <si>
    <t xml:space="preserve">SALDO TOTAL</t>
  </si>
  <si>
    <t xml:space="preserve">CATEGORIA A</t>
  </si>
  <si>
    <t xml:space="preserve">CATEGORIA B</t>
  </si>
  <si>
    <t xml:space="preserve">CATEGORIA C</t>
  </si>
  <si>
    <t xml:space="preserve">ESTADO GENERAL</t>
  </si>
  <si>
    <t xml:space="preserve">CATE.</t>
  </si>
  <si>
    <t xml:space="preserve">FECHA CREDITO</t>
  </si>
  <si>
    <t xml:space="preserve">CODIGO</t>
  </si>
  <si>
    <t xml:space="preserve">VEDEDOR</t>
  </si>
  <si>
    <t xml:space="preserve">OPTOMETRA</t>
  </si>
  <si>
    <t xml:space="preserve">NOMBRE</t>
  </si>
  <si>
    <t xml:space="preserve">JEFE INMEDIATO</t>
  </si>
  <si>
    <t xml:space="preserve">REFERENCIA 1</t>
  </si>
  <si>
    <t xml:space="preserve">REFERENCIA 2</t>
  </si>
  <si>
    <t xml:space="preserve">MONTO TOTAL </t>
  </si>
  <si>
    <t xml:space="preserve">CUOTA</t>
  </si>
  <si>
    <t xml:space="preserve">CREDITO EN MESES</t>
  </si>
  <si>
    <t xml:space="preserve">EFECTUADOS</t>
  </si>
  <si>
    <t xml:space="preserve">ATRASADOS</t>
  </si>
  <si>
    <t xml:space="preserve">PENDIENTES</t>
  </si>
  <si>
    <t xml:space="preserve">DIAS DE MORA</t>
  </si>
  <si>
    <t xml:space="preserve">ABONADO</t>
  </si>
  <si>
    <t xml:space="preserve">PENDIENTE DE COBRO</t>
  </si>
  <si>
    <t xml:space="preserve">MORA</t>
  </si>
  <si>
    <t xml:space="preserve">SALDO A PAGAR</t>
  </si>
  <si>
    <t xml:space="preserve">ABONOS</t>
  </si>
  <si>
    <t xml:space="preserve">ESTADO DE CUENTA</t>
  </si>
  <si>
    <t xml:space="preserve">DETALLES</t>
  </si>
  <si>
    <t xml:space="preserve">PACIENTES</t>
  </si>
  <si>
    <t xml:space="preserve">CONSOLIDADO</t>
  </si>
  <si>
    <t xml:space="preserve">B</t>
  </si>
  <si>
    <t xml:space="preserve">DENIS</t>
  </si>
  <si>
    <t xml:space="preserve">YENIFER</t>
  </si>
  <si>
    <t xml:space="preserve">MANUEL SORTO GONZALEZ</t>
  </si>
  <si>
    <t xml:space="preserve">3252-0987</t>
  </si>
  <si>
    <t xml:space="preserve">MARIA INES</t>
  </si>
  <si>
    <t xml:space="preserve">2250-1933</t>
  </si>
  <si>
    <t xml:space="preserve">5 MESES</t>
  </si>
  <si>
    <t xml:space="preserve">7343-9874</t>
  </si>
  <si>
    <t xml:space="preserve">AND VAS 2121</t>
  </si>
  <si>
    <t xml:space="preserve">MAURICIO</t>
  </si>
  <si>
    <t xml:space="preserve">IMPRIMIR / CORREO</t>
  </si>
  <si>
    <t xml:space="preserve">IMPRESSA REPUESTOS</t>
  </si>
  <si>
    <t xml:space="preserve">C. </t>
  </si>
  <si>
    <t xml:space="preserve">IMPRESSA</t>
  </si>
  <si>
    <t xml:space="preserve">CARMEN SOFIA BARAHONA</t>
  </si>
  <si>
    <t xml:space="preserve">2344-5342</t>
  </si>
  <si>
    <t xml:space="preserve">CONSUELO OSORIO</t>
  </si>
  <si>
    <t xml:space="preserve">2232-8788</t>
  </si>
  <si>
    <t xml:space="preserve">AND VAS 33222</t>
  </si>
  <si>
    <t xml:space="preserve">VENTAS Y FACTURACION </t>
  </si>
  <si>
    <t xml:space="preserve">A</t>
  </si>
  <si>
    <t xml:space="preserve">CORREOS</t>
  </si>
  <si>
    <t xml:space="preserve">ROSA NELLY MACHADO</t>
  </si>
  <si>
    <t xml:space="preserve">AND VAS 344221</t>
  </si>
  <si>
    <t xml:space="preserve">CUENTAS TOTALES</t>
  </si>
  <si>
    <t xml:space="preserve">CUENTAS DE ORDEN DE DESCUENTO</t>
  </si>
  <si>
    <t xml:space="preserve">VENDEDOR</t>
  </si>
  <si>
    <t xml:space="preserve">RECIBO</t>
  </si>
  <si>
    <t xml:space="preserve">MONTO</t>
  </si>
  <si>
    <t xml:space="preserve">QUIEN RECIBE</t>
  </si>
  <si>
    <t xml:space="preserve">CORTE</t>
  </si>
  <si>
    <t xml:space="preserve">OBSERVACIONES</t>
  </si>
  <si>
    <t xml:space="preserve">METROCENTRO</t>
  </si>
  <si>
    <t xml:space="preserve">CHEQUE</t>
  </si>
  <si>
    <t xml:space="preserve">EFECTIVO</t>
  </si>
  <si>
    <t xml:space="preserve">MAURY</t>
  </si>
  <si>
    <t xml:space="preserve">RESTA</t>
  </si>
  <si>
    <t xml:space="preserve">TOTOAL</t>
  </si>
  <si>
    <t xml:space="preserve">OID</t>
  </si>
  <si>
    <t xml:space="preserve">nnnnnnnn</t>
  </si>
  <si>
    <t xml:space="preserve">nnnn</t>
  </si>
  <si>
    <t xml:space="preserve">NNN</t>
  </si>
  <si>
    <t xml:space="preserve">NNNNN</t>
  </si>
  <si>
    <t xml:space="preserve">NNNN</t>
  </si>
  <si>
    <t xml:space="preserve">NNNNNN</t>
  </si>
  <si>
    <t xml:space="preserve">NNNNNNNN</t>
  </si>
  <si>
    <t xml:space="preserve">NNNNNNN</t>
  </si>
  <si>
    <t xml:space="preserve">COSTO ARO</t>
  </si>
  <si>
    <t xml:space="preserve">COSTO LENTE</t>
  </si>
  <si>
    <t xml:space="preserve">COMISION VENDEDOR</t>
  </si>
  <si>
    <t xml:space="preserve">COMISION ASOCIADOS</t>
  </si>
  <si>
    <t xml:space="preserve">COMISION OPTO</t>
  </si>
  <si>
    <t xml:space="preserve">COMISION CXC</t>
  </si>
  <si>
    <t xml:space="preserve">VENTA NETA</t>
  </si>
  <si>
    <t xml:space="preserve">IVA A PAGAR</t>
  </si>
  <si>
    <t xml:space="preserve">PAGO A CUENTA</t>
  </si>
  <si>
    <t xml:space="preserve">TOTAL -IVA - RENTA</t>
  </si>
  <si>
    <t xml:space="preserve">TOTAL COSTOS</t>
  </si>
  <si>
    <t xml:space="preserve">P-C ARO</t>
  </si>
  <si>
    <t xml:space="preserve">P-C LENTE</t>
  </si>
  <si>
    <t xml:space="preserve">UTILIDAD</t>
  </si>
  <si>
    <t xml:space="preserve">FAC 20 11/10/20</t>
  </si>
  <si>
    <t xml:space="preserve">FAC 324 23/10/20</t>
  </si>
  <si>
    <t xml:space="preserve">FAC 20 11/10/21</t>
  </si>
  <si>
    <t xml:space="preserve">FAC 324 23/10/21</t>
  </si>
  <si>
    <t xml:space="preserve">FAC 20 11/10/22</t>
  </si>
  <si>
    <t xml:space="preserve">FAC 324 23/10/22</t>
  </si>
  <si>
    <t xml:space="preserve">FORMA DE COBRO</t>
  </si>
  <si>
    <t xml:space="preserve">PROCESO DE COBRO</t>
  </si>
  <si>
    <t xml:space="preserve">                                                                      </t>
  </si>
  <si>
    <t xml:space="preserve">MOVIMIENTOS DE AROS</t>
  </si>
  <si>
    <t xml:space="preserve">MESES</t>
  </si>
  <si>
    <t xml:space="preserve">MOVIMIENTOS DE ACCESORIOS</t>
  </si>
  <si>
    <t xml:space="preserve">MOVIMIENTOS DE ESTUCHES</t>
  </si>
  <si>
    <t xml:space="preserve">MOVIMIENTOS DE MOVILIARIO/EQUIPO</t>
  </si>
  <si>
    <t xml:space="preserve">REGALIAS</t>
  </si>
  <si>
    <t xml:space="preserve">TRASLADOS</t>
  </si>
  <si>
    <t xml:space="preserve">FORMAS DE BUSQUEDA</t>
  </si>
  <si>
    <t xml:space="preserve">MOVIMIENTOS DE INVENTARIO</t>
  </si>
  <si>
    <t xml:space="preserve">ENTRADAS</t>
  </si>
  <si>
    <t xml:space="preserve">SALIDAS</t>
  </si>
  <si>
    <t xml:space="preserve">EXISTENCIAS</t>
  </si>
  <si>
    <t xml:space="preserve">ENTRADAS </t>
  </si>
  <si>
    <t xml:space="preserve">MARCAS</t>
  </si>
  <si>
    <t xml:space="preserve">DISEÑOS</t>
  </si>
  <si>
    <t xml:space="preserve">MATERIAELS</t>
  </si>
  <si>
    <t xml:space="preserve">HUBICACION</t>
  </si>
  <si>
    <t xml:space="preserve">CATEGORIA</t>
  </si>
  <si>
    <t xml:space="preserve">INGRESAR</t>
  </si>
  <si>
    <t xml:space="preserve">INGRESO DE INVENTARIO</t>
  </si>
  <si>
    <t xml:space="preserve">ENE 20</t>
  </si>
  <si>
    <t xml:space="preserve">FECHA  INGRESO</t>
  </si>
  <si>
    <t xml:space="preserve">MARCA</t>
  </si>
  <si>
    <t xml:space="preserve">DISEÑO</t>
  </si>
  <si>
    <t xml:space="preserve">MATERIAL</t>
  </si>
  <si>
    <t xml:space="preserve">MODELO</t>
  </si>
  <si>
    <t xml:space="preserve">COLOR</t>
  </si>
  <si>
    <t xml:space="preserve">MEDIDAS</t>
  </si>
  <si>
    <t xml:space="preserve">UNIDADES</t>
  </si>
  <si>
    <t xml:space="preserve">FEB 20</t>
  </si>
  <si>
    <t xml:space="preserve">RAY BAN</t>
  </si>
  <si>
    <t xml:space="preserve">SEMIAEREO</t>
  </si>
  <si>
    <t xml:space="preserve">METAL/ACETATO</t>
  </si>
  <si>
    <t xml:space="preserve">C2</t>
  </si>
  <si>
    <t xml:space="preserve">56-17-145</t>
  </si>
  <si>
    <t xml:space="preserve">EX 24</t>
  </si>
  <si>
    <t xml:space="preserve">MAR 20</t>
  </si>
  <si>
    <t xml:space="preserve">COMPLETO</t>
  </si>
  <si>
    <t xml:space="preserve">ACETATO</t>
  </si>
  <si>
    <t xml:space="preserve">C3</t>
  </si>
  <si>
    <t xml:space="preserve">56-17-146</t>
  </si>
  <si>
    <t xml:space="preserve">EX 25</t>
  </si>
  <si>
    <t xml:space="preserve">ABR 20</t>
  </si>
  <si>
    <t xml:space="preserve">C4</t>
  </si>
  <si>
    <t xml:space="preserve">56-17-147</t>
  </si>
  <si>
    <t xml:space="preserve">EX 26</t>
  </si>
  <si>
    <t xml:space="preserve">MAY 20</t>
  </si>
  <si>
    <t xml:space="preserve">AEREO</t>
  </si>
  <si>
    <t xml:space="preserve">C5</t>
  </si>
  <si>
    <t xml:space="preserve">56-17-148</t>
  </si>
  <si>
    <t xml:space="preserve">EX 27</t>
  </si>
  <si>
    <t xml:space="preserve">JUN 20</t>
  </si>
  <si>
    <t xml:space="preserve">800</t>
  </si>
  <si>
    <t xml:space="preserve">C6</t>
  </si>
  <si>
    <t xml:space="preserve">56-17-149</t>
  </si>
  <si>
    <t xml:space="preserve">EX 28</t>
  </si>
  <si>
    <t xml:space="preserve">JUL 20</t>
  </si>
  <si>
    <t xml:space="preserve">20</t>
  </si>
  <si>
    <t xml:space="preserve">C7</t>
  </si>
  <si>
    <t xml:space="preserve">56-17-150</t>
  </si>
  <si>
    <t xml:space="preserve">EX 29</t>
  </si>
  <si>
    <t xml:space="preserve">AGOS 20</t>
  </si>
  <si>
    <t xml:space="preserve">FIBRA DE CARBONO </t>
  </si>
  <si>
    <t xml:space="preserve">C8</t>
  </si>
  <si>
    <t xml:space="preserve">56-17-151</t>
  </si>
  <si>
    <t xml:space="preserve">EX 30</t>
  </si>
  <si>
    <t xml:space="preserve">SEPT 20</t>
  </si>
  <si>
    <t xml:space="preserve">TITANIO</t>
  </si>
  <si>
    <t xml:space="preserve">C9</t>
  </si>
  <si>
    <t xml:space="preserve">56-17-152</t>
  </si>
  <si>
    <t xml:space="preserve">EX 31</t>
  </si>
  <si>
    <t xml:space="preserve">OCT 20</t>
  </si>
  <si>
    <t xml:space="preserve">C10</t>
  </si>
  <si>
    <t xml:space="preserve">56-17-153</t>
  </si>
  <si>
    <t xml:space="preserve">EX 32</t>
  </si>
  <si>
    <t xml:space="preserve">NOV 20</t>
  </si>
  <si>
    <t xml:space="preserve">C11</t>
  </si>
  <si>
    <t xml:space="preserve">56-17-154</t>
  </si>
  <si>
    <t xml:space="preserve">EX 33</t>
  </si>
  <si>
    <t xml:space="preserve">C12</t>
  </si>
  <si>
    <t xml:space="preserve">56-17-155</t>
  </si>
  <si>
    <t xml:space="preserve">EX 34</t>
  </si>
  <si>
    <t xml:space="preserve">C13</t>
  </si>
  <si>
    <t xml:space="preserve">56-17-156</t>
  </si>
  <si>
    <t xml:space="preserve">EX 35</t>
  </si>
  <si>
    <t xml:space="preserve">METALICO</t>
  </si>
  <si>
    <t xml:space="preserve">C14</t>
  </si>
  <si>
    <t xml:space="preserve">56-17-157</t>
  </si>
  <si>
    <t xml:space="preserve">EX 36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</si>
</sst>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_-\$* #,##0.00_-;&quot;-$&quot;* #,##0.00_-;_-\$* \-??_-;_-@_-"/>
    <numFmt numFmtId="168" formatCode="H:MM\ AM/PM"/>
    <numFmt numFmtId="169" formatCode="0.00"/>
  </numFmts>
  <fonts count="2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Times New Roman"/>
      <family val="1"/>
      <charset val="1"/>
    </font>
    <font>
      <sz val="12"/>
      <color rgb="FFFFFFFF"/>
      <name val="Calibri (Cuerpo)"/>
      <family val="0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20"/>
      <color rgb="FFFFFFFF"/>
      <name val="Times New Roman"/>
      <family val="1"/>
      <charset val="1"/>
    </font>
    <font>
      <sz val="24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6"/>
      <color rgb="FFFFFFFF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color rgb="FFFFFFFF"/>
      <name val="Times New Roman"/>
      <family val="1"/>
      <charset val="1"/>
    </font>
    <font>
      <sz val="18"/>
      <color rgb="FFFFFFFF"/>
      <name val="Times New Roman"/>
      <family val="1"/>
      <charset val="1"/>
    </font>
    <font>
      <sz val="12"/>
      <color rgb="FFFFFFFF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color rgb="FFFFFFFF"/>
      <name val="Times New Roman"/>
      <family val="1"/>
      <charset val="1"/>
    </font>
    <font>
      <b val="true"/>
      <sz val="10"/>
      <color rgb="FF000000"/>
      <name val="Tahoma"/>
      <family val="2"/>
      <charset val="1"/>
    </font>
    <font>
      <sz val="9"/>
      <color rgb="FFFFFFFF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Calibri"/>
      <family val="2"/>
      <charset val="1"/>
    </font>
    <font>
      <sz val="10"/>
      <name val="Times New Roman"/>
      <family val="1"/>
      <charset val="1"/>
    </font>
    <font>
      <sz val="12"/>
      <color rgb="FFCE181E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FFFFFF"/>
        <bgColor rgb="FFFFF2CC"/>
      </patternFill>
    </fill>
    <fill>
      <patternFill patternType="solid">
        <fgColor rgb="FF0D0D0D"/>
        <bgColor rgb="FF000000"/>
      </patternFill>
    </fill>
    <fill>
      <patternFill patternType="solid">
        <fgColor rgb="FF002060"/>
        <bgColor rgb="FF203864"/>
      </patternFill>
    </fill>
    <fill>
      <patternFill patternType="solid">
        <fgColor rgb="FFFFF2CC"/>
        <bgColor rgb="FFFBE5D6"/>
      </patternFill>
    </fill>
    <fill>
      <patternFill patternType="solid">
        <fgColor rgb="FF203864"/>
        <bgColor rgb="FF333399"/>
      </patternFill>
    </fill>
    <fill>
      <patternFill patternType="solid">
        <fgColor rgb="FFE2F0D9"/>
        <bgColor rgb="FFDCDCDC"/>
      </patternFill>
    </fill>
    <fill>
      <patternFill patternType="solid">
        <fgColor rgb="FFFBE5D6"/>
        <bgColor rgb="FFFFF2CC"/>
      </patternFill>
    </fill>
    <fill>
      <patternFill patternType="solid">
        <fgColor rgb="FF843C0B"/>
        <bgColor rgb="FF806000"/>
      </patternFill>
    </fill>
    <fill>
      <patternFill patternType="solid">
        <fgColor rgb="FF806000"/>
        <bgColor rgb="FF843C0B"/>
      </patternFill>
    </fill>
    <fill>
      <patternFill patternType="solid">
        <fgColor rgb="FF385724"/>
        <bgColor rgb="FF203864"/>
      </patternFill>
    </fill>
    <fill>
      <patternFill patternType="solid">
        <fgColor rgb="FFB0E0E6"/>
        <bgColor rgb="FFDCDCDC"/>
      </patternFill>
    </fill>
    <fill>
      <patternFill patternType="solid">
        <fgColor rgb="FFDCDCDC"/>
        <bgColor rgb="FFE2F0D9"/>
      </patternFill>
    </fill>
    <fill>
      <patternFill patternType="solid">
        <fgColor rgb="FF000080"/>
        <bgColor rgb="FF000080"/>
      </patternFill>
    </fill>
    <fill>
      <patternFill patternType="solid">
        <fgColor rgb="FF0000CD"/>
        <bgColor rgb="FF0000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3" fillId="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3" fillId="4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4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8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1" fillId="4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CD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B0E0E6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D0D0D"/>
      <rgbColor rgb="FF385724"/>
      <rgbColor rgb="FF843C0B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939960</xdr:colOff>
      <xdr:row>3</xdr:row>
      <xdr:rowOff>190440</xdr:rowOff>
    </xdr:from>
    <xdr:to>
      <xdr:col>8</xdr:col>
      <xdr:colOff>1815480</xdr:colOff>
      <xdr:row>8</xdr:row>
      <xdr:rowOff>227880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5474880" y="799920"/>
          <a:ext cx="3922920" cy="219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46</xdr:col>
      <xdr:colOff>15840</xdr:colOff>
      <xdr:row>28</xdr:row>
      <xdr:rowOff>355680</xdr:rowOff>
    </xdr:from>
    <xdr:to>
      <xdr:col>53</xdr:col>
      <xdr:colOff>9000</xdr:colOff>
      <xdr:row>55</xdr:row>
      <xdr:rowOff>129600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48000600" y="12966480"/>
          <a:ext cx="5740560" cy="7851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29</xdr:col>
      <xdr:colOff>749880</xdr:colOff>
      <xdr:row>6</xdr:row>
      <xdr:rowOff>106560</xdr:rowOff>
    </xdr:from>
    <xdr:to>
      <xdr:col>30</xdr:col>
      <xdr:colOff>481320</xdr:colOff>
      <xdr:row>29</xdr:row>
      <xdr:rowOff>51120</xdr:rowOff>
    </xdr:to>
    <xdr:sp>
      <xdr:nvSpPr>
        <xdr:cNvPr id="2" name="Line 1"/>
        <xdr:cNvSpPr/>
      </xdr:nvSpPr>
      <xdr:spPr>
        <a:xfrm>
          <a:off x="27174600" y="1643040"/>
          <a:ext cx="789480" cy="465624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16.16"/>
    <col collapsed="false" customWidth="true" hidden="false" outlineLevel="0" max="5" min="4" style="0" width="10.61"/>
    <col collapsed="false" customWidth="true" hidden="false" outlineLevel="0" max="6" min="6" style="0" width="18.15"/>
    <col collapsed="false" customWidth="true" hidden="false" outlineLevel="0" max="8" min="7" style="0" width="10.61"/>
    <col collapsed="false" customWidth="true" hidden="false" outlineLevel="0" max="9" min="9" style="0" width="25.83"/>
    <col collapsed="false" customWidth="true" hidden="false" outlineLevel="0" max="10" min="10" style="0" width="18.15"/>
    <col collapsed="false" customWidth="true" hidden="false" outlineLevel="0" max="11" min="11" style="0" width="17.15"/>
    <col collapsed="false" customWidth="true" hidden="false" outlineLevel="0" max="1025" min="12" style="0" width="10.61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2"/>
    </row>
    <row r="2" customFormat="false" ht="16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4" t="s">
        <v>3</v>
      </c>
      <c r="K2" s="4"/>
    </row>
    <row r="3" customFormat="false" ht="16" hidden="false" customHeight="true" outlineLevel="0" collapsed="false">
      <c r="A3" s="5" t="s">
        <v>4</v>
      </c>
      <c r="B3" s="5"/>
      <c r="C3" s="5"/>
      <c r="D3" s="6"/>
      <c r="E3" s="6"/>
      <c r="F3" s="6"/>
      <c r="G3" s="6"/>
      <c r="H3" s="6"/>
      <c r="I3" s="6"/>
      <c r="J3" s="6"/>
      <c r="K3" s="6"/>
    </row>
    <row r="4" customFormat="false" ht="45" hidden="false" customHeight="true" outlineLevel="0" collapsed="false">
      <c r="A4" s="5"/>
      <c r="B4" s="7"/>
      <c r="C4" s="7"/>
      <c r="D4" s="6"/>
      <c r="E4" s="6"/>
      <c r="F4" s="6"/>
      <c r="G4" s="6"/>
      <c r="H4" s="6"/>
      <c r="I4" s="6"/>
      <c r="J4" s="6"/>
      <c r="K4" s="6"/>
    </row>
    <row r="5" customFormat="false" ht="35" hidden="false" customHeight="true" outlineLevel="0" collapsed="false">
      <c r="A5" s="5" t="s">
        <v>5</v>
      </c>
      <c r="B5" s="5"/>
      <c r="C5" s="5"/>
      <c r="D5" s="8"/>
      <c r="E5" s="8"/>
      <c r="F5" s="8"/>
      <c r="G5" s="8"/>
      <c r="H5" s="8"/>
      <c r="I5" s="8"/>
      <c r="J5" s="9"/>
      <c r="K5" s="10"/>
    </row>
    <row r="6" customFormat="false" ht="30" hidden="false" customHeight="true" outlineLevel="0" collapsed="false">
      <c r="A6" s="5" t="s">
        <v>6</v>
      </c>
      <c r="B6" s="5"/>
      <c r="C6" s="5"/>
      <c r="D6" s="8"/>
      <c r="E6" s="8"/>
      <c r="F6" s="8"/>
      <c r="G6" s="8"/>
      <c r="H6" s="8"/>
      <c r="I6" s="8"/>
      <c r="J6" s="9"/>
      <c r="K6" s="10"/>
    </row>
    <row r="7" customFormat="false" ht="30" hidden="false" customHeight="true" outlineLevel="0" collapsed="false">
      <c r="A7" s="5" t="s">
        <v>7</v>
      </c>
      <c r="B7" s="5"/>
      <c r="C7" s="5"/>
      <c r="D7" s="8"/>
      <c r="E7" s="8"/>
      <c r="F7" s="8"/>
      <c r="G7" s="8"/>
      <c r="H7" s="8"/>
      <c r="I7" s="8"/>
      <c r="J7" s="9"/>
      <c r="K7" s="10"/>
    </row>
    <row r="8" customFormat="false" ht="30" hidden="false" customHeight="true" outlineLevel="0" collapsed="false">
      <c r="A8" s="5" t="s">
        <v>8</v>
      </c>
      <c r="B8" s="5"/>
      <c r="C8" s="5"/>
      <c r="D8" s="8"/>
      <c r="E8" s="8"/>
      <c r="F8" s="8"/>
      <c r="G8" s="8"/>
      <c r="H8" s="8"/>
      <c r="I8" s="8"/>
      <c r="J8" s="9"/>
      <c r="K8" s="10"/>
    </row>
    <row r="9" customFormat="false" ht="30" hidden="false" customHeight="true" outlineLevel="0" collapsed="false">
      <c r="A9" s="5" t="s">
        <v>9</v>
      </c>
      <c r="B9" s="5"/>
      <c r="C9" s="5"/>
      <c r="D9" s="8"/>
      <c r="E9" s="8"/>
      <c r="F9" s="8"/>
      <c r="G9" s="8"/>
      <c r="H9" s="8"/>
      <c r="I9" s="8"/>
      <c r="J9" s="9"/>
      <c r="K9" s="10"/>
    </row>
    <row r="10" customFormat="false" ht="30" hidden="false" customHeight="true" outlineLevel="0" collapsed="false">
      <c r="A10" s="5" t="s">
        <v>10</v>
      </c>
      <c r="B10" s="5"/>
      <c r="C10" s="5"/>
      <c r="D10" s="11" t="s">
        <v>11</v>
      </c>
      <c r="E10" s="11"/>
      <c r="F10" s="11"/>
      <c r="G10" s="11"/>
      <c r="H10" s="11"/>
      <c r="I10" s="12" t="s">
        <v>12</v>
      </c>
      <c r="J10" s="12"/>
      <c r="K10" s="12"/>
    </row>
    <row r="11" customFormat="false" ht="30" hidden="false" customHeight="true" outlineLevel="0" collapsed="false">
      <c r="A11" s="5" t="s">
        <v>13</v>
      </c>
      <c r="B11" s="5"/>
      <c r="C11" s="5"/>
      <c r="D11" s="9"/>
      <c r="E11" s="9"/>
      <c r="F11" s="9"/>
      <c r="G11" s="9"/>
      <c r="H11" s="9"/>
      <c r="I11" s="9"/>
      <c r="J11" s="9"/>
      <c r="K11" s="10"/>
    </row>
    <row r="12" customFormat="false" ht="30" hidden="false" customHeight="true" outlineLevel="0" collapsed="false">
      <c r="A12" s="5" t="s">
        <v>14</v>
      </c>
      <c r="B12" s="5"/>
      <c r="C12" s="5"/>
      <c r="D12" s="8"/>
      <c r="E12" s="8"/>
      <c r="F12" s="8"/>
      <c r="G12" s="8"/>
      <c r="H12" s="8"/>
      <c r="I12" s="8"/>
      <c r="J12" s="9"/>
      <c r="K12" s="10"/>
    </row>
    <row r="13" customFormat="false" ht="30" hidden="false" customHeight="true" outlineLevel="0" collapsed="false">
      <c r="A13" s="5" t="s">
        <v>15</v>
      </c>
      <c r="B13" s="5"/>
      <c r="C13" s="5"/>
      <c r="D13" s="8"/>
      <c r="E13" s="8"/>
      <c r="F13" s="8"/>
      <c r="G13" s="8"/>
      <c r="H13" s="8"/>
      <c r="I13" s="8"/>
      <c r="J13" s="9"/>
      <c r="K13" s="10"/>
    </row>
    <row r="14" customFormat="false" ht="30" hidden="false" customHeight="true" outlineLevel="0" collapsed="false">
      <c r="A14" s="5" t="s">
        <v>16</v>
      </c>
      <c r="B14" s="5"/>
      <c r="C14" s="5"/>
      <c r="D14" s="8"/>
      <c r="E14" s="8"/>
      <c r="F14" s="8"/>
      <c r="G14" s="8"/>
      <c r="H14" s="8"/>
      <c r="I14" s="8"/>
      <c r="J14" s="9"/>
      <c r="K14" s="10"/>
    </row>
    <row r="15" customFormat="false" ht="30" hidden="false" customHeight="true" outlineLevel="0" collapsed="false">
      <c r="A15" s="5" t="s">
        <v>17</v>
      </c>
      <c r="B15" s="5"/>
      <c r="C15" s="5"/>
      <c r="D15" s="13" t="s">
        <v>18</v>
      </c>
      <c r="E15" s="13"/>
      <c r="F15" s="13"/>
      <c r="G15" s="13"/>
      <c r="H15" s="13"/>
      <c r="I15" s="13"/>
      <c r="J15" s="13"/>
      <c r="K15" s="13"/>
    </row>
    <row r="16" customFormat="false" ht="30" hidden="false" customHeight="true" outlineLevel="0" collapsed="false">
      <c r="A16" s="5" t="s">
        <v>19</v>
      </c>
      <c r="B16" s="5"/>
      <c r="C16" s="5"/>
      <c r="D16" s="13"/>
      <c r="E16" s="13"/>
      <c r="F16" s="13"/>
      <c r="G16" s="13"/>
      <c r="H16" s="13"/>
      <c r="I16" s="13"/>
      <c r="J16" s="13"/>
      <c r="K16" s="13"/>
    </row>
    <row r="17" customFormat="false" ht="30" hidden="false" customHeight="true" outlineLevel="0" collapsed="false">
      <c r="A17" s="14" t="s">
        <v>20</v>
      </c>
      <c r="B17" s="14"/>
      <c r="C17" s="14"/>
      <c r="D17" s="13"/>
      <c r="E17" s="13"/>
      <c r="F17" s="13"/>
      <c r="G17" s="13"/>
      <c r="H17" s="13"/>
      <c r="I17" s="13"/>
      <c r="J17" s="13"/>
      <c r="K17" s="13"/>
    </row>
    <row r="18" customFormat="false" ht="30" hidden="false" customHeight="true" outlineLevel="0" collapsed="false">
      <c r="A18" s="15" t="s">
        <v>21</v>
      </c>
      <c r="B18" s="15"/>
      <c r="C18" s="15"/>
      <c r="D18" s="13"/>
      <c r="E18" s="13"/>
      <c r="F18" s="13"/>
      <c r="G18" s="13"/>
      <c r="H18" s="13"/>
      <c r="I18" s="13"/>
      <c r="J18" s="13"/>
      <c r="K18" s="13"/>
    </row>
  </sheetData>
  <mergeCells count="23">
    <mergeCell ref="A1:I1"/>
    <mergeCell ref="J1:K1"/>
    <mergeCell ref="A2:I2"/>
    <mergeCell ref="J2:K2"/>
    <mergeCell ref="A3:C3"/>
    <mergeCell ref="D3:K4"/>
    <mergeCell ref="A5:C5"/>
    <mergeCell ref="A6:C6"/>
    <mergeCell ref="A7:C7"/>
    <mergeCell ref="A8:C8"/>
    <mergeCell ref="A9:C9"/>
    <mergeCell ref="A10:C10"/>
    <mergeCell ref="D10:H10"/>
    <mergeCell ref="I10:K10"/>
    <mergeCell ref="A11:C11"/>
    <mergeCell ref="A12:C12"/>
    <mergeCell ref="A13:C13"/>
    <mergeCell ref="A14:C14"/>
    <mergeCell ref="A15:C15"/>
    <mergeCell ref="D15:K18"/>
    <mergeCell ref="A16:C16"/>
    <mergeCell ref="A17:C17"/>
    <mergeCell ref="A18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57"/>
  <sheetViews>
    <sheetView showFormulas="false" showGridLines="true" showRowColHeaders="true" showZeros="true" rightToLeft="false" tabSelected="false" showOutlineSymbols="true" defaultGridColor="true" view="normal" topLeftCell="A2" colorId="64" zoomScale="81" zoomScaleNormal="81" zoomScalePageLayoutView="100" workbookViewId="0">
      <selection pane="topLeft" activeCell="A7" activeCellId="0" sqref="A7"/>
    </sheetView>
  </sheetViews>
  <sheetFormatPr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1.17"/>
    <col collapsed="false" customWidth="true" hidden="false" outlineLevel="0" max="3" min="3" style="0" width="13.67"/>
    <col collapsed="false" customWidth="true" hidden="false" outlineLevel="0" max="4" min="4" style="16" width="11.67"/>
    <col collapsed="false" customWidth="true" hidden="false" outlineLevel="0" max="6" min="5" style="16" width="16.16"/>
    <col collapsed="false" customWidth="true" hidden="false" outlineLevel="0" max="7" min="7" style="16" width="13.16"/>
    <col collapsed="false" customWidth="true" hidden="false" outlineLevel="0" max="8" min="8" style="16" width="15.33"/>
    <col collapsed="false" customWidth="true" hidden="false" outlineLevel="0" max="9" min="9" style="16" width="12"/>
    <col collapsed="false" customWidth="true" hidden="false" outlineLevel="0" max="10" min="10" style="16" width="16.16"/>
    <col collapsed="false" customWidth="true" hidden="false" outlineLevel="0" max="11" min="11" style="16" width="19.33"/>
    <col collapsed="false" customWidth="true" hidden="false" outlineLevel="0" max="12" min="12" style="16" width="16"/>
    <col collapsed="false" customWidth="true" hidden="false" outlineLevel="0" max="13" min="13" style="16" width="15.66"/>
    <col collapsed="false" customWidth="true" hidden="false" outlineLevel="0" max="15" min="14" style="16" width="16.16"/>
    <col collapsed="false" customWidth="true" hidden="false" outlineLevel="0" max="16" min="16" style="16" width="10.33"/>
    <col collapsed="false" customWidth="true" hidden="false" outlineLevel="0" max="17" min="17" style="16" width="13.5"/>
    <col collapsed="false" customWidth="true" hidden="false" outlineLevel="0" max="18" min="18" style="0" width="10.61"/>
    <col collapsed="false" customWidth="true" hidden="false" outlineLevel="0" max="19" min="19" style="17" width="10.83"/>
    <col collapsed="false" customWidth="true" hidden="false" outlineLevel="0" max="20" min="20" style="17" width="13.33"/>
    <col collapsed="false" customWidth="true" hidden="false" outlineLevel="0" max="21" min="21" style="17" width="13.5"/>
    <col collapsed="false" customWidth="true" hidden="false" outlineLevel="0" max="22" min="22" style="17" width="15"/>
    <col collapsed="false" customWidth="true" hidden="false" outlineLevel="0" max="23" min="23" style="17" width="15.16"/>
    <col collapsed="false" customWidth="true" hidden="false" outlineLevel="0" max="25" min="24" style="0" width="10.61"/>
    <col collapsed="false" customWidth="true" hidden="false" outlineLevel="0" max="26" min="26" style="18" width="17.15"/>
    <col collapsed="false" customWidth="true" hidden="false" outlineLevel="0" max="32" min="27" style="18" width="13.67"/>
    <col collapsed="false" customWidth="true" hidden="false" outlineLevel="0" max="34" min="33" style="0" width="10.61"/>
    <col collapsed="false" customWidth="true" hidden="false" outlineLevel="0" max="36" min="35" style="16" width="12.83"/>
    <col collapsed="false" customWidth="true" hidden="false" outlineLevel="0" max="37" min="37" style="16" width="13.67"/>
    <col collapsed="false" customWidth="true" hidden="false" outlineLevel="0" max="39" min="38" style="16" width="12.83"/>
    <col collapsed="false" customWidth="true" hidden="false" outlineLevel="0" max="40" min="40" style="16" width="15.83"/>
    <col collapsed="false" customWidth="true" hidden="false" outlineLevel="0" max="41" min="41" style="16" width="12.83"/>
    <col collapsed="false" customWidth="true" hidden="false" outlineLevel="0" max="42" min="42" style="0" width="16.33"/>
    <col collapsed="false" customWidth="true" hidden="false" outlineLevel="0" max="43" min="43" style="0" width="14.67"/>
    <col collapsed="false" customWidth="true" hidden="false" outlineLevel="0" max="59" min="44" style="0" width="10.61"/>
    <col collapsed="false" customWidth="true" hidden="false" outlineLevel="0" max="60" min="60" style="9" width="10.83"/>
    <col collapsed="false" customWidth="true" hidden="false" outlineLevel="0" max="62" min="61" style="19" width="10.83"/>
    <col collapsed="false" customWidth="true" hidden="false" outlineLevel="0" max="67" min="63" style="20" width="10.83"/>
    <col collapsed="false" customWidth="true" hidden="false" outlineLevel="0" max="1025" min="68" style="0" width="10.61"/>
  </cols>
  <sheetData>
    <row r="1" customFormat="false" ht="16" hidden="false" customHeight="false" outlineLevel="0" collapsed="false">
      <c r="AT1" s="0" t="s">
        <v>22</v>
      </c>
      <c r="BJ1" s="21" t="s">
        <v>23</v>
      </c>
      <c r="BK1" s="19"/>
      <c r="BL1" s="19"/>
      <c r="BM1" s="19"/>
      <c r="BN1" s="19"/>
      <c r="BO1" s="19"/>
      <c r="BP1" s="19"/>
      <c r="BQ1" s="19"/>
      <c r="BR1" s="20"/>
      <c r="BS1" s="20"/>
      <c r="BT1" s="20"/>
      <c r="BU1" s="20"/>
    </row>
    <row r="2" customFormat="false" ht="37" hidden="false" customHeight="true" outlineLevel="0" collapsed="false">
      <c r="A2" s="22" t="s">
        <v>0</v>
      </c>
      <c r="B2" s="22"/>
      <c r="C2" s="22"/>
      <c r="D2" s="23" t="s">
        <v>24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 t="s">
        <v>1</v>
      </c>
      <c r="S2" s="17" t="s">
        <v>25</v>
      </c>
      <c r="Z2" s="18" t="s">
        <v>22</v>
      </c>
      <c r="AH2" s="25" t="s">
        <v>26</v>
      </c>
      <c r="AI2" s="25"/>
      <c r="AJ2" s="25"/>
      <c r="AK2" s="25"/>
      <c r="AL2" s="25"/>
      <c r="AM2" s="25"/>
      <c r="AN2" s="25"/>
      <c r="AO2" s="25"/>
      <c r="AP2" s="25"/>
      <c r="AQ2" s="25"/>
      <c r="AR2" s="25"/>
      <c r="AT2" s="26" t="s">
        <v>27</v>
      </c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7"/>
      <c r="BJ2" s="28" t="s">
        <v>28</v>
      </c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</row>
    <row r="3" customFormat="false" ht="29" hidden="false" customHeight="true" outlineLevel="0" collapsed="false">
      <c r="A3" s="29"/>
      <c r="B3" s="29"/>
      <c r="C3" s="29"/>
      <c r="D3" s="30" t="s">
        <v>29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24" t="s">
        <v>3</v>
      </c>
      <c r="S3" s="31" t="s">
        <v>30</v>
      </c>
      <c r="T3" s="31"/>
      <c r="U3" s="31"/>
      <c r="V3" s="31"/>
      <c r="W3" s="31"/>
      <c r="Z3" s="26" t="s">
        <v>31</v>
      </c>
      <c r="AA3" s="26"/>
      <c r="AB3" s="26"/>
      <c r="AC3" s="26"/>
      <c r="AD3" s="26"/>
      <c r="AE3" s="26"/>
      <c r="AF3" s="26"/>
      <c r="AH3" s="32" t="s">
        <v>32</v>
      </c>
      <c r="AI3" s="33" t="s">
        <v>33</v>
      </c>
      <c r="AJ3" s="32" t="s">
        <v>34</v>
      </c>
      <c r="AK3" s="33" t="s">
        <v>35</v>
      </c>
      <c r="AL3" s="32" t="s">
        <v>36</v>
      </c>
      <c r="AM3" s="33" t="s">
        <v>37</v>
      </c>
      <c r="AN3" s="32" t="s">
        <v>38</v>
      </c>
      <c r="AO3" s="33" t="s">
        <v>39</v>
      </c>
      <c r="AP3" s="32" t="s">
        <v>40</v>
      </c>
      <c r="AQ3" s="34" t="s">
        <v>41</v>
      </c>
      <c r="AR3" s="35" t="s">
        <v>42</v>
      </c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7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customFormat="false" ht="40" hidden="false" customHeight="true" outlineLevel="0" collapsed="false">
      <c r="A4" s="7" t="s">
        <v>4</v>
      </c>
      <c r="B4" s="7"/>
      <c r="C4" s="7"/>
      <c r="D4" s="36" t="s">
        <v>43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1"/>
      <c r="T4" s="31"/>
      <c r="U4" s="31"/>
      <c r="V4" s="31"/>
      <c r="W4" s="31"/>
      <c r="Z4" s="26"/>
      <c r="AA4" s="26"/>
      <c r="AB4" s="26"/>
      <c r="AC4" s="26"/>
      <c r="AD4" s="26"/>
      <c r="AE4" s="26"/>
      <c r="AF4" s="26"/>
      <c r="AH4" s="37" t="n">
        <v>44155</v>
      </c>
      <c r="AI4" s="38" t="s">
        <v>44</v>
      </c>
      <c r="AJ4" s="38" t="s">
        <v>45</v>
      </c>
      <c r="AK4" s="38" t="s">
        <v>46</v>
      </c>
      <c r="AL4" s="38" t="s">
        <v>47</v>
      </c>
      <c r="AM4" s="38" t="s">
        <v>48</v>
      </c>
      <c r="AN4" s="39" t="s">
        <v>49</v>
      </c>
      <c r="AO4" s="38" t="s">
        <v>50</v>
      </c>
      <c r="AP4" s="38" t="s">
        <v>51</v>
      </c>
      <c r="AQ4" s="38" t="s">
        <v>52</v>
      </c>
      <c r="AR4" s="38" t="s">
        <v>53</v>
      </c>
      <c r="AT4" s="32" t="s">
        <v>32</v>
      </c>
      <c r="AU4" s="33" t="s">
        <v>33</v>
      </c>
      <c r="AV4" s="32" t="s">
        <v>34</v>
      </c>
      <c r="AW4" s="33" t="s">
        <v>35</v>
      </c>
      <c r="AX4" s="32" t="s">
        <v>36</v>
      </c>
      <c r="AY4" s="33" t="s">
        <v>37</v>
      </c>
      <c r="AZ4" s="32" t="s">
        <v>38</v>
      </c>
      <c r="BA4" s="33" t="s">
        <v>39</v>
      </c>
      <c r="BB4" s="40" t="s">
        <v>40</v>
      </c>
      <c r="BC4" s="41" t="s">
        <v>54</v>
      </c>
      <c r="BD4" s="40" t="s">
        <v>55</v>
      </c>
      <c r="BE4" s="33" t="s">
        <v>56</v>
      </c>
      <c r="BF4" s="32" t="s">
        <v>57</v>
      </c>
      <c r="BG4" s="32"/>
      <c r="BH4" s="42"/>
      <c r="BJ4" s="43" t="s">
        <v>58</v>
      </c>
      <c r="BK4" s="43"/>
      <c r="BL4" s="43"/>
      <c r="BM4" s="44" t="s">
        <v>59</v>
      </c>
      <c r="BN4" s="44"/>
      <c r="BO4" s="44"/>
      <c r="BP4" s="45"/>
      <c r="BQ4" s="45"/>
      <c r="BR4" s="45"/>
      <c r="BS4" s="44"/>
      <c r="BT4" s="44"/>
      <c r="BU4" s="44"/>
    </row>
    <row r="5" customFormat="false" ht="60" hidden="false" customHeight="true" outlineLevel="0" collapsed="false">
      <c r="A5" s="46"/>
      <c r="B5" s="46"/>
      <c r="C5" s="4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S5" s="47" t="s">
        <v>60</v>
      </c>
      <c r="T5" s="47"/>
      <c r="U5" s="40" t="s">
        <v>61</v>
      </c>
      <c r="V5" s="40"/>
      <c r="W5" s="40"/>
      <c r="Z5" s="48" t="s">
        <v>62</v>
      </c>
      <c r="AA5" s="48"/>
      <c r="AB5" s="48"/>
      <c r="AC5" s="48"/>
      <c r="AD5" s="48"/>
      <c r="AE5" s="48"/>
      <c r="AF5" s="48"/>
      <c r="AT5" s="37" t="n">
        <v>44155</v>
      </c>
      <c r="AU5" s="38" t="s">
        <v>44</v>
      </c>
      <c r="AV5" s="38" t="s">
        <v>45</v>
      </c>
      <c r="AW5" s="38" t="s">
        <v>46</v>
      </c>
      <c r="AX5" s="38" t="s">
        <v>47</v>
      </c>
      <c r="AY5" s="38" t="s">
        <v>48</v>
      </c>
      <c r="AZ5" s="39" t="s">
        <v>49</v>
      </c>
      <c r="BA5" s="38" t="s">
        <v>50</v>
      </c>
      <c r="BB5" s="38" t="s">
        <v>63</v>
      </c>
      <c r="BC5" s="38" t="s">
        <v>64</v>
      </c>
      <c r="BD5" s="38" t="s">
        <v>65</v>
      </c>
      <c r="BE5" s="49" t="s">
        <v>66</v>
      </c>
      <c r="BF5" s="38" t="s">
        <v>67</v>
      </c>
      <c r="BG5" s="38"/>
      <c r="BH5" s="50"/>
      <c r="BJ5" s="51" t="s">
        <v>68</v>
      </c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</row>
    <row r="6" customFormat="false" ht="34" hidden="false" customHeight="true" outlineLevel="0" collapsed="false">
      <c r="A6" s="7" t="s">
        <v>5</v>
      </c>
      <c r="B6" s="7"/>
      <c r="C6" s="7"/>
      <c r="D6" s="30" t="s">
        <v>69</v>
      </c>
      <c r="E6" s="30"/>
      <c r="F6" s="11" t="s">
        <v>70</v>
      </c>
      <c r="G6" s="11"/>
      <c r="H6" s="30" t="s">
        <v>71</v>
      </c>
      <c r="I6" s="30"/>
      <c r="J6" s="11" t="s">
        <v>72</v>
      </c>
      <c r="K6" s="11"/>
      <c r="L6" s="52" t="s">
        <v>73</v>
      </c>
      <c r="M6" s="52"/>
      <c r="N6" s="52"/>
      <c r="O6" s="53" t="s">
        <v>74</v>
      </c>
      <c r="P6" s="53"/>
      <c r="Q6" s="53"/>
      <c r="R6" s="54"/>
      <c r="S6" s="47" t="s">
        <v>35</v>
      </c>
      <c r="T6" s="47"/>
      <c r="U6" s="40" t="s">
        <v>75</v>
      </c>
      <c r="V6" s="40"/>
      <c r="W6" s="40"/>
      <c r="X6" s="54"/>
      <c r="Y6" s="54"/>
      <c r="Z6" s="55" t="s">
        <v>76</v>
      </c>
      <c r="AA6" s="55" t="s">
        <v>77</v>
      </c>
      <c r="AB6" s="55" t="s">
        <v>78</v>
      </c>
      <c r="AC6" s="55" t="s">
        <v>79</v>
      </c>
      <c r="AD6" s="55" t="s">
        <v>80</v>
      </c>
      <c r="AE6" s="55" t="s">
        <v>81</v>
      </c>
      <c r="AF6" s="55" t="s">
        <v>82</v>
      </c>
      <c r="AT6" s="37" t="n">
        <v>44155</v>
      </c>
      <c r="AU6" s="38" t="s">
        <v>83</v>
      </c>
      <c r="AV6" s="38" t="s">
        <v>84</v>
      </c>
      <c r="AW6" s="38" t="s">
        <v>85</v>
      </c>
      <c r="AX6" s="38" t="s">
        <v>86</v>
      </c>
      <c r="AY6" s="38" t="s">
        <v>87</v>
      </c>
      <c r="AZ6" s="39" t="s">
        <v>88</v>
      </c>
      <c r="BA6" s="38" t="s">
        <v>89</v>
      </c>
      <c r="BB6" s="38" t="s">
        <v>90</v>
      </c>
      <c r="BC6" s="38" t="s">
        <v>64</v>
      </c>
      <c r="BD6" s="38" t="s">
        <v>65</v>
      </c>
      <c r="BE6" s="49" t="s">
        <v>66</v>
      </c>
      <c r="BF6" s="38" t="s">
        <v>67</v>
      </c>
      <c r="BG6" s="38"/>
      <c r="BH6" s="50"/>
      <c r="BJ6" s="40" t="s">
        <v>91</v>
      </c>
      <c r="BK6" s="56" t="s">
        <v>92</v>
      </c>
      <c r="BL6" s="56" t="s">
        <v>93</v>
      </c>
      <c r="BM6" s="56" t="s">
        <v>94</v>
      </c>
      <c r="BN6" s="56" t="s">
        <v>95</v>
      </c>
      <c r="BO6" s="56" t="s">
        <v>96</v>
      </c>
      <c r="BP6" s="56" t="s">
        <v>97</v>
      </c>
      <c r="BQ6" s="56" t="s">
        <v>98</v>
      </c>
      <c r="BR6" s="56" t="s">
        <v>99</v>
      </c>
      <c r="BS6" s="56" t="s">
        <v>100</v>
      </c>
      <c r="BT6" s="56" t="s">
        <v>101</v>
      </c>
      <c r="BU6" s="56" t="s">
        <v>102</v>
      </c>
    </row>
    <row r="7" customFormat="false" ht="25" hidden="false" customHeight="true" outlineLevel="0" collapsed="false">
      <c r="A7" s="57" t="s">
        <v>6</v>
      </c>
      <c r="B7" s="57"/>
      <c r="C7" s="57"/>
      <c r="D7" s="58" t="s">
        <v>32</v>
      </c>
      <c r="E7" s="58" t="s">
        <v>33</v>
      </c>
      <c r="F7" s="58" t="s">
        <v>34</v>
      </c>
      <c r="G7" s="58" t="s">
        <v>35</v>
      </c>
      <c r="H7" s="58" t="s">
        <v>36</v>
      </c>
      <c r="I7" s="58" t="s">
        <v>37</v>
      </c>
      <c r="J7" s="58" t="s">
        <v>38</v>
      </c>
      <c r="K7" s="58" t="s">
        <v>39</v>
      </c>
      <c r="L7" s="58" t="s">
        <v>40</v>
      </c>
      <c r="M7" s="58" t="s">
        <v>54</v>
      </c>
      <c r="N7" s="43" t="s">
        <v>55</v>
      </c>
      <c r="O7" s="58" t="s">
        <v>56</v>
      </c>
      <c r="P7" s="58" t="s">
        <v>57</v>
      </c>
      <c r="Q7" s="58"/>
      <c r="S7" s="47" t="s">
        <v>103</v>
      </c>
      <c r="T7" s="47"/>
      <c r="U7" s="40" t="s">
        <v>47</v>
      </c>
      <c r="V7" s="40"/>
      <c r="W7" s="40"/>
      <c r="Z7" s="59" t="s">
        <v>104</v>
      </c>
      <c r="AA7" s="59" t="n">
        <v>2</v>
      </c>
      <c r="AB7" s="59" t="n">
        <v>3</v>
      </c>
      <c r="AC7" s="59" t="n">
        <v>4</v>
      </c>
      <c r="AD7" s="59" t="n">
        <v>5</v>
      </c>
      <c r="AE7" s="59" t="n">
        <v>6</v>
      </c>
      <c r="AF7" s="59" t="n">
        <v>7</v>
      </c>
      <c r="AJ7" s="26" t="s">
        <v>105</v>
      </c>
      <c r="AK7" s="26"/>
      <c r="AL7" s="26"/>
      <c r="AM7" s="26"/>
      <c r="AN7" s="26"/>
      <c r="AO7" s="26"/>
      <c r="AP7" s="26"/>
      <c r="AT7" s="37" t="n">
        <v>44186</v>
      </c>
      <c r="AU7" s="38" t="s">
        <v>106</v>
      </c>
      <c r="AV7" s="38" t="s">
        <v>107</v>
      </c>
      <c r="AW7" s="38" t="s">
        <v>108</v>
      </c>
      <c r="AX7" s="38" t="s">
        <v>47</v>
      </c>
      <c r="AY7" s="38" t="s">
        <v>109</v>
      </c>
      <c r="AZ7" s="38" t="s">
        <v>110</v>
      </c>
      <c r="BA7" s="38" t="s">
        <v>111</v>
      </c>
      <c r="BB7" s="38" t="s">
        <v>112</v>
      </c>
      <c r="BC7" s="38" t="s">
        <v>64</v>
      </c>
      <c r="BD7" s="38" t="s">
        <v>65</v>
      </c>
      <c r="BE7" s="60" t="s">
        <v>113</v>
      </c>
      <c r="BF7" s="38" t="s">
        <v>67</v>
      </c>
      <c r="BG7" s="38"/>
      <c r="BH7" s="50"/>
      <c r="BJ7" s="51" t="s">
        <v>114</v>
      </c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</row>
    <row r="8" customFormat="false" ht="38" hidden="false" customHeight="true" outlineLevel="0" collapsed="false">
      <c r="A8" s="57" t="s">
        <v>7</v>
      </c>
      <c r="B8" s="57"/>
      <c r="C8" s="57"/>
      <c r="D8" s="37" t="n">
        <v>44155</v>
      </c>
      <c r="E8" s="38" t="s">
        <v>44</v>
      </c>
      <c r="F8" s="38" t="s">
        <v>45</v>
      </c>
      <c r="G8" s="38" t="s">
        <v>46</v>
      </c>
      <c r="H8" s="38" t="s">
        <v>47</v>
      </c>
      <c r="I8" s="38" t="s">
        <v>48</v>
      </c>
      <c r="J8" s="39" t="s">
        <v>49</v>
      </c>
      <c r="K8" s="38" t="s">
        <v>50</v>
      </c>
      <c r="L8" s="38" t="s">
        <v>51</v>
      </c>
      <c r="M8" s="38" t="s">
        <v>64</v>
      </c>
      <c r="N8" s="38" t="s">
        <v>65</v>
      </c>
      <c r="O8" s="60" t="s">
        <v>113</v>
      </c>
      <c r="P8" s="38" t="s">
        <v>67</v>
      </c>
      <c r="Q8" s="38"/>
      <c r="S8" s="47" t="s">
        <v>40</v>
      </c>
      <c r="T8" s="47"/>
      <c r="U8" s="40" t="s">
        <v>51</v>
      </c>
      <c r="V8" s="40"/>
      <c r="W8" s="40"/>
      <c r="Z8" s="59" t="n">
        <v>8</v>
      </c>
      <c r="AA8" s="59" t="n">
        <v>9</v>
      </c>
      <c r="AB8" s="59" t="n">
        <v>10</v>
      </c>
      <c r="AC8" s="59" t="n">
        <v>11</v>
      </c>
      <c r="AD8" s="59" t="n">
        <v>12</v>
      </c>
      <c r="AE8" s="59" t="n">
        <v>13</v>
      </c>
      <c r="AF8" s="59" t="n">
        <v>14</v>
      </c>
      <c r="AJ8" s="26"/>
      <c r="AK8" s="26"/>
      <c r="AL8" s="26"/>
      <c r="AM8" s="26"/>
      <c r="AN8" s="26"/>
      <c r="AO8" s="26"/>
      <c r="AP8" s="26"/>
      <c r="AT8" s="37" t="n">
        <v>44155</v>
      </c>
      <c r="AU8" s="38" t="s">
        <v>44</v>
      </c>
      <c r="AV8" s="38" t="s">
        <v>45</v>
      </c>
      <c r="AW8" s="38" t="s">
        <v>46</v>
      </c>
      <c r="AX8" s="38" t="s">
        <v>47</v>
      </c>
      <c r="AY8" s="38" t="s">
        <v>48</v>
      </c>
      <c r="AZ8" s="39" t="s">
        <v>49</v>
      </c>
      <c r="BA8" s="38" t="s">
        <v>50</v>
      </c>
      <c r="BB8" s="38" t="s">
        <v>63</v>
      </c>
      <c r="BC8" s="38" t="s">
        <v>64</v>
      </c>
      <c r="BD8" s="38" t="s">
        <v>65</v>
      </c>
      <c r="BE8" s="60" t="s">
        <v>113</v>
      </c>
      <c r="BF8" s="38" t="s">
        <v>67</v>
      </c>
      <c r="BG8" s="38"/>
      <c r="BH8" s="50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</row>
    <row r="9" customFormat="false" ht="38" hidden="false" customHeight="true" outlineLevel="0" collapsed="false">
      <c r="A9" s="57" t="s">
        <v>115</v>
      </c>
      <c r="B9" s="57"/>
      <c r="C9" s="57"/>
      <c r="D9" s="37" t="n">
        <v>44155</v>
      </c>
      <c r="E9" s="38" t="s">
        <v>83</v>
      </c>
      <c r="F9" s="38" t="s">
        <v>84</v>
      </c>
      <c r="G9" s="38" t="s">
        <v>85</v>
      </c>
      <c r="H9" s="38" t="s">
        <v>86</v>
      </c>
      <c r="I9" s="38" t="s">
        <v>87</v>
      </c>
      <c r="J9" s="39" t="s">
        <v>88</v>
      </c>
      <c r="K9" s="38" t="s">
        <v>89</v>
      </c>
      <c r="L9" s="38" t="s">
        <v>90</v>
      </c>
      <c r="M9" s="38" t="s">
        <v>64</v>
      </c>
      <c r="N9" s="38" t="s">
        <v>65</v>
      </c>
      <c r="O9" s="49" t="s">
        <v>66</v>
      </c>
      <c r="P9" s="38" t="s">
        <v>67</v>
      </c>
      <c r="Q9" s="38"/>
      <c r="S9" s="47" t="s">
        <v>33</v>
      </c>
      <c r="T9" s="47"/>
      <c r="U9" s="40" t="s">
        <v>44</v>
      </c>
      <c r="V9" s="40"/>
      <c r="W9" s="40"/>
      <c r="Z9" s="59" t="n">
        <v>15</v>
      </c>
      <c r="AA9" s="59" t="n">
        <v>16</v>
      </c>
      <c r="AB9" s="61" t="n">
        <v>17</v>
      </c>
      <c r="AC9" s="59" t="n">
        <v>18</v>
      </c>
      <c r="AD9" s="59" t="n">
        <v>19</v>
      </c>
      <c r="AE9" s="59" t="n">
        <v>20</v>
      </c>
      <c r="AF9" s="59" t="n">
        <v>21</v>
      </c>
      <c r="AJ9" s="48" t="s">
        <v>116</v>
      </c>
      <c r="AK9" s="48"/>
      <c r="AL9" s="48"/>
      <c r="AM9" s="48"/>
      <c r="AN9" s="48"/>
      <c r="AO9" s="48"/>
      <c r="AP9" s="48"/>
      <c r="AT9" s="37" t="n">
        <v>44155</v>
      </c>
      <c r="AU9" s="38" t="s">
        <v>83</v>
      </c>
      <c r="AV9" s="38" t="s">
        <v>84</v>
      </c>
      <c r="AW9" s="38" t="s">
        <v>85</v>
      </c>
      <c r="AX9" s="38" t="s">
        <v>86</v>
      </c>
      <c r="AY9" s="38" t="s">
        <v>87</v>
      </c>
      <c r="AZ9" s="39" t="s">
        <v>88</v>
      </c>
      <c r="BA9" s="38" t="s">
        <v>89</v>
      </c>
      <c r="BB9" s="38" t="s">
        <v>90</v>
      </c>
      <c r="BC9" s="38" t="s">
        <v>64</v>
      </c>
      <c r="BD9" s="38" t="s">
        <v>65</v>
      </c>
      <c r="BE9" s="49" t="s">
        <v>66</v>
      </c>
      <c r="BF9" s="38" t="s">
        <v>67</v>
      </c>
      <c r="BG9" s="38"/>
      <c r="BH9" s="50"/>
      <c r="BJ9" s="40" t="s">
        <v>91</v>
      </c>
      <c r="BK9" s="56" t="s">
        <v>92</v>
      </c>
      <c r="BL9" s="56" t="s">
        <v>93</v>
      </c>
      <c r="BM9" s="56" t="s">
        <v>94</v>
      </c>
      <c r="BN9" s="56" t="s">
        <v>95</v>
      </c>
      <c r="BO9" s="56" t="s">
        <v>96</v>
      </c>
      <c r="BP9" s="56" t="s">
        <v>97</v>
      </c>
      <c r="BQ9" s="56" t="s">
        <v>98</v>
      </c>
      <c r="BR9" s="56" t="s">
        <v>99</v>
      </c>
      <c r="BS9" s="56" t="s">
        <v>100</v>
      </c>
      <c r="BT9" s="56" t="s">
        <v>101</v>
      </c>
      <c r="BU9" s="56" t="s">
        <v>102</v>
      </c>
    </row>
    <row r="10" customFormat="false" ht="38" hidden="false" customHeight="true" outlineLevel="0" collapsed="false">
      <c r="A10" s="57" t="s">
        <v>117</v>
      </c>
      <c r="B10" s="57"/>
      <c r="C10" s="57"/>
      <c r="D10" s="37" t="n">
        <v>44186</v>
      </c>
      <c r="E10" s="38" t="s">
        <v>106</v>
      </c>
      <c r="F10" s="38" t="s">
        <v>107</v>
      </c>
      <c r="G10" s="38" t="s">
        <v>108</v>
      </c>
      <c r="H10" s="38" t="s">
        <v>47</v>
      </c>
      <c r="I10" s="38" t="s">
        <v>109</v>
      </c>
      <c r="J10" s="38" t="s">
        <v>110</v>
      </c>
      <c r="K10" s="38" t="s">
        <v>111</v>
      </c>
      <c r="L10" s="38" t="s">
        <v>112</v>
      </c>
      <c r="M10" s="38" t="s">
        <v>64</v>
      </c>
      <c r="N10" s="38" t="s">
        <v>65</v>
      </c>
      <c r="O10" s="62" t="s">
        <v>118</v>
      </c>
      <c r="P10" s="38" t="s">
        <v>67</v>
      </c>
      <c r="Q10" s="38"/>
      <c r="S10" s="47" t="s">
        <v>37</v>
      </c>
      <c r="T10" s="47"/>
      <c r="U10" s="63" t="s">
        <v>119</v>
      </c>
      <c r="V10" s="64" t="s">
        <v>120</v>
      </c>
      <c r="W10" s="64" t="s">
        <v>121</v>
      </c>
      <c r="Z10" s="59" t="n">
        <v>22</v>
      </c>
      <c r="AA10" s="59" t="n">
        <v>23</v>
      </c>
      <c r="AB10" s="59" t="n">
        <v>24</v>
      </c>
      <c r="AC10" s="59" t="n">
        <v>25</v>
      </c>
      <c r="AD10" s="59" t="n">
        <v>26</v>
      </c>
      <c r="AE10" s="59" t="n">
        <v>27</v>
      </c>
      <c r="AF10" s="59" t="n">
        <v>28</v>
      </c>
      <c r="AJ10" s="55" t="s">
        <v>76</v>
      </c>
      <c r="AK10" s="55" t="s">
        <v>77</v>
      </c>
      <c r="AL10" s="55" t="s">
        <v>78</v>
      </c>
      <c r="AM10" s="55" t="s">
        <v>79</v>
      </c>
      <c r="AN10" s="55" t="s">
        <v>80</v>
      </c>
      <c r="AO10" s="55" t="s">
        <v>81</v>
      </c>
      <c r="AP10" s="55" t="s">
        <v>82</v>
      </c>
      <c r="BJ10" s="51" t="s">
        <v>122</v>
      </c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</row>
    <row r="11" customFormat="false" ht="37" hidden="false" customHeight="true" outlineLevel="0" collapsed="false">
      <c r="A11" s="57" t="s">
        <v>123</v>
      </c>
      <c r="B11" s="57"/>
      <c r="C11" s="57"/>
      <c r="D11" s="37" t="n">
        <v>44155</v>
      </c>
      <c r="E11" s="38" t="s">
        <v>44</v>
      </c>
      <c r="F11" s="38" t="s">
        <v>45</v>
      </c>
      <c r="G11" s="38" t="s">
        <v>46</v>
      </c>
      <c r="H11" s="38" t="s">
        <v>47</v>
      </c>
      <c r="I11" s="38" t="s">
        <v>48</v>
      </c>
      <c r="J11" s="39" t="s">
        <v>49</v>
      </c>
      <c r="K11" s="38" t="s">
        <v>50</v>
      </c>
      <c r="L11" s="38" t="s">
        <v>51</v>
      </c>
      <c r="M11" s="38" t="s">
        <v>64</v>
      </c>
      <c r="N11" s="38" t="s">
        <v>65</v>
      </c>
      <c r="O11" s="60" t="s">
        <v>113</v>
      </c>
      <c r="P11" s="38" t="s">
        <v>67</v>
      </c>
      <c r="Q11" s="38"/>
      <c r="S11" s="47" t="s">
        <v>124</v>
      </c>
      <c r="T11" s="47"/>
      <c r="U11" s="32" t="s">
        <v>125</v>
      </c>
      <c r="V11" s="32"/>
      <c r="W11" s="32"/>
      <c r="Z11" s="59" t="n">
        <v>29</v>
      </c>
      <c r="AA11" s="59" t="n">
        <v>30</v>
      </c>
      <c r="AB11" s="59" t="n">
        <v>31</v>
      </c>
      <c r="AC11" s="59"/>
      <c r="AD11" s="59"/>
      <c r="AE11" s="59"/>
      <c r="AF11" s="59"/>
      <c r="AJ11" s="59" t="s">
        <v>104</v>
      </c>
      <c r="AK11" s="61" t="n">
        <v>2</v>
      </c>
      <c r="AL11" s="59" t="n">
        <v>3</v>
      </c>
      <c r="AM11" s="59" t="n">
        <v>4</v>
      </c>
      <c r="AN11" s="59" t="n">
        <v>5</v>
      </c>
      <c r="AO11" s="59" t="n">
        <v>6</v>
      </c>
      <c r="AP11" s="59" t="n">
        <v>7</v>
      </c>
      <c r="AU11" s="65" t="s">
        <v>55</v>
      </c>
      <c r="AV11" s="65"/>
      <c r="AW11" s="65"/>
      <c r="AX11" s="65"/>
      <c r="AY11" s="65"/>
      <c r="AZ11" s="65"/>
      <c r="BA11" s="65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</row>
    <row r="12" customFormat="false" ht="38" hidden="false" customHeight="true" outlineLevel="0" collapsed="false">
      <c r="A12" s="57" t="s">
        <v>126</v>
      </c>
      <c r="B12" s="57"/>
      <c r="C12" s="57"/>
      <c r="D12" s="37" t="n">
        <v>44155</v>
      </c>
      <c r="E12" s="38" t="s">
        <v>83</v>
      </c>
      <c r="F12" s="38" t="s">
        <v>84</v>
      </c>
      <c r="G12" s="38" t="s">
        <v>85</v>
      </c>
      <c r="H12" s="38" t="s">
        <v>86</v>
      </c>
      <c r="I12" s="38" t="s">
        <v>87</v>
      </c>
      <c r="J12" s="39" t="s">
        <v>88</v>
      </c>
      <c r="K12" s="38" t="s">
        <v>89</v>
      </c>
      <c r="L12" s="38" t="s">
        <v>90</v>
      </c>
      <c r="M12" s="38" t="s">
        <v>64</v>
      </c>
      <c r="N12" s="38" t="s">
        <v>65</v>
      </c>
      <c r="O12" s="49" t="s">
        <v>66</v>
      </c>
      <c r="P12" s="38" t="s">
        <v>67</v>
      </c>
      <c r="Q12" s="38"/>
      <c r="S12" s="47" t="s">
        <v>39</v>
      </c>
      <c r="T12" s="47"/>
      <c r="U12" s="32" t="s">
        <v>127</v>
      </c>
      <c r="V12" s="32"/>
      <c r="W12" s="32"/>
      <c r="AJ12" s="59" t="n">
        <v>8</v>
      </c>
      <c r="AK12" s="59" t="n">
        <v>9</v>
      </c>
      <c r="AL12" s="59" t="n">
        <v>10</v>
      </c>
      <c r="AM12" s="59" t="n">
        <v>11</v>
      </c>
      <c r="AN12" s="59" t="n">
        <v>12</v>
      </c>
      <c r="AO12" s="61" t="n">
        <v>13</v>
      </c>
      <c r="AP12" s="59" t="n">
        <v>14</v>
      </c>
      <c r="AU12" s="38" t="s">
        <v>128</v>
      </c>
      <c r="AV12" s="66"/>
      <c r="AW12" s="66"/>
      <c r="AX12" s="66"/>
      <c r="AY12" s="67" t="s">
        <v>129</v>
      </c>
      <c r="AZ12" s="66"/>
      <c r="BA12" s="66"/>
      <c r="BJ12" s="40" t="s">
        <v>91</v>
      </c>
      <c r="BK12" s="56" t="s">
        <v>92</v>
      </c>
      <c r="BL12" s="56" t="s">
        <v>93</v>
      </c>
      <c r="BM12" s="56" t="s">
        <v>94</v>
      </c>
      <c r="BN12" s="56" t="s">
        <v>95</v>
      </c>
      <c r="BO12" s="56" t="s">
        <v>96</v>
      </c>
      <c r="BP12" s="56" t="s">
        <v>97</v>
      </c>
      <c r="BQ12" s="56" t="s">
        <v>98</v>
      </c>
      <c r="BR12" s="56" t="s">
        <v>99</v>
      </c>
      <c r="BS12" s="56" t="s">
        <v>100</v>
      </c>
      <c r="BT12" s="56" t="s">
        <v>101</v>
      </c>
      <c r="BU12" s="56" t="s">
        <v>102</v>
      </c>
    </row>
    <row r="13" customFormat="false" ht="38" hidden="false" customHeight="true" outlineLevel="0" collapsed="false">
      <c r="A13" s="57" t="s">
        <v>15</v>
      </c>
      <c r="B13" s="57"/>
      <c r="C13" s="57"/>
      <c r="D13" s="37" t="n">
        <v>44186</v>
      </c>
      <c r="E13" s="38" t="s">
        <v>106</v>
      </c>
      <c r="F13" s="38" t="s">
        <v>107</v>
      </c>
      <c r="G13" s="38" t="s">
        <v>108</v>
      </c>
      <c r="H13" s="38" t="s">
        <v>47</v>
      </c>
      <c r="I13" s="38" t="s">
        <v>109</v>
      </c>
      <c r="J13" s="38" t="s">
        <v>110</v>
      </c>
      <c r="K13" s="38" t="s">
        <v>111</v>
      </c>
      <c r="L13" s="38" t="s">
        <v>112</v>
      </c>
      <c r="M13" s="38" t="s">
        <v>64</v>
      </c>
      <c r="N13" s="38" t="s">
        <v>65</v>
      </c>
      <c r="O13" s="62" t="s">
        <v>118</v>
      </c>
      <c r="P13" s="38" t="s">
        <v>67</v>
      </c>
      <c r="Q13" s="38"/>
      <c r="S13" s="47" t="s">
        <v>21</v>
      </c>
      <c r="T13" s="47"/>
      <c r="U13" s="40" t="s">
        <v>130</v>
      </c>
      <c r="V13" s="40"/>
      <c r="W13" s="40"/>
      <c r="Z13" s="55" t="s">
        <v>131</v>
      </c>
      <c r="AA13" s="55"/>
      <c r="AB13" s="55" t="n">
        <v>1</v>
      </c>
      <c r="AC13" s="68" t="s">
        <v>132</v>
      </c>
      <c r="AD13" s="68"/>
      <c r="AE13" s="55" t="n">
        <v>4</v>
      </c>
      <c r="AJ13" s="59" t="n">
        <v>15</v>
      </c>
      <c r="AK13" s="59" t="n">
        <v>16</v>
      </c>
      <c r="AL13" s="61" t="n">
        <v>17</v>
      </c>
      <c r="AM13" s="59" t="n">
        <v>18</v>
      </c>
      <c r="AN13" s="59" t="n">
        <v>19</v>
      </c>
      <c r="AO13" s="59" t="n">
        <v>20</v>
      </c>
      <c r="AP13" s="59" t="n">
        <v>21</v>
      </c>
      <c r="AU13" s="38" t="s">
        <v>133</v>
      </c>
      <c r="AV13" s="66"/>
      <c r="AW13" s="66"/>
      <c r="AX13" s="66"/>
      <c r="AY13" s="66"/>
      <c r="AZ13" s="66"/>
      <c r="BA13" s="66"/>
    </row>
    <row r="14" customFormat="false" ht="38" hidden="false" customHeight="true" outlineLevel="0" collapsed="false">
      <c r="A14" s="57" t="s">
        <v>134</v>
      </c>
      <c r="B14" s="57"/>
      <c r="C14" s="57"/>
      <c r="D14" s="37" t="n">
        <v>44155</v>
      </c>
      <c r="E14" s="38" t="s">
        <v>44</v>
      </c>
      <c r="F14" s="38" t="s">
        <v>45</v>
      </c>
      <c r="G14" s="38" t="s">
        <v>46</v>
      </c>
      <c r="H14" s="38" t="s">
        <v>47</v>
      </c>
      <c r="I14" s="38" t="s">
        <v>48</v>
      </c>
      <c r="J14" s="39" t="s">
        <v>49</v>
      </c>
      <c r="K14" s="38" t="s">
        <v>50</v>
      </c>
      <c r="L14" s="38" t="s">
        <v>51</v>
      </c>
      <c r="M14" s="38" t="s">
        <v>64</v>
      </c>
      <c r="N14" s="38" t="s">
        <v>65</v>
      </c>
      <c r="O14" s="60" t="s">
        <v>113</v>
      </c>
      <c r="P14" s="38" t="s">
        <v>67</v>
      </c>
      <c r="Q14" s="38"/>
      <c r="S14" s="47" t="s">
        <v>37</v>
      </c>
      <c r="T14" s="47"/>
      <c r="U14" s="63" t="s">
        <v>135</v>
      </c>
      <c r="V14" s="64" t="s">
        <v>136</v>
      </c>
      <c r="W14" s="64"/>
      <c r="Z14" s="68" t="s">
        <v>137</v>
      </c>
      <c r="AA14" s="68"/>
      <c r="AB14" s="55" t="n">
        <v>2</v>
      </c>
      <c r="AC14" s="68" t="s">
        <v>138</v>
      </c>
      <c r="AD14" s="68"/>
      <c r="AE14" s="55" t="n">
        <v>2</v>
      </c>
      <c r="AJ14" s="59" t="n">
        <v>22</v>
      </c>
      <c r="AK14" s="59" t="n">
        <v>23</v>
      </c>
      <c r="AL14" s="59" t="n">
        <v>24</v>
      </c>
      <c r="AM14" s="59" t="n">
        <v>25</v>
      </c>
      <c r="AN14" s="59" t="n">
        <v>26</v>
      </c>
      <c r="AO14" s="59" t="n">
        <v>27</v>
      </c>
      <c r="AP14" s="59" t="n">
        <v>28</v>
      </c>
      <c r="AU14" s="66"/>
      <c r="AV14" s="66"/>
      <c r="AW14" s="66"/>
      <c r="AX14" s="66"/>
      <c r="AY14" s="66"/>
      <c r="AZ14" s="66"/>
      <c r="BA14" s="66"/>
      <c r="BJ14" s="69" t="s">
        <v>139</v>
      </c>
      <c r="BK14" s="69"/>
      <c r="BL14" s="69"/>
      <c r="BM14" s="69"/>
      <c r="BN14" s="69"/>
      <c r="BO14" s="19"/>
      <c r="BP14" s="69" t="s">
        <v>140</v>
      </c>
      <c r="BQ14" s="69"/>
      <c r="BR14" s="69"/>
      <c r="BS14" s="69"/>
      <c r="BT14" s="69"/>
    </row>
    <row r="15" customFormat="false" ht="38" hidden="false" customHeight="true" outlineLevel="0" collapsed="false">
      <c r="A15" s="57" t="s">
        <v>14</v>
      </c>
      <c r="B15" s="57"/>
      <c r="C15" s="57"/>
      <c r="D15" s="37" t="n">
        <v>44155</v>
      </c>
      <c r="E15" s="38" t="s">
        <v>83</v>
      </c>
      <c r="F15" s="38" t="s">
        <v>84</v>
      </c>
      <c r="G15" s="38" t="s">
        <v>85</v>
      </c>
      <c r="H15" s="38" t="s">
        <v>86</v>
      </c>
      <c r="I15" s="38" t="s">
        <v>141</v>
      </c>
      <c r="J15" s="39" t="s">
        <v>88</v>
      </c>
      <c r="K15" s="38" t="s">
        <v>89</v>
      </c>
      <c r="L15" s="38" t="s">
        <v>90</v>
      </c>
      <c r="M15" s="38" t="s">
        <v>64</v>
      </c>
      <c r="N15" s="38" t="s">
        <v>65</v>
      </c>
      <c r="O15" s="49" t="s">
        <v>66</v>
      </c>
      <c r="P15" s="38" t="s">
        <v>67</v>
      </c>
      <c r="Q15" s="38"/>
      <c r="S15" s="47" t="s">
        <v>142</v>
      </c>
      <c r="T15" s="47"/>
      <c r="U15" s="40" t="s">
        <v>90</v>
      </c>
      <c r="V15" s="40"/>
      <c r="W15" s="40"/>
      <c r="Z15" s="70"/>
      <c r="AJ15" s="59" t="n">
        <v>29</v>
      </c>
      <c r="AK15" s="59" t="n">
        <v>30</v>
      </c>
      <c r="AL15" s="59" t="n">
        <v>31</v>
      </c>
      <c r="AM15" s="59"/>
      <c r="AN15" s="59"/>
      <c r="AO15" s="59"/>
      <c r="AP15" s="59"/>
      <c r="AU15" s="66"/>
      <c r="AV15" s="66"/>
      <c r="AW15" s="66"/>
      <c r="AX15" s="66"/>
      <c r="AY15" s="66"/>
      <c r="AZ15" s="66"/>
      <c r="BA15" s="66"/>
      <c r="BJ15" s="32" t="s">
        <v>143</v>
      </c>
      <c r="BK15" s="32"/>
      <c r="BL15" s="32"/>
      <c r="BM15" s="32"/>
      <c r="BN15" s="40" t="n">
        <v>30</v>
      </c>
      <c r="BO15" s="19"/>
      <c r="BP15" s="32" t="s">
        <v>143</v>
      </c>
      <c r="BQ15" s="32"/>
      <c r="BR15" s="32"/>
      <c r="BS15" s="32"/>
      <c r="BT15" s="40" t="n">
        <v>20</v>
      </c>
    </row>
    <row r="16" customFormat="false" ht="38" hidden="false" customHeight="true" outlineLevel="0" collapsed="false">
      <c r="A16" s="57" t="s">
        <v>17</v>
      </c>
      <c r="B16" s="57"/>
      <c r="C16" s="57"/>
      <c r="D16" s="37" t="n">
        <v>44186</v>
      </c>
      <c r="E16" s="38" t="s">
        <v>106</v>
      </c>
      <c r="F16" s="38" t="s">
        <v>107</v>
      </c>
      <c r="G16" s="38" t="s">
        <v>108</v>
      </c>
      <c r="H16" s="38" t="s">
        <v>47</v>
      </c>
      <c r="I16" s="38" t="s">
        <v>109</v>
      </c>
      <c r="J16" s="38" t="s">
        <v>110</v>
      </c>
      <c r="K16" s="38" t="s">
        <v>111</v>
      </c>
      <c r="L16" s="38" t="s">
        <v>112</v>
      </c>
      <c r="M16" s="38" t="s">
        <v>64</v>
      </c>
      <c r="N16" s="38" t="s">
        <v>65</v>
      </c>
      <c r="O16" s="62" t="s">
        <v>118</v>
      </c>
      <c r="P16" s="38" t="s">
        <v>67</v>
      </c>
      <c r="Q16" s="38"/>
      <c r="S16" s="47" t="s">
        <v>144</v>
      </c>
      <c r="T16" s="47"/>
      <c r="U16" s="40" t="s">
        <v>145</v>
      </c>
      <c r="V16" s="40"/>
      <c r="W16" s="40"/>
      <c r="Z16" s="71" t="s">
        <v>146</v>
      </c>
      <c r="AA16" s="71"/>
      <c r="AB16" s="71"/>
      <c r="AC16" s="71"/>
      <c r="AD16" s="71"/>
      <c r="AP16" s="16"/>
      <c r="AU16" s="66"/>
      <c r="AV16" s="66"/>
      <c r="AW16" s="66"/>
      <c r="AX16" s="66"/>
      <c r="AY16" s="66"/>
      <c r="AZ16" s="66"/>
      <c r="BA16" s="66"/>
      <c r="BJ16" s="32" t="s">
        <v>147</v>
      </c>
      <c r="BK16" s="32"/>
      <c r="BL16" s="32"/>
      <c r="BM16" s="32"/>
      <c r="BN16" s="40" t="n">
        <v>10</v>
      </c>
      <c r="BO16" s="19"/>
      <c r="BP16" s="32" t="s">
        <v>147</v>
      </c>
      <c r="BQ16" s="32"/>
      <c r="BR16" s="32"/>
      <c r="BS16" s="32"/>
      <c r="BT16" s="40" t="n">
        <v>8</v>
      </c>
    </row>
    <row r="17" s="16" customFormat="true" ht="38" hidden="false" customHeight="true" outlineLevel="0" collapsed="false">
      <c r="A17" s="72" t="s">
        <v>19</v>
      </c>
      <c r="B17" s="72"/>
      <c r="C17" s="72"/>
      <c r="D17" s="37" t="n">
        <v>44155</v>
      </c>
      <c r="E17" s="38" t="s">
        <v>44</v>
      </c>
      <c r="F17" s="38" t="s">
        <v>45</v>
      </c>
      <c r="G17" s="38" t="s">
        <v>46</v>
      </c>
      <c r="H17" s="38" t="s">
        <v>47</v>
      </c>
      <c r="I17" s="38" t="s">
        <v>48</v>
      </c>
      <c r="J17" s="39" t="s">
        <v>49</v>
      </c>
      <c r="K17" s="38" t="s">
        <v>50</v>
      </c>
      <c r="L17" s="38" t="s">
        <v>51</v>
      </c>
      <c r="M17" s="38" t="s">
        <v>64</v>
      </c>
      <c r="N17" s="38" t="s">
        <v>65</v>
      </c>
      <c r="O17" s="60" t="s">
        <v>113</v>
      </c>
      <c r="P17" s="38" t="s">
        <v>67</v>
      </c>
      <c r="Q17" s="38"/>
      <c r="S17" s="47" t="s">
        <v>148</v>
      </c>
      <c r="T17" s="47"/>
      <c r="U17" s="40" t="s">
        <v>149</v>
      </c>
      <c r="V17" s="40"/>
      <c r="W17" s="40"/>
      <c r="Z17" s="68" t="s">
        <v>34</v>
      </c>
      <c r="AA17" s="55" t="s">
        <v>61</v>
      </c>
      <c r="AB17" s="55"/>
      <c r="AC17" s="55"/>
      <c r="AD17" s="55"/>
      <c r="AE17" s="18"/>
      <c r="AF17" s="18"/>
      <c r="AJ17" s="73" t="s">
        <v>150</v>
      </c>
      <c r="AK17" s="73"/>
      <c r="AL17" s="73"/>
      <c r="AM17" s="73"/>
      <c r="AN17" s="73"/>
      <c r="AO17" s="73"/>
      <c r="AP17" s="73"/>
      <c r="AU17" s="74" t="s">
        <v>151</v>
      </c>
      <c r="AV17" s="67" t="s">
        <v>128</v>
      </c>
      <c r="AW17" s="75"/>
      <c r="AX17" s="75"/>
      <c r="AY17" s="38" t="s">
        <v>152</v>
      </c>
      <c r="AZ17" s="75"/>
      <c r="BA17" s="75"/>
      <c r="BH17" s="76"/>
      <c r="BJ17" s="32" t="s">
        <v>153</v>
      </c>
      <c r="BK17" s="32"/>
      <c r="BL17" s="32"/>
      <c r="BM17" s="32"/>
      <c r="BN17" s="40" t="n">
        <v>5</v>
      </c>
      <c r="BO17" s="19"/>
      <c r="BP17" s="32" t="s">
        <v>153</v>
      </c>
      <c r="BQ17" s="32"/>
      <c r="BR17" s="32"/>
      <c r="BS17" s="32"/>
      <c r="BT17" s="40" t="n">
        <v>12</v>
      </c>
    </row>
    <row r="18" customFormat="false" ht="38" hidden="false" customHeight="true" outlineLevel="0" collapsed="false">
      <c r="A18" s="30" t="s">
        <v>20</v>
      </c>
      <c r="B18" s="30"/>
      <c r="C18" s="30"/>
      <c r="D18" s="37" t="n">
        <v>44155</v>
      </c>
      <c r="E18" s="38" t="s">
        <v>83</v>
      </c>
      <c r="F18" s="38" t="s">
        <v>84</v>
      </c>
      <c r="G18" s="38" t="s">
        <v>85</v>
      </c>
      <c r="H18" s="38" t="s">
        <v>86</v>
      </c>
      <c r="I18" s="38" t="s">
        <v>141</v>
      </c>
      <c r="J18" s="39" t="s">
        <v>88</v>
      </c>
      <c r="K18" s="38" t="s">
        <v>89</v>
      </c>
      <c r="L18" s="38" t="s">
        <v>90</v>
      </c>
      <c r="M18" s="38" t="s">
        <v>64</v>
      </c>
      <c r="N18" s="38" t="s">
        <v>65</v>
      </c>
      <c r="O18" s="49" t="s">
        <v>66</v>
      </c>
      <c r="P18" s="38" t="s">
        <v>67</v>
      </c>
      <c r="Q18" s="38"/>
      <c r="S18" s="77" t="s">
        <v>154</v>
      </c>
      <c r="T18" s="77" t="s">
        <v>155</v>
      </c>
      <c r="U18" s="78" t="s">
        <v>38</v>
      </c>
      <c r="V18" s="78" t="s">
        <v>156</v>
      </c>
      <c r="W18" s="78"/>
      <c r="Z18" s="68" t="s">
        <v>157</v>
      </c>
      <c r="AA18" s="55" t="s">
        <v>158</v>
      </c>
      <c r="AB18" s="55"/>
      <c r="AC18" s="55"/>
      <c r="AD18" s="55"/>
      <c r="AJ18" s="79" t="s">
        <v>159</v>
      </c>
      <c r="AK18" s="80" t="s">
        <v>160</v>
      </c>
      <c r="AL18" s="80" t="s">
        <v>161</v>
      </c>
      <c r="AM18" s="80" t="s">
        <v>162</v>
      </c>
      <c r="AN18" s="80" t="s">
        <v>38</v>
      </c>
      <c r="AO18" s="81" t="s">
        <v>163</v>
      </c>
      <c r="AP18" s="81" t="s">
        <v>164</v>
      </c>
      <c r="AU18" s="74"/>
      <c r="AV18" s="82" t="s">
        <v>133</v>
      </c>
      <c r="AW18" s="66"/>
      <c r="AX18" s="66"/>
      <c r="AY18" s="66"/>
      <c r="AZ18" s="66"/>
      <c r="BA18" s="66"/>
      <c r="BJ18" s="32" t="s">
        <v>165</v>
      </c>
      <c r="BK18" s="32"/>
      <c r="BL18" s="32"/>
      <c r="BM18" s="32"/>
      <c r="BN18" s="40" t="n">
        <v>22</v>
      </c>
      <c r="BO18" s="19"/>
      <c r="BP18" s="32" t="s">
        <v>165</v>
      </c>
      <c r="BQ18" s="32"/>
      <c r="BR18" s="32"/>
      <c r="BS18" s="32"/>
      <c r="BT18" s="40" t="n">
        <v>22</v>
      </c>
    </row>
    <row r="19" customFormat="false" ht="33" hidden="false" customHeight="true" outlineLevel="0" collapsed="false">
      <c r="A19" s="30" t="s">
        <v>21</v>
      </c>
      <c r="B19" s="30"/>
      <c r="C19" s="30"/>
      <c r="D19" s="37" t="n">
        <v>44186</v>
      </c>
      <c r="E19" s="38" t="s">
        <v>106</v>
      </c>
      <c r="F19" s="38" t="s">
        <v>107</v>
      </c>
      <c r="G19" s="38" t="s">
        <v>108</v>
      </c>
      <c r="H19" s="38" t="s">
        <v>47</v>
      </c>
      <c r="I19" s="38" t="s">
        <v>109</v>
      </c>
      <c r="J19" s="38" t="s">
        <v>110</v>
      </c>
      <c r="K19" s="38" t="s">
        <v>111</v>
      </c>
      <c r="L19" s="38" t="s">
        <v>112</v>
      </c>
      <c r="M19" s="38" t="s">
        <v>64</v>
      </c>
      <c r="N19" s="38" t="s">
        <v>65</v>
      </c>
      <c r="O19" s="62" t="s">
        <v>118</v>
      </c>
      <c r="P19" s="38" t="s">
        <v>67</v>
      </c>
      <c r="Q19" s="38"/>
      <c r="S19" s="40" t="s">
        <v>166</v>
      </c>
      <c r="T19" s="40" t="s">
        <v>167</v>
      </c>
      <c r="U19" s="40" t="s">
        <v>168</v>
      </c>
      <c r="V19" s="40" t="n">
        <v>24</v>
      </c>
      <c r="W19" s="40"/>
      <c r="Y19" s="0" t="s">
        <v>169</v>
      </c>
      <c r="Z19" s="68" t="s">
        <v>170</v>
      </c>
      <c r="AA19" s="83" t="s">
        <v>171</v>
      </c>
      <c r="AB19" s="83"/>
      <c r="AC19" s="83"/>
      <c r="AD19" s="83"/>
      <c r="AJ19" s="84" t="n">
        <v>43953</v>
      </c>
      <c r="AK19" s="80" t="s">
        <v>172</v>
      </c>
      <c r="AL19" s="80" t="s">
        <v>173</v>
      </c>
      <c r="AM19" s="81" t="s">
        <v>174</v>
      </c>
      <c r="AN19" s="81" t="s">
        <v>110</v>
      </c>
      <c r="AO19" s="80" t="n">
        <v>8</v>
      </c>
      <c r="AP19" s="85" t="n">
        <v>2000</v>
      </c>
      <c r="AU19" s="65" t="s">
        <v>55</v>
      </c>
      <c r="AV19" s="65"/>
      <c r="AW19" s="65"/>
      <c r="AX19" s="65"/>
      <c r="AY19" s="65"/>
      <c r="AZ19" s="65"/>
      <c r="BA19" s="65"/>
      <c r="BJ19" s="32" t="s">
        <v>175</v>
      </c>
      <c r="BK19" s="32"/>
      <c r="BL19" s="32"/>
      <c r="BM19" s="32"/>
      <c r="BN19" s="86" t="n">
        <v>20000</v>
      </c>
      <c r="BO19" s="19"/>
      <c r="BP19" s="32" t="s">
        <v>175</v>
      </c>
      <c r="BQ19" s="32"/>
      <c r="BR19" s="32"/>
      <c r="BS19" s="32"/>
      <c r="BT19" s="86" t="n">
        <v>14565</v>
      </c>
    </row>
    <row r="20" customFormat="false" ht="28" hidden="false" customHeight="true" outlineLevel="0" collapsed="false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S20" s="40" t="s">
        <v>176</v>
      </c>
      <c r="T20" s="40" t="s">
        <v>177</v>
      </c>
      <c r="U20" s="40" t="s">
        <v>178</v>
      </c>
      <c r="V20" s="40" t="n">
        <v>50</v>
      </c>
      <c r="W20" s="40"/>
      <c r="Z20" s="68" t="s">
        <v>179</v>
      </c>
      <c r="AA20" s="55" t="s">
        <v>180</v>
      </c>
      <c r="AB20" s="55"/>
      <c r="AC20" s="55"/>
      <c r="AD20" s="55"/>
      <c r="AJ20" s="84" t="n">
        <v>43964</v>
      </c>
      <c r="AK20" s="80" t="s">
        <v>181</v>
      </c>
      <c r="AL20" s="80" t="s">
        <v>182</v>
      </c>
      <c r="AM20" s="81" t="s">
        <v>174</v>
      </c>
      <c r="AN20" s="81" t="s">
        <v>110</v>
      </c>
      <c r="AO20" s="80" t="n">
        <v>5</v>
      </c>
      <c r="AP20" s="85" t="n">
        <v>1500</v>
      </c>
      <c r="AU20" s="38" t="s">
        <v>128</v>
      </c>
      <c r="AV20" s="66"/>
      <c r="AW20" s="66"/>
      <c r="AX20" s="66"/>
      <c r="AY20" s="67" t="s">
        <v>129</v>
      </c>
      <c r="AZ20" s="66"/>
      <c r="BA20" s="66"/>
      <c r="BJ20" s="32" t="s">
        <v>183</v>
      </c>
      <c r="BK20" s="32"/>
      <c r="BL20" s="32"/>
      <c r="BM20" s="32"/>
      <c r="BN20" s="86" t="n">
        <v>22000</v>
      </c>
      <c r="BO20" s="19"/>
      <c r="BP20" s="32" t="s">
        <v>183</v>
      </c>
      <c r="BQ20" s="32"/>
      <c r="BR20" s="32"/>
      <c r="BS20" s="32"/>
      <c r="BT20" s="86" t="n">
        <v>22000</v>
      </c>
    </row>
    <row r="21" customFormat="false" ht="41" hidden="false" customHeight="true" outlineLevel="0" collapsed="false"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S21" s="40" t="s">
        <v>184</v>
      </c>
      <c r="T21" s="40" t="s">
        <v>185</v>
      </c>
      <c r="U21" s="40" t="s">
        <v>186</v>
      </c>
      <c r="V21" s="40" t="n">
        <v>50</v>
      </c>
      <c r="W21" s="40"/>
      <c r="Z21" s="68" t="s">
        <v>187</v>
      </c>
      <c r="AA21" s="55" t="s">
        <v>188</v>
      </c>
      <c r="AB21" s="55"/>
      <c r="AC21" s="55"/>
      <c r="AD21" s="55"/>
      <c r="AJ21" s="79"/>
      <c r="AK21" s="80"/>
      <c r="AL21" s="80"/>
      <c r="AM21" s="80"/>
      <c r="AN21" s="80"/>
      <c r="AO21" s="80"/>
      <c r="AP21" s="85"/>
      <c r="AQ21" s="0" t="s">
        <v>189</v>
      </c>
      <c r="AU21" s="38" t="s">
        <v>133</v>
      </c>
      <c r="AV21" s="66"/>
      <c r="AW21" s="66"/>
      <c r="AX21" s="66"/>
      <c r="AY21" s="66"/>
      <c r="AZ21" s="66"/>
      <c r="BA21" s="66"/>
      <c r="BJ21" s="32" t="s">
        <v>190</v>
      </c>
      <c r="BK21" s="32"/>
      <c r="BL21" s="32"/>
      <c r="BM21" s="32"/>
      <c r="BN21" s="86" t="n">
        <v>1000</v>
      </c>
      <c r="BO21" s="19"/>
      <c r="BP21" s="32" t="s">
        <v>190</v>
      </c>
      <c r="BQ21" s="32"/>
      <c r="BR21" s="32"/>
      <c r="BS21" s="32"/>
      <c r="BT21" s="86"/>
    </row>
    <row r="22" customFormat="false" ht="43" hidden="false" customHeight="true" outlineLevel="0" collapsed="false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Z22" s="68" t="s">
        <v>191</v>
      </c>
      <c r="AA22" s="83" t="n">
        <v>0.75</v>
      </c>
      <c r="AB22" s="83"/>
      <c r="AC22" s="83"/>
      <c r="AD22" s="83"/>
      <c r="AJ22" s="79"/>
      <c r="AK22" s="80"/>
      <c r="AL22" s="80"/>
      <c r="AM22" s="80"/>
      <c r="AN22" s="80"/>
      <c r="AO22" s="80"/>
      <c r="AP22" s="85"/>
      <c r="AU22" s="66"/>
      <c r="AV22" s="66"/>
      <c r="AW22" s="66"/>
      <c r="AX22" s="66"/>
      <c r="AY22" s="66"/>
      <c r="AZ22" s="66"/>
      <c r="BA22" s="66"/>
      <c r="BJ22" s="32" t="s">
        <v>192</v>
      </c>
      <c r="BK22" s="32"/>
      <c r="BL22" s="32"/>
      <c r="BM22" s="32"/>
      <c r="BN22" s="86" t="n">
        <f aca="false">SUM(BN20:BN21)</f>
        <v>23000</v>
      </c>
      <c r="BO22" s="19"/>
      <c r="BP22" s="32" t="s">
        <v>192</v>
      </c>
      <c r="BQ22" s="32"/>
      <c r="BR22" s="32"/>
      <c r="BS22" s="32"/>
      <c r="BT22" s="86" t="n">
        <f aca="false">SUM(BT20:BT21)</f>
        <v>22000</v>
      </c>
    </row>
    <row r="23" customFormat="false" ht="38" hidden="false" customHeight="true" outlineLevel="0" collapsed="false">
      <c r="A23" s="22"/>
      <c r="B23" s="22"/>
      <c r="C23" s="22"/>
      <c r="D23" s="23" t="s">
        <v>24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4" t="s">
        <v>1</v>
      </c>
      <c r="Z23" s="88" t="s">
        <v>193</v>
      </c>
      <c r="AA23" s="88"/>
      <c r="AB23" s="88"/>
      <c r="AC23" s="88"/>
      <c r="AD23" s="88"/>
      <c r="AJ23" s="89" t="s">
        <v>194</v>
      </c>
      <c r="AK23" s="90"/>
      <c r="AL23" s="90"/>
      <c r="AM23" s="90"/>
      <c r="AN23" s="90"/>
      <c r="AO23" s="90" t="n">
        <f aca="false">SUM(AO19:AO22)</f>
        <v>13</v>
      </c>
      <c r="AP23" s="91" t="n">
        <f aca="false">SUM(AP19:AP22)</f>
        <v>3500</v>
      </c>
      <c r="AU23" s="66"/>
      <c r="AV23" s="66"/>
      <c r="AW23" s="66"/>
      <c r="AX23" s="66"/>
      <c r="AY23" s="66"/>
      <c r="AZ23" s="66"/>
      <c r="BA23" s="66"/>
      <c r="BJ23" s="69" t="s">
        <v>195</v>
      </c>
      <c r="BK23" s="69"/>
      <c r="BL23" s="69"/>
      <c r="BM23" s="69"/>
      <c r="BN23" s="92" t="s">
        <v>196</v>
      </c>
      <c r="BO23" s="19"/>
      <c r="BP23" s="69" t="s">
        <v>195</v>
      </c>
      <c r="BQ23" s="69"/>
      <c r="BR23" s="69"/>
      <c r="BS23" s="69"/>
      <c r="BT23" s="92" t="s">
        <v>196</v>
      </c>
    </row>
    <row r="24" customFormat="false" ht="34" hidden="false" customHeight="false" outlineLevel="0" collapsed="false">
      <c r="A24" s="29"/>
      <c r="B24" s="29"/>
      <c r="C24" s="29"/>
      <c r="D24" s="30" t="s">
        <v>29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4" t="s">
        <v>3</v>
      </c>
      <c r="Z24" s="68" t="s">
        <v>197</v>
      </c>
      <c r="AA24" s="55"/>
      <c r="AB24" s="55"/>
      <c r="AC24" s="55"/>
      <c r="AD24" s="55"/>
      <c r="AU24" s="66"/>
      <c r="AV24" s="66"/>
      <c r="AW24" s="66"/>
      <c r="AX24" s="66"/>
      <c r="AY24" s="66"/>
      <c r="AZ24" s="66"/>
      <c r="BA24" s="66"/>
      <c r="BJ24" s="32" t="s">
        <v>44</v>
      </c>
      <c r="BK24" s="32"/>
      <c r="BL24" s="32"/>
      <c r="BM24" s="86" t="n">
        <v>12000</v>
      </c>
      <c r="BN24" s="93" t="n">
        <f aca="false">BM24*1%</f>
        <v>120</v>
      </c>
      <c r="BP24" s="32" t="s">
        <v>44</v>
      </c>
      <c r="BQ24" s="32"/>
      <c r="BR24" s="32"/>
      <c r="BS24" s="86" t="n">
        <v>12000</v>
      </c>
      <c r="BT24" s="93" t="n">
        <f aca="false">BS24*1%</f>
        <v>120</v>
      </c>
      <c r="BU24" s="20"/>
    </row>
    <row r="25" customFormat="false" ht="28" hidden="false" customHeight="true" outlineLevel="0" collapsed="false">
      <c r="A25" s="7" t="s">
        <v>4</v>
      </c>
      <c r="B25" s="7"/>
      <c r="C25" s="7"/>
      <c r="D25" s="94" t="s">
        <v>198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  <c r="Z25" s="55" t="s">
        <v>199</v>
      </c>
      <c r="AA25" s="55"/>
      <c r="AB25" s="55"/>
      <c r="AC25" s="55"/>
      <c r="AD25" s="55"/>
      <c r="AI25" s="96"/>
      <c r="AU25" s="74" t="s">
        <v>151</v>
      </c>
      <c r="AV25" s="67" t="s">
        <v>128</v>
      </c>
      <c r="AW25" s="75"/>
      <c r="AX25" s="75"/>
      <c r="AY25" s="38" t="s">
        <v>152</v>
      </c>
      <c r="AZ25" s="75"/>
      <c r="BA25" s="75"/>
      <c r="BJ25" s="40" t="s">
        <v>106</v>
      </c>
      <c r="BK25" s="40"/>
      <c r="BL25" s="40"/>
      <c r="BM25" s="86" t="n">
        <v>10000</v>
      </c>
      <c r="BN25" s="93" t="n">
        <f aca="false">BM25*1%</f>
        <v>100</v>
      </c>
      <c r="BP25" s="40" t="s">
        <v>106</v>
      </c>
      <c r="BQ25" s="40"/>
      <c r="BR25" s="40"/>
      <c r="BS25" s="86" t="n">
        <v>10000</v>
      </c>
      <c r="BT25" s="93" t="n">
        <f aca="false">BS25*1%</f>
        <v>100</v>
      </c>
      <c r="BU25" s="20"/>
    </row>
    <row r="26" customFormat="false" ht="28" hidden="false" customHeight="true" outlineLevel="0" collapsed="false">
      <c r="A26" s="46"/>
      <c r="B26" s="46"/>
      <c r="C26" s="4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  <c r="Z26" s="55" t="s">
        <v>200</v>
      </c>
      <c r="AA26" s="55"/>
      <c r="AB26" s="55"/>
      <c r="AC26" s="55"/>
      <c r="AD26" s="55"/>
      <c r="AI26" s="96"/>
      <c r="AJ26" s="96"/>
      <c r="AK26" s="96"/>
      <c r="AL26" s="96"/>
      <c r="AM26" s="96"/>
      <c r="AN26" s="96"/>
      <c r="AO26" s="96"/>
      <c r="AU26" s="74"/>
      <c r="AV26" s="82" t="s">
        <v>133</v>
      </c>
      <c r="AW26" s="66"/>
      <c r="AX26" s="66"/>
      <c r="AY26" s="66"/>
      <c r="AZ26" s="66"/>
      <c r="BA26" s="66"/>
      <c r="BJ26" s="40" t="s">
        <v>83</v>
      </c>
      <c r="BK26" s="40"/>
      <c r="BL26" s="40"/>
      <c r="BM26" s="86" t="n">
        <v>13565</v>
      </c>
      <c r="BN26" s="93" t="n">
        <f aca="false">BM26*1%</f>
        <v>135.65</v>
      </c>
      <c r="BP26" s="40" t="s">
        <v>83</v>
      </c>
      <c r="BQ26" s="40"/>
      <c r="BR26" s="40"/>
      <c r="BS26" s="86" t="n">
        <v>13565</v>
      </c>
      <c r="BT26" s="93" t="n">
        <f aca="false">BS26*1%</f>
        <v>135.65</v>
      </c>
      <c r="BU26" s="20"/>
    </row>
    <row r="27" customFormat="false" ht="28" hidden="false" customHeight="true" outlineLevel="0" collapsed="false">
      <c r="A27" s="7" t="s">
        <v>5</v>
      </c>
      <c r="B27" s="7"/>
      <c r="C27" s="7"/>
      <c r="D27" s="30" t="s">
        <v>30</v>
      </c>
      <c r="E27" s="30"/>
      <c r="F27" s="11" t="s">
        <v>31</v>
      </c>
      <c r="G27" s="11"/>
      <c r="H27" s="30" t="s">
        <v>201</v>
      </c>
      <c r="I27" s="30"/>
      <c r="J27" s="11" t="s">
        <v>202</v>
      </c>
      <c r="K27" s="11"/>
      <c r="L27" s="30" t="s">
        <v>203</v>
      </c>
      <c r="M27" s="30"/>
      <c r="N27" s="11" t="s">
        <v>204</v>
      </c>
      <c r="O27" s="11"/>
      <c r="P27" s="30" t="s">
        <v>205</v>
      </c>
      <c r="Q27" s="30"/>
      <c r="Z27" s="55" t="s">
        <v>206</v>
      </c>
      <c r="AA27" s="55"/>
      <c r="AB27" s="55"/>
      <c r="AC27" s="55"/>
      <c r="AD27" s="55"/>
      <c r="AI27" s="96"/>
      <c r="AJ27" s="96"/>
      <c r="AK27" s="96"/>
      <c r="AL27" s="96"/>
      <c r="AM27" s="96"/>
      <c r="AN27" s="96"/>
      <c r="AO27" s="96"/>
      <c r="BJ27" s="40" t="s">
        <v>207</v>
      </c>
      <c r="BK27" s="40"/>
      <c r="BL27" s="40"/>
      <c r="BM27" s="93" t="n">
        <f aca="false">SUM(BM24:BM26)</f>
        <v>35565</v>
      </c>
      <c r="BN27" s="93" t="n">
        <f aca="false">SUM(BN24:BN26)</f>
        <v>355.65</v>
      </c>
      <c r="BP27" s="40" t="s">
        <v>207</v>
      </c>
      <c r="BQ27" s="40"/>
      <c r="BR27" s="40"/>
      <c r="BS27" s="93" t="n">
        <f aca="false">SUM(BS24:BS26)</f>
        <v>35565</v>
      </c>
      <c r="BT27" s="93" t="n">
        <f aca="false">SUM(BT24:BT26)</f>
        <v>355.65</v>
      </c>
      <c r="BU27" s="20"/>
    </row>
    <row r="28" customFormat="false" ht="34" hidden="false" customHeight="false" outlineLevel="0" collapsed="false">
      <c r="A28" s="57" t="s">
        <v>208</v>
      </c>
      <c r="B28" s="57"/>
      <c r="C28" s="57"/>
      <c r="D28" s="32" t="s">
        <v>32</v>
      </c>
      <c r="E28" s="33" t="s">
        <v>209</v>
      </c>
      <c r="F28" s="32" t="s">
        <v>34</v>
      </c>
      <c r="G28" s="33" t="s">
        <v>35</v>
      </c>
      <c r="H28" s="32" t="s">
        <v>36</v>
      </c>
      <c r="I28" s="33" t="s">
        <v>37</v>
      </c>
      <c r="J28" s="32" t="s">
        <v>38</v>
      </c>
      <c r="K28" s="33" t="s">
        <v>39</v>
      </c>
      <c r="L28" s="32" t="s">
        <v>40</v>
      </c>
      <c r="M28" s="33" t="s">
        <v>53</v>
      </c>
      <c r="N28" s="40" t="s">
        <v>55</v>
      </c>
      <c r="O28" s="33" t="s">
        <v>56</v>
      </c>
      <c r="P28" s="32" t="s">
        <v>57</v>
      </c>
      <c r="Q28" s="32"/>
      <c r="Z28" s="97" t="s">
        <v>210</v>
      </c>
      <c r="AA28" s="55" t="s">
        <v>211</v>
      </c>
      <c r="AB28" s="55"/>
      <c r="AC28" s="28" t="s">
        <v>212</v>
      </c>
      <c r="AD28" s="28"/>
      <c r="AI28" s="96"/>
      <c r="AJ28" s="96"/>
      <c r="AK28" s="96"/>
      <c r="AL28" s="96"/>
      <c r="AM28" s="96"/>
      <c r="AN28" s="96"/>
      <c r="AO28" s="96"/>
      <c r="BT28" s="20"/>
      <c r="BU28" s="20"/>
    </row>
    <row r="29" customFormat="false" ht="33" hidden="false" customHeight="true" outlineLevel="0" collapsed="false">
      <c r="A29" s="57" t="s">
        <v>7</v>
      </c>
      <c r="B29" s="57"/>
      <c r="C29" s="57"/>
      <c r="D29" s="98" t="s">
        <v>32</v>
      </c>
      <c r="E29" s="99"/>
      <c r="F29" s="99" t="s">
        <v>209</v>
      </c>
      <c r="G29" s="99" t="s">
        <v>44</v>
      </c>
      <c r="H29" s="99"/>
      <c r="I29" s="99"/>
      <c r="J29" s="100"/>
      <c r="K29" s="99"/>
      <c r="L29" s="99"/>
      <c r="M29" s="99"/>
      <c r="N29" s="99"/>
      <c r="O29" s="99"/>
      <c r="P29" s="99"/>
      <c r="Q29" s="99"/>
      <c r="Z29" s="30" t="s">
        <v>56</v>
      </c>
      <c r="AA29" s="101"/>
      <c r="AB29" s="102" t="s">
        <v>213</v>
      </c>
      <c r="AC29" s="101" t="s">
        <v>113</v>
      </c>
      <c r="AD29" s="101" t="s">
        <v>118</v>
      </c>
      <c r="AU29" s="103" t="s">
        <v>214</v>
      </c>
      <c r="AV29" s="103"/>
      <c r="AW29" s="103"/>
      <c r="AX29" s="103"/>
      <c r="AY29" s="103"/>
      <c r="AZ29" s="103"/>
      <c r="BA29" s="103"/>
      <c r="BT29" s="20"/>
      <c r="BU29" s="20"/>
    </row>
    <row r="30" customFormat="false" ht="33" hidden="false" customHeight="true" outlineLevel="0" collapsed="false">
      <c r="A30" s="57" t="s">
        <v>115</v>
      </c>
      <c r="B30" s="57"/>
      <c r="C30" s="57"/>
      <c r="D30" s="98" t="s">
        <v>34</v>
      </c>
      <c r="E30" s="98"/>
      <c r="F30" s="99"/>
      <c r="G30" s="99"/>
      <c r="H30" s="99"/>
      <c r="I30" s="99"/>
      <c r="J30" s="100"/>
      <c r="K30" s="99"/>
      <c r="L30" s="99"/>
      <c r="M30" s="99"/>
      <c r="N30" s="99"/>
      <c r="O30" s="99"/>
      <c r="P30" s="99"/>
      <c r="Q30" s="99"/>
      <c r="Z30" s="104"/>
      <c r="AA30" s="11"/>
      <c r="AB30" s="11"/>
      <c r="AC30" s="11"/>
      <c r="AD30" s="11"/>
      <c r="BT30" s="20"/>
      <c r="BU30" s="20"/>
    </row>
    <row r="31" customFormat="false" ht="33" hidden="false" customHeight="true" outlineLevel="0" collapsed="false">
      <c r="A31" s="57" t="s">
        <v>117</v>
      </c>
      <c r="B31" s="57"/>
      <c r="C31" s="57"/>
      <c r="D31" s="98" t="s">
        <v>35</v>
      </c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BT31" s="20"/>
      <c r="BU31" s="20"/>
    </row>
    <row r="32" customFormat="false" ht="33" hidden="false" customHeight="true" outlineLevel="0" collapsed="false">
      <c r="A32" s="57" t="s">
        <v>123</v>
      </c>
      <c r="B32" s="57"/>
      <c r="C32" s="57"/>
      <c r="D32" s="98"/>
      <c r="E32" s="99"/>
      <c r="F32" s="99"/>
      <c r="G32" s="99"/>
      <c r="H32" s="99"/>
      <c r="I32" s="99"/>
      <c r="J32" s="100"/>
      <c r="K32" s="99"/>
      <c r="L32" s="99"/>
      <c r="M32" s="99"/>
      <c r="N32" s="99"/>
      <c r="O32" s="99"/>
      <c r="P32" s="99"/>
      <c r="Q32" s="99"/>
      <c r="BT32" s="20"/>
      <c r="BU32" s="20"/>
    </row>
    <row r="33" customFormat="false" ht="33" hidden="false" customHeight="true" outlineLevel="0" collapsed="false">
      <c r="A33" s="57" t="s">
        <v>126</v>
      </c>
      <c r="B33" s="57"/>
      <c r="C33" s="57"/>
      <c r="D33" s="98"/>
      <c r="E33" s="99"/>
      <c r="F33" s="99"/>
      <c r="G33" s="99"/>
      <c r="H33" s="99"/>
      <c r="I33" s="99"/>
      <c r="J33" s="100"/>
      <c r="K33" s="99"/>
      <c r="L33" s="99"/>
      <c r="M33" s="99"/>
      <c r="N33" s="99"/>
      <c r="O33" s="99"/>
      <c r="P33" s="99"/>
      <c r="Q33" s="99"/>
      <c r="BT33" s="20"/>
      <c r="BU33" s="20"/>
    </row>
    <row r="34" customFormat="false" ht="33" hidden="false" customHeight="true" outlineLevel="0" collapsed="false">
      <c r="A34" s="57" t="s">
        <v>15</v>
      </c>
      <c r="B34" s="57"/>
      <c r="C34" s="57"/>
      <c r="D34" s="98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BT34" s="20"/>
      <c r="BU34" s="20"/>
    </row>
    <row r="35" customFormat="false" ht="33" hidden="false" customHeight="true" outlineLevel="0" collapsed="false">
      <c r="A35" s="57" t="s">
        <v>134</v>
      </c>
      <c r="B35" s="57"/>
      <c r="C35" s="57"/>
      <c r="D35" s="98"/>
      <c r="E35" s="99"/>
      <c r="F35" s="99"/>
      <c r="G35" s="99"/>
      <c r="H35" s="99"/>
      <c r="I35" s="99"/>
      <c r="J35" s="100"/>
      <c r="K35" s="99"/>
      <c r="L35" s="99"/>
      <c r="M35" s="99"/>
      <c r="N35" s="99"/>
      <c r="O35" s="99"/>
      <c r="P35" s="99"/>
      <c r="Q35" s="99"/>
    </row>
    <row r="36" customFormat="false" ht="33" hidden="false" customHeight="true" outlineLevel="0" collapsed="false">
      <c r="A36" s="57" t="s">
        <v>14</v>
      </c>
      <c r="B36" s="57"/>
      <c r="C36" s="57"/>
      <c r="D36" s="98"/>
      <c r="E36" s="99"/>
      <c r="F36" s="99"/>
      <c r="G36" s="99"/>
      <c r="H36" s="99"/>
      <c r="I36" s="99"/>
      <c r="J36" s="100"/>
      <c r="K36" s="99"/>
      <c r="L36" s="99"/>
      <c r="M36" s="99"/>
      <c r="N36" s="99"/>
      <c r="O36" s="99"/>
      <c r="P36" s="99"/>
      <c r="Q36" s="99"/>
    </row>
    <row r="37" customFormat="false" ht="33" hidden="false" customHeight="true" outlineLevel="0" collapsed="false">
      <c r="A37" s="57" t="s">
        <v>17</v>
      </c>
      <c r="B37" s="57"/>
      <c r="C37" s="57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customFormat="false" ht="33" hidden="false" customHeight="true" outlineLevel="0" collapsed="false">
      <c r="A38" s="57" t="s">
        <v>19</v>
      </c>
      <c r="B38" s="57"/>
      <c r="C38" s="57"/>
      <c r="D38" s="98"/>
      <c r="E38" s="99"/>
      <c r="F38" s="99"/>
      <c r="G38" s="99"/>
      <c r="H38" s="99"/>
      <c r="I38" s="99"/>
      <c r="J38" s="100"/>
      <c r="K38" s="99"/>
      <c r="L38" s="99"/>
      <c r="M38" s="99"/>
      <c r="N38" s="99"/>
      <c r="O38" s="99"/>
      <c r="P38" s="99"/>
      <c r="Q38" s="99"/>
    </row>
    <row r="39" customFormat="false" ht="33" hidden="false" customHeight="true" outlineLevel="0" collapsed="false">
      <c r="A39" s="7" t="s">
        <v>20</v>
      </c>
      <c r="B39" s="7"/>
      <c r="C39" s="7"/>
      <c r="D39" s="98"/>
      <c r="E39" s="99"/>
      <c r="F39" s="99"/>
      <c r="G39" s="99"/>
      <c r="H39" s="99"/>
      <c r="I39" s="99"/>
      <c r="J39" s="100"/>
      <c r="K39" s="99"/>
      <c r="L39" s="99"/>
      <c r="M39" s="99"/>
      <c r="N39" s="99"/>
      <c r="O39" s="99"/>
      <c r="P39" s="99"/>
      <c r="Q39" s="99"/>
    </row>
    <row r="40" customFormat="false" ht="33" hidden="false" customHeight="true" outlineLevel="0" collapsed="false">
      <c r="A40" s="7" t="s">
        <v>21</v>
      </c>
      <c r="B40" s="7"/>
      <c r="C40" s="7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customFormat="false" ht="16" hidden="false" customHeight="false" outlineLevel="0" collapsed="false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</row>
    <row r="42" customFormat="false" ht="16" hidden="false" customHeight="false" outlineLevel="0" collapsed="false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</row>
    <row r="43" customFormat="false" ht="16" hidden="false" customHeight="false" outlineLevel="0" collapsed="false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</row>
    <row r="44" customFormat="false" ht="16" hidden="false" customHeight="false" outlineLevel="0" collapsed="false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</row>
    <row r="45" customFormat="false" ht="16" hidden="false" customHeight="false" outlineLevel="0" collapsed="false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</row>
    <row r="46" customFormat="false" ht="16" hidden="false" customHeight="false" outlineLevel="0" collapsed="false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</row>
    <row r="47" customFormat="false" ht="16" hidden="false" customHeight="false" outlineLevel="0" collapsed="false"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</row>
    <row r="48" customFormat="false" ht="16" hidden="false" customHeight="false" outlineLevel="0" collapsed="false"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</row>
    <row r="49" customFormat="false" ht="16" hidden="false" customHeight="false" outlineLevel="0" collapsed="false"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</row>
    <row r="50" customFormat="false" ht="16" hidden="false" customHeight="false" outlineLevel="0" collapsed="false"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</row>
    <row r="51" customFormat="false" ht="16" hidden="false" customHeight="false" outlineLevel="0" collapsed="false"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</row>
    <row r="52" customFormat="false" ht="16" hidden="false" customHeight="false" outlineLevel="0" collapsed="false"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</row>
    <row r="53" customFormat="false" ht="16" hidden="false" customHeight="false" outlineLevel="0" collapsed="false"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</row>
    <row r="54" customFormat="false" ht="16" hidden="false" customHeight="false" outlineLevel="0" collapsed="false"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</row>
    <row r="55" customFormat="false" ht="16" hidden="false" customHeight="false" outlineLevel="0" collapsed="false"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customFormat="false" ht="16" hidden="false" customHeight="false" outlineLevel="0" collapsed="false"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</row>
    <row r="57" customFormat="false" ht="16" hidden="false" customHeight="false" outlineLevel="0" collapsed="false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AU57" s="105" t="s">
        <v>215</v>
      </c>
      <c r="AV57" s="105"/>
      <c r="AW57" s="105" t="s">
        <v>216</v>
      </c>
      <c r="AX57" s="105"/>
      <c r="AY57" s="105" t="s">
        <v>217</v>
      </c>
      <c r="AZ57" s="105"/>
      <c r="BA57" s="106" t="s">
        <v>218</v>
      </c>
    </row>
  </sheetData>
  <mergeCells count="200">
    <mergeCell ref="D2:P2"/>
    <mergeCell ref="AH2:AR2"/>
    <mergeCell ref="AT2:BG3"/>
    <mergeCell ref="BJ2:BU3"/>
    <mergeCell ref="D3:P3"/>
    <mergeCell ref="S3:W4"/>
    <mergeCell ref="Z3:AF4"/>
    <mergeCell ref="A4:C4"/>
    <mergeCell ref="D4:Q5"/>
    <mergeCell ref="BF4:BG4"/>
    <mergeCell ref="BJ4:BL4"/>
    <mergeCell ref="BM4:BO4"/>
    <mergeCell ref="BP4:BR4"/>
    <mergeCell ref="BS4:BU4"/>
    <mergeCell ref="S5:T5"/>
    <mergeCell ref="U5:W5"/>
    <mergeCell ref="Z5:AF5"/>
    <mergeCell ref="BF5:BG5"/>
    <mergeCell ref="BJ5:BU5"/>
    <mergeCell ref="A6:C6"/>
    <mergeCell ref="D6:E6"/>
    <mergeCell ref="F6:G6"/>
    <mergeCell ref="H6:I6"/>
    <mergeCell ref="J6:K6"/>
    <mergeCell ref="L6:N6"/>
    <mergeCell ref="O6:Q6"/>
    <mergeCell ref="S6:T6"/>
    <mergeCell ref="U6:W6"/>
    <mergeCell ref="BF6:BG6"/>
    <mergeCell ref="A7:C7"/>
    <mergeCell ref="P7:Q7"/>
    <mergeCell ref="S7:T7"/>
    <mergeCell ref="U7:W7"/>
    <mergeCell ref="AJ7:AP8"/>
    <mergeCell ref="BF7:BG7"/>
    <mergeCell ref="BJ7:BU8"/>
    <mergeCell ref="A8:C8"/>
    <mergeCell ref="P8:Q8"/>
    <mergeCell ref="S8:T8"/>
    <mergeCell ref="U8:W8"/>
    <mergeCell ref="BF8:BG8"/>
    <mergeCell ref="A9:C9"/>
    <mergeCell ref="P9:Q9"/>
    <mergeCell ref="S9:T9"/>
    <mergeCell ref="U9:W9"/>
    <mergeCell ref="AJ9:AP9"/>
    <mergeCell ref="BF9:BG9"/>
    <mergeCell ref="A10:C10"/>
    <mergeCell ref="P10:Q10"/>
    <mergeCell ref="S10:T10"/>
    <mergeCell ref="BJ10:BU11"/>
    <mergeCell ref="A11:C11"/>
    <mergeCell ref="P11:Q11"/>
    <mergeCell ref="S11:T11"/>
    <mergeCell ref="U11:W11"/>
    <mergeCell ref="AU11:BA11"/>
    <mergeCell ref="A12:C12"/>
    <mergeCell ref="P12:Q12"/>
    <mergeCell ref="S12:T12"/>
    <mergeCell ref="U12:W12"/>
    <mergeCell ref="AV12:AX12"/>
    <mergeCell ref="AZ12:BA12"/>
    <mergeCell ref="A13:C13"/>
    <mergeCell ref="P13:Q13"/>
    <mergeCell ref="S13:T13"/>
    <mergeCell ref="U13:W13"/>
    <mergeCell ref="Z13:AA13"/>
    <mergeCell ref="AC13:AD13"/>
    <mergeCell ref="AV13:BA13"/>
    <mergeCell ref="A14:C14"/>
    <mergeCell ref="P14:Q14"/>
    <mergeCell ref="S14:T14"/>
    <mergeCell ref="Z14:AA14"/>
    <mergeCell ref="AC14:AD14"/>
    <mergeCell ref="AU14:BA14"/>
    <mergeCell ref="BJ14:BN14"/>
    <mergeCell ref="BP14:BT14"/>
    <mergeCell ref="A15:C15"/>
    <mergeCell ref="P15:Q15"/>
    <mergeCell ref="S15:T15"/>
    <mergeCell ref="U15:W15"/>
    <mergeCell ref="AU15:BA15"/>
    <mergeCell ref="BJ15:BM15"/>
    <mergeCell ref="BP15:BS15"/>
    <mergeCell ref="A16:C16"/>
    <mergeCell ref="P16:Q16"/>
    <mergeCell ref="S16:T16"/>
    <mergeCell ref="U16:W16"/>
    <mergeCell ref="Z16:AD16"/>
    <mergeCell ref="AU16:BA16"/>
    <mergeCell ref="BJ16:BM16"/>
    <mergeCell ref="BP16:BS16"/>
    <mergeCell ref="A17:C17"/>
    <mergeCell ref="P17:Q17"/>
    <mergeCell ref="S17:T17"/>
    <mergeCell ref="U17:W17"/>
    <mergeCell ref="AA17:AD17"/>
    <mergeCell ref="AJ17:AP17"/>
    <mergeCell ref="AU17:AU18"/>
    <mergeCell ref="AW17:AX17"/>
    <mergeCell ref="AZ17:BA17"/>
    <mergeCell ref="BJ17:BM17"/>
    <mergeCell ref="BP17:BS17"/>
    <mergeCell ref="A18:C18"/>
    <mergeCell ref="P18:Q18"/>
    <mergeCell ref="AA18:AD18"/>
    <mergeCell ref="AW18:BA18"/>
    <mergeCell ref="BJ18:BM18"/>
    <mergeCell ref="BP18:BS18"/>
    <mergeCell ref="A19:C19"/>
    <mergeCell ref="P19:Q19"/>
    <mergeCell ref="AA19:AD19"/>
    <mergeCell ref="AU19:BA19"/>
    <mergeCell ref="BJ19:BM19"/>
    <mergeCell ref="BP19:BS19"/>
    <mergeCell ref="AA20:AD20"/>
    <mergeCell ref="AV20:AX20"/>
    <mergeCell ref="AZ20:BA20"/>
    <mergeCell ref="BJ20:BM20"/>
    <mergeCell ref="BP20:BS20"/>
    <mergeCell ref="AA21:AD21"/>
    <mergeCell ref="AV21:BA21"/>
    <mergeCell ref="BJ21:BM21"/>
    <mergeCell ref="BP21:BS21"/>
    <mergeCell ref="AA22:AD22"/>
    <mergeCell ref="AU22:BA22"/>
    <mergeCell ref="BJ22:BM22"/>
    <mergeCell ref="BP22:BS22"/>
    <mergeCell ref="D23:P23"/>
    <mergeCell ref="Z23:AD23"/>
    <mergeCell ref="AU23:BA23"/>
    <mergeCell ref="BJ23:BM23"/>
    <mergeCell ref="BP23:BS23"/>
    <mergeCell ref="D24:P24"/>
    <mergeCell ref="AA24:AD24"/>
    <mergeCell ref="AU24:BA24"/>
    <mergeCell ref="BJ24:BL24"/>
    <mergeCell ref="BP24:BR24"/>
    <mergeCell ref="A25:C25"/>
    <mergeCell ref="D25:P26"/>
    <mergeCell ref="Z25:AD25"/>
    <mergeCell ref="AU25:AU26"/>
    <mergeCell ref="AW25:AX25"/>
    <mergeCell ref="AZ25:BA25"/>
    <mergeCell ref="BJ25:BL25"/>
    <mergeCell ref="BP25:BR25"/>
    <mergeCell ref="Z26:AD26"/>
    <mergeCell ref="AW26:BA26"/>
    <mergeCell ref="BJ26:BL26"/>
    <mergeCell ref="BP26:BR26"/>
    <mergeCell ref="A27:C27"/>
    <mergeCell ref="D27:E27"/>
    <mergeCell ref="F27:G27"/>
    <mergeCell ref="H27:I27"/>
    <mergeCell ref="J27:K27"/>
    <mergeCell ref="L27:M27"/>
    <mergeCell ref="N27:O27"/>
    <mergeCell ref="P27:Q27"/>
    <mergeCell ref="Z27:AD27"/>
    <mergeCell ref="BJ27:BL27"/>
    <mergeCell ref="BP27:BR27"/>
    <mergeCell ref="A28:C28"/>
    <mergeCell ref="P28:Q28"/>
    <mergeCell ref="AA28:AB28"/>
    <mergeCell ref="AC28:AD28"/>
    <mergeCell ref="A29:C29"/>
    <mergeCell ref="G29:I29"/>
    <mergeCell ref="P29:Q29"/>
    <mergeCell ref="AU29:BA29"/>
    <mergeCell ref="A30:C30"/>
    <mergeCell ref="D30:E30"/>
    <mergeCell ref="F30:I30"/>
    <mergeCell ref="P30:Q30"/>
    <mergeCell ref="AA30:AB30"/>
    <mergeCell ref="AC30:AD30"/>
    <mergeCell ref="A31:C31"/>
    <mergeCell ref="D31:E31"/>
    <mergeCell ref="F31:I31"/>
    <mergeCell ref="P31:Q31"/>
    <mergeCell ref="A32:C32"/>
    <mergeCell ref="P32:Q32"/>
    <mergeCell ref="A33:C33"/>
    <mergeCell ref="P33:Q33"/>
    <mergeCell ref="A34:C34"/>
    <mergeCell ref="P34:Q34"/>
    <mergeCell ref="A35:C35"/>
    <mergeCell ref="P35:Q35"/>
    <mergeCell ref="A36:C36"/>
    <mergeCell ref="P36:Q36"/>
    <mergeCell ref="A37:C37"/>
    <mergeCell ref="P37:Q37"/>
    <mergeCell ref="A38:C38"/>
    <mergeCell ref="P38:Q38"/>
    <mergeCell ref="A39:C39"/>
    <mergeCell ref="P39:Q39"/>
    <mergeCell ref="A40:C40"/>
    <mergeCell ref="P40:Q40"/>
    <mergeCell ref="AU57:AV57"/>
    <mergeCell ref="AW57:AX57"/>
    <mergeCell ref="AY57:AZ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9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AY9" activeCellId="0" sqref="AY9"/>
    </sheetView>
  </sheetViews>
  <sheetFormatPr defaultRowHeight="16" zeroHeight="false" outlineLevelRow="0" outlineLevelCol="0"/>
  <cols>
    <col collapsed="false" customWidth="true" hidden="false" outlineLevel="0" max="2" min="1" style="107" width="10.83"/>
    <col collapsed="false" customWidth="true" hidden="false" outlineLevel="0" max="3" min="3" style="107" width="11.17"/>
    <col collapsed="false" customWidth="true" hidden="false" outlineLevel="0" max="4" min="4" style="108" width="12.33"/>
    <col collapsed="false" customWidth="true" hidden="false" outlineLevel="0" max="5" min="5" style="108" width="13.67"/>
    <col collapsed="false" customWidth="true" hidden="false" outlineLevel="0" max="6" min="6" style="108" width="24.16"/>
    <col collapsed="false" customWidth="true" hidden="false" outlineLevel="0" max="7" min="7" style="108" width="10.67"/>
    <col collapsed="false" customWidth="true" hidden="false" outlineLevel="0" max="9" min="8" style="108" width="13.67"/>
    <col collapsed="false" customWidth="true" hidden="false" outlineLevel="0" max="11" min="10" style="108" width="10.5"/>
    <col collapsed="false" customWidth="true" hidden="false" outlineLevel="0" max="17" min="12" style="108" width="10.83"/>
    <col collapsed="false" customWidth="true" hidden="false" outlineLevel="0" max="18" min="18" style="108" width="10.33"/>
    <col collapsed="false" customWidth="true" hidden="false" outlineLevel="0" max="19" min="19" style="108" width="11.33"/>
    <col collapsed="false" customWidth="true" hidden="false" outlineLevel="0" max="21" min="20" style="0" width="10.61"/>
    <col collapsed="false" customWidth="true" hidden="false" outlineLevel="0" max="22" min="22" style="109" width="10.83"/>
    <col collapsed="false" customWidth="true" hidden="false" outlineLevel="0" max="23" min="23" style="0" width="10.61"/>
    <col collapsed="false" customWidth="true" hidden="false" outlineLevel="0" max="24" min="24" style="109" width="10.83"/>
    <col collapsed="false" customWidth="true" hidden="false" outlineLevel="0" max="25" min="25" style="109" width="14.82"/>
    <col collapsed="false" customWidth="true" hidden="false" outlineLevel="0" max="26" min="26" style="110" width="14.82"/>
    <col collapsed="false" customWidth="true" hidden="false" outlineLevel="0" max="27" min="27" style="109" width="10.83"/>
    <col collapsed="false" customWidth="true" hidden="false" outlineLevel="0" max="28" min="28" style="0" width="10.61"/>
    <col collapsed="false" customWidth="true" hidden="false" outlineLevel="0" max="29" min="29" style="0" width="13.82"/>
    <col collapsed="false" customWidth="true" hidden="false" outlineLevel="0" max="30" min="30" style="0" width="14.33"/>
    <col collapsed="false" customWidth="true" hidden="false" outlineLevel="0" max="31" min="31" style="0" width="14.51"/>
    <col collapsed="false" customWidth="true" hidden="false" outlineLevel="0" max="35" min="32" style="0" width="10.61"/>
    <col collapsed="false" customWidth="true" hidden="false" outlineLevel="0" max="36" min="36" style="0" width="18"/>
    <col collapsed="false" customWidth="true" hidden="false" outlineLevel="0" max="47" min="37" style="0" width="10.61"/>
    <col collapsed="false" customWidth="true" hidden="false" outlineLevel="0" max="48" min="48" style="0" width="12.33"/>
    <col collapsed="false" customWidth="true" hidden="false" outlineLevel="0" max="49" min="49" style="0" width="10.61"/>
    <col collapsed="false" customWidth="true" hidden="false" outlineLevel="0" max="50" min="50" style="0" width="13"/>
    <col collapsed="false" customWidth="true" hidden="false" outlineLevel="0" max="56" min="51" style="0" width="10.61"/>
    <col collapsed="false" customWidth="true" hidden="false" outlineLevel="0" max="57" min="57" style="0" width="15.16"/>
    <col collapsed="false" customWidth="true" hidden="false" outlineLevel="0" max="1025" min="58" style="0" width="10.61"/>
  </cols>
  <sheetData>
    <row r="1" customFormat="false" ht="16" hidden="false" customHeight="false" outlineLevel="0" collapsed="false">
      <c r="A1" s="107" t="s">
        <v>219</v>
      </c>
    </row>
    <row r="2" customFormat="false" ht="16" hidden="false" customHeight="true" outlineLevel="0" collapsed="false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6" hidden="false" customHeight="tru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C3" s="0" t="s">
        <v>220</v>
      </c>
    </row>
    <row r="4" customFormat="false" ht="22" hidden="false" customHeight="true" outlineLevel="0" collapsed="false">
      <c r="A4" s="111" t="s">
        <v>4</v>
      </c>
      <c r="B4" s="111"/>
      <c r="C4" s="111"/>
      <c r="D4" s="112" t="s">
        <v>58</v>
      </c>
      <c r="E4" s="112"/>
      <c r="F4" s="112"/>
      <c r="G4" s="113" t="s">
        <v>221</v>
      </c>
      <c r="H4" s="113"/>
      <c r="I4" s="113"/>
      <c r="J4" s="113"/>
      <c r="K4" s="113"/>
      <c r="L4" s="112" t="s">
        <v>222</v>
      </c>
      <c r="M4" s="112"/>
      <c r="N4" s="112"/>
      <c r="O4" s="112"/>
      <c r="P4" s="112"/>
      <c r="Q4" s="112"/>
      <c r="R4" s="113" t="s">
        <v>223</v>
      </c>
      <c r="S4" s="113"/>
      <c r="T4" s="113"/>
      <c r="U4" s="113"/>
      <c r="V4" s="113"/>
      <c r="W4" s="113"/>
      <c r="X4" s="113"/>
      <c r="Y4" s="114" t="s">
        <v>224</v>
      </c>
      <c r="Z4" s="114"/>
      <c r="AA4" s="114"/>
    </row>
    <row r="5" customFormat="false" ht="32" hidden="false" customHeight="true" outlineLevel="0" collapsed="false">
      <c r="A5" s="111"/>
      <c r="B5" s="115"/>
      <c r="C5" s="115"/>
      <c r="D5" s="116" t="s">
        <v>159</v>
      </c>
      <c r="E5" s="116" t="s">
        <v>33</v>
      </c>
      <c r="F5" s="116" t="s">
        <v>225</v>
      </c>
      <c r="G5" s="116" t="s">
        <v>226</v>
      </c>
      <c r="H5" s="117" t="s">
        <v>227</v>
      </c>
      <c r="I5" s="118" t="s">
        <v>228</v>
      </c>
      <c r="J5" s="118" t="s">
        <v>229</v>
      </c>
      <c r="K5" s="118" t="s">
        <v>230</v>
      </c>
      <c r="L5" s="118" t="s">
        <v>231</v>
      </c>
      <c r="M5" s="118" t="s">
        <v>232</v>
      </c>
      <c r="N5" s="118" t="s">
        <v>233</v>
      </c>
      <c r="O5" s="118" t="s">
        <v>234</v>
      </c>
      <c r="P5" s="118" t="s">
        <v>235</v>
      </c>
      <c r="Q5" s="118" t="s">
        <v>236</v>
      </c>
      <c r="R5" s="118" t="s">
        <v>237</v>
      </c>
      <c r="S5" s="118" t="s">
        <v>238</v>
      </c>
      <c r="T5" s="118" t="s">
        <v>239</v>
      </c>
      <c r="U5" s="118" t="s">
        <v>240</v>
      </c>
      <c r="V5" s="117" t="s">
        <v>241</v>
      </c>
      <c r="W5" s="118" t="s">
        <v>242</v>
      </c>
      <c r="X5" s="117" t="s">
        <v>241</v>
      </c>
      <c r="Y5" s="117" t="s">
        <v>243</v>
      </c>
      <c r="Z5" s="119" t="s">
        <v>244</v>
      </c>
      <c r="AA5" s="117" t="s">
        <v>245</v>
      </c>
      <c r="AB5" s="108"/>
      <c r="AC5" s="120" t="s">
        <v>58</v>
      </c>
      <c r="AD5" s="120"/>
      <c r="AE5" s="120"/>
      <c r="AF5" s="120"/>
      <c r="AH5" s="74" t="s">
        <v>221</v>
      </c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</row>
    <row r="6" customFormat="false" ht="28" hidden="false" customHeight="true" outlineLevel="0" collapsed="false">
      <c r="A6" s="111" t="s">
        <v>5</v>
      </c>
      <c r="B6" s="111"/>
      <c r="C6" s="111"/>
      <c r="D6" s="121" t="n">
        <v>44185</v>
      </c>
      <c r="E6" s="108" t="s">
        <v>106</v>
      </c>
      <c r="F6" s="108" t="s">
        <v>246</v>
      </c>
      <c r="G6" s="108" t="s">
        <v>247</v>
      </c>
      <c r="H6" s="108" t="s">
        <v>248</v>
      </c>
      <c r="I6" s="108" t="s">
        <v>249</v>
      </c>
      <c r="J6" s="108" t="s">
        <v>106</v>
      </c>
      <c r="K6" s="121" t="n">
        <v>44186</v>
      </c>
      <c r="L6" s="108" t="s">
        <v>250</v>
      </c>
      <c r="M6" s="121" t="n">
        <v>44189</v>
      </c>
      <c r="N6" s="121" t="n">
        <v>44191</v>
      </c>
      <c r="O6" s="108" t="s">
        <v>251</v>
      </c>
      <c r="P6" s="108" t="s">
        <v>252</v>
      </c>
      <c r="Q6" s="108" t="s">
        <v>253</v>
      </c>
      <c r="R6" s="122" t="n">
        <v>60</v>
      </c>
      <c r="S6" s="122" t="n">
        <v>75</v>
      </c>
      <c r="T6" s="109" t="n">
        <f aca="false">R6+S6</f>
        <v>135</v>
      </c>
      <c r="U6" s="0" t="n">
        <v>3243</v>
      </c>
      <c r="V6" s="109" t="n">
        <v>85</v>
      </c>
      <c r="W6" s="0" t="n">
        <v>3249</v>
      </c>
      <c r="X6" s="109" t="n">
        <v>50</v>
      </c>
      <c r="Y6" s="122" t="s">
        <v>254</v>
      </c>
      <c r="Z6" s="123" t="n">
        <v>234321</v>
      </c>
      <c r="AA6" s="109" t="n">
        <f aca="false">V6+X6</f>
        <v>135</v>
      </c>
      <c r="AC6" s="82" t="s">
        <v>255</v>
      </c>
      <c r="AD6" s="66" t="s">
        <v>256</v>
      </c>
      <c r="AE6" s="66"/>
      <c r="AF6" s="66"/>
      <c r="AH6" s="43" t="s">
        <v>159</v>
      </c>
      <c r="AI6" s="43" t="s">
        <v>33</v>
      </c>
      <c r="AJ6" s="43" t="s">
        <v>225</v>
      </c>
      <c r="AK6" s="124" t="s">
        <v>228</v>
      </c>
      <c r="AL6" s="124" t="s">
        <v>229</v>
      </c>
      <c r="AM6" s="124" t="s">
        <v>230</v>
      </c>
      <c r="AN6" s="124" t="s">
        <v>231</v>
      </c>
      <c r="AO6" s="124" t="s">
        <v>232</v>
      </c>
      <c r="AP6" s="124" t="s">
        <v>234</v>
      </c>
      <c r="AQ6" s="124" t="s">
        <v>235</v>
      </c>
      <c r="AR6" s="124" t="s">
        <v>236</v>
      </c>
      <c r="AS6" s="124" t="s">
        <v>257</v>
      </c>
      <c r="AT6" s="124" t="s">
        <v>258</v>
      </c>
      <c r="AU6" s="124" t="s">
        <v>259</v>
      </c>
      <c r="AV6" s="124" t="s">
        <v>260</v>
      </c>
      <c r="AW6" s="124" t="s">
        <v>261</v>
      </c>
      <c r="AX6" s="124" t="s">
        <v>262</v>
      </c>
      <c r="AY6" s="124" t="s">
        <v>263</v>
      </c>
      <c r="AZ6" s="124" t="s">
        <v>264</v>
      </c>
      <c r="BA6" s="124" t="s">
        <v>265</v>
      </c>
      <c r="BB6" s="124" t="s">
        <v>266</v>
      </c>
      <c r="BC6" s="124" t="s">
        <v>267</v>
      </c>
      <c r="BD6" s="124" t="s">
        <v>268</v>
      </c>
      <c r="BE6" s="124" t="s">
        <v>269</v>
      </c>
    </row>
    <row r="7" customFormat="false" ht="28" hidden="false" customHeight="true" outlineLevel="0" collapsed="false">
      <c r="A7" s="111" t="s">
        <v>6</v>
      </c>
      <c r="B7" s="111"/>
      <c r="C7" s="111"/>
      <c r="D7" s="121" t="n">
        <v>44186</v>
      </c>
      <c r="E7" s="108" t="s">
        <v>106</v>
      </c>
      <c r="F7" s="108" t="s">
        <v>246</v>
      </c>
      <c r="G7" s="108" t="s">
        <v>270</v>
      </c>
      <c r="H7" s="108" t="s">
        <v>248</v>
      </c>
      <c r="I7" s="108" t="s">
        <v>249</v>
      </c>
      <c r="J7" s="108" t="s">
        <v>106</v>
      </c>
      <c r="K7" s="121" t="n">
        <v>44187</v>
      </c>
      <c r="L7" s="108" t="s">
        <v>250</v>
      </c>
      <c r="M7" s="121" t="n">
        <v>44189</v>
      </c>
      <c r="N7" s="121" t="n">
        <v>44191</v>
      </c>
      <c r="O7" s="108" t="s">
        <v>271</v>
      </c>
      <c r="P7" s="108" t="s">
        <v>252</v>
      </c>
      <c r="Q7" s="108" t="s">
        <v>253</v>
      </c>
      <c r="R7" s="122" t="n">
        <v>100</v>
      </c>
      <c r="S7" s="122" t="n">
        <v>100</v>
      </c>
      <c r="T7" s="109" t="n">
        <v>200</v>
      </c>
      <c r="U7" s="0" t="n">
        <v>3243</v>
      </c>
      <c r="V7" s="109" t="n">
        <v>100</v>
      </c>
      <c r="W7" s="0" t="n">
        <v>3249</v>
      </c>
      <c r="X7" s="109" t="n">
        <v>100</v>
      </c>
      <c r="Y7" s="122" t="s">
        <v>254</v>
      </c>
      <c r="Z7" s="123" t="n">
        <v>234321</v>
      </c>
      <c r="AA7" s="109" t="n">
        <f aca="false">V7+X7</f>
        <v>200</v>
      </c>
      <c r="AC7" s="82" t="s">
        <v>272</v>
      </c>
      <c r="AD7" s="125" t="n">
        <v>43916</v>
      </c>
      <c r="AE7" s="125"/>
      <c r="AF7" s="125"/>
      <c r="AH7" s="126" t="n">
        <v>44185</v>
      </c>
      <c r="AI7" s="127" t="s">
        <v>106</v>
      </c>
      <c r="AJ7" s="127" t="s">
        <v>246</v>
      </c>
      <c r="AK7" s="127" t="s">
        <v>249</v>
      </c>
      <c r="AL7" s="127" t="s">
        <v>106</v>
      </c>
      <c r="AM7" s="126" t="n">
        <v>44186</v>
      </c>
      <c r="AN7" s="127" t="s">
        <v>250</v>
      </c>
      <c r="AO7" s="126" t="n">
        <v>44189</v>
      </c>
      <c r="AP7" s="127" t="s">
        <v>251</v>
      </c>
      <c r="AQ7" s="127" t="s">
        <v>252</v>
      </c>
      <c r="AR7" s="127" t="s">
        <v>253</v>
      </c>
      <c r="AS7" s="127" t="s">
        <v>273</v>
      </c>
      <c r="AT7" s="127" t="s">
        <v>273</v>
      </c>
      <c r="AU7" s="127" t="s">
        <v>273</v>
      </c>
      <c r="AV7" s="127" t="s">
        <v>274</v>
      </c>
      <c r="AW7" s="127" t="s">
        <v>252</v>
      </c>
      <c r="AX7" s="127" t="s">
        <v>275</v>
      </c>
      <c r="AY7" s="127" t="s">
        <v>275</v>
      </c>
      <c r="AZ7" s="127"/>
      <c r="BA7" s="127" t="s">
        <v>273</v>
      </c>
      <c r="BB7" s="127" t="s">
        <v>276</v>
      </c>
      <c r="BC7" s="82"/>
      <c r="BD7" s="82"/>
      <c r="BE7" s="82"/>
    </row>
    <row r="8" customFormat="false" ht="28" hidden="false" customHeight="true" outlineLevel="0" collapsed="false">
      <c r="A8" s="111" t="s">
        <v>7</v>
      </c>
      <c r="B8" s="111"/>
      <c r="C8" s="111"/>
      <c r="D8" s="121" t="n">
        <v>44187</v>
      </c>
      <c r="E8" s="108" t="s">
        <v>106</v>
      </c>
      <c r="F8" s="108" t="s">
        <v>246</v>
      </c>
      <c r="G8" s="108" t="s">
        <v>277</v>
      </c>
      <c r="H8" s="108" t="s">
        <v>248</v>
      </c>
      <c r="I8" s="108" t="s">
        <v>249</v>
      </c>
      <c r="J8" s="108" t="s">
        <v>106</v>
      </c>
      <c r="K8" s="121" t="n">
        <v>44188</v>
      </c>
      <c r="L8" s="108" t="s">
        <v>250</v>
      </c>
      <c r="M8" s="121" t="n">
        <v>44189</v>
      </c>
      <c r="N8" s="121" t="n">
        <v>44191</v>
      </c>
      <c r="O8" s="108" t="s">
        <v>278</v>
      </c>
      <c r="P8" s="108" t="s">
        <v>252</v>
      </c>
      <c r="Q8" s="108" t="s">
        <v>253</v>
      </c>
      <c r="R8" s="122" t="n">
        <v>200</v>
      </c>
      <c r="S8" s="122" t="n">
        <v>100</v>
      </c>
      <c r="T8" s="109" t="n">
        <v>300</v>
      </c>
      <c r="U8" s="0" t="n">
        <v>3243</v>
      </c>
      <c r="V8" s="109" t="n">
        <v>150</v>
      </c>
      <c r="W8" s="0" t="n">
        <v>3249</v>
      </c>
      <c r="X8" s="109" t="n">
        <v>150</v>
      </c>
      <c r="Y8" s="122" t="s">
        <v>254</v>
      </c>
      <c r="Z8" s="123" t="n">
        <v>234321</v>
      </c>
      <c r="AA8" s="109" t="n">
        <f aca="false">V8+X8</f>
        <v>300</v>
      </c>
      <c r="AC8" s="82" t="s">
        <v>279</v>
      </c>
      <c r="AD8" s="82"/>
      <c r="AE8" s="82" t="s">
        <v>280</v>
      </c>
      <c r="AF8" s="82"/>
      <c r="AH8" s="126" t="n">
        <v>44186</v>
      </c>
      <c r="AI8" s="127" t="s">
        <v>106</v>
      </c>
      <c r="AJ8" s="127" t="s">
        <v>246</v>
      </c>
      <c r="AK8" s="127" t="s">
        <v>249</v>
      </c>
      <c r="AL8" s="127" t="s">
        <v>106</v>
      </c>
      <c r="AM8" s="126" t="n">
        <v>44187</v>
      </c>
      <c r="AN8" s="127" t="s">
        <v>250</v>
      </c>
      <c r="AO8" s="126" t="n">
        <v>44189</v>
      </c>
      <c r="AP8" s="127" t="s">
        <v>271</v>
      </c>
      <c r="AQ8" s="127" t="s">
        <v>252</v>
      </c>
      <c r="AR8" s="127" t="s">
        <v>253</v>
      </c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</row>
    <row r="9" customFormat="false" ht="28" hidden="false" customHeight="true" outlineLevel="0" collapsed="false">
      <c r="A9" s="111" t="s">
        <v>8</v>
      </c>
      <c r="B9" s="111"/>
      <c r="C9" s="111"/>
      <c r="D9" s="121" t="n">
        <v>44188</v>
      </c>
      <c r="E9" s="108" t="s">
        <v>106</v>
      </c>
      <c r="F9" s="108" t="s">
        <v>246</v>
      </c>
      <c r="G9" s="108" t="s">
        <v>281</v>
      </c>
      <c r="H9" s="108" t="s">
        <v>248</v>
      </c>
      <c r="I9" s="108" t="s">
        <v>249</v>
      </c>
      <c r="J9" s="108" t="s">
        <v>106</v>
      </c>
      <c r="K9" s="121" t="n">
        <v>44189</v>
      </c>
      <c r="L9" s="108" t="s">
        <v>250</v>
      </c>
      <c r="M9" s="121" t="n">
        <v>44189</v>
      </c>
      <c r="N9" s="121" t="n">
        <v>44191</v>
      </c>
      <c r="O9" s="108" t="s">
        <v>282</v>
      </c>
      <c r="P9" s="108" t="s">
        <v>252</v>
      </c>
      <c r="Q9" s="108" t="s">
        <v>253</v>
      </c>
      <c r="R9" s="122" t="n">
        <v>250</v>
      </c>
      <c r="S9" s="122" t="n">
        <v>100</v>
      </c>
      <c r="T9" s="109" t="n">
        <v>350</v>
      </c>
      <c r="U9" s="0" t="n">
        <v>3243</v>
      </c>
      <c r="V9" s="109" t="n">
        <v>250</v>
      </c>
      <c r="W9" s="0" t="n">
        <v>3249</v>
      </c>
      <c r="X9" s="109" t="n">
        <v>100</v>
      </c>
      <c r="Y9" s="122" t="s">
        <v>254</v>
      </c>
      <c r="Z9" s="123" t="n">
        <v>234321</v>
      </c>
      <c r="AA9" s="109" t="n">
        <f aca="false">V9+X9</f>
        <v>350</v>
      </c>
      <c r="AC9" s="82" t="s">
        <v>283</v>
      </c>
      <c r="AD9" s="128"/>
      <c r="AE9" s="128" t="s">
        <v>284</v>
      </c>
      <c r="AF9" s="128"/>
      <c r="AH9" s="126" t="n">
        <v>44187</v>
      </c>
      <c r="AI9" s="127" t="s">
        <v>106</v>
      </c>
      <c r="AJ9" s="127" t="s">
        <v>246</v>
      </c>
      <c r="AK9" s="127" t="s">
        <v>249</v>
      </c>
      <c r="AL9" s="127" t="s">
        <v>106</v>
      </c>
      <c r="AM9" s="126" t="n">
        <v>44188</v>
      </c>
      <c r="AN9" s="127" t="s">
        <v>250</v>
      </c>
      <c r="AO9" s="126" t="n">
        <v>44189</v>
      </c>
      <c r="AP9" s="127" t="s">
        <v>278</v>
      </c>
      <c r="AQ9" s="127" t="s">
        <v>252</v>
      </c>
      <c r="AR9" s="127" t="s">
        <v>253</v>
      </c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</row>
    <row r="10" customFormat="false" ht="28" hidden="false" customHeight="true" outlineLevel="0" collapsed="false">
      <c r="A10" s="111" t="s">
        <v>9</v>
      </c>
      <c r="B10" s="111"/>
      <c r="C10" s="111"/>
      <c r="D10" s="121" t="n">
        <v>44189</v>
      </c>
      <c r="E10" s="108" t="s">
        <v>106</v>
      </c>
      <c r="F10" s="108" t="s">
        <v>246</v>
      </c>
      <c r="G10" s="108" t="s">
        <v>285</v>
      </c>
      <c r="H10" s="108" t="s">
        <v>248</v>
      </c>
      <c r="I10" s="108" t="s">
        <v>249</v>
      </c>
      <c r="J10" s="108" t="s">
        <v>106</v>
      </c>
      <c r="K10" s="121" t="n">
        <v>44190</v>
      </c>
      <c r="L10" s="108" t="s">
        <v>250</v>
      </c>
      <c r="M10" s="121" t="n">
        <v>44189</v>
      </c>
      <c r="N10" s="121" t="n">
        <v>44191</v>
      </c>
      <c r="O10" s="108" t="s">
        <v>286</v>
      </c>
      <c r="P10" s="108" t="s">
        <v>252</v>
      </c>
      <c r="Q10" s="108" t="s">
        <v>253</v>
      </c>
      <c r="R10" s="122" t="n">
        <v>60</v>
      </c>
      <c r="S10" s="122" t="n">
        <v>75</v>
      </c>
      <c r="T10" s="109" t="n">
        <f aca="false">R10+S10</f>
        <v>135</v>
      </c>
      <c r="U10" s="0" t="n">
        <v>3243</v>
      </c>
      <c r="V10" s="109" t="n">
        <v>85</v>
      </c>
      <c r="W10" s="0" t="n">
        <v>3249</v>
      </c>
      <c r="X10" s="109" t="n">
        <v>50</v>
      </c>
      <c r="Y10" s="122" t="s">
        <v>254</v>
      </c>
      <c r="Z10" s="123" t="n">
        <v>234321</v>
      </c>
      <c r="AA10" s="109" t="n">
        <f aca="false">V10+X10</f>
        <v>135</v>
      </c>
      <c r="AC10" s="82" t="s">
        <v>287</v>
      </c>
      <c r="AD10" s="66"/>
      <c r="AE10" s="66"/>
      <c r="AF10" s="66"/>
      <c r="AH10" s="126" t="n">
        <v>44188</v>
      </c>
      <c r="AI10" s="127" t="s">
        <v>106</v>
      </c>
      <c r="AJ10" s="127" t="s">
        <v>246</v>
      </c>
      <c r="AK10" s="127" t="s">
        <v>249</v>
      </c>
      <c r="AL10" s="127" t="s">
        <v>106</v>
      </c>
      <c r="AM10" s="126" t="n">
        <v>44189</v>
      </c>
      <c r="AN10" s="127" t="s">
        <v>250</v>
      </c>
      <c r="AO10" s="126" t="n">
        <v>44189</v>
      </c>
      <c r="AP10" s="127" t="s">
        <v>282</v>
      </c>
      <c r="AQ10" s="127" t="s">
        <v>252</v>
      </c>
      <c r="AR10" s="127" t="s">
        <v>253</v>
      </c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</row>
    <row r="11" customFormat="false" ht="28" hidden="false" customHeight="true" outlineLevel="0" collapsed="false">
      <c r="A11" s="111" t="s">
        <v>10</v>
      </c>
      <c r="B11" s="111"/>
      <c r="C11" s="111"/>
      <c r="D11" s="121" t="n">
        <v>44190</v>
      </c>
      <c r="E11" s="108" t="s">
        <v>106</v>
      </c>
      <c r="F11" s="108" t="s">
        <v>246</v>
      </c>
      <c r="G11" s="108" t="s">
        <v>288</v>
      </c>
      <c r="H11" s="108" t="s">
        <v>248</v>
      </c>
      <c r="I11" s="108" t="s">
        <v>249</v>
      </c>
      <c r="J11" s="108" t="s">
        <v>106</v>
      </c>
      <c r="K11" s="121" t="n">
        <v>44191</v>
      </c>
      <c r="L11" s="108" t="s">
        <v>250</v>
      </c>
      <c r="M11" s="121" t="n">
        <v>44189</v>
      </c>
      <c r="N11" s="121" t="n">
        <v>44191</v>
      </c>
      <c r="O11" s="108" t="s">
        <v>289</v>
      </c>
      <c r="P11" s="108" t="s">
        <v>252</v>
      </c>
      <c r="Q11" s="108" t="s">
        <v>253</v>
      </c>
      <c r="R11" s="122" t="n">
        <v>60</v>
      </c>
      <c r="S11" s="122" t="n">
        <v>75</v>
      </c>
      <c r="T11" s="109" t="n">
        <f aca="false">R11+S11</f>
        <v>135</v>
      </c>
      <c r="U11" s="0" t="n">
        <v>3243</v>
      </c>
      <c r="V11" s="109" t="n">
        <v>85</v>
      </c>
      <c r="W11" s="0" t="n">
        <v>3249</v>
      </c>
      <c r="X11" s="109" t="n">
        <v>50</v>
      </c>
      <c r="Y11" s="122" t="s">
        <v>254</v>
      </c>
      <c r="Z11" s="123" t="n">
        <v>234321</v>
      </c>
      <c r="AA11" s="109" t="n">
        <f aca="false">V11+X11</f>
        <v>135</v>
      </c>
      <c r="AC11" s="82" t="s">
        <v>290</v>
      </c>
      <c r="AD11" s="66"/>
      <c r="AE11" s="66"/>
      <c r="AF11" s="66"/>
      <c r="AH11" s="126" t="n">
        <v>44189</v>
      </c>
      <c r="AI11" s="127" t="s">
        <v>106</v>
      </c>
      <c r="AJ11" s="127" t="s">
        <v>246</v>
      </c>
      <c r="AK11" s="127" t="s">
        <v>249</v>
      </c>
      <c r="AL11" s="127" t="s">
        <v>106</v>
      </c>
      <c r="AM11" s="126" t="n">
        <v>44190</v>
      </c>
      <c r="AN11" s="127" t="s">
        <v>250</v>
      </c>
      <c r="AO11" s="126" t="n">
        <v>44189</v>
      </c>
      <c r="AP11" s="127" t="s">
        <v>286</v>
      </c>
      <c r="AQ11" s="127" t="s">
        <v>252</v>
      </c>
      <c r="AR11" s="127" t="s">
        <v>253</v>
      </c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</row>
    <row r="12" customFormat="false" ht="28" hidden="false" customHeight="true" outlineLevel="0" collapsed="false">
      <c r="A12" s="111" t="s">
        <v>13</v>
      </c>
      <c r="B12" s="111"/>
      <c r="C12" s="111"/>
      <c r="D12" s="121" t="n">
        <v>44191</v>
      </c>
      <c r="E12" s="108" t="s">
        <v>106</v>
      </c>
      <c r="F12" s="108" t="s">
        <v>246</v>
      </c>
      <c r="G12" s="108" t="s">
        <v>291</v>
      </c>
      <c r="H12" s="108" t="s">
        <v>248</v>
      </c>
      <c r="I12" s="108" t="s">
        <v>249</v>
      </c>
      <c r="J12" s="108" t="s">
        <v>106</v>
      </c>
      <c r="K12" s="121" t="n">
        <v>44192</v>
      </c>
      <c r="L12" s="108" t="s">
        <v>250</v>
      </c>
      <c r="M12" s="121" t="n">
        <v>44189</v>
      </c>
      <c r="N12" s="121" t="n">
        <v>44191</v>
      </c>
      <c r="O12" s="108" t="s">
        <v>292</v>
      </c>
      <c r="P12" s="108" t="s">
        <v>252</v>
      </c>
      <c r="Q12" s="108" t="s">
        <v>253</v>
      </c>
      <c r="R12" s="122" t="n">
        <v>60</v>
      </c>
      <c r="S12" s="122" t="n">
        <v>75</v>
      </c>
      <c r="T12" s="109" t="n">
        <f aca="false">R12+S12</f>
        <v>135</v>
      </c>
      <c r="U12" s="0" t="n">
        <v>3243</v>
      </c>
      <c r="V12" s="109" t="n">
        <v>85</v>
      </c>
      <c r="W12" s="0" t="n">
        <v>3249</v>
      </c>
      <c r="X12" s="109" t="n">
        <v>50</v>
      </c>
      <c r="Y12" s="122" t="s">
        <v>254</v>
      </c>
      <c r="Z12" s="123" t="n">
        <v>234321</v>
      </c>
      <c r="AA12" s="109" t="n">
        <f aca="false">V12+X12</f>
        <v>135</v>
      </c>
      <c r="AH12" s="126" t="n">
        <v>44190</v>
      </c>
      <c r="AI12" s="127" t="s">
        <v>106</v>
      </c>
      <c r="AJ12" s="127" t="s">
        <v>246</v>
      </c>
      <c r="AK12" s="127" t="s">
        <v>249</v>
      </c>
      <c r="AL12" s="127" t="s">
        <v>106</v>
      </c>
      <c r="AM12" s="126" t="n">
        <v>44191</v>
      </c>
      <c r="AN12" s="127" t="s">
        <v>250</v>
      </c>
      <c r="AO12" s="126" t="n">
        <v>44189</v>
      </c>
      <c r="AP12" s="127" t="s">
        <v>289</v>
      </c>
      <c r="AQ12" s="127" t="s">
        <v>252</v>
      </c>
      <c r="AR12" s="127" t="s">
        <v>253</v>
      </c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</row>
    <row r="13" customFormat="false" ht="28" hidden="false" customHeight="true" outlineLevel="0" collapsed="false">
      <c r="A13" s="111" t="s">
        <v>14</v>
      </c>
      <c r="B13" s="111"/>
      <c r="C13" s="111"/>
      <c r="D13" s="121" t="n">
        <v>44192</v>
      </c>
      <c r="E13" s="108" t="s">
        <v>106</v>
      </c>
      <c r="F13" s="108" t="s">
        <v>246</v>
      </c>
      <c r="G13" s="108" t="s">
        <v>293</v>
      </c>
      <c r="H13" s="108" t="s">
        <v>248</v>
      </c>
      <c r="I13" s="108" t="s">
        <v>249</v>
      </c>
      <c r="J13" s="108" t="s">
        <v>106</v>
      </c>
      <c r="K13" s="121" t="n">
        <v>44193</v>
      </c>
      <c r="L13" s="108" t="s">
        <v>250</v>
      </c>
      <c r="M13" s="121" t="n">
        <v>44189</v>
      </c>
      <c r="N13" s="121" t="n">
        <v>44191</v>
      </c>
      <c r="O13" s="108" t="s">
        <v>294</v>
      </c>
      <c r="P13" s="108" t="s">
        <v>252</v>
      </c>
      <c r="Q13" s="108" t="s">
        <v>253</v>
      </c>
      <c r="R13" s="122" t="n">
        <v>60</v>
      </c>
      <c r="S13" s="122" t="n">
        <v>75</v>
      </c>
      <c r="T13" s="109" t="n">
        <f aca="false">R13+S13</f>
        <v>135</v>
      </c>
      <c r="U13" s="0" t="n">
        <v>3243</v>
      </c>
      <c r="V13" s="109" t="n">
        <v>85</v>
      </c>
      <c r="W13" s="0" t="n">
        <v>3249</v>
      </c>
      <c r="X13" s="109" t="n">
        <v>50</v>
      </c>
      <c r="Y13" s="122" t="s">
        <v>254</v>
      </c>
      <c r="Z13" s="123" t="n">
        <v>234321</v>
      </c>
      <c r="AA13" s="109" t="n">
        <f aca="false">V13+X13</f>
        <v>135</v>
      </c>
    </row>
    <row r="14" customFormat="false" ht="28" hidden="false" customHeight="true" outlineLevel="0" collapsed="false">
      <c r="A14" s="111" t="s">
        <v>15</v>
      </c>
      <c r="B14" s="111"/>
      <c r="C14" s="111"/>
      <c r="D14" s="121" t="n">
        <v>44193</v>
      </c>
      <c r="E14" s="108" t="s">
        <v>106</v>
      </c>
      <c r="F14" s="108" t="s">
        <v>246</v>
      </c>
      <c r="G14" s="108" t="s">
        <v>295</v>
      </c>
      <c r="H14" s="108" t="s">
        <v>248</v>
      </c>
      <c r="I14" s="108" t="s">
        <v>249</v>
      </c>
      <c r="J14" s="108" t="s">
        <v>106</v>
      </c>
      <c r="K14" s="121" t="n">
        <v>44194</v>
      </c>
      <c r="L14" s="108" t="s">
        <v>250</v>
      </c>
      <c r="M14" s="121" t="n">
        <v>44189</v>
      </c>
      <c r="N14" s="121" t="n">
        <v>44191</v>
      </c>
      <c r="O14" s="108" t="s">
        <v>296</v>
      </c>
      <c r="P14" s="108" t="s">
        <v>252</v>
      </c>
      <c r="Q14" s="108" t="s">
        <v>253</v>
      </c>
      <c r="R14" s="122" t="n">
        <v>60</v>
      </c>
      <c r="S14" s="122" t="n">
        <v>75</v>
      </c>
      <c r="T14" s="109" t="n">
        <f aca="false">R14+S14</f>
        <v>135</v>
      </c>
      <c r="U14" s="0" t="n">
        <v>3243</v>
      </c>
      <c r="V14" s="109" t="n">
        <v>85</v>
      </c>
      <c r="W14" s="0" t="n">
        <v>3249</v>
      </c>
      <c r="X14" s="109" t="n">
        <v>50</v>
      </c>
      <c r="Y14" s="122" t="s">
        <v>254</v>
      </c>
      <c r="Z14" s="123" t="n">
        <v>234321</v>
      </c>
      <c r="AA14" s="109" t="n">
        <f aca="false">V14+X14</f>
        <v>135</v>
      </c>
    </row>
    <row r="15" customFormat="false" ht="28" hidden="false" customHeight="true" outlineLevel="0" collapsed="false">
      <c r="A15" s="111" t="s">
        <v>16</v>
      </c>
      <c r="B15" s="111"/>
      <c r="C15" s="111"/>
      <c r="D15" s="121" t="n">
        <v>44194</v>
      </c>
      <c r="E15" s="108" t="s">
        <v>106</v>
      </c>
      <c r="F15" s="108" t="s">
        <v>246</v>
      </c>
      <c r="G15" s="108" t="s">
        <v>297</v>
      </c>
      <c r="H15" s="108" t="s">
        <v>248</v>
      </c>
      <c r="I15" s="108" t="s">
        <v>249</v>
      </c>
      <c r="J15" s="108" t="s">
        <v>106</v>
      </c>
      <c r="K15" s="121" t="n">
        <v>44195</v>
      </c>
      <c r="L15" s="108" t="s">
        <v>250</v>
      </c>
      <c r="M15" s="121" t="n">
        <v>44189</v>
      </c>
      <c r="N15" s="121" t="n">
        <v>44191</v>
      </c>
      <c r="O15" s="108" t="s">
        <v>298</v>
      </c>
      <c r="P15" s="108" t="s">
        <v>252</v>
      </c>
      <c r="Q15" s="108" t="s">
        <v>253</v>
      </c>
      <c r="R15" s="122" t="n">
        <v>60</v>
      </c>
      <c r="S15" s="122" t="n">
        <v>75</v>
      </c>
      <c r="T15" s="109" t="n">
        <f aca="false">R15+S15</f>
        <v>135</v>
      </c>
      <c r="U15" s="0" t="n">
        <v>3243</v>
      </c>
      <c r="V15" s="109" t="n">
        <v>85</v>
      </c>
      <c r="W15" s="0" t="n">
        <v>3249</v>
      </c>
      <c r="X15" s="109" t="n">
        <v>50</v>
      </c>
      <c r="Y15" s="122" t="s">
        <v>254</v>
      </c>
      <c r="Z15" s="123" t="n">
        <v>234321</v>
      </c>
      <c r="AA15" s="109" t="n">
        <f aca="false">V15+X15</f>
        <v>135</v>
      </c>
    </row>
    <row r="16" customFormat="false" ht="28" hidden="false" customHeight="true" outlineLevel="0" collapsed="false">
      <c r="A16" s="111" t="s">
        <v>17</v>
      </c>
      <c r="B16" s="111"/>
      <c r="C16" s="111"/>
      <c r="D16" s="121" t="n">
        <v>44195</v>
      </c>
      <c r="E16" s="108" t="s">
        <v>106</v>
      </c>
      <c r="F16" s="108" t="s">
        <v>246</v>
      </c>
      <c r="G16" s="108" t="s">
        <v>299</v>
      </c>
      <c r="H16" s="108" t="s">
        <v>248</v>
      </c>
      <c r="I16" s="108" t="s">
        <v>249</v>
      </c>
      <c r="J16" s="108" t="s">
        <v>106</v>
      </c>
      <c r="K16" s="121" t="n">
        <v>44196</v>
      </c>
      <c r="L16" s="108" t="s">
        <v>250</v>
      </c>
      <c r="M16" s="121" t="n">
        <v>44189</v>
      </c>
      <c r="N16" s="121" t="n">
        <v>44191</v>
      </c>
      <c r="O16" s="108" t="s">
        <v>300</v>
      </c>
      <c r="P16" s="108" t="s">
        <v>252</v>
      </c>
      <c r="Q16" s="108" t="s">
        <v>253</v>
      </c>
      <c r="R16" s="122" t="n">
        <v>60</v>
      </c>
      <c r="S16" s="122" t="n">
        <v>75</v>
      </c>
      <c r="T16" s="109" t="n">
        <f aca="false">R16+S16</f>
        <v>135</v>
      </c>
      <c r="U16" s="0" t="n">
        <v>3243</v>
      </c>
      <c r="V16" s="109" t="n">
        <v>85</v>
      </c>
      <c r="W16" s="0" t="n">
        <v>3249</v>
      </c>
      <c r="X16" s="109" t="n">
        <v>50</v>
      </c>
      <c r="Y16" s="122" t="s">
        <v>254</v>
      </c>
      <c r="Z16" s="123" t="n">
        <v>234321</v>
      </c>
      <c r="AA16" s="109" t="n">
        <f aca="false">V16+X16</f>
        <v>135</v>
      </c>
    </row>
    <row r="17" customFormat="false" ht="28" hidden="false" customHeight="true" outlineLevel="0" collapsed="false">
      <c r="A17" s="111" t="s">
        <v>19</v>
      </c>
      <c r="B17" s="111"/>
      <c r="C17" s="111"/>
      <c r="D17" s="121" t="n">
        <v>44196</v>
      </c>
      <c r="E17" s="108" t="s">
        <v>106</v>
      </c>
      <c r="F17" s="108" t="s">
        <v>246</v>
      </c>
      <c r="G17" s="108" t="s">
        <v>301</v>
      </c>
      <c r="H17" s="108" t="s">
        <v>248</v>
      </c>
      <c r="I17" s="108" t="s">
        <v>249</v>
      </c>
      <c r="J17" s="108" t="s">
        <v>106</v>
      </c>
      <c r="K17" s="121" t="n">
        <v>44197</v>
      </c>
      <c r="L17" s="108" t="s">
        <v>250</v>
      </c>
      <c r="M17" s="121" t="n">
        <v>44189</v>
      </c>
      <c r="N17" s="121" t="n">
        <v>44191</v>
      </c>
      <c r="O17" s="108" t="s">
        <v>302</v>
      </c>
      <c r="P17" s="108" t="s">
        <v>252</v>
      </c>
      <c r="Q17" s="108" t="s">
        <v>253</v>
      </c>
      <c r="R17" s="122" t="n">
        <v>60</v>
      </c>
      <c r="S17" s="122" t="n">
        <v>75</v>
      </c>
      <c r="T17" s="109" t="n">
        <f aca="false">R17+S17</f>
        <v>135</v>
      </c>
      <c r="U17" s="0" t="n">
        <v>3243</v>
      </c>
      <c r="V17" s="109" t="n">
        <v>85</v>
      </c>
      <c r="W17" s="0" t="n">
        <v>3249</v>
      </c>
      <c r="X17" s="109" t="n">
        <v>50</v>
      </c>
      <c r="Y17" s="122" t="s">
        <v>254</v>
      </c>
      <c r="Z17" s="123" t="n">
        <v>234321</v>
      </c>
      <c r="AA17" s="109" t="n">
        <f aca="false">V17+X17</f>
        <v>135</v>
      </c>
    </row>
    <row r="18" customFormat="false" ht="28" hidden="false" customHeight="true" outlineLevel="0" collapsed="false">
      <c r="A18" s="129" t="s">
        <v>20</v>
      </c>
      <c r="B18" s="129"/>
      <c r="C18" s="129"/>
      <c r="D18" s="121" t="n">
        <v>44197</v>
      </c>
      <c r="E18" s="108" t="s">
        <v>106</v>
      </c>
      <c r="F18" s="108" t="s">
        <v>246</v>
      </c>
      <c r="G18" s="108" t="s">
        <v>303</v>
      </c>
      <c r="H18" s="108" t="s">
        <v>248</v>
      </c>
      <c r="I18" s="108" t="s">
        <v>249</v>
      </c>
      <c r="J18" s="108" t="s">
        <v>106</v>
      </c>
      <c r="K18" s="121" t="n">
        <v>44198</v>
      </c>
      <c r="L18" s="108" t="s">
        <v>250</v>
      </c>
      <c r="M18" s="121" t="n">
        <v>44189</v>
      </c>
      <c r="N18" s="121" t="n">
        <v>44191</v>
      </c>
      <c r="O18" s="108" t="s">
        <v>304</v>
      </c>
      <c r="P18" s="108" t="s">
        <v>252</v>
      </c>
      <c r="Q18" s="108" t="s">
        <v>253</v>
      </c>
      <c r="R18" s="122" t="n">
        <v>60</v>
      </c>
      <c r="S18" s="122" t="n">
        <v>75</v>
      </c>
      <c r="T18" s="109" t="n">
        <f aca="false">R18+S18</f>
        <v>135</v>
      </c>
      <c r="U18" s="0" t="n">
        <v>3243</v>
      </c>
      <c r="V18" s="109" t="n">
        <v>85</v>
      </c>
      <c r="W18" s="0" t="n">
        <v>3249</v>
      </c>
      <c r="X18" s="109" t="n">
        <v>50</v>
      </c>
      <c r="Y18" s="122" t="s">
        <v>254</v>
      </c>
      <c r="Z18" s="123" t="n">
        <v>234321</v>
      </c>
      <c r="AA18" s="109" t="n">
        <f aca="false">V18+X18</f>
        <v>135</v>
      </c>
    </row>
    <row r="19" customFormat="false" ht="28" hidden="false" customHeight="true" outlineLevel="0" collapsed="false">
      <c r="A19" s="130" t="s">
        <v>21</v>
      </c>
      <c r="B19" s="130"/>
      <c r="C19" s="130"/>
    </row>
  </sheetData>
  <mergeCells count="27">
    <mergeCell ref="A2:AA3"/>
    <mergeCell ref="A4:C4"/>
    <mergeCell ref="D4:F4"/>
    <mergeCell ref="G4:K4"/>
    <mergeCell ref="L4:Q4"/>
    <mergeCell ref="R4:X4"/>
    <mergeCell ref="Y4:AA4"/>
    <mergeCell ref="AC5:AF5"/>
    <mergeCell ref="AH5:BE5"/>
    <mergeCell ref="A6:C6"/>
    <mergeCell ref="AD6:AF6"/>
    <mergeCell ref="A7:C7"/>
    <mergeCell ref="AD7:AF7"/>
    <mergeCell ref="A8:C8"/>
    <mergeCell ref="A9:C9"/>
    <mergeCell ref="A10:C10"/>
    <mergeCell ref="AD10:AF10"/>
    <mergeCell ref="A11:C11"/>
    <mergeCell ref="AD11:AF11"/>
    <mergeCell ref="A12:C12"/>
    <mergeCell ref="A13:C13"/>
    <mergeCell ref="A14:C14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48"/>
  <sheetViews>
    <sheetView showFormulas="false" showGridLines="true" showRowColHeaders="true" showZeros="true" rightToLeft="false" tabSelected="false" showOutlineSymbols="true" defaultGridColor="true" view="normal" topLeftCell="AE1" colorId="64" zoomScale="91" zoomScaleNormal="91" zoomScalePageLayoutView="100" workbookViewId="0">
      <selection pane="topLeft" activeCell="AF12" activeCellId="0" sqref="AF12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15.16"/>
    <col collapsed="false" customWidth="true" hidden="false" outlineLevel="0" max="4" min="4" style="131" width="22.82"/>
    <col collapsed="false" customWidth="true" hidden="false" outlineLevel="0" max="5" min="5" style="131" width="16.33"/>
    <col collapsed="false" customWidth="true" hidden="false" outlineLevel="0" max="6" min="6" style="131" width="13.16"/>
    <col collapsed="false" customWidth="true" hidden="false" outlineLevel="0" max="7" min="7" style="131" width="15.83"/>
    <col collapsed="false" customWidth="true" hidden="false" outlineLevel="0" max="8" min="8" style="131" width="13.67"/>
    <col collapsed="false" customWidth="true" hidden="false" outlineLevel="0" max="9" min="9" style="131" width="15.83"/>
    <col collapsed="false" customWidth="true" hidden="false" outlineLevel="0" max="10" min="10" style="131" width="15.33"/>
    <col collapsed="false" customWidth="true" hidden="false" outlineLevel="0" max="11" min="11" style="131" width="16.16"/>
    <col collapsed="false" customWidth="true" hidden="false" outlineLevel="0" max="12" min="12" style="108" width="14.33"/>
    <col collapsed="false" customWidth="true" hidden="false" outlineLevel="0" max="13" min="13" style="108" width="15.83"/>
    <col collapsed="false" customWidth="true" hidden="false" outlineLevel="0" max="14" min="14" style="108" width="14.16"/>
    <col collapsed="false" customWidth="true" hidden="false" outlineLevel="0" max="15" min="15" style="108" width="15.66"/>
    <col collapsed="false" customWidth="true" hidden="false" outlineLevel="0" max="16" min="16" style="108" width="5.51"/>
    <col collapsed="false" customWidth="true" hidden="false" outlineLevel="0" max="17" min="17" style="132" width="6"/>
    <col collapsed="false" customWidth="true" hidden="false" outlineLevel="0" max="18" min="18" style="132" width="8.5"/>
    <col collapsed="false" customWidth="true" hidden="false" outlineLevel="0" max="19" min="19" style="132" width="7.16"/>
    <col collapsed="false" customWidth="true" hidden="false" outlineLevel="0" max="20" min="20" style="132" width="8"/>
    <col collapsed="false" customWidth="true" hidden="false" outlineLevel="0" max="21" min="21" style="132" width="9.83"/>
    <col collapsed="false" customWidth="true" hidden="false" outlineLevel="0" max="22" min="22" style="132" width="10.5"/>
    <col collapsed="false" customWidth="true" hidden="false" outlineLevel="0" max="23" min="23" style="132" width="15.16"/>
    <col collapsed="false" customWidth="true" hidden="false" outlineLevel="0" max="24" min="24" style="132" width="8.5"/>
    <col collapsed="false" customWidth="true" hidden="false" outlineLevel="0" max="25" min="25" style="132" width="15.52"/>
    <col collapsed="false" customWidth="true" hidden="false" outlineLevel="0" max="26" min="26" style="132" width="9"/>
    <col collapsed="false" customWidth="true" hidden="false" outlineLevel="0" max="27" min="27" style="132" width="10.33"/>
    <col collapsed="false" customWidth="true" hidden="false" outlineLevel="0" max="28" min="28" style="132" width="9.16"/>
    <col collapsed="false" customWidth="true" hidden="false" outlineLevel="0" max="29" min="29" style="132" width="10"/>
    <col collapsed="false" customWidth="true" hidden="false" outlineLevel="0" max="30" min="30" style="132" width="8.67"/>
    <col collapsed="false" customWidth="true" hidden="false" outlineLevel="0" max="31" min="31" style="132" width="11.33"/>
    <col collapsed="false" customWidth="true" hidden="false" outlineLevel="0" max="32" min="32" style="132" width="9.83"/>
    <col collapsed="false" customWidth="true" hidden="false" outlineLevel="0" max="33" min="33" style="132" width="11.67"/>
    <col collapsed="false" customWidth="true" hidden="false" outlineLevel="0" max="34" min="34" style="132" width="8.5"/>
    <col collapsed="false" customWidth="true" hidden="false" outlineLevel="0" max="36" min="35" style="132" width="9.83"/>
    <col collapsed="false" customWidth="true" hidden="false" outlineLevel="0" max="37" min="37" style="132" width="9.33"/>
    <col collapsed="false" customWidth="true" hidden="false" outlineLevel="0" max="44" min="38" style="132" width="9.83"/>
    <col collapsed="false" customWidth="true" hidden="false" outlineLevel="0" max="45" min="45" style="132" width="11.17"/>
    <col collapsed="false" customWidth="true" hidden="false" outlineLevel="0" max="49" min="46" style="132" width="4.67"/>
    <col collapsed="false" customWidth="true" hidden="false" outlineLevel="0" max="50" min="50" style="132" width="4.33"/>
    <col collapsed="false" customWidth="true" hidden="false" outlineLevel="0" max="52" min="51" style="132" width="9.83"/>
    <col collapsed="false" customWidth="true" hidden="false" outlineLevel="0" max="53" min="53" style="132" width="12.18"/>
    <col collapsed="false" customWidth="true" hidden="false" outlineLevel="0" max="54" min="54" style="132" width="9.67"/>
    <col collapsed="false" customWidth="true" hidden="false" outlineLevel="0" max="55" min="55" style="132" width="9.83"/>
    <col collapsed="false" customWidth="true" hidden="false" outlineLevel="0" max="56" min="56" style="132" width="10.83"/>
    <col collapsed="false" customWidth="true" hidden="false" outlineLevel="0" max="57" min="57" style="132" width="9.83"/>
    <col collapsed="false" customWidth="true" hidden="false" outlineLevel="0" max="58" min="58" style="132" width="15.33"/>
    <col collapsed="false" customWidth="true" hidden="false" outlineLevel="0" max="59" min="59" style="132" width="9.83"/>
    <col collapsed="false" customWidth="true" hidden="false" outlineLevel="0" max="60" min="60" style="132" width="11"/>
    <col collapsed="false" customWidth="true" hidden="false" outlineLevel="0" max="61" min="61" style="132" width="9"/>
    <col collapsed="false" customWidth="true" hidden="false" outlineLevel="0" max="62" min="62" style="132" width="9.5"/>
    <col collapsed="false" customWidth="true" hidden="false" outlineLevel="0" max="63" min="63" style="133" width="10"/>
    <col collapsed="false" customWidth="true" hidden="false" outlineLevel="0" max="64" min="64" style="133" width="9.67"/>
    <col collapsed="false" customWidth="true" hidden="false" outlineLevel="0" max="65" min="65" style="133" width="9"/>
    <col collapsed="false" customWidth="true" hidden="false" outlineLevel="0" max="66" min="66" style="132" width="12.18"/>
    <col collapsed="false" customWidth="true" hidden="false" outlineLevel="0" max="67" min="67" style="132" width="9.67"/>
    <col collapsed="false" customWidth="true" hidden="false" outlineLevel="0" max="68" min="68" style="132" width="13.82"/>
    <col collapsed="false" customWidth="true" hidden="false" outlineLevel="0" max="70" min="69" style="132" width="10"/>
    <col collapsed="false" customWidth="true" hidden="false" outlineLevel="0" max="71" min="71" style="132" width="11.5"/>
    <col collapsed="false" customWidth="true" hidden="false" outlineLevel="0" max="72" min="72" style="132" width="10.83"/>
    <col collapsed="false" customWidth="true" hidden="false" outlineLevel="0" max="73" min="73" style="132" width="11.5"/>
    <col collapsed="false" customWidth="true" hidden="false" outlineLevel="0" max="74" min="74" style="132" width="17.84"/>
    <col collapsed="false" customWidth="true" hidden="false" outlineLevel="0" max="80" min="75" style="132" width="10.83"/>
    <col collapsed="false" customWidth="true" hidden="false" outlineLevel="0" max="1025" min="81" style="0" width="10.61"/>
  </cols>
  <sheetData>
    <row r="1" customFormat="false" ht="16" hidden="false" customHeight="false" outlineLevel="0" collapsed="false">
      <c r="A1" s="134"/>
      <c r="B1" s="134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135" t="s">
        <v>1</v>
      </c>
      <c r="O1" s="135"/>
    </row>
    <row r="2" customFormat="false" ht="30" hidden="false" customHeight="true" outlineLevel="0" collapsed="false">
      <c r="A2" s="134"/>
      <c r="B2" s="134"/>
      <c r="C2" s="136" t="s">
        <v>2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5" t="s">
        <v>3</v>
      </c>
      <c r="O2" s="135"/>
    </row>
    <row r="3" customFormat="false" ht="32" hidden="false" customHeight="true" outlineLevel="0" collapsed="false">
      <c r="A3" s="7" t="s">
        <v>4</v>
      </c>
      <c r="B3" s="7"/>
      <c r="C3" s="7"/>
      <c r="D3" s="137" t="s">
        <v>306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Q3" s="132" t="n">
        <v>1</v>
      </c>
      <c r="R3" s="132" t="n">
        <v>2</v>
      </c>
      <c r="S3" s="132" t="n">
        <v>3</v>
      </c>
      <c r="T3" s="132" t="s">
        <v>104</v>
      </c>
      <c r="U3" s="132" t="n">
        <v>5</v>
      </c>
      <c r="V3" s="132" t="n">
        <v>6</v>
      </c>
      <c r="W3" s="132" t="n">
        <v>7</v>
      </c>
      <c r="X3" s="132" t="n">
        <v>8</v>
      </c>
      <c r="AE3" s="132" t="n">
        <v>9</v>
      </c>
      <c r="AF3" s="132" t="n">
        <v>10</v>
      </c>
      <c r="AG3" s="132" t="n">
        <v>11</v>
      </c>
      <c r="AH3" s="132" t="n">
        <v>12</v>
      </c>
      <c r="AI3" s="132" t="n">
        <v>13</v>
      </c>
      <c r="AJ3" s="132" t="n">
        <v>14</v>
      </c>
      <c r="AK3" s="132" t="n">
        <v>15</v>
      </c>
      <c r="AL3" s="132" t="n">
        <v>16</v>
      </c>
      <c r="AM3" s="132" t="n">
        <v>17</v>
      </c>
      <c r="AN3" s="132" t="n">
        <v>18</v>
      </c>
      <c r="AO3" s="132" t="n">
        <v>19</v>
      </c>
      <c r="AP3" s="132" t="n">
        <v>20</v>
      </c>
      <c r="AQ3" s="132" t="n">
        <v>21</v>
      </c>
      <c r="AR3" s="132" t="n">
        <v>22</v>
      </c>
      <c r="AS3" s="132" t="n">
        <v>23</v>
      </c>
      <c r="AT3" s="132" t="n">
        <v>24</v>
      </c>
      <c r="AU3" s="132" t="n">
        <v>25</v>
      </c>
      <c r="AV3" s="132" t="n">
        <v>26</v>
      </c>
      <c r="AW3" s="132" t="n">
        <v>27</v>
      </c>
      <c r="AX3" s="132" t="n">
        <v>28</v>
      </c>
      <c r="AY3" s="132" t="n">
        <v>29</v>
      </c>
      <c r="AZ3" s="132" t="n">
        <v>30</v>
      </c>
      <c r="BA3" s="132" t="n">
        <v>31</v>
      </c>
      <c r="BB3" s="132" t="n">
        <v>32</v>
      </c>
      <c r="BC3" s="132" t="n">
        <v>33</v>
      </c>
      <c r="BD3" s="132" t="n">
        <v>34</v>
      </c>
      <c r="BE3" s="132" t="n">
        <v>35</v>
      </c>
      <c r="BF3" s="132" t="n">
        <v>36</v>
      </c>
      <c r="BK3" s="132"/>
      <c r="BL3" s="132"/>
    </row>
    <row r="4" customFormat="false" ht="15" hidden="false" customHeight="true" outlineLevel="0" collapsed="false">
      <c r="A4" s="46"/>
      <c r="B4" s="46"/>
      <c r="C4" s="46"/>
      <c r="D4" s="138" t="s">
        <v>307</v>
      </c>
      <c r="E4" s="138"/>
      <c r="F4" s="138"/>
      <c r="G4" s="139" t="s">
        <v>308</v>
      </c>
      <c r="H4" s="139" t="s">
        <v>309</v>
      </c>
      <c r="I4" s="139" t="s">
        <v>310</v>
      </c>
      <c r="J4" s="139" t="s">
        <v>311</v>
      </c>
      <c r="K4" s="116" t="s">
        <v>312</v>
      </c>
      <c r="L4" s="140" t="s">
        <v>313</v>
      </c>
      <c r="M4" s="140"/>
      <c r="N4" s="140"/>
      <c r="O4" s="140"/>
      <c r="Q4" s="141" t="s">
        <v>314</v>
      </c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2" t="s">
        <v>315</v>
      </c>
      <c r="AF4" s="143" t="s">
        <v>316</v>
      </c>
      <c r="AG4" s="143"/>
      <c r="AH4" s="143"/>
      <c r="AI4" s="143"/>
      <c r="AJ4" s="143"/>
      <c r="AK4" s="144" t="s">
        <v>317</v>
      </c>
      <c r="AL4" s="144"/>
      <c r="AM4" s="144"/>
      <c r="AN4" s="144"/>
      <c r="AO4" s="144"/>
      <c r="AP4" s="144"/>
      <c r="AQ4" s="145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K4" s="132"/>
      <c r="BL4" s="132"/>
    </row>
    <row r="5" customFormat="false" ht="39" hidden="false" customHeight="true" outlineLevel="0" collapsed="false">
      <c r="A5" s="7" t="s">
        <v>5</v>
      </c>
      <c r="B5" s="7"/>
      <c r="C5" s="7"/>
      <c r="D5" s="116" t="s">
        <v>60</v>
      </c>
      <c r="E5" s="147" t="s">
        <v>65</v>
      </c>
      <c r="F5" s="116" t="s">
        <v>318</v>
      </c>
      <c r="G5" s="147" t="s">
        <v>319</v>
      </c>
      <c r="H5" s="116" t="s">
        <v>320</v>
      </c>
      <c r="I5" s="147" t="s">
        <v>321</v>
      </c>
      <c r="J5" s="116" t="s">
        <v>322</v>
      </c>
      <c r="K5" s="147" t="s">
        <v>323</v>
      </c>
      <c r="L5" s="116" t="s">
        <v>324</v>
      </c>
      <c r="M5" s="147" t="s">
        <v>325</v>
      </c>
      <c r="N5" s="116" t="s">
        <v>326</v>
      </c>
      <c r="O5" s="148" t="s">
        <v>327</v>
      </c>
      <c r="Q5" s="117" t="s">
        <v>328</v>
      </c>
      <c r="R5" s="117" t="s">
        <v>329</v>
      </c>
      <c r="S5" s="117" t="s">
        <v>330</v>
      </c>
      <c r="T5" s="117" t="s">
        <v>331</v>
      </c>
      <c r="U5" s="117" t="s">
        <v>332</v>
      </c>
      <c r="V5" s="117" t="s">
        <v>34</v>
      </c>
      <c r="W5" s="118" t="s">
        <v>333</v>
      </c>
      <c r="X5" s="118" t="s">
        <v>226</v>
      </c>
      <c r="Y5" s="118" t="s">
        <v>334</v>
      </c>
      <c r="Z5" s="118" t="s">
        <v>226</v>
      </c>
      <c r="AA5" s="118" t="s">
        <v>335</v>
      </c>
      <c r="AB5" s="118" t="s">
        <v>226</v>
      </c>
      <c r="AC5" s="118" t="s">
        <v>336</v>
      </c>
      <c r="AD5" s="118" t="s">
        <v>226</v>
      </c>
      <c r="AE5" s="117" t="s">
        <v>227</v>
      </c>
      <c r="AF5" s="118" t="s">
        <v>235</v>
      </c>
      <c r="AG5" s="118" t="s">
        <v>236</v>
      </c>
      <c r="AH5" s="118" t="s">
        <v>237</v>
      </c>
      <c r="AI5" s="118" t="s">
        <v>238</v>
      </c>
      <c r="AJ5" s="118" t="s">
        <v>239</v>
      </c>
      <c r="AK5" s="118" t="s">
        <v>228</v>
      </c>
      <c r="AL5" s="118" t="s">
        <v>229</v>
      </c>
      <c r="AM5" s="118" t="s">
        <v>230</v>
      </c>
      <c r="AN5" s="118" t="s">
        <v>231</v>
      </c>
      <c r="AO5" s="118" t="s">
        <v>232</v>
      </c>
      <c r="AP5" s="118" t="s">
        <v>233</v>
      </c>
      <c r="AQ5" s="118" t="s">
        <v>234</v>
      </c>
      <c r="AR5" s="149" t="s">
        <v>337</v>
      </c>
      <c r="AS5" s="149" t="s">
        <v>338</v>
      </c>
      <c r="AT5" s="118" t="s">
        <v>339</v>
      </c>
      <c r="AU5" s="118" t="s">
        <v>340</v>
      </c>
      <c r="AV5" s="118" t="s">
        <v>341</v>
      </c>
      <c r="AW5" s="118" t="s">
        <v>342</v>
      </c>
      <c r="AX5" s="118" t="s">
        <v>343</v>
      </c>
      <c r="AY5" s="149" t="s">
        <v>344</v>
      </c>
      <c r="AZ5" s="118" t="s">
        <v>341</v>
      </c>
      <c r="BA5" s="118" t="s">
        <v>345</v>
      </c>
      <c r="BB5" s="149" t="s">
        <v>346</v>
      </c>
      <c r="BC5" s="118" t="s">
        <v>347</v>
      </c>
      <c r="BD5" s="118" t="s">
        <v>194</v>
      </c>
      <c r="BE5" s="149" t="s">
        <v>348</v>
      </c>
      <c r="BF5" s="118" t="s">
        <v>349</v>
      </c>
      <c r="BK5" s="132"/>
      <c r="BL5" s="132"/>
    </row>
    <row r="6" s="16" customFormat="true" ht="30" hidden="false" customHeight="true" outlineLevel="0" collapsed="false">
      <c r="A6" s="7" t="s">
        <v>6</v>
      </c>
      <c r="B6" s="7"/>
      <c r="C6" s="7"/>
      <c r="D6" s="40" t="s">
        <v>61</v>
      </c>
      <c r="E6" s="148" t="s">
        <v>350</v>
      </c>
      <c r="F6" s="86" t="n">
        <v>15000</v>
      </c>
      <c r="G6" s="86" t="n">
        <v>5000</v>
      </c>
      <c r="H6" s="86" t="n">
        <v>6000</v>
      </c>
      <c r="I6" s="86" t="n">
        <v>1000</v>
      </c>
      <c r="J6" s="86" t="n">
        <v>3000</v>
      </c>
      <c r="K6" s="86" t="n">
        <f aca="false">G6+H6+I6+J6</f>
        <v>15000</v>
      </c>
      <c r="L6" s="148" t="s">
        <v>351</v>
      </c>
      <c r="M6" s="148" t="s">
        <v>351</v>
      </c>
      <c r="N6" s="148" t="s">
        <v>351</v>
      </c>
      <c r="O6" s="148" t="s">
        <v>352</v>
      </c>
      <c r="P6" s="108"/>
      <c r="Q6" s="150" t="s">
        <v>353</v>
      </c>
      <c r="R6" s="150" t="n">
        <v>43884</v>
      </c>
      <c r="S6" s="151" t="n">
        <v>3252</v>
      </c>
      <c r="T6" s="151" t="s">
        <v>354</v>
      </c>
      <c r="U6" s="151" t="s">
        <v>355</v>
      </c>
      <c r="V6" s="151" t="s">
        <v>61</v>
      </c>
      <c r="W6" s="152" t="s">
        <v>356</v>
      </c>
      <c r="X6" s="152" t="s">
        <v>357</v>
      </c>
      <c r="Y6" s="153" t="s">
        <v>358</v>
      </c>
      <c r="Z6" s="153" t="s">
        <v>359</v>
      </c>
      <c r="AA6" s="153" t="s">
        <v>358</v>
      </c>
      <c r="AB6" s="153" t="s">
        <v>359</v>
      </c>
      <c r="AC6" s="154" t="s">
        <v>360</v>
      </c>
      <c r="AD6" s="153" t="s">
        <v>361</v>
      </c>
      <c r="AE6" s="151" t="s">
        <v>227</v>
      </c>
      <c r="AF6" s="153" t="s">
        <v>362</v>
      </c>
      <c r="AG6" s="153" t="s">
        <v>253</v>
      </c>
      <c r="AH6" s="153" t="n">
        <v>35</v>
      </c>
      <c r="AI6" s="153" t="n">
        <v>75</v>
      </c>
      <c r="AJ6" s="155" t="n">
        <f aca="false">AH6+AI6</f>
        <v>110</v>
      </c>
      <c r="AK6" s="153" t="s">
        <v>249</v>
      </c>
      <c r="AL6" s="153" t="s">
        <v>355</v>
      </c>
      <c r="AM6" s="150" t="n">
        <v>44124</v>
      </c>
      <c r="AN6" s="150" t="s">
        <v>363</v>
      </c>
      <c r="AO6" s="150" t="n">
        <v>44128</v>
      </c>
      <c r="AP6" s="150" t="n">
        <v>44134</v>
      </c>
      <c r="AQ6" s="150"/>
      <c r="AR6" s="154" t="n">
        <v>200</v>
      </c>
      <c r="AS6" s="154" t="n">
        <v>40</v>
      </c>
      <c r="AT6" s="156" t="n">
        <v>5</v>
      </c>
      <c r="AU6" s="157" t="n">
        <v>2</v>
      </c>
      <c r="AV6" s="156" t="n">
        <v>2</v>
      </c>
      <c r="AW6" s="156" t="n">
        <v>1</v>
      </c>
      <c r="AX6" s="156" t="n">
        <v>60</v>
      </c>
      <c r="AY6" s="154" t="n">
        <v>120</v>
      </c>
      <c r="AZ6" s="154" t="n">
        <v>40</v>
      </c>
      <c r="BA6" s="154" t="n">
        <v>40</v>
      </c>
      <c r="BB6" s="154" t="n">
        <f aca="false">AR6*5%</f>
        <v>10</v>
      </c>
      <c r="BC6" s="154" t="n">
        <v>80</v>
      </c>
      <c r="BD6" s="154" t="n">
        <f aca="false">AY6+AZ6+BA6</f>
        <v>200</v>
      </c>
      <c r="BE6" s="152" t="s">
        <v>348</v>
      </c>
      <c r="BF6" s="156" t="s">
        <v>364</v>
      </c>
      <c r="BG6" s="156"/>
      <c r="BH6" s="156"/>
      <c r="BI6" s="156"/>
      <c r="BJ6" s="156"/>
      <c r="BK6" s="156"/>
      <c r="BL6" s="156"/>
    </row>
    <row r="7" s="16" customFormat="true" ht="30" hidden="false" customHeight="true" outlineLevel="0" collapsed="false">
      <c r="A7" s="7" t="s">
        <v>7</v>
      </c>
      <c r="B7" s="7"/>
      <c r="C7" s="7"/>
      <c r="D7" s="40" t="s">
        <v>365</v>
      </c>
      <c r="E7" s="148" t="s">
        <v>350</v>
      </c>
      <c r="F7" s="86" t="n">
        <v>10000</v>
      </c>
      <c r="G7" s="86" t="n">
        <v>300</v>
      </c>
      <c r="H7" s="86" t="n">
        <v>7000</v>
      </c>
      <c r="I7" s="86" t="n">
        <v>2000</v>
      </c>
      <c r="J7" s="86" t="n">
        <v>700</v>
      </c>
      <c r="K7" s="86" t="n">
        <f aca="false">G7+H7+I7+J7</f>
        <v>10000</v>
      </c>
      <c r="L7" s="148" t="s">
        <v>351</v>
      </c>
      <c r="M7" s="148" t="s">
        <v>351</v>
      </c>
      <c r="N7" s="148" t="s">
        <v>351</v>
      </c>
      <c r="O7" s="148" t="s">
        <v>352</v>
      </c>
      <c r="P7" s="108"/>
      <c r="Q7" s="118" t="s">
        <v>366</v>
      </c>
      <c r="R7" s="158" t="n">
        <v>43920</v>
      </c>
      <c r="S7" s="156" t="n">
        <v>4345</v>
      </c>
      <c r="T7" s="151" t="s">
        <v>354</v>
      </c>
      <c r="U7" s="151" t="s">
        <v>355</v>
      </c>
      <c r="V7" s="156" t="s">
        <v>367</v>
      </c>
      <c r="W7" s="152" t="s">
        <v>368</v>
      </c>
      <c r="X7" s="156" t="s">
        <v>369</v>
      </c>
      <c r="Y7" s="152" t="s">
        <v>370</v>
      </c>
      <c r="Z7" s="156" t="s">
        <v>371</v>
      </c>
      <c r="AA7" s="153" t="s">
        <v>358</v>
      </c>
      <c r="AB7" s="153" t="s">
        <v>359</v>
      </c>
      <c r="AC7" s="154" t="s">
        <v>360</v>
      </c>
      <c r="AD7" s="153" t="s">
        <v>361</v>
      </c>
      <c r="AE7" s="151" t="s">
        <v>227</v>
      </c>
      <c r="AF7" s="153" t="s">
        <v>372</v>
      </c>
      <c r="AG7" s="153" t="s">
        <v>253</v>
      </c>
      <c r="AH7" s="153" t="n">
        <v>35</v>
      </c>
      <c r="AI7" s="153" t="n">
        <v>75</v>
      </c>
      <c r="AJ7" s="155" t="n">
        <f aca="false">AH7+AI7</f>
        <v>110</v>
      </c>
      <c r="AK7" s="153" t="s">
        <v>249</v>
      </c>
      <c r="AL7" s="153" t="s">
        <v>355</v>
      </c>
      <c r="AM7" s="150" t="n">
        <v>44124</v>
      </c>
      <c r="AN7" s="150" t="s">
        <v>363</v>
      </c>
      <c r="AO7" s="150" t="n">
        <v>44128</v>
      </c>
      <c r="AP7" s="150" t="n">
        <v>44134</v>
      </c>
      <c r="AQ7" s="150"/>
      <c r="AR7" s="154" t="n">
        <v>300</v>
      </c>
      <c r="AS7" s="154" t="n">
        <v>25</v>
      </c>
      <c r="AT7" s="156" t="n">
        <v>12</v>
      </c>
      <c r="AU7" s="157" t="n">
        <v>8</v>
      </c>
      <c r="AV7" s="156" t="n">
        <v>0</v>
      </c>
      <c r="AW7" s="156" t="n">
        <v>4</v>
      </c>
      <c r="AX7" s="156" t="n">
        <v>30</v>
      </c>
      <c r="AY7" s="154" t="n">
        <f aca="false">AS7*AU7</f>
        <v>200</v>
      </c>
      <c r="AZ7" s="154" t="n">
        <f aca="false">AS7*AV7</f>
        <v>0</v>
      </c>
      <c r="BA7" s="154" t="n">
        <f aca="false">AS7*AW7</f>
        <v>100</v>
      </c>
      <c r="BB7" s="154" t="n">
        <f aca="false">AY7*5%</f>
        <v>10</v>
      </c>
      <c r="BC7" s="154" t="n">
        <f aca="false">AR7*10%</f>
        <v>30</v>
      </c>
      <c r="BD7" s="154" t="n">
        <f aca="false">AY7+AZ7+BA7</f>
        <v>300</v>
      </c>
      <c r="BE7" s="152" t="s">
        <v>348</v>
      </c>
      <c r="BF7" s="156" t="s">
        <v>364</v>
      </c>
      <c r="BG7" s="156"/>
      <c r="BH7" s="156"/>
      <c r="BI7" s="156"/>
      <c r="BJ7" s="156"/>
      <c r="BK7" s="156"/>
      <c r="BL7" s="156"/>
    </row>
    <row r="8" s="16" customFormat="true" ht="30" hidden="false" customHeight="true" outlineLevel="0" collapsed="false">
      <c r="A8" s="7" t="s">
        <v>373</v>
      </c>
      <c r="B8" s="7"/>
      <c r="C8" s="7"/>
      <c r="D8" s="40" t="s">
        <v>61</v>
      </c>
      <c r="E8" s="148" t="s">
        <v>350</v>
      </c>
      <c r="F8" s="86" t="n">
        <v>15000</v>
      </c>
      <c r="G8" s="86" t="n">
        <v>5000</v>
      </c>
      <c r="H8" s="86" t="n">
        <v>6000</v>
      </c>
      <c r="I8" s="86" t="n">
        <v>1000</v>
      </c>
      <c r="J8" s="86" t="n">
        <v>3000</v>
      </c>
      <c r="K8" s="86" t="n">
        <f aca="false">G8+H8+I8+J8</f>
        <v>15000</v>
      </c>
      <c r="L8" s="148" t="s">
        <v>351</v>
      </c>
      <c r="M8" s="148" t="s">
        <v>351</v>
      </c>
      <c r="N8" s="148" t="s">
        <v>351</v>
      </c>
      <c r="O8" s="148" t="s">
        <v>352</v>
      </c>
      <c r="P8" s="108"/>
      <c r="Q8" s="156" t="s">
        <v>374</v>
      </c>
      <c r="R8" s="158" t="n">
        <v>43921</v>
      </c>
      <c r="S8" s="156" t="n">
        <v>4364</v>
      </c>
      <c r="T8" s="151" t="s">
        <v>354</v>
      </c>
      <c r="U8" s="151" t="s">
        <v>355</v>
      </c>
      <c r="V8" s="156" t="s">
        <v>375</v>
      </c>
      <c r="W8" s="152" t="s">
        <v>376</v>
      </c>
      <c r="X8" s="156" t="s">
        <v>369</v>
      </c>
      <c r="Y8" s="152" t="s">
        <v>370</v>
      </c>
      <c r="Z8" s="156" t="s">
        <v>371</v>
      </c>
      <c r="AA8" s="153" t="s">
        <v>358</v>
      </c>
      <c r="AB8" s="153" t="s">
        <v>359</v>
      </c>
      <c r="AC8" s="154" t="s">
        <v>360</v>
      </c>
      <c r="AD8" s="153" t="s">
        <v>361</v>
      </c>
      <c r="AE8" s="151" t="s">
        <v>227</v>
      </c>
      <c r="AF8" s="153" t="s">
        <v>377</v>
      </c>
      <c r="AG8" s="153" t="s">
        <v>253</v>
      </c>
      <c r="AH8" s="153" t="n">
        <v>35</v>
      </c>
      <c r="AI8" s="153" t="n">
        <v>75</v>
      </c>
      <c r="AJ8" s="155" t="n">
        <f aca="false">AH8+AI8</f>
        <v>110</v>
      </c>
      <c r="AK8" s="153" t="s">
        <v>249</v>
      </c>
      <c r="AL8" s="153" t="s">
        <v>355</v>
      </c>
      <c r="AM8" s="150" t="n">
        <v>44124</v>
      </c>
      <c r="AN8" s="150" t="s">
        <v>363</v>
      </c>
      <c r="AO8" s="150" t="n">
        <v>44128</v>
      </c>
      <c r="AP8" s="150" t="n">
        <v>44134</v>
      </c>
      <c r="AQ8" s="150"/>
      <c r="AR8" s="154" t="n">
        <v>500</v>
      </c>
      <c r="AS8" s="154" t="n">
        <v>25</v>
      </c>
      <c r="AT8" s="156" t="n">
        <v>12</v>
      </c>
      <c r="AU8" s="157" t="n">
        <v>8</v>
      </c>
      <c r="AV8" s="156" t="n">
        <v>0</v>
      </c>
      <c r="AW8" s="156" t="n">
        <v>4</v>
      </c>
      <c r="AX8" s="156" t="n">
        <v>30</v>
      </c>
      <c r="AY8" s="154" t="n">
        <f aca="false">AS8*AU8</f>
        <v>200</v>
      </c>
      <c r="AZ8" s="154" t="n">
        <f aca="false">AS8*AV8</f>
        <v>0</v>
      </c>
      <c r="BA8" s="154" t="n">
        <f aca="false">AS8*AW8</f>
        <v>100</v>
      </c>
      <c r="BB8" s="154" t="n">
        <f aca="false">AY8*5%</f>
        <v>10</v>
      </c>
      <c r="BC8" s="154" t="n">
        <f aca="false">AS8*AW8</f>
        <v>100</v>
      </c>
      <c r="BD8" s="154" t="n">
        <f aca="false">AY8+AZ8+BA8</f>
        <v>300</v>
      </c>
      <c r="BE8" s="152" t="s">
        <v>348</v>
      </c>
      <c r="BF8" s="156" t="s">
        <v>364</v>
      </c>
      <c r="BG8" s="156"/>
      <c r="BH8" s="156"/>
      <c r="BI8" s="156"/>
      <c r="BJ8" s="156"/>
      <c r="BK8" s="156"/>
      <c r="BL8" s="156"/>
    </row>
    <row r="9" s="16" customFormat="true" ht="30" hidden="false" customHeight="true" outlineLevel="0" collapsed="false">
      <c r="A9" s="7" t="s">
        <v>9</v>
      </c>
      <c r="B9" s="7"/>
      <c r="C9" s="7"/>
      <c r="D9" s="40" t="s">
        <v>365</v>
      </c>
      <c r="E9" s="148" t="s">
        <v>350</v>
      </c>
      <c r="F9" s="86" t="n">
        <v>10000</v>
      </c>
      <c r="G9" s="86" t="n">
        <v>300</v>
      </c>
      <c r="H9" s="86" t="n">
        <v>7000</v>
      </c>
      <c r="I9" s="86" t="n">
        <v>2000</v>
      </c>
      <c r="J9" s="86" t="n">
        <v>700</v>
      </c>
      <c r="K9" s="86" t="n">
        <f aca="false">G9+H9+I9+J9</f>
        <v>10000</v>
      </c>
      <c r="L9" s="148" t="s">
        <v>351</v>
      </c>
      <c r="M9" s="148" t="s">
        <v>351</v>
      </c>
      <c r="N9" s="148" t="s">
        <v>351</v>
      </c>
      <c r="O9" s="148" t="s">
        <v>352</v>
      </c>
      <c r="P9" s="108"/>
      <c r="Q9" s="118"/>
      <c r="R9" s="159" t="s">
        <v>378</v>
      </c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0" t="n">
        <f aca="false">SUM(AH6:AH8)</f>
        <v>105</v>
      </c>
      <c r="AI9" s="160" t="n">
        <f aca="false">SUM(AI6:AI8)</f>
        <v>225</v>
      </c>
      <c r="AJ9" s="160" t="n">
        <f aca="false">SUM(AJ6:AJ8)</f>
        <v>330</v>
      </c>
      <c r="AK9" s="161"/>
      <c r="AL9" s="161"/>
      <c r="AM9" s="162"/>
      <c r="AN9" s="162"/>
      <c r="AO9" s="162"/>
      <c r="AP9" s="162"/>
      <c r="AQ9" s="162"/>
      <c r="AR9" s="160" t="n">
        <f aca="false">SUM(AR6:AR8)</f>
        <v>1000</v>
      </c>
      <c r="AS9" s="160" t="n">
        <f aca="false">SUM(AS6:AS8)</f>
        <v>90</v>
      </c>
      <c r="AT9" s="160"/>
      <c r="AU9" s="163" t="n">
        <f aca="false">SUM(AU6:AU8)</f>
        <v>18</v>
      </c>
      <c r="AV9" s="163" t="n">
        <f aca="false">SUM(AV6:AV8)</f>
        <v>2</v>
      </c>
      <c r="AW9" s="163" t="n">
        <f aca="false">SUM(AW6:AW8)</f>
        <v>9</v>
      </c>
      <c r="AX9" s="160" t="n">
        <f aca="false">SUM(AX6:AX8)</f>
        <v>120</v>
      </c>
      <c r="AY9" s="160" t="n">
        <f aca="false">SUM(AY6:AY8)</f>
        <v>520</v>
      </c>
      <c r="AZ9" s="160" t="n">
        <f aca="false">SUM(AZ6:AZ8)</f>
        <v>40</v>
      </c>
      <c r="BA9" s="160" t="n">
        <f aca="false">SUM(BA6:BA8)</f>
        <v>240</v>
      </c>
      <c r="BB9" s="160" t="n">
        <f aca="false">SUM(BB6:BB8)</f>
        <v>30</v>
      </c>
      <c r="BC9" s="160" t="n">
        <f aca="false">SUM(BC6:BC8)</f>
        <v>210</v>
      </c>
      <c r="BD9" s="160" t="n">
        <f aca="false">SUM(BD6:BD8)</f>
        <v>800</v>
      </c>
      <c r="BE9" s="164"/>
      <c r="BF9" s="165" t="s">
        <v>364</v>
      </c>
      <c r="BG9" s="156"/>
      <c r="BH9" s="156"/>
      <c r="BI9" s="156"/>
      <c r="BJ9" s="156"/>
      <c r="BK9" s="156"/>
      <c r="BL9" s="156"/>
    </row>
    <row r="10" customFormat="false" ht="30" hidden="false" customHeight="true" outlineLevel="0" collapsed="false">
      <c r="A10" s="7" t="s">
        <v>379</v>
      </c>
      <c r="B10" s="7"/>
      <c r="C10" s="7"/>
      <c r="D10" s="40" t="s">
        <v>61</v>
      </c>
      <c r="E10" s="148" t="s">
        <v>350</v>
      </c>
      <c r="F10" s="86" t="n">
        <v>15000</v>
      </c>
      <c r="G10" s="86" t="n">
        <v>5000</v>
      </c>
      <c r="H10" s="86" t="n">
        <v>6000</v>
      </c>
      <c r="I10" s="86" t="n">
        <v>1000</v>
      </c>
      <c r="J10" s="86" t="n">
        <v>3000</v>
      </c>
      <c r="K10" s="86" t="n">
        <f aca="false">G10+H10+I10+J10</f>
        <v>15000</v>
      </c>
      <c r="L10" s="148" t="s">
        <v>351</v>
      </c>
      <c r="M10" s="148" t="s">
        <v>351</v>
      </c>
      <c r="N10" s="148" t="s">
        <v>351</v>
      </c>
      <c r="O10" s="148" t="s">
        <v>352</v>
      </c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</row>
    <row r="11" s="16" customFormat="true" ht="30" hidden="false" customHeight="true" outlineLevel="0" collapsed="false">
      <c r="A11" s="7" t="s">
        <v>13</v>
      </c>
      <c r="B11" s="7"/>
      <c r="C11" s="7"/>
      <c r="D11" s="40" t="s">
        <v>365</v>
      </c>
      <c r="E11" s="148" t="s">
        <v>350</v>
      </c>
      <c r="F11" s="86" t="n">
        <v>10000</v>
      </c>
      <c r="G11" s="86" t="n">
        <v>300</v>
      </c>
      <c r="H11" s="86" t="n">
        <v>7000</v>
      </c>
      <c r="I11" s="86" t="n">
        <v>2000</v>
      </c>
      <c r="J11" s="86" t="n">
        <v>700</v>
      </c>
      <c r="K11" s="86" t="n">
        <f aca="false">G11+H11+I11+J11</f>
        <v>10000</v>
      </c>
      <c r="L11" s="148" t="s">
        <v>351</v>
      </c>
      <c r="M11" s="148" t="s">
        <v>351</v>
      </c>
      <c r="N11" s="148" t="s">
        <v>351</v>
      </c>
      <c r="O11" s="148" t="s">
        <v>352</v>
      </c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9" t="s">
        <v>348</v>
      </c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</row>
    <row r="12" s="16" customFormat="true" ht="30" hidden="false" customHeight="true" outlineLevel="0" collapsed="false">
      <c r="A12" s="7" t="s">
        <v>14</v>
      </c>
      <c r="B12" s="7"/>
      <c r="C12" s="7"/>
      <c r="D12" s="40" t="s">
        <v>61</v>
      </c>
      <c r="E12" s="148" t="s">
        <v>350</v>
      </c>
      <c r="F12" s="86" t="n">
        <v>15000</v>
      </c>
      <c r="G12" s="86" t="n">
        <v>5000</v>
      </c>
      <c r="H12" s="86" t="n">
        <v>6000</v>
      </c>
      <c r="I12" s="86" t="n">
        <v>1000</v>
      </c>
      <c r="J12" s="86" t="n">
        <v>3000</v>
      </c>
      <c r="K12" s="86" t="n">
        <f aca="false">G12+H12+I12+J12</f>
        <v>15000</v>
      </c>
      <c r="L12" s="148" t="s">
        <v>351</v>
      </c>
      <c r="M12" s="148" t="s">
        <v>351</v>
      </c>
      <c r="N12" s="148" t="s">
        <v>351</v>
      </c>
      <c r="O12" s="148" t="s">
        <v>352</v>
      </c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66" t="s">
        <v>162</v>
      </c>
      <c r="AH12" s="166" t="s">
        <v>159</v>
      </c>
      <c r="AI12" s="166" t="s">
        <v>380</v>
      </c>
      <c r="AJ12" s="166" t="s">
        <v>196</v>
      </c>
      <c r="AK12" s="166" t="s">
        <v>380</v>
      </c>
      <c r="AL12" s="166" t="s">
        <v>196</v>
      </c>
      <c r="AM12" s="166" t="s">
        <v>381</v>
      </c>
      <c r="AN12" s="166" t="s">
        <v>382</v>
      </c>
      <c r="AO12" s="167" t="s">
        <v>346</v>
      </c>
      <c r="AP12" s="38" t="s">
        <v>144</v>
      </c>
      <c r="AQ12" s="38" t="s">
        <v>383</v>
      </c>
      <c r="AR12" s="166" t="s">
        <v>384</v>
      </c>
      <c r="AS12" s="38" t="s">
        <v>385</v>
      </c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U12" s="156"/>
      <c r="BV12" s="156"/>
      <c r="BW12" s="156"/>
      <c r="BX12" s="156"/>
      <c r="BY12" s="156"/>
      <c r="BZ12" s="156"/>
      <c r="CA12" s="156"/>
      <c r="CB12" s="156"/>
    </row>
    <row r="13" s="16" customFormat="true" ht="30" hidden="false" customHeight="true" outlineLevel="0" collapsed="false">
      <c r="A13" s="7" t="s">
        <v>15</v>
      </c>
      <c r="B13" s="7"/>
      <c r="C13" s="7"/>
      <c r="D13" s="40" t="s">
        <v>365</v>
      </c>
      <c r="E13" s="148" t="s">
        <v>350</v>
      </c>
      <c r="F13" s="86" t="n">
        <v>10000</v>
      </c>
      <c r="G13" s="86" t="n">
        <v>300</v>
      </c>
      <c r="H13" s="86" t="n">
        <v>7000</v>
      </c>
      <c r="I13" s="86" t="n">
        <v>2000</v>
      </c>
      <c r="J13" s="86" t="n">
        <v>700</v>
      </c>
      <c r="K13" s="86" t="n">
        <f aca="false">G13+H13+I13+J13</f>
        <v>10000</v>
      </c>
      <c r="L13" s="148" t="s">
        <v>351</v>
      </c>
      <c r="M13" s="148" t="s">
        <v>351</v>
      </c>
      <c r="N13" s="148" t="s">
        <v>351</v>
      </c>
      <c r="O13" s="148" t="s">
        <v>352</v>
      </c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38" t="s">
        <v>386</v>
      </c>
      <c r="AH13" s="37" t="n">
        <v>44185</v>
      </c>
      <c r="AI13" s="166" t="s">
        <v>355</v>
      </c>
      <c r="AJ13" s="168" t="n">
        <f aca="false">AL13*1%</f>
        <v>0.0024</v>
      </c>
      <c r="AK13" s="166" t="s">
        <v>355</v>
      </c>
      <c r="AL13" s="168" t="n">
        <f aca="false">AN13*1%</f>
        <v>0.24</v>
      </c>
      <c r="AM13" s="166" t="n">
        <v>3322</v>
      </c>
      <c r="AN13" s="169" t="n">
        <v>24</v>
      </c>
      <c r="AO13" s="170" t="n">
        <v>6</v>
      </c>
      <c r="AP13" s="166" t="s">
        <v>387</v>
      </c>
      <c r="AQ13" s="166" t="s">
        <v>354</v>
      </c>
      <c r="AR13" s="166" t="n">
        <v>34356</v>
      </c>
      <c r="AS13" s="16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U13" s="156"/>
      <c r="BV13" s="156"/>
      <c r="BW13" s="156"/>
      <c r="BX13" s="156"/>
      <c r="BY13" s="156"/>
      <c r="BZ13" s="156"/>
      <c r="CA13" s="156"/>
      <c r="CB13" s="156"/>
    </row>
    <row r="14" s="16" customFormat="true" ht="30" hidden="false" customHeight="true" outlineLevel="0" collapsed="false">
      <c r="A14" s="7" t="s">
        <v>16</v>
      </c>
      <c r="B14" s="7"/>
      <c r="C14" s="7"/>
      <c r="D14" s="40" t="s">
        <v>61</v>
      </c>
      <c r="E14" s="148" t="s">
        <v>350</v>
      </c>
      <c r="F14" s="86" t="n">
        <v>15000</v>
      </c>
      <c r="G14" s="86" t="n">
        <v>5000</v>
      </c>
      <c r="H14" s="86" t="n">
        <v>6000</v>
      </c>
      <c r="I14" s="86" t="n">
        <v>1000</v>
      </c>
      <c r="J14" s="86" t="n">
        <v>3000</v>
      </c>
      <c r="K14" s="86" t="n">
        <f aca="false">G14+H14+I14+J14</f>
        <v>15000</v>
      </c>
      <c r="L14" s="148" t="s">
        <v>351</v>
      </c>
      <c r="M14" s="148" t="s">
        <v>351</v>
      </c>
      <c r="N14" s="148" t="s">
        <v>351</v>
      </c>
      <c r="O14" s="148" t="s">
        <v>352</v>
      </c>
      <c r="P14" s="122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38" t="s">
        <v>6</v>
      </c>
      <c r="AH14" s="37" t="n">
        <v>44155</v>
      </c>
      <c r="AI14" s="166" t="s">
        <v>355</v>
      </c>
      <c r="AJ14" s="168" t="n">
        <f aca="false">AL14*1%</f>
        <v>0.005</v>
      </c>
      <c r="AK14" s="166" t="s">
        <v>355</v>
      </c>
      <c r="AL14" s="168" t="n">
        <f aca="false">AN14*1%</f>
        <v>0.5</v>
      </c>
      <c r="AM14" s="166" t="n">
        <v>29483</v>
      </c>
      <c r="AN14" s="169" t="n">
        <v>50</v>
      </c>
      <c r="AO14" s="170" t="n">
        <v>6</v>
      </c>
      <c r="AP14" s="166" t="s">
        <v>388</v>
      </c>
      <c r="AQ14" s="166" t="s">
        <v>389</v>
      </c>
      <c r="AR14" s="166" t="n">
        <v>23432</v>
      </c>
      <c r="AS14" s="16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U14" s="156"/>
      <c r="BV14" s="156"/>
      <c r="BW14" s="156"/>
      <c r="BX14" s="156"/>
      <c r="BY14" s="156"/>
      <c r="BZ14" s="156"/>
      <c r="CA14" s="156"/>
      <c r="CB14" s="156"/>
    </row>
    <row r="15" s="16" customFormat="true" ht="30" hidden="false" customHeight="true" outlineLevel="0" collapsed="false">
      <c r="A15" s="7" t="s">
        <v>17</v>
      </c>
      <c r="B15" s="7"/>
      <c r="C15" s="7"/>
      <c r="D15" s="40" t="s">
        <v>365</v>
      </c>
      <c r="E15" s="148" t="s">
        <v>350</v>
      </c>
      <c r="F15" s="86" t="n">
        <v>10000</v>
      </c>
      <c r="G15" s="86" t="n">
        <v>300</v>
      </c>
      <c r="H15" s="86" t="n">
        <v>7000</v>
      </c>
      <c r="I15" s="86" t="n">
        <v>2000</v>
      </c>
      <c r="J15" s="86" t="n">
        <v>700</v>
      </c>
      <c r="K15" s="86" t="n">
        <f aca="false">G15+H15+I15+J15</f>
        <v>10000</v>
      </c>
      <c r="L15" s="148" t="s">
        <v>351</v>
      </c>
      <c r="M15" s="148" t="s">
        <v>351</v>
      </c>
      <c r="N15" s="148" t="s">
        <v>351</v>
      </c>
      <c r="O15" s="148" t="s">
        <v>352</v>
      </c>
      <c r="P15" s="122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71" t="s">
        <v>178</v>
      </c>
      <c r="AH15" s="37" t="n">
        <v>44185</v>
      </c>
      <c r="AI15" s="166" t="s">
        <v>355</v>
      </c>
      <c r="AJ15" s="168" t="n">
        <f aca="false">AL15*1%</f>
        <v>0.0024</v>
      </c>
      <c r="AK15" s="166" t="s">
        <v>355</v>
      </c>
      <c r="AL15" s="168" t="n">
        <f aca="false">AN15*1%</f>
        <v>0.24</v>
      </c>
      <c r="AM15" s="166" t="n">
        <v>3322</v>
      </c>
      <c r="AN15" s="169" t="n">
        <v>24</v>
      </c>
      <c r="AO15" s="170" t="n">
        <v>6</v>
      </c>
      <c r="AP15" s="166" t="s">
        <v>387</v>
      </c>
      <c r="AQ15" s="166" t="s">
        <v>354</v>
      </c>
      <c r="AR15" s="166" t="n">
        <v>34356</v>
      </c>
      <c r="AS15" s="171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U15" s="156"/>
      <c r="BV15" s="156"/>
      <c r="BW15" s="156"/>
      <c r="BX15" s="156"/>
      <c r="BY15" s="156"/>
      <c r="BZ15" s="156"/>
      <c r="CA15" s="156"/>
      <c r="CB15" s="156"/>
    </row>
    <row r="16" s="16" customFormat="true" ht="30" hidden="false" customHeight="true" outlineLevel="0" collapsed="false">
      <c r="A16" s="7" t="s">
        <v>19</v>
      </c>
      <c r="B16" s="7"/>
      <c r="C16" s="7"/>
      <c r="D16" s="40" t="s">
        <v>61</v>
      </c>
      <c r="E16" s="148" t="s">
        <v>350</v>
      </c>
      <c r="F16" s="86" t="n">
        <v>15000</v>
      </c>
      <c r="G16" s="86" t="n">
        <v>5000</v>
      </c>
      <c r="H16" s="86" t="n">
        <v>6000</v>
      </c>
      <c r="I16" s="86" t="n">
        <v>1000</v>
      </c>
      <c r="J16" s="86" t="n">
        <v>3000</v>
      </c>
      <c r="K16" s="86" t="n">
        <f aca="false">G16+H16+I16+J16</f>
        <v>15000</v>
      </c>
      <c r="L16" s="148" t="s">
        <v>351</v>
      </c>
      <c r="M16" s="148" t="s">
        <v>351</v>
      </c>
      <c r="N16" s="148" t="s">
        <v>351</v>
      </c>
      <c r="O16" s="148" t="s">
        <v>352</v>
      </c>
      <c r="P16" s="108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72" t="s">
        <v>390</v>
      </c>
      <c r="AH16" s="172"/>
      <c r="AI16" s="172"/>
      <c r="AJ16" s="172"/>
      <c r="AK16" s="172"/>
      <c r="AL16" s="173" t="n">
        <f aca="false">SUM(AL13:AL15)</f>
        <v>0.98</v>
      </c>
      <c r="AM16" s="165" t="s">
        <v>391</v>
      </c>
      <c r="AN16" s="173" t="n">
        <f aca="false">SUM(AN13:AN15)</f>
        <v>98</v>
      </c>
      <c r="AO16" s="174"/>
      <c r="AP16" s="165"/>
      <c r="AQ16" s="165"/>
      <c r="AR16" s="165"/>
      <c r="AS16" s="175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U16" s="132"/>
      <c r="BV16" s="132"/>
      <c r="BW16" s="132"/>
      <c r="BX16" s="156"/>
      <c r="BY16" s="156"/>
      <c r="BZ16" s="156"/>
      <c r="CA16" s="156"/>
      <c r="CB16" s="156"/>
    </row>
    <row r="17" customFormat="false" ht="30" hidden="false" customHeight="true" outlineLevel="0" collapsed="false">
      <c r="A17" s="7" t="s">
        <v>20</v>
      </c>
      <c r="B17" s="7"/>
      <c r="C17" s="7"/>
      <c r="D17" s="40" t="s">
        <v>365</v>
      </c>
      <c r="E17" s="148" t="s">
        <v>350</v>
      </c>
      <c r="F17" s="86" t="n">
        <v>10000</v>
      </c>
      <c r="G17" s="86" t="n">
        <v>300</v>
      </c>
      <c r="H17" s="86" t="n">
        <v>7000</v>
      </c>
      <c r="I17" s="86" t="n">
        <v>2000</v>
      </c>
      <c r="J17" s="86" t="n">
        <v>700</v>
      </c>
      <c r="K17" s="86" t="n">
        <f aca="false">G17+H17+I17+J17</f>
        <v>10000</v>
      </c>
      <c r="L17" s="148" t="s">
        <v>351</v>
      </c>
      <c r="M17" s="148" t="s">
        <v>351</v>
      </c>
      <c r="N17" s="148" t="s">
        <v>351</v>
      </c>
      <c r="O17" s="148" t="s">
        <v>352</v>
      </c>
    </row>
    <row r="18" customFormat="false" ht="22" hidden="false" customHeight="true" outlineLevel="0" collapsed="false">
      <c r="A18" s="7" t="s">
        <v>392</v>
      </c>
      <c r="B18" s="7"/>
      <c r="C18" s="7"/>
      <c r="D18" s="176" t="s">
        <v>194</v>
      </c>
      <c r="E18" s="176"/>
      <c r="F18" s="177" t="n">
        <f aca="false">SUM(F6:F11)</f>
        <v>75000</v>
      </c>
      <c r="G18" s="178" t="n">
        <f aca="false">SUM(G6:G11)</f>
        <v>15900</v>
      </c>
      <c r="H18" s="178" t="n">
        <f aca="false">SUM(H6:H11)</f>
        <v>39000</v>
      </c>
      <c r="I18" s="178" t="n">
        <f aca="false">SUM(I6:I11)</f>
        <v>9000</v>
      </c>
      <c r="J18" s="178" t="n">
        <f aca="false">SUM(J6:J11)</f>
        <v>11100</v>
      </c>
      <c r="K18" s="178" t="n">
        <f aca="false">SUM(K6:K11)</f>
        <v>75000</v>
      </c>
      <c r="L18" s="179"/>
      <c r="M18" s="179"/>
      <c r="N18" s="179"/>
      <c r="O18" s="180"/>
      <c r="BK18" s="132"/>
      <c r="BL18" s="132"/>
      <c r="BM18" s="132"/>
    </row>
    <row r="19" customFormat="false" ht="16" hidden="false" customHeight="false" outlineLevel="0" collapsed="false">
      <c r="L19" s="19"/>
      <c r="M19" s="19"/>
      <c r="N19" s="19"/>
      <c r="O19" s="19"/>
      <c r="BK19" s="132"/>
      <c r="BL19" s="132"/>
      <c r="BM19" s="132"/>
    </row>
    <row r="20" customFormat="false" ht="21" hidden="false" customHeight="true" outlineLevel="0" collapsed="false">
      <c r="L20" s="19"/>
      <c r="M20" s="19"/>
      <c r="N20" s="19"/>
      <c r="O20" s="19"/>
      <c r="BK20" s="132"/>
      <c r="BL20" s="132"/>
      <c r="BM20" s="132"/>
    </row>
    <row r="21" customFormat="false" ht="16" hidden="false" customHeight="false" outlineLevel="0" collapsed="false">
      <c r="A21" s="132" t="n">
        <v>1</v>
      </c>
      <c r="B21" s="132" t="n">
        <v>2</v>
      </c>
      <c r="C21" s="132" t="n">
        <v>3</v>
      </c>
      <c r="D21" s="132" t="n">
        <v>4</v>
      </c>
      <c r="E21" s="132" t="n">
        <v>5</v>
      </c>
      <c r="F21" s="132" t="n">
        <v>6</v>
      </c>
      <c r="G21" s="132" t="n">
        <v>7</v>
      </c>
      <c r="H21" s="132" t="n">
        <v>8</v>
      </c>
      <c r="I21" s="132" t="n">
        <v>9</v>
      </c>
      <c r="J21" s="132" t="n">
        <v>10</v>
      </c>
      <c r="K21" s="132" t="n">
        <v>11</v>
      </c>
      <c r="L21" s="132" t="n">
        <v>12</v>
      </c>
      <c r="M21" s="132" t="n">
        <v>13</v>
      </c>
      <c r="N21" s="132" t="n">
        <v>14</v>
      </c>
      <c r="O21" s="132" t="n">
        <v>15</v>
      </c>
      <c r="P21" s="132" t="n">
        <v>16</v>
      </c>
      <c r="Q21" s="132" t="n">
        <v>17</v>
      </c>
      <c r="R21" s="132" t="n">
        <v>18</v>
      </c>
      <c r="S21" s="132" t="n">
        <v>19</v>
      </c>
      <c r="T21" s="132" t="n">
        <v>20</v>
      </c>
      <c r="U21" s="132" t="s">
        <v>393</v>
      </c>
      <c r="V21" s="132" t="s">
        <v>394</v>
      </c>
      <c r="W21" s="132" t="s">
        <v>395</v>
      </c>
      <c r="X21" s="132" t="s">
        <v>395</v>
      </c>
      <c r="Y21" s="132" t="s">
        <v>396</v>
      </c>
      <c r="Z21" s="132" t="s">
        <v>395</v>
      </c>
      <c r="AA21" s="132" t="s">
        <v>395</v>
      </c>
      <c r="AB21" s="132" t="s">
        <v>397</v>
      </c>
      <c r="AC21" s="132" t="s">
        <v>398</v>
      </c>
      <c r="AD21" s="132" t="s">
        <v>398</v>
      </c>
      <c r="AE21" s="132" t="s">
        <v>399</v>
      </c>
      <c r="AF21" s="132" t="s">
        <v>396</v>
      </c>
      <c r="AG21" s="132" t="s">
        <v>396</v>
      </c>
      <c r="AH21" s="132" t="s">
        <v>399</v>
      </c>
      <c r="AI21" s="132" t="s">
        <v>400</v>
      </c>
      <c r="AJ21" s="132" t="s">
        <v>398</v>
      </c>
      <c r="AK21" s="132" t="n">
        <v>21</v>
      </c>
      <c r="AL21" s="132" t="n">
        <v>22</v>
      </c>
      <c r="AM21" s="132" t="n">
        <v>23</v>
      </c>
      <c r="AN21" s="132" t="n">
        <v>24</v>
      </c>
      <c r="AO21" s="132" t="n">
        <v>25</v>
      </c>
      <c r="AP21" s="132" t="n">
        <v>26</v>
      </c>
      <c r="AQ21" s="132" t="n">
        <v>27</v>
      </c>
      <c r="AR21" s="132" t="n">
        <v>28</v>
      </c>
      <c r="AS21" s="132" t="n">
        <v>29</v>
      </c>
      <c r="AT21" s="132" t="n">
        <v>30</v>
      </c>
      <c r="AU21" s="133" t="n">
        <v>31</v>
      </c>
      <c r="AV21" s="133" t="n">
        <v>32</v>
      </c>
      <c r="AW21" s="133" t="n">
        <v>33</v>
      </c>
      <c r="AX21" s="132" t="n">
        <v>34</v>
      </c>
      <c r="AY21" s="132" t="n">
        <v>35</v>
      </c>
      <c r="AZ21" s="132" t="n">
        <v>36</v>
      </c>
      <c r="BA21" s="132" t="n">
        <v>37</v>
      </c>
      <c r="BB21" s="132" t="n">
        <v>38</v>
      </c>
      <c r="BC21" s="132" t="n">
        <v>39</v>
      </c>
      <c r="BD21" s="132" t="n">
        <v>40</v>
      </c>
      <c r="BE21" s="132" t="n">
        <v>41</v>
      </c>
      <c r="BF21" s="132" t="n">
        <v>42</v>
      </c>
      <c r="BK21" s="132"/>
      <c r="BL21" s="132"/>
      <c r="BM21" s="132"/>
    </row>
    <row r="22" customFormat="false" ht="23" hidden="false" customHeight="true" outlineLevel="0" collapsed="false">
      <c r="A22" s="141" t="s">
        <v>314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2" t="s">
        <v>315</v>
      </c>
      <c r="P22" s="143" t="s">
        <v>316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4" t="s">
        <v>317</v>
      </c>
      <c r="AL22" s="144"/>
      <c r="AM22" s="144"/>
      <c r="AN22" s="144"/>
      <c r="AO22" s="144"/>
      <c r="AP22" s="144"/>
      <c r="AQ22" s="145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K22" s="132"/>
      <c r="BL22" s="132"/>
      <c r="BM22" s="132"/>
    </row>
    <row r="23" customFormat="false" ht="19" hidden="false" customHeight="true" outlineLevel="0" collapsed="false">
      <c r="A23" s="117" t="s">
        <v>328</v>
      </c>
      <c r="B23" s="117" t="s">
        <v>329</v>
      </c>
      <c r="C23" s="117" t="s">
        <v>330</v>
      </c>
      <c r="D23" s="117" t="s">
        <v>331</v>
      </c>
      <c r="E23" s="117" t="s">
        <v>332</v>
      </c>
      <c r="F23" s="117" t="s">
        <v>34</v>
      </c>
      <c r="G23" s="118" t="s">
        <v>333</v>
      </c>
      <c r="H23" s="118" t="s">
        <v>226</v>
      </c>
      <c r="I23" s="118" t="s">
        <v>334</v>
      </c>
      <c r="J23" s="118" t="s">
        <v>226</v>
      </c>
      <c r="K23" s="118" t="s">
        <v>335</v>
      </c>
      <c r="L23" s="118" t="s">
        <v>226</v>
      </c>
      <c r="M23" s="118" t="s">
        <v>336</v>
      </c>
      <c r="N23" s="118" t="s">
        <v>226</v>
      </c>
      <c r="O23" s="117" t="s">
        <v>227</v>
      </c>
      <c r="P23" s="118" t="s">
        <v>235</v>
      </c>
      <c r="Q23" s="118" t="s">
        <v>236</v>
      </c>
      <c r="R23" s="118" t="s">
        <v>237</v>
      </c>
      <c r="S23" s="118" t="s">
        <v>238</v>
      </c>
      <c r="T23" s="118" t="s">
        <v>239</v>
      </c>
      <c r="U23" s="118" t="s">
        <v>401</v>
      </c>
      <c r="V23" s="118" t="s">
        <v>234</v>
      </c>
      <c r="W23" s="118" t="s">
        <v>402</v>
      </c>
      <c r="X23" s="118" t="s">
        <v>403</v>
      </c>
      <c r="Y23" s="118" t="s">
        <v>404</v>
      </c>
      <c r="Z23" s="118" t="s">
        <v>405</v>
      </c>
      <c r="AA23" s="118" t="s">
        <v>406</v>
      </c>
      <c r="AB23" s="118" t="s">
        <v>407</v>
      </c>
      <c r="AC23" s="118" t="s">
        <v>408</v>
      </c>
      <c r="AD23" s="118" t="s">
        <v>409</v>
      </c>
      <c r="AE23" s="118" t="s">
        <v>410</v>
      </c>
      <c r="AF23" s="118" t="s">
        <v>234</v>
      </c>
      <c r="AG23" s="118" t="s">
        <v>411</v>
      </c>
      <c r="AH23" s="118" t="s">
        <v>412</v>
      </c>
      <c r="AI23" s="118" t="s">
        <v>413</v>
      </c>
      <c r="AJ23" s="118" t="s">
        <v>414</v>
      </c>
      <c r="AK23" s="118" t="s">
        <v>228</v>
      </c>
      <c r="AL23" s="118" t="s">
        <v>229</v>
      </c>
      <c r="AM23" s="118" t="s">
        <v>230</v>
      </c>
      <c r="AN23" s="118" t="s">
        <v>231</v>
      </c>
      <c r="AO23" s="118" t="s">
        <v>232</v>
      </c>
      <c r="AP23" s="118" t="s">
        <v>233</v>
      </c>
      <c r="AQ23" s="118" t="s">
        <v>234</v>
      </c>
      <c r="AR23" s="149" t="s">
        <v>337</v>
      </c>
      <c r="AS23" s="149" t="s">
        <v>338</v>
      </c>
      <c r="AT23" s="118" t="s">
        <v>339</v>
      </c>
      <c r="AU23" s="118" t="s">
        <v>340</v>
      </c>
      <c r="AV23" s="118" t="s">
        <v>341</v>
      </c>
      <c r="AW23" s="118" t="s">
        <v>342</v>
      </c>
      <c r="AX23" s="118" t="s">
        <v>343</v>
      </c>
      <c r="AY23" s="149" t="s">
        <v>344</v>
      </c>
      <c r="AZ23" s="118" t="s">
        <v>341</v>
      </c>
      <c r="BA23" s="149" t="s">
        <v>342</v>
      </c>
      <c r="BB23" s="149" t="s">
        <v>346</v>
      </c>
      <c r="BC23" s="118" t="s">
        <v>347</v>
      </c>
      <c r="BD23" s="118" t="s">
        <v>194</v>
      </c>
      <c r="BE23" s="149" t="s">
        <v>348</v>
      </c>
      <c r="BF23" s="118" t="s">
        <v>349</v>
      </c>
    </row>
    <row r="24" customFormat="false" ht="19" hidden="false" customHeight="true" outlineLevel="0" collapsed="false">
      <c r="A24" s="150" t="s">
        <v>353</v>
      </c>
      <c r="B24" s="150" t="n">
        <v>43884</v>
      </c>
      <c r="C24" s="151" t="n">
        <v>3252</v>
      </c>
      <c r="D24" s="151" t="s">
        <v>354</v>
      </c>
      <c r="E24" s="151" t="s">
        <v>355</v>
      </c>
      <c r="F24" s="151" t="s">
        <v>61</v>
      </c>
      <c r="G24" s="152" t="s">
        <v>356</v>
      </c>
      <c r="H24" s="152" t="s">
        <v>357</v>
      </c>
      <c r="I24" s="153" t="s">
        <v>358</v>
      </c>
      <c r="J24" s="153" t="s">
        <v>359</v>
      </c>
      <c r="K24" s="153" t="s">
        <v>358</v>
      </c>
      <c r="L24" s="153" t="s">
        <v>359</v>
      </c>
      <c r="M24" s="154" t="s">
        <v>360</v>
      </c>
      <c r="N24" s="153" t="s">
        <v>361</v>
      </c>
      <c r="O24" s="151" t="s">
        <v>227</v>
      </c>
      <c r="P24" s="153" t="s">
        <v>362</v>
      </c>
      <c r="Q24" s="153" t="s">
        <v>253</v>
      </c>
      <c r="R24" s="153" t="n">
        <v>35</v>
      </c>
      <c r="S24" s="153" t="n">
        <v>75</v>
      </c>
      <c r="T24" s="155" t="n">
        <f aca="false">R24+S24</f>
        <v>110</v>
      </c>
      <c r="U24" s="153" t="n">
        <v>15</v>
      </c>
      <c r="V24" s="153" t="s">
        <v>415</v>
      </c>
      <c r="W24" s="153" t="n">
        <v>14</v>
      </c>
      <c r="X24" s="153" t="n">
        <f aca="false">T24*1%</f>
        <v>1.1</v>
      </c>
      <c r="Y24" s="153" t="n">
        <f aca="false">T24*5%</f>
        <v>5.5</v>
      </c>
      <c r="Z24" s="153" t="n">
        <f aca="false">T24*1%</f>
        <v>1.1</v>
      </c>
      <c r="AA24" s="153" t="n">
        <f aca="false">T24*1%</f>
        <v>1.1</v>
      </c>
      <c r="AB24" s="153" t="n">
        <f aca="false">T24/1.13</f>
        <v>97.3451327433628</v>
      </c>
      <c r="AC24" s="153" t="n">
        <f aca="false">T24-AB24</f>
        <v>12.6548672566372</v>
      </c>
      <c r="AD24" s="153" t="n">
        <f aca="false">AB24*1.75%</f>
        <v>1.70353982300885</v>
      </c>
      <c r="AE24" s="153" t="n">
        <f aca="false">AB24-AD24</f>
        <v>95.641592920354</v>
      </c>
      <c r="AF24" s="153" t="s">
        <v>416</v>
      </c>
      <c r="AG24" s="153" t="n">
        <f aca="false">U24+W24+X24+Y24+AA24+AC24+AD24+Z24</f>
        <v>52.158407079646</v>
      </c>
      <c r="AH24" s="153" t="n">
        <f aca="false">R24-U24</f>
        <v>20</v>
      </c>
      <c r="AI24" s="153" t="n">
        <f aca="false">S24-W24</f>
        <v>61</v>
      </c>
      <c r="AJ24" s="153" t="n">
        <f aca="false">T24-AG24</f>
        <v>57.841592920354</v>
      </c>
      <c r="AK24" s="153" t="s">
        <v>249</v>
      </c>
      <c r="AL24" s="153" t="s">
        <v>355</v>
      </c>
      <c r="AM24" s="150" t="n">
        <v>44124</v>
      </c>
      <c r="AN24" s="150" t="s">
        <v>363</v>
      </c>
      <c r="AO24" s="150" t="n">
        <v>44128</v>
      </c>
      <c r="AP24" s="150" t="n">
        <v>44134</v>
      </c>
      <c r="AQ24" s="150"/>
      <c r="AR24" s="154" t="n">
        <v>200</v>
      </c>
      <c r="AS24" s="154" t="n">
        <v>40</v>
      </c>
      <c r="AT24" s="156" t="n">
        <v>5</v>
      </c>
      <c r="AU24" s="157" t="n">
        <v>2</v>
      </c>
      <c r="AV24" s="156" t="n">
        <v>2</v>
      </c>
      <c r="AW24" s="156" t="n">
        <v>1</v>
      </c>
      <c r="AX24" s="156" t="n">
        <v>60</v>
      </c>
      <c r="AY24" s="154" t="n">
        <v>120</v>
      </c>
      <c r="AZ24" s="154" t="n">
        <v>40</v>
      </c>
      <c r="BA24" s="154" t="n">
        <v>40</v>
      </c>
      <c r="BB24" s="154" t="n">
        <f aca="false">AR24*5%</f>
        <v>10</v>
      </c>
      <c r="BC24" s="154" t="n">
        <v>80</v>
      </c>
      <c r="BD24" s="154" t="n">
        <f aca="false">AY24+AZ24+BA24</f>
        <v>200</v>
      </c>
      <c r="BE24" s="152" t="s">
        <v>348</v>
      </c>
      <c r="BF24" s="156" t="s">
        <v>364</v>
      </c>
    </row>
    <row r="25" customFormat="false" ht="17" hidden="false" customHeight="true" outlineLevel="0" collapsed="false">
      <c r="A25" s="118" t="s">
        <v>366</v>
      </c>
      <c r="B25" s="158" t="n">
        <v>43920</v>
      </c>
      <c r="C25" s="156" t="n">
        <v>4345</v>
      </c>
      <c r="D25" s="151" t="s">
        <v>354</v>
      </c>
      <c r="E25" s="151" t="s">
        <v>355</v>
      </c>
      <c r="F25" s="156" t="s">
        <v>367</v>
      </c>
      <c r="G25" s="152" t="s">
        <v>368</v>
      </c>
      <c r="H25" s="156" t="s">
        <v>369</v>
      </c>
      <c r="I25" s="152" t="s">
        <v>370</v>
      </c>
      <c r="J25" s="156" t="s">
        <v>371</v>
      </c>
      <c r="K25" s="153" t="s">
        <v>358</v>
      </c>
      <c r="L25" s="153" t="s">
        <v>359</v>
      </c>
      <c r="M25" s="154" t="s">
        <v>360</v>
      </c>
      <c r="N25" s="153" t="s">
        <v>361</v>
      </c>
      <c r="O25" s="151" t="s">
        <v>227</v>
      </c>
      <c r="P25" s="153" t="s">
        <v>372</v>
      </c>
      <c r="Q25" s="153" t="s">
        <v>253</v>
      </c>
      <c r="R25" s="153" t="n">
        <v>35</v>
      </c>
      <c r="S25" s="153" t="n">
        <v>75</v>
      </c>
      <c r="T25" s="155" t="n">
        <f aca="false">R25+S25</f>
        <v>110</v>
      </c>
      <c r="U25" s="153" t="n">
        <v>16</v>
      </c>
      <c r="V25" s="153" t="s">
        <v>417</v>
      </c>
      <c r="W25" s="153" t="n">
        <v>15</v>
      </c>
      <c r="X25" s="153" t="n">
        <f aca="false">T25*1%</f>
        <v>1.1</v>
      </c>
      <c r="Y25" s="153" t="n">
        <f aca="false">T25*5%</f>
        <v>5.5</v>
      </c>
      <c r="Z25" s="153" t="n">
        <f aca="false">T25*1%</f>
        <v>1.1</v>
      </c>
      <c r="AA25" s="153" t="n">
        <f aca="false">T25*1%</f>
        <v>1.1</v>
      </c>
      <c r="AB25" s="153" t="n">
        <f aca="false">T25/1.13</f>
        <v>97.3451327433628</v>
      </c>
      <c r="AC25" s="153" t="n">
        <f aca="false">T25-AB25</f>
        <v>12.6548672566372</v>
      </c>
      <c r="AD25" s="153" t="n">
        <f aca="false">AB25*1.75%</f>
        <v>1.70353982300885</v>
      </c>
      <c r="AE25" s="153" t="n">
        <f aca="false">AB25-AD25</f>
        <v>95.641592920354</v>
      </c>
      <c r="AF25" s="153" t="s">
        <v>418</v>
      </c>
      <c r="AG25" s="153" t="n">
        <f aca="false">U25+W25+X25+Y25+AA25+AC25+AD25</f>
        <v>53.058407079646</v>
      </c>
      <c r="AH25" s="153" t="n">
        <f aca="false">R25-U25</f>
        <v>19</v>
      </c>
      <c r="AI25" s="153" t="n">
        <f aca="false">S25-W25</f>
        <v>60</v>
      </c>
      <c r="AJ25" s="153" t="n">
        <f aca="false">T25-AG25</f>
        <v>56.941592920354</v>
      </c>
      <c r="AK25" s="153" t="s">
        <v>249</v>
      </c>
      <c r="AL25" s="153" t="s">
        <v>355</v>
      </c>
      <c r="AM25" s="150" t="n">
        <v>44124</v>
      </c>
      <c r="AN25" s="150" t="s">
        <v>363</v>
      </c>
      <c r="AO25" s="150" t="n">
        <v>44128</v>
      </c>
      <c r="AP25" s="150" t="n">
        <v>44134</v>
      </c>
      <c r="AQ25" s="150"/>
      <c r="AR25" s="154" t="n">
        <v>300</v>
      </c>
      <c r="AS25" s="154" t="n">
        <v>25</v>
      </c>
      <c r="AT25" s="156" t="n">
        <v>12</v>
      </c>
      <c r="AU25" s="157" t="n">
        <v>8</v>
      </c>
      <c r="AV25" s="156" t="n">
        <v>0</v>
      </c>
      <c r="AW25" s="156" t="n">
        <v>4</v>
      </c>
      <c r="AX25" s="156" t="n">
        <v>30</v>
      </c>
      <c r="AY25" s="154" t="n">
        <f aca="false">AS25*AU25</f>
        <v>200</v>
      </c>
      <c r="AZ25" s="154" t="n">
        <f aca="false">AS25*AV25</f>
        <v>0</v>
      </c>
      <c r="BA25" s="154" t="n">
        <f aca="false">AS25*AW25</f>
        <v>100</v>
      </c>
      <c r="BB25" s="154" t="n">
        <f aca="false">AY25*5%</f>
        <v>10</v>
      </c>
      <c r="BC25" s="154" t="n">
        <f aca="false">AR25*10%</f>
        <v>30</v>
      </c>
      <c r="BD25" s="154" t="n">
        <f aca="false">AY25+AZ25+BA25</f>
        <v>300</v>
      </c>
      <c r="BE25" s="152" t="s">
        <v>348</v>
      </c>
      <c r="BF25" s="156" t="s">
        <v>364</v>
      </c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</row>
    <row r="26" s="16" customFormat="true" ht="45" hidden="false" customHeight="true" outlineLevel="0" collapsed="false">
      <c r="A26" s="156" t="s">
        <v>374</v>
      </c>
      <c r="B26" s="158" t="n">
        <v>43921</v>
      </c>
      <c r="C26" s="156" t="n">
        <v>4364</v>
      </c>
      <c r="D26" s="151" t="s">
        <v>354</v>
      </c>
      <c r="E26" s="151" t="s">
        <v>355</v>
      </c>
      <c r="F26" s="156" t="s">
        <v>375</v>
      </c>
      <c r="G26" s="152" t="s">
        <v>376</v>
      </c>
      <c r="H26" s="156" t="s">
        <v>369</v>
      </c>
      <c r="I26" s="152" t="s">
        <v>370</v>
      </c>
      <c r="J26" s="156" t="s">
        <v>371</v>
      </c>
      <c r="K26" s="153" t="s">
        <v>358</v>
      </c>
      <c r="L26" s="153" t="s">
        <v>359</v>
      </c>
      <c r="M26" s="154" t="s">
        <v>360</v>
      </c>
      <c r="N26" s="153" t="s">
        <v>361</v>
      </c>
      <c r="O26" s="151" t="s">
        <v>227</v>
      </c>
      <c r="P26" s="153" t="s">
        <v>377</v>
      </c>
      <c r="Q26" s="153" t="s">
        <v>253</v>
      </c>
      <c r="R26" s="153" t="n">
        <v>35</v>
      </c>
      <c r="S26" s="153" t="n">
        <v>75</v>
      </c>
      <c r="T26" s="155" t="n">
        <f aca="false">R26+S26</f>
        <v>110</v>
      </c>
      <c r="U26" s="153" t="n">
        <v>17</v>
      </c>
      <c r="V26" s="153" t="s">
        <v>419</v>
      </c>
      <c r="W26" s="153" t="n">
        <v>16</v>
      </c>
      <c r="X26" s="153" t="n">
        <f aca="false">T26*1%</f>
        <v>1.1</v>
      </c>
      <c r="Y26" s="153" t="n">
        <f aca="false">T26*5%</f>
        <v>5.5</v>
      </c>
      <c r="Z26" s="153" t="n">
        <f aca="false">T26*1%</f>
        <v>1.1</v>
      </c>
      <c r="AA26" s="153" t="n">
        <f aca="false">T26*1%</f>
        <v>1.1</v>
      </c>
      <c r="AB26" s="153" t="n">
        <f aca="false">T26/1.13</f>
        <v>97.3451327433628</v>
      </c>
      <c r="AC26" s="153" t="n">
        <f aca="false">T26-AB26</f>
        <v>12.6548672566372</v>
      </c>
      <c r="AD26" s="153" t="n">
        <f aca="false">AB26*1.75%</f>
        <v>1.70353982300885</v>
      </c>
      <c r="AE26" s="153" t="n">
        <f aca="false">AB26-AD26</f>
        <v>95.641592920354</v>
      </c>
      <c r="AF26" s="153" t="s">
        <v>420</v>
      </c>
      <c r="AG26" s="153" t="n">
        <f aca="false">U26+W26+X26+Y26+AA26+AC26+AD26</f>
        <v>55.058407079646</v>
      </c>
      <c r="AH26" s="153" t="n">
        <f aca="false">R26-U26</f>
        <v>18</v>
      </c>
      <c r="AI26" s="153" t="n">
        <f aca="false">S26-W26</f>
        <v>59</v>
      </c>
      <c r="AJ26" s="153" t="n">
        <f aca="false">T26-AG26</f>
        <v>54.941592920354</v>
      </c>
      <c r="AK26" s="153" t="s">
        <v>249</v>
      </c>
      <c r="AL26" s="153" t="s">
        <v>355</v>
      </c>
      <c r="AM26" s="150" t="n">
        <v>44124</v>
      </c>
      <c r="AN26" s="150" t="s">
        <v>363</v>
      </c>
      <c r="AO26" s="150" t="n">
        <v>44128</v>
      </c>
      <c r="AP26" s="150" t="n">
        <v>44134</v>
      </c>
      <c r="AQ26" s="150"/>
      <c r="AR26" s="154" t="n">
        <v>500</v>
      </c>
      <c r="AS26" s="154" t="n">
        <v>25</v>
      </c>
      <c r="AT26" s="156" t="n">
        <v>12</v>
      </c>
      <c r="AU26" s="157" t="n">
        <v>8</v>
      </c>
      <c r="AV26" s="156" t="n">
        <v>0</v>
      </c>
      <c r="AW26" s="156" t="n">
        <v>4</v>
      </c>
      <c r="AX26" s="156" t="n">
        <v>30</v>
      </c>
      <c r="AY26" s="154" t="n">
        <f aca="false">AS26*AU26</f>
        <v>200</v>
      </c>
      <c r="AZ26" s="154" t="n">
        <f aca="false">AS26*AV26</f>
        <v>0</v>
      </c>
      <c r="BA26" s="154" t="n">
        <f aca="false">AS26*AW26</f>
        <v>100</v>
      </c>
      <c r="BB26" s="154" t="n">
        <f aca="false">AY26*5%</f>
        <v>10</v>
      </c>
      <c r="BC26" s="154" t="n">
        <f aca="false">AS26*AW26</f>
        <v>100</v>
      </c>
      <c r="BD26" s="154" t="n">
        <f aca="false">AY26+AZ26+BA26</f>
        <v>300</v>
      </c>
      <c r="BE26" s="152" t="s">
        <v>348</v>
      </c>
      <c r="BF26" s="156" t="s">
        <v>364</v>
      </c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</row>
    <row r="27" s="16" customFormat="true" ht="36" hidden="false" customHeight="true" outlineLevel="0" collapsed="false">
      <c r="A27" s="118"/>
      <c r="B27" s="159" t="s">
        <v>378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60" t="n">
        <f aca="false">SUM(R24:R26)</f>
        <v>105</v>
      </c>
      <c r="S27" s="160" t="n">
        <f aca="false">SUM(S24:S26)</f>
        <v>225</v>
      </c>
      <c r="T27" s="160" t="n">
        <f aca="false">SUM(T24:T26)</f>
        <v>330</v>
      </c>
      <c r="U27" s="160" t="n">
        <f aca="false">SUM(U24:U26)</f>
        <v>48</v>
      </c>
      <c r="V27" s="161"/>
      <c r="W27" s="160" t="n">
        <f aca="false">SUM(W24:W26)</f>
        <v>45</v>
      </c>
      <c r="X27" s="160" t="n">
        <f aca="false">SUM(X24:X26)</f>
        <v>3.3</v>
      </c>
      <c r="Y27" s="160" t="n">
        <f aca="false">SUM(Y24:Y26)</f>
        <v>16.5</v>
      </c>
      <c r="Z27" s="160" t="n">
        <f aca="false">SUM(Z24:Z26)</f>
        <v>3.3</v>
      </c>
      <c r="AA27" s="160" t="n">
        <f aca="false">SUM(AA24:AA26)</f>
        <v>3.3</v>
      </c>
      <c r="AB27" s="160" t="n">
        <f aca="false">SUM(AB24:AB26)</f>
        <v>292.035398230088</v>
      </c>
      <c r="AC27" s="160" t="n">
        <f aca="false">SUM(AC24:AC26)</f>
        <v>37.9646017699115</v>
      </c>
      <c r="AD27" s="160" t="n">
        <f aca="false">SUM(AD24:AD26)</f>
        <v>5.11061946902655</v>
      </c>
      <c r="AE27" s="160" t="n">
        <f aca="false">SUM(AE24:AE26)</f>
        <v>286.924778761062</v>
      </c>
      <c r="AF27" s="161"/>
      <c r="AG27" s="160" t="n">
        <f aca="false">SUM(AG24:AG26)</f>
        <v>160.275221238938</v>
      </c>
      <c r="AH27" s="160" t="n">
        <f aca="false">SUM(AH24:AH26)</f>
        <v>57</v>
      </c>
      <c r="AI27" s="160" t="n">
        <f aca="false">SUM(AI24:AI26)</f>
        <v>180</v>
      </c>
      <c r="AJ27" s="160" t="n">
        <f aca="false">SUM(AJ24:AJ26)</f>
        <v>169.724778761062</v>
      </c>
      <c r="AK27" s="161"/>
      <c r="AL27" s="161"/>
      <c r="AM27" s="162"/>
      <c r="AN27" s="162"/>
      <c r="AO27" s="162"/>
      <c r="AP27" s="162"/>
      <c r="AQ27" s="162"/>
      <c r="AR27" s="160" t="n">
        <f aca="false">SUM(AR24:AR26)</f>
        <v>1000</v>
      </c>
      <c r="AS27" s="160" t="n">
        <f aca="false">SUM(AS24:AS26)</f>
        <v>90</v>
      </c>
      <c r="AT27" s="160"/>
      <c r="AU27" s="163" t="n">
        <f aca="false">SUM(AU24:AU26)</f>
        <v>18</v>
      </c>
      <c r="AV27" s="163" t="n">
        <f aca="false">SUM(AV24:AV26)</f>
        <v>2</v>
      </c>
      <c r="AW27" s="163" t="n">
        <f aca="false">SUM(AW24:AW26)</f>
        <v>9</v>
      </c>
      <c r="AX27" s="160" t="n">
        <f aca="false">SUM(AX24:AX26)</f>
        <v>120</v>
      </c>
      <c r="AY27" s="160" t="n">
        <f aca="false">SUM(AY24:AY26)</f>
        <v>520</v>
      </c>
      <c r="AZ27" s="160" t="n">
        <f aca="false">SUM(AZ24:AZ26)</f>
        <v>40</v>
      </c>
      <c r="BA27" s="160" t="n">
        <f aca="false">SUM(BA24:BA26)</f>
        <v>240</v>
      </c>
      <c r="BB27" s="160" t="n">
        <f aca="false">SUM(BB24:BB26)</f>
        <v>30</v>
      </c>
      <c r="BC27" s="160" t="n">
        <f aca="false">SUM(BC24:BC26)</f>
        <v>210</v>
      </c>
      <c r="BD27" s="160" t="n">
        <f aca="false">SUM(BD24:BD26)</f>
        <v>800</v>
      </c>
      <c r="BE27" s="164"/>
      <c r="BF27" s="165" t="s">
        <v>364</v>
      </c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</row>
    <row r="28" s="16" customFormat="true" ht="16" hidden="false" customHeight="false" outlineLevel="0" collapsed="false">
      <c r="L28" s="19"/>
      <c r="M28" s="19"/>
      <c r="N28" s="19"/>
      <c r="O28" s="19"/>
      <c r="P28" s="108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3"/>
      <c r="BL28" s="133"/>
      <c r="BM28" s="133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56"/>
      <c r="BY28" s="156"/>
      <c r="BZ28" s="156"/>
      <c r="CA28" s="156"/>
      <c r="CB28" s="156"/>
    </row>
    <row r="29" customFormat="false" ht="16" hidden="false" customHeight="false" outlineLevel="0" collapsed="false">
      <c r="D29" s="181"/>
      <c r="E29" s="181"/>
      <c r="F29" s="181"/>
      <c r="G29" s="181"/>
      <c r="H29" s="181"/>
      <c r="I29" s="181"/>
      <c r="J29" s="181"/>
      <c r="K29" s="181"/>
      <c r="L29" s="19"/>
      <c r="M29" s="19"/>
      <c r="N29" s="19"/>
      <c r="O29" s="19"/>
    </row>
    <row r="30" customFormat="false" ht="16" hidden="false" customHeight="false" outlineLevel="0" collapsed="false">
      <c r="D30" s="181"/>
      <c r="E30" s="181"/>
      <c r="F30" s="181"/>
      <c r="G30" s="181"/>
      <c r="H30" s="181"/>
      <c r="I30" s="181"/>
      <c r="J30" s="181"/>
      <c r="K30" s="181"/>
      <c r="L30" s="19"/>
      <c r="M30" s="19"/>
      <c r="N30" s="19"/>
      <c r="O30" s="19"/>
    </row>
    <row r="31" customFormat="false" ht="16" hidden="false" customHeight="false" outlineLevel="0" collapsed="false">
      <c r="D31" s="181"/>
      <c r="E31" s="181"/>
      <c r="F31" s="181"/>
      <c r="G31" s="181"/>
      <c r="H31" s="181"/>
      <c r="I31" s="181"/>
      <c r="J31" s="181"/>
      <c r="K31" s="181"/>
      <c r="L31" s="19"/>
      <c r="M31" s="19"/>
      <c r="N31" s="19"/>
      <c r="O31" s="19"/>
      <c r="BI31" s="133"/>
      <c r="BJ31" s="133"/>
      <c r="BL31" s="132"/>
      <c r="BM31" s="132"/>
    </row>
    <row r="32" customFormat="false" ht="16" hidden="false" customHeight="true" outlineLevel="0" collapsed="false">
      <c r="D32" s="77" t="s">
        <v>60</v>
      </c>
      <c r="E32" s="40" t="s">
        <v>61</v>
      </c>
      <c r="F32" s="40"/>
      <c r="G32" s="40"/>
      <c r="H32" s="182"/>
      <c r="I32" s="182"/>
      <c r="J32" s="108"/>
      <c r="K32" s="108"/>
    </row>
    <row r="33" customFormat="false" ht="16" hidden="false" customHeight="true" outlineLevel="0" collapsed="false">
      <c r="D33" s="77" t="s">
        <v>33</v>
      </c>
      <c r="E33" s="40" t="s">
        <v>44</v>
      </c>
      <c r="F33" s="40"/>
      <c r="G33" s="40"/>
      <c r="H33" s="182"/>
      <c r="I33" s="182"/>
      <c r="J33" s="108"/>
      <c r="K33" s="108"/>
    </row>
    <row r="34" customFormat="false" ht="16" hidden="false" customHeight="true" outlineLevel="0" collapsed="false">
      <c r="D34" s="77" t="s">
        <v>35</v>
      </c>
      <c r="E34" s="40" t="s">
        <v>75</v>
      </c>
      <c r="F34" s="40"/>
      <c r="G34" s="40"/>
      <c r="H34" s="182"/>
      <c r="I34" s="183"/>
      <c r="J34" s="183"/>
      <c r="K34" s="183"/>
    </row>
    <row r="35" customFormat="false" ht="16" hidden="false" customHeight="true" outlineLevel="0" collapsed="false">
      <c r="D35" s="77" t="s">
        <v>103</v>
      </c>
      <c r="E35" s="40" t="s">
        <v>47</v>
      </c>
      <c r="F35" s="40"/>
      <c r="G35" s="40"/>
      <c r="H35" s="182"/>
      <c r="I35" s="19"/>
      <c r="J35" s="21"/>
      <c r="K35" s="21"/>
    </row>
    <row r="36" customFormat="false" ht="16" hidden="false" customHeight="true" outlineLevel="0" collapsed="false">
      <c r="D36" s="77" t="s">
        <v>40</v>
      </c>
      <c r="E36" s="40" t="s">
        <v>51</v>
      </c>
      <c r="F36" s="40"/>
      <c r="G36" s="40"/>
      <c r="H36" s="182"/>
      <c r="I36" s="182"/>
      <c r="J36" s="21"/>
      <c r="K36" s="21"/>
    </row>
    <row r="37" customFormat="false" ht="16" hidden="false" customHeight="false" outlineLevel="0" collapsed="false">
      <c r="D37" s="77" t="s">
        <v>37</v>
      </c>
      <c r="E37" s="184" t="s">
        <v>119</v>
      </c>
      <c r="F37" s="185" t="s">
        <v>120</v>
      </c>
      <c r="G37" s="185" t="s">
        <v>121</v>
      </c>
      <c r="H37" s="183"/>
      <c r="I37" s="182"/>
      <c r="J37" s="21"/>
      <c r="K37" s="21"/>
    </row>
    <row r="38" customFormat="false" ht="28" hidden="false" customHeight="false" outlineLevel="0" collapsed="false">
      <c r="D38" s="77" t="s">
        <v>124</v>
      </c>
      <c r="E38" s="186" t="s">
        <v>125</v>
      </c>
      <c r="F38" s="186"/>
      <c r="G38" s="186"/>
      <c r="H38" s="187"/>
      <c r="I38" s="182"/>
      <c r="J38" s="182"/>
      <c r="K38" s="182"/>
    </row>
    <row r="39" customFormat="false" ht="16" hidden="false" customHeight="false" outlineLevel="0" collapsed="false">
      <c r="D39" s="77" t="s">
        <v>39</v>
      </c>
      <c r="E39" s="188" t="s">
        <v>127</v>
      </c>
      <c r="F39" s="188"/>
      <c r="G39" s="188"/>
      <c r="H39" s="183"/>
      <c r="I39" s="182"/>
      <c r="J39" s="182"/>
      <c r="K39" s="182"/>
    </row>
    <row r="40" customFormat="false" ht="16" hidden="false" customHeight="true" outlineLevel="0" collapsed="false">
      <c r="D40" s="77" t="s">
        <v>21</v>
      </c>
      <c r="E40" s="189" t="s">
        <v>130</v>
      </c>
      <c r="F40" s="189"/>
      <c r="G40" s="189"/>
      <c r="H40" s="183"/>
      <c r="I40" s="182"/>
      <c r="J40" s="182"/>
      <c r="K40" s="182"/>
    </row>
    <row r="41" customFormat="false" ht="16" hidden="false" customHeight="false" outlineLevel="0" collapsed="false">
      <c r="D41" s="77" t="s">
        <v>37</v>
      </c>
      <c r="E41" s="184" t="s">
        <v>135</v>
      </c>
      <c r="F41" s="185" t="s">
        <v>136</v>
      </c>
      <c r="G41" s="185"/>
      <c r="H41" s="183"/>
      <c r="I41" s="183"/>
      <c r="J41" s="183"/>
      <c r="K41" s="183"/>
    </row>
    <row r="42" customFormat="false" ht="16" hidden="false" customHeight="true" outlineLevel="0" collapsed="false">
      <c r="D42" s="77" t="s">
        <v>421</v>
      </c>
      <c r="E42" s="189" t="s">
        <v>90</v>
      </c>
      <c r="F42" s="189"/>
      <c r="G42" s="189"/>
      <c r="H42" s="183"/>
      <c r="I42" s="183"/>
      <c r="J42" s="183"/>
      <c r="K42" s="183"/>
    </row>
    <row r="43" customFormat="false" ht="16" hidden="false" customHeight="true" outlineLevel="0" collapsed="false">
      <c r="D43" s="77" t="s">
        <v>422</v>
      </c>
      <c r="E43" s="189" t="s">
        <v>145</v>
      </c>
      <c r="F43" s="189"/>
      <c r="G43" s="189"/>
      <c r="H43" s="183"/>
      <c r="I43" s="183"/>
      <c r="J43" s="183"/>
      <c r="K43" s="183"/>
    </row>
    <row r="44" customFormat="false" ht="16" hidden="false" customHeight="true" outlineLevel="0" collapsed="false">
      <c r="D44" s="77" t="s">
        <v>148</v>
      </c>
      <c r="E44" s="40" t="s">
        <v>149</v>
      </c>
      <c r="F44" s="40"/>
      <c r="G44" s="40"/>
      <c r="H44" s="183"/>
      <c r="I44" s="183"/>
      <c r="J44" s="183"/>
      <c r="K44" s="183"/>
    </row>
    <row r="45" customFormat="false" ht="43" hidden="false" customHeight="false" outlineLevel="0" collapsed="false">
      <c r="D45" s="190" t="s">
        <v>154</v>
      </c>
      <c r="E45" s="190" t="s">
        <v>155</v>
      </c>
      <c r="F45" s="191" t="s">
        <v>38</v>
      </c>
      <c r="G45" s="191" t="s">
        <v>156</v>
      </c>
      <c r="H45" s="183"/>
      <c r="I45" s="183"/>
      <c r="J45" s="183"/>
      <c r="K45" s="183"/>
    </row>
    <row r="46" customFormat="false" ht="42" hidden="false" customHeight="false" outlineLevel="0" collapsed="false">
      <c r="D46" s="40" t="s">
        <v>166</v>
      </c>
      <c r="E46" s="40" t="s">
        <v>167</v>
      </c>
      <c r="F46" s="40" t="s">
        <v>168</v>
      </c>
      <c r="G46" s="40" t="n">
        <v>24</v>
      </c>
      <c r="H46" s="19"/>
      <c r="I46" s="183"/>
      <c r="J46" s="183"/>
      <c r="K46" s="183"/>
    </row>
    <row r="47" customFormat="false" ht="16" hidden="false" customHeight="false" outlineLevel="0" collapsed="false">
      <c r="D47" s="40" t="s">
        <v>176</v>
      </c>
      <c r="E47" s="40" t="s">
        <v>177</v>
      </c>
      <c r="F47" s="40" t="s">
        <v>178</v>
      </c>
      <c r="G47" s="40" t="n">
        <v>50</v>
      </c>
      <c r="H47" s="19"/>
      <c r="I47" s="183"/>
      <c r="J47" s="183"/>
      <c r="K47" s="183"/>
    </row>
    <row r="48" customFormat="false" ht="28" hidden="false" customHeight="false" outlineLevel="0" collapsed="false">
      <c r="D48" s="40" t="s">
        <v>184</v>
      </c>
      <c r="E48" s="40" t="s">
        <v>185</v>
      </c>
      <c r="F48" s="40" t="s">
        <v>186</v>
      </c>
      <c r="G48" s="40" t="n">
        <v>50</v>
      </c>
      <c r="H48" s="19"/>
      <c r="I48" s="183"/>
      <c r="J48" s="183"/>
      <c r="K48" s="183"/>
    </row>
  </sheetData>
  <mergeCells count="44">
    <mergeCell ref="C1:M1"/>
    <mergeCell ref="N1:O1"/>
    <mergeCell ref="C2:M2"/>
    <mergeCell ref="N2:O2"/>
    <mergeCell ref="A3:C3"/>
    <mergeCell ref="D3:O3"/>
    <mergeCell ref="D4:F4"/>
    <mergeCell ref="L4:O4"/>
    <mergeCell ref="Q4:AD4"/>
    <mergeCell ref="AK4:AP4"/>
    <mergeCell ref="AR4:BF4"/>
    <mergeCell ref="A5:C5"/>
    <mergeCell ref="A6:C6"/>
    <mergeCell ref="A7:C7"/>
    <mergeCell ref="A8:C8"/>
    <mergeCell ref="A9:C9"/>
    <mergeCell ref="R9:AG9"/>
    <mergeCell ref="A10:C10"/>
    <mergeCell ref="A11:C11"/>
    <mergeCell ref="AG11:AS11"/>
    <mergeCell ref="A12:C12"/>
    <mergeCell ref="A13:C13"/>
    <mergeCell ref="A14:C14"/>
    <mergeCell ref="A15:C15"/>
    <mergeCell ref="A16:C16"/>
    <mergeCell ref="AG16:AK16"/>
    <mergeCell ref="A17:C17"/>
    <mergeCell ref="A18:C18"/>
    <mergeCell ref="D18:E18"/>
    <mergeCell ref="A22:N22"/>
    <mergeCell ref="AK22:AP22"/>
    <mergeCell ref="AR22:BF22"/>
    <mergeCell ref="B27:Q27"/>
    <mergeCell ref="E32:G32"/>
    <mergeCell ref="E33:G33"/>
    <mergeCell ref="E34:G34"/>
    <mergeCell ref="E35:G35"/>
    <mergeCell ref="E36:G36"/>
    <mergeCell ref="E38:G38"/>
    <mergeCell ref="E39:G39"/>
    <mergeCell ref="E40:G40"/>
    <mergeCell ref="E42:G42"/>
    <mergeCell ref="E43:G43"/>
    <mergeCell ref="E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R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6" zeroHeight="false" outlineLevelRow="0" outlineLevelCol="0"/>
  <cols>
    <col collapsed="false" customWidth="true" hidden="false" outlineLevel="0" max="15" min="1" style="0" width="10.61"/>
    <col collapsed="false" customWidth="true" hidden="false" outlineLevel="0" max="19" min="16" style="0" width="11.5"/>
    <col collapsed="false" customWidth="true" hidden="false" outlineLevel="0" max="20" min="20" style="0" width="10.61"/>
    <col collapsed="false" customWidth="true" hidden="false" outlineLevel="0" max="23" min="21" style="0" width="13.82"/>
    <col collapsed="false" customWidth="true" hidden="false" outlineLevel="0" max="24" min="24" style="0" width="15.38"/>
    <col collapsed="false" customWidth="true" hidden="false" outlineLevel="0" max="25" min="25" style="18" width="11.67"/>
    <col collapsed="false" customWidth="true" hidden="false" outlineLevel="0" max="26" min="26" style="18" width="12.18"/>
    <col collapsed="false" customWidth="true" hidden="false" outlineLevel="0" max="27" min="27" style="18" width="17.15"/>
    <col collapsed="false" customWidth="true" hidden="false" outlineLevel="0" max="28" min="28" style="18" width="14.16"/>
    <col collapsed="false" customWidth="true" hidden="false" outlineLevel="0" max="30" min="29" style="18" width="13.67"/>
    <col collapsed="false" customWidth="true" hidden="false" outlineLevel="0" max="31" min="31" style="18" width="17.33"/>
    <col collapsed="false" customWidth="true" hidden="false" outlineLevel="0" max="32" min="32" style="18" width="14.51"/>
    <col collapsed="false" customWidth="true" hidden="false" outlineLevel="0" max="33" min="33" style="18" width="14"/>
    <col collapsed="false" customWidth="true" hidden="false" outlineLevel="0" max="35" min="34" style="18" width="10.83"/>
    <col collapsed="false" customWidth="true" hidden="false" outlineLevel="0" max="36" min="36" style="18" width="11.67"/>
    <col collapsed="false" customWidth="true" hidden="false" outlineLevel="0" max="37" min="37" style="18" width="12.18"/>
    <col collapsed="false" customWidth="true" hidden="false" outlineLevel="0" max="38" min="38" style="18" width="17.15"/>
    <col collapsed="false" customWidth="true" hidden="false" outlineLevel="0" max="39" min="39" style="18" width="14.16"/>
    <col collapsed="false" customWidth="true" hidden="false" outlineLevel="0" max="41" min="40" style="18" width="13.67"/>
    <col collapsed="false" customWidth="true" hidden="false" outlineLevel="0" max="42" min="42" style="18" width="17.33"/>
    <col collapsed="false" customWidth="true" hidden="false" outlineLevel="0" max="43" min="43" style="18" width="14.51"/>
    <col collapsed="false" customWidth="true" hidden="false" outlineLevel="0" max="44" min="44" style="18" width="14"/>
    <col collapsed="false" customWidth="true" hidden="false" outlineLevel="0" max="1025" min="45" style="0" width="10.61"/>
  </cols>
  <sheetData>
    <row r="2" customFormat="false" ht="27" hidden="false" customHeight="true" outlineLevel="0" collapsed="false">
      <c r="A2" s="22" t="s">
        <v>423</v>
      </c>
      <c r="B2" s="22"/>
      <c r="C2" s="22"/>
      <c r="D2" s="22"/>
      <c r="E2" s="192" t="s">
        <v>24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24" t="s">
        <v>1</v>
      </c>
      <c r="V2" s="24"/>
      <c r="W2" s="24"/>
    </row>
    <row r="3" customFormat="false" ht="16" hidden="false" customHeight="false" outlineLevel="0" collapsed="false">
      <c r="A3" s="29"/>
      <c r="B3" s="29"/>
      <c r="C3" s="29"/>
      <c r="D3" s="29"/>
      <c r="E3" s="30" t="s">
        <v>29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4" t="s">
        <v>3</v>
      </c>
      <c r="V3" s="24"/>
      <c r="W3" s="24"/>
    </row>
    <row r="4" customFormat="false" ht="16" hidden="false" customHeight="false" outlineLevel="0" collapsed="false">
      <c r="A4" s="7" t="s">
        <v>4</v>
      </c>
      <c r="B4" s="7"/>
      <c r="C4" s="7"/>
      <c r="D4" s="46"/>
      <c r="E4" s="193" t="s">
        <v>16</v>
      </c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95"/>
      <c r="V4" s="95"/>
      <c r="W4" s="95"/>
      <c r="Y4" s="30" t="s">
        <v>424</v>
      </c>
      <c r="Z4" s="30"/>
      <c r="AA4" s="30"/>
      <c r="AB4" s="30"/>
      <c r="AC4" s="30"/>
      <c r="AD4" s="30"/>
      <c r="AE4" s="30"/>
      <c r="AF4" s="30"/>
      <c r="AG4" s="30"/>
      <c r="AI4" s="30" t="s">
        <v>424</v>
      </c>
      <c r="AJ4" s="30"/>
      <c r="AK4" s="30"/>
      <c r="AL4" s="30"/>
      <c r="AM4" s="30"/>
      <c r="AN4" s="30"/>
      <c r="AO4" s="30"/>
      <c r="AP4" s="30"/>
      <c r="AQ4" s="30"/>
      <c r="AR4" s="30"/>
    </row>
    <row r="5" customFormat="false" ht="16" hidden="false" customHeight="false" outlineLevel="0" collapsed="false">
      <c r="A5" s="46"/>
      <c r="B5" s="46"/>
      <c r="C5" s="46"/>
      <c r="D5" s="46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95"/>
      <c r="V5" s="95"/>
      <c r="W5" s="95"/>
      <c r="Y5" s="30"/>
      <c r="Z5" s="30"/>
      <c r="AA5" s="30"/>
      <c r="AB5" s="30"/>
      <c r="AC5" s="30"/>
      <c r="AD5" s="30"/>
      <c r="AE5" s="30"/>
      <c r="AF5" s="30"/>
      <c r="AG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customFormat="false" ht="30" hidden="false" customHeight="true" outlineLevel="0" collapsed="false">
      <c r="A6" s="7" t="s">
        <v>5</v>
      </c>
      <c r="B6" s="7"/>
      <c r="C6" s="7"/>
      <c r="D6" s="46" t="s">
        <v>425</v>
      </c>
      <c r="E6" s="52" t="s">
        <v>424</v>
      </c>
      <c r="F6" s="52"/>
      <c r="G6" s="52"/>
      <c r="H6" s="194" t="s">
        <v>426</v>
      </c>
      <c r="I6" s="194"/>
      <c r="J6" s="194"/>
      <c r="K6" s="52" t="s">
        <v>427</v>
      </c>
      <c r="L6" s="52"/>
      <c r="M6" s="52"/>
      <c r="N6" s="195" t="s">
        <v>428</v>
      </c>
      <c r="O6" s="195"/>
      <c r="P6" s="195"/>
      <c r="Q6" s="196" t="s">
        <v>429</v>
      </c>
      <c r="R6" s="196"/>
      <c r="S6" s="196"/>
      <c r="T6" s="197" t="s">
        <v>430</v>
      </c>
      <c r="U6" s="197"/>
      <c r="V6" s="197"/>
      <c r="W6" s="197"/>
      <c r="Y6" s="198" t="s">
        <v>431</v>
      </c>
      <c r="Z6" s="198"/>
      <c r="AA6" s="198"/>
      <c r="AB6" s="198"/>
      <c r="AC6" s="198"/>
      <c r="AD6" s="28" t="s">
        <v>432</v>
      </c>
      <c r="AE6" s="28"/>
      <c r="AF6" s="28"/>
      <c r="AG6" s="28"/>
      <c r="AI6" s="11" t="s">
        <v>431</v>
      </c>
      <c r="AJ6" s="11"/>
      <c r="AK6" s="11"/>
      <c r="AL6" s="11"/>
      <c r="AM6" s="11"/>
      <c r="AN6" s="199" t="s">
        <v>432</v>
      </c>
      <c r="AO6" s="199"/>
      <c r="AP6" s="199"/>
      <c r="AQ6" s="199"/>
      <c r="AR6" s="199"/>
    </row>
    <row r="7" customFormat="false" ht="20" hidden="false" customHeight="true" outlineLevel="0" collapsed="false">
      <c r="A7" s="57" t="s">
        <v>208</v>
      </c>
      <c r="B7" s="57"/>
      <c r="C7" s="57"/>
      <c r="D7" s="200"/>
      <c r="E7" s="201" t="s">
        <v>433</v>
      </c>
      <c r="F7" s="202" t="s">
        <v>434</v>
      </c>
      <c r="G7" s="201" t="s">
        <v>435</v>
      </c>
      <c r="H7" s="33" t="s">
        <v>436</v>
      </c>
      <c r="I7" s="32" t="s">
        <v>434</v>
      </c>
      <c r="J7" s="33" t="s">
        <v>435</v>
      </c>
      <c r="K7" s="201" t="s">
        <v>436</v>
      </c>
      <c r="L7" s="202" t="s">
        <v>434</v>
      </c>
      <c r="M7" s="201" t="s">
        <v>435</v>
      </c>
      <c r="N7" s="33" t="s">
        <v>436</v>
      </c>
      <c r="O7" s="40" t="s">
        <v>434</v>
      </c>
      <c r="P7" s="203" t="s">
        <v>435</v>
      </c>
      <c r="Q7" s="203"/>
      <c r="R7" s="203"/>
      <c r="S7" s="203"/>
      <c r="T7" s="32" t="s">
        <v>436</v>
      </c>
      <c r="U7" s="32"/>
      <c r="V7" s="32" t="s">
        <v>434</v>
      </c>
      <c r="W7" s="32" t="s">
        <v>435</v>
      </c>
      <c r="Y7" s="198" t="s">
        <v>437</v>
      </c>
      <c r="Z7" s="198" t="s">
        <v>438</v>
      </c>
      <c r="AA7" s="198" t="s">
        <v>439</v>
      </c>
      <c r="AB7" s="198" t="s">
        <v>440</v>
      </c>
      <c r="AC7" s="198" t="s">
        <v>441</v>
      </c>
      <c r="AD7" s="197" t="s">
        <v>442</v>
      </c>
      <c r="AE7" s="28" t="s">
        <v>433</v>
      </c>
      <c r="AF7" s="197" t="s">
        <v>434</v>
      </c>
      <c r="AG7" s="28" t="s">
        <v>435</v>
      </c>
      <c r="AI7" s="204"/>
      <c r="AJ7" s="88" t="s">
        <v>443</v>
      </c>
      <c r="AK7" s="88"/>
      <c r="AL7" s="88"/>
      <c r="AM7" s="88"/>
      <c r="AN7" s="88"/>
      <c r="AO7" s="88"/>
      <c r="AP7" s="88"/>
      <c r="AQ7" s="88"/>
      <c r="AR7" s="88"/>
    </row>
    <row r="8" customFormat="false" ht="15" hidden="false" customHeight="false" outlineLevel="0" collapsed="false">
      <c r="A8" s="57" t="s">
        <v>7</v>
      </c>
      <c r="B8" s="57"/>
      <c r="C8" s="57"/>
      <c r="D8" s="205" t="s">
        <v>444</v>
      </c>
      <c r="E8" s="206" t="n">
        <v>1034</v>
      </c>
      <c r="F8" s="207" t="n">
        <v>20</v>
      </c>
      <c r="G8" s="208" t="n">
        <f aca="false">E8-F8</f>
        <v>1014</v>
      </c>
      <c r="H8" s="38" t="n">
        <v>100</v>
      </c>
      <c r="I8" s="38" t="n">
        <v>20</v>
      </c>
      <c r="J8" s="38" t="n">
        <f aca="false">H8-I8</f>
        <v>80</v>
      </c>
      <c r="K8" s="209" t="n">
        <v>1000</v>
      </c>
      <c r="L8" s="207" t="n">
        <v>100</v>
      </c>
      <c r="M8" s="207" t="n">
        <f aca="false">K8-L8</f>
        <v>900</v>
      </c>
      <c r="N8" s="38" t="n">
        <v>300</v>
      </c>
      <c r="O8" s="38" t="n">
        <v>0</v>
      </c>
      <c r="P8" s="210" t="n">
        <f aca="false">N8-O8</f>
        <v>300</v>
      </c>
      <c r="Q8" s="210"/>
      <c r="R8" s="210"/>
      <c r="S8" s="210"/>
      <c r="T8" s="38"/>
      <c r="U8" s="38"/>
      <c r="V8" s="38"/>
      <c r="W8" s="38"/>
      <c r="X8" s="211" t="s">
        <v>445</v>
      </c>
      <c r="Y8" s="212" t="s">
        <v>446</v>
      </c>
      <c r="Z8" s="212" t="s">
        <v>447</v>
      </c>
      <c r="AA8" s="212" t="s">
        <v>448</v>
      </c>
      <c r="AB8" s="212" t="s">
        <v>449</v>
      </c>
      <c r="AC8" s="212" t="s">
        <v>450</v>
      </c>
      <c r="AD8" s="213" t="s">
        <v>451</v>
      </c>
      <c r="AE8" s="213" t="s">
        <v>452</v>
      </c>
      <c r="AF8" s="213" t="s">
        <v>162</v>
      </c>
      <c r="AG8" s="213" t="s">
        <v>440</v>
      </c>
    </row>
    <row r="9" customFormat="false" ht="16" hidden="false" customHeight="false" outlineLevel="0" collapsed="false">
      <c r="A9" s="57" t="s">
        <v>115</v>
      </c>
      <c r="B9" s="57"/>
      <c r="C9" s="57"/>
      <c r="D9" s="205" t="s">
        <v>453</v>
      </c>
      <c r="E9" s="206" t="n">
        <v>500</v>
      </c>
      <c r="F9" s="207" t="n">
        <v>10</v>
      </c>
      <c r="G9" s="208" t="n">
        <f aca="false">G8+E9-F9</f>
        <v>1504</v>
      </c>
      <c r="H9" s="38" t="n">
        <v>200</v>
      </c>
      <c r="I9" s="38" t="n">
        <v>10</v>
      </c>
      <c r="J9" s="38" t="n">
        <f aca="false">J8+H9-I9</f>
        <v>270</v>
      </c>
      <c r="K9" s="209" t="n">
        <v>500</v>
      </c>
      <c r="L9" s="207" t="n">
        <v>25</v>
      </c>
      <c r="M9" s="207" t="n">
        <f aca="false">M8+K9-L9</f>
        <v>1375</v>
      </c>
      <c r="N9" s="38" t="n">
        <v>10</v>
      </c>
      <c r="O9" s="38" t="n">
        <v>2</v>
      </c>
      <c r="P9" s="210" t="n">
        <f aca="false">P8+N9-O9</f>
        <v>308</v>
      </c>
      <c r="Q9" s="210"/>
      <c r="R9" s="210"/>
      <c r="S9" s="210"/>
      <c r="T9" s="38"/>
      <c r="U9" s="38"/>
      <c r="V9" s="38"/>
      <c r="W9" s="38"/>
      <c r="Y9" s="32" t="s">
        <v>454</v>
      </c>
      <c r="Z9" s="32" t="s">
        <v>455</v>
      </c>
      <c r="AA9" s="32" t="s">
        <v>456</v>
      </c>
      <c r="AB9" s="32" t="n">
        <v>2343</v>
      </c>
      <c r="AC9" s="32" t="s">
        <v>457</v>
      </c>
      <c r="AD9" s="32" t="s">
        <v>458</v>
      </c>
      <c r="AE9" s="32" t="n">
        <v>5</v>
      </c>
      <c r="AF9" s="32" t="s">
        <v>386</v>
      </c>
      <c r="AG9" s="32" t="s">
        <v>459</v>
      </c>
    </row>
    <row r="10" customFormat="false" ht="16" hidden="false" customHeight="false" outlineLevel="0" collapsed="false">
      <c r="A10" s="57" t="s">
        <v>117</v>
      </c>
      <c r="B10" s="57"/>
      <c r="C10" s="57"/>
      <c r="D10" s="205" t="s">
        <v>460</v>
      </c>
      <c r="E10" s="206" t="n">
        <v>1000</v>
      </c>
      <c r="F10" s="207" t="n">
        <v>500</v>
      </c>
      <c r="G10" s="208" t="n">
        <f aca="false">G9+E10-F10</f>
        <v>2004</v>
      </c>
      <c r="H10" s="38" t="n">
        <v>300</v>
      </c>
      <c r="I10" s="38" t="n">
        <v>25</v>
      </c>
      <c r="J10" s="38" t="n">
        <f aca="false">J9+H10-I10</f>
        <v>545</v>
      </c>
      <c r="K10" s="207" t="n">
        <v>700</v>
      </c>
      <c r="L10" s="207" t="n">
        <v>14</v>
      </c>
      <c r="M10" s="207" t="n">
        <f aca="false">M9+K10-L10</f>
        <v>2061</v>
      </c>
      <c r="N10" s="38" t="n">
        <v>0</v>
      </c>
      <c r="O10" s="38" t="n">
        <v>0</v>
      </c>
      <c r="P10" s="210" t="n">
        <f aca="false">P9+N10-O10</f>
        <v>308</v>
      </c>
      <c r="Q10" s="210"/>
      <c r="R10" s="210"/>
      <c r="S10" s="210"/>
      <c r="T10" s="38"/>
      <c r="U10" s="38"/>
      <c r="V10" s="38"/>
      <c r="W10" s="38"/>
      <c r="Y10" s="32" t="s">
        <v>454</v>
      </c>
      <c r="Z10" s="32" t="s">
        <v>461</v>
      </c>
      <c r="AA10" s="32" t="s">
        <v>462</v>
      </c>
      <c r="AB10" s="32" t="n">
        <v>2344</v>
      </c>
      <c r="AC10" s="32" t="s">
        <v>463</v>
      </c>
      <c r="AD10" s="32" t="s">
        <v>464</v>
      </c>
      <c r="AE10" s="32" t="n">
        <v>4</v>
      </c>
      <c r="AF10" s="32" t="s">
        <v>386</v>
      </c>
      <c r="AG10" s="32" t="s">
        <v>465</v>
      </c>
    </row>
    <row r="11" customFormat="false" ht="16" hidden="false" customHeight="false" outlineLevel="0" collapsed="false">
      <c r="A11" s="57" t="s">
        <v>123</v>
      </c>
      <c r="B11" s="57"/>
      <c r="C11" s="57"/>
      <c r="D11" s="205" t="s">
        <v>466</v>
      </c>
      <c r="E11" s="206" t="n">
        <v>2500</v>
      </c>
      <c r="F11" s="207" t="n">
        <v>100</v>
      </c>
      <c r="G11" s="208" t="n">
        <f aca="false">G10+E11-F11</f>
        <v>4404</v>
      </c>
      <c r="H11" s="38" t="n">
        <v>40</v>
      </c>
      <c r="I11" s="38" t="n">
        <v>10</v>
      </c>
      <c r="J11" s="38" t="n">
        <f aca="false">J10+H11-I11</f>
        <v>575</v>
      </c>
      <c r="K11" s="209" t="n">
        <v>300</v>
      </c>
      <c r="L11" s="207" t="n">
        <v>200</v>
      </c>
      <c r="M11" s="207" t="n">
        <f aca="false">M10+K11-L11</f>
        <v>2161</v>
      </c>
      <c r="N11" s="38" t="n">
        <v>0</v>
      </c>
      <c r="O11" s="38" t="n">
        <v>0</v>
      </c>
      <c r="P11" s="210" t="n">
        <f aca="false">P10+N11-O11</f>
        <v>308</v>
      </c>
      <c r="Q11" s="210"/>
      <c r="R11" s="210"/>
      <c r="S11" s="210"/>
      <c r="T11" s="38"/>
      <c r="U11" s="38"/>
      <c r="V11" s="38"/>
      <c r="W11" s="38"/>
      <c r="Y11" s="32" t="s">
        <v>454</v>
      </c>
      <c r="Z11" s="32" t="s">
        <v>461</v>
      </c>
      <c r="AA11" s="32" t="s">
        <v>462</v>
      </c>
      <c r="AB11" s="32" t="n">
        <v>2345</v>
      </c>
      <c r="AC11" s="32" t="s">
        <v>467</v>
      </c>
      <c r="AD11" s="32" t="s">
        <v>468</v>
      </c>
      <c r="AE11" s="32" t="n">
        <v>3</v>
      </c>
      <c r="AF11" s="32" t="s">
        <v>386</v>
      </c>
      <c r="AG11" s="32" t="s">
        <v>469</v>
      </c>
    </row>
    <row r="12" customFormat="false" ht="16" hidden="false" customHeight="false" outlineLevel="0" collapsed="false">
      <c r="A12" s="57" t="s">
        <v>126</v>
      </c>
      <c r="B12" s="57"/>
      <c r="C12" s="57"/>
      <c r="D12" s="205" t="s">
        <v>470</v>
      </c>
      <c r="E12" s="206" t="n">
        <v>100</v>
      </c>
      <c r="F12" s="207" t="n">
        <v>100</v>
      </c>
      <c r="G12" s="208" t="n">
        <f aca="false">G11+E12-F12</f>
        <v>4404</v>
      </c>
      <c r="H12" s="38" t="n">
        <v>10</v>
      </c>
      <c r="I12" s="38" t="n">
        <v>50</v>
      </c>
      <c r="J12" s="38" t="n">
        <f aca="false">J11+H12-I12</f>
        <v>535</v>
      </c>
      <c r="K12" s="209" t="n">
        <v>600</v>
      </c>
      <c r="L12" s="207" t="n">
        <v>200</v>
      </c>
      <c r="M12" s="207" t="n">
        <f aca="false">M11+K12-L12</f>
        <v>2561</v>
      </c>
      <c r="N12" s="38" t="n">
        <v>0</v>
      </c>
      <c r="O12" s="38" t="n">
        <v>0</v>
      </c>
      <c r="P12" s="210" t="n">
        <f aca="false">P11+N12-O12</f>
        <v>308</v>
      </c>
      <c r="Q12" s="210"/>
      <c r="R12" s="210"/>
      <c r="S12" s="210"/>
      <c r="T12" s="38"/>
      <c r="U12" s="38"/>
      <c r="V12" s="38"/>
      <c r="W12" s="38"/>
      <c r="Y12" s="32" t="s">
        <v>454</v>
      </c>
      <c r="Z12" s="32" t="s">
        <v>471</v>
      </c>
      <c r="AA12" s="32" t="s">
        <v>462</v>
      </c>
      <c r="AB12" s="32" t="n">
        <v>2346</v>
      </c>
      <c r="AC12" s="32" t="s">
        <v>472</v>
      </c>
      <c r="AD12" s="32" t="s">
        <v>473</v>
      </c>
      <c r="AE12" s="32" t="n">
        <v>2</v>
      </c>
      <c r="AF12" s="32" t="s">
        <v>386</v>
      </c>
      <c r="AG12" s="32" t="s">
        <v>474</v>
      </c>
    </row>
    <row r="13" customFormat="false" ht="16" hidden="false" customHeight="false" outlineLevel="0" collapsed="false">
      <c r="A13" s="57" t="s">
        <v>15</v>
      </c>
      <c r="B13" s="57"/>
      <c r="C13" s="57"/>
      <c r="D13" s="205" t="s">
        <v>475</v>
      </c>
      <c r="E13" s="206" t="s">
        <v>476</v>
      </c>
      <c r="F13" s="207" t="n">
        <v>500</v>
      </c>
      <c r="G13" s="208" t="n">
        <f aca="false">G12+E13-F13</f>
        <v>4704</v>
      </c>
      <c r="H13" s="38" t="n">
        <v>400</v>
      </c>
      <c r="I13" s="38" t="n">
        <v>15</v>
      </c>
      <c r="J13" s="38" t="n">
        <f aca="false">J12+H13-I13</f>
        <v>920</v>
      </c>
      <c r="K13" s="207" t="n">
        <v>23</v>
      </c>
      <c r="L13" s="207" t="n">
        <v>12</v>
      </c>
      <c r="M13" s="207" t="n">
        <f aca="false">M12+K13-L13</f>
        <v>2572</v>
      </c>
      <c r="N13" s="38" t="n">
        <v>0</v>
      </c>
      <c r="O13" s="38" t="n">
        <v>0</v>
      </c>
      <c r="P13" s="210" t="n">
        <f aca="false">P12+N13-O13</f>
        <v>308</v>
      </c>
      <c r="Q13" s="210"/>
      <c r="R13" s="210"/>
      <c r="S13" s="210"/>
      <c r="T13" s="38"/>
      <c r="U13" s="38"/>
      <c r="V13" s="38"/>
      <c r="W13" s="38"/>
      <c r="Y13" s="32" t="s">
        <v>454</v>
      </c>
      <c r="Z13" s="32" t="s">
        <v>471</v>
      </c>
      <c r="AA13" s="32" t="s">
        <v>462</v>
      </c>
      <c r="AB13" s="32" t="n">
        <v>2347</v>
      </c>
      <c r="AC13" s="32" t="s">
        <v>477</v>
      </c>
      <c r="AD13" s="32" t="s">
        <v>478</v>
      </c>
      <c r="AE13" s="32" t="n">
        <v>1</v>
      </c>
      <c r="AF13" s="32" t="s">
        <v>386</v>
      </c>
      <c r="AG13" s="32" t="s">
        <v>479</v>
      </c>
      <c r="AI13" s="55" t="s">
        <v>159</v>
      </c>
      <c r="AJ13" s="214" t="s">
        <v>437</v>
      </c>
      <c r="AK13" s="55" t="s">
        <v>438</v>
      </c>
      <c r="AL13" s="28" t="s">
        <v>439</v>
      </c>
      <c r="AM13" s="197" t="s">
        <v>440</v>
      </c>
      <c r="AN13" s="28" t="s">
        <v>441</v>
      </c>
      <c r="AO13" s="197" t="s">
        <v>442</v>
      </c>
      <c r="AP13" s="28" t="s">
        <v>433</v>
      </c>
      <c r="AQ13" s="197" t="s">
        <v>434</v>
      </c>
      <c r="AR13" s="28" t="s">
        <v>435</v>
      </c>
    </row>
    <row r="14" customFormat="false" ht="16" hidden="false" customHeight="false" outlineLevel="0" collapsed="false">
      <c r="A14" s="57" t="s">
        <v>134</v>
      </c>
      <c r="B14" s="57"/>
      <c r="C14" s="57"/>
      <c r="D14" s="205" t="s">
        <v>480</v>
      </c>
      <c r="E14" s="206" t="s">
        <v>481</v>
      </c>
      <c r="F14" s="207" t="n">
        <v>100</v>
      </c>
      <c r="G14" s="208" t="n">
        <f aca="false">G13+E14-F14</f>
        <v>4624</v>
      </c>
      <c r="H14" s="38" t="n">
        <v>15</v>
      </c>
      <c r="I14" s="38" t="n">
        <v>22</v>
      </c>
      <c r="J14" s="38" t="n">
        <f aca="false">J13+H14-I14</f>
        <v>913</v>
      </c>
      <c r="K14" s="209" t="n">
        <v>435</v>
      </c>
      <c r="L14" s="207" t="n">
        <v>654</v>
      </c>
      <c r="M14" s="207" t="n">
        <f aca="false">M13+K14-L14</f>
        <v>2353</v>
      </c>
      <c r="N14" s="38" t="n">
        <v>0</v>
      </c>
      <c r="O14" s="38" t="n">
        <v>0</v>
      </c>
      <c r="P14" s="210" t="n">
        <f aca="false">P13+N14-O14</f>
        <v>308</v>
      </c>
      <c r="Q14" s="210"/>
      <c r="R14" s="210"/>
      <c r="S14" s="210"/>
      <c r="T14" s="38"/>
      <c r="U14" s="38"/>
      <c r="V14" s="38"/>
      <c r="W14" s="38"/>
      <c r="Y14" s="32" t="s">
        <v>454</v>
      </c>
      <c r="Z14" s="32" t="s">
        <v>471</v>
      </c>
      <c r="AA14" s="32" t="s">
        <v>462</v>
      </c>
      <c r="AB14" s="32" t="n">
        <v>2348</v>
      </c>
      <c r="AC14" s="32" t="s">
        <v>482</v>
      </c>
      <c r="AD14" s="32" t="s">
        <v>483</v>
      </c>
      <c r="AE14" s="32" t="n">
        <v>2</v>
      </c>
      <c r="AF14" s="32" t="s">
        <v>386</v>
      </c>
      <c r="AG14" s="32" t="s">
        <v>484</v>
      </c>
      <c r="AI14" s="215" t="n">
        <v>44126</v>
      </c>
      <c r="AJ14" s="216" t="s">
        <v>446</v>
      </c>
      <c r="AK14" s="32" t="s">
        <v>447</v>
      </c>
      <c r="AL14" s="32" t="s">
        <v>448</v>
      </c>
      <c r="AM14" s="32" t="s">
        <v>449</v>
      </c>
      <c r="AN14" s="32" t="s">
        <v>450</v>
      </c>
      <c r="AO14" s="32" t="s">
        <v>451</v>
      </c>
      <c r="AP14" s="32" t="s">
        <v>452</v>
      </c>
      <c r="AQ14" s="32" t="s">
        <v>162</v>
      </c>
      <c r="AR14" s="32" t="s">
        <v>440</v>
      </c>
    </row>
    <row r="15" customFormat="false" ht="16" hidden="false" customHeight="false" outlineLevel="0" collapsed="false">
      <c r="A15" s="57" t="s">
        <v>14</v>
      </c>
      <c r="B15" s="57"/>
      <c r="C15" s="57"/>
      <c r="D15" s="205" t="s">
        <v>485</v>
      </c>
      <c r="E15" s="206" t="n">
        <v>100</v>
      </c>
      <c r="F15" s="217" t="n">
        <v>200</v>
      </c>
      <c r="G15" s="208" t="n">
        <f aca="false">G14+E15-F15</f>
        <v>4524</v>
      </c>
      <c r="H15" s="38" t="n">
        <v>60</v>
      </c>
      <c r="I15" s="38" t="n">
        <v>12</v>
      </c>
      <c r="J15" s="38" t="n">
        <f aca="false">J14+H15-I15</f>
        <v>961</v>
      </c>
      <c r="K15" s="209" t="n">
        <v>2234</v>
      </c>
      <c r="L15" s="207" t="n">
        <v>645</v>
      </c>
      <c r="M15" s="207" t="n">
        <f aca="false">M14+K15-L15</f>
        <v>3942</v>
      </c>
      <c r="N15" s="38" t="n">
        <v>0</v>
      </c>
      <c r="O15" s="38" t="n">
        <v>5</v>
      </c>
      <c r="P15" s="210" t="n">
        <f aca="false">P14+N15-O15</f>
        <v>303</v>
      </c>
      <c r="Q15" s="210"/>
      <c r="R15" s="210"/>
      <c r="S15" s="210"/>
      <c r="T15" s="38"/>
      <c r="U15" s="38"/>
      <c r="V15" s="38"/>
      <c r="W15" s="38"/>
      <c r="Y15" s="32" t="s">
        <v>454</v>
      </c>
      <c r="Z15" s="32" t="s">
        <v>471</v>
      </c>
      <c r="AA15" s="32" t="s">
        <v>486</v>
      </c>
      <c r="AB15" s="32" t="n">
        <v>2349</v>
      </c>
      <c r="AC15" s="32" t="s">
        <v>487</v>
      </c>
      <c r="AD15" s="32" t="s">
        <v>488</v>
      </c>
      <c r="AE15" s="32" t="n">
        <v>3</v>
      </c>
      <c r="AF15" s="32" t="s">
        <v>386</v>
      </c>
      <c r="AG15" s="32" t="s">
        <v>489</v>
      </c>
      <c r="AI15" s="215" t="n">
        <v>44127</v>
      </c>
      <c r="AJ15" s="216" t="s">
        <v>454</v>
      </c>
      <c r="AK15" s="32" t="s">
        <v>455</v>
      </c>
      <c r="AL15" s="32" t="s">
        <v>456</v>
      </c>
      <c r="AM15" s="32" t="n">
        <v>2343</v>
      </c>
      <c r="AN15" s="32" t="s">
        <v>457</v>
      </c>
      <c r="AO15" s="32" t="s">
        <v>458</v>
      </c>
      <c r="AP15" s="32" t="n">
        <v>5</v>
      </c>
      <c r="AQ15" s="32" t="s">
        <v>386</v>
      </c>
      <c r="AR15" s="32" t="s">
        <v>459</v>
      </c>
    </row>
    <row r="16" customFormat="false" ht="16" hidden="false" customHeight="false" outlineLevel="0" collapsed="false">
      <c r="A16" s="57" t="s">
        <v>17</v>
      </c>
      <c r="B16" s="57"/>
      <c r="C16" s="57"/>
      <c r="D16" s="205" t="s">
        <v>490</v>
      </c>
      <c r="E16" s="206"/>
      <c r="F16" s="217"/>
      <c r="G16" s="208" t="n">
        <f aca="false">G15+E16-F16</f>
        <v>4524</v>
      </c>
      <c r="H16" s="38" t="n">
        <v>500</v>
      </c>
      <c r="I16" s="38" t="n">
        <v>24</v>
      </c>
      <c r="J16" s="38" t="n">
        <f aca="false">J15+H16-I16</f>
        <v>1437</v>
      </c>
      <c r="K16" s="207"/>
      <c r="L16" s="207"/>
      <c r="M16" s="207" t="n">
        <f aca="false">M15+K16-L16</f>
        <v>3942</v>
      </c>
      <c r="N16" s="38" t="n">
        <v>0</v>
      </c>
      <c r="O16" s="38" t="n">
        <v>3</v>
      </c>
      <c r="P16" s="210" t="n">
        <f aca="false">P15+N16-O16</f>
        <v>300</v>
      </c>
      <c r="Q16" s="210"/>
      <c r="R16" s="210"/>
      <c r="S16" s="210"/>
      <c r="T16" s="38"/>
      <c r="U16" s="38"/>
      <c r="V16" s="38"/>
      <c r="W16" s="38"/>
      <c r="Y16" s="32" t="s">
        <v>454</v>
      </c>
      <c r="Z16" s="32" t="s">
        <v>471</v>
      </c>
      <c r="AA16" s="32" t="s">
        <v>491</v>
      </c>
      <c r="AB16" s="32" t="n">
        <v>2350</v>
      </c>
      <c r="AC16" s="32" t="s">
        <v>492</v>
      </c>
      <c r="AD16" s="32" t="s">
        <v>493</v>
      </c>
      <c r="AE16" s="32" t="n">
        <v>2</v>
      </c>
      <c r="AF16" s="32" t="s">
        <v>386</v>
      </c>
      <c r="AG16" s="32" t="s">
        <v>494</v>
      </c>
      <c r="AI16" s="215" t="n">
        <v>44128</v>
      </c>
      <c r="AJ16" s="216" t="s">
        <v>454</v>
      </c>
      <c r="AK16" s="32" t="s">
        <v>461</v>
      </c>
      <c r="AL16" s="32" t="s">
        <v>462</v>
      </c>
      <c r="AM16" s="32" t="n">
        <v>2344</v>
      </c>
      <c r="AN16" s="32" t="s">
        <v>463</v>
      </c>
      <c r="AO16" s="32" t="s">
        <v>464</v>
      </c>
      <c r="AP16" s="32" t="n">
        <v>4</v>
      </c>
      <c r="AQ16" s="32" t="s">
        <v>386</v>
      </c>
      <c r="AR16" s="32" t="s">
        <v>465</v>
      </c>
    </row>
    <row r="17" customFormat="false" ht="16" hidden="false" customHeight="false" outlineLevel="0" collapsed="false">
      <c r="A17" s="57" t="s">
        <v>19</v>
      </c>
      <c r="B17" s="57"/>
      <c r="C17" s="57"/>
      <c r="D17" s="205" t="s">
        <v>495</v>
      </c>
      <c r="E17" s="206"/>
      <c r="F17" s="217"/>
      <c r="G17" s="208" t="n">
        <f aca="false">G16+E17-F17</f>
        <v>4524</v>
      </c>
      <c r="H17" s="38"/>
      <c r="I17" s="38"/>
      <c r="J17" s="38" t="n">
        <f aca="false">J16+H17-I17</f>
        <v>1437</v>
      </c>
      <c r="K17" s="209"/>
      <c r="L17" s="207"/>
      <c r="M17" s="207" t="n">
        <f aca="false">M16+K17-L17</f>
        <v>3942</v>
      </c>
      <c r="N17" s="38" t="n">
        <v>4</v>
      </c>
      <c r="O17" s="38" t="n">
        <v>1</v>
      </c>
      <c r="P17" s="210" t="n">
        <f aca="false">P16+N17-O17</f>
        <v>303</v>
      </c>
      <c r="Q17" s="210"/>
      <c r="R17" s="210"/>
      <c r="S17" s="210"/>
      <c r="T17" s="38"/>
      <c r="U17" s="38"/>
      <c r="V17" s="38"/>
      <c r="W17" s="38"/>
      <c r="Y17" s="32" t="s">
        <v>454</v>
      </c>
      <c r="Z17" s="32" t="s">
        <v>461</v>
      </c>
      <c r="AA17" s="32" t="s">
        <v>491</v>
      </c>
      <c r="AB17" s="32" t="n">
        <v>2351</v>
      </c>
      <c r="AC17" s="32" t="s">
        <v>496</v>
      </c>
      <c r="AD17" s="32" t="s">
        <v>497</v>
      </c>
      <c r="AE17" s="32" t="n">
        <v>4</v>
      </c>
      <c r="AF17" s="32" t="s">
        <v>386</v>
      </c>
      <c r="AG17" s="32" t="s">
        <v>498</v>
      </c>
      <c r="AI17" s="215" t="n">
        <v>44129</v>
      </c>
      <c r="AJ17" s="216" t="s">
        <v>454</v>
      </c>
      <c r="AK17" s="32" t="s">
        <v>461</v>
      </c>
      <c r="AL17" s="32" t="s">
        <v>462</v>
      </c>
      <c r="AM17" s="32" t="n">
        <v>2345</v>
      </c>
      <c r="AN17" s="32" t="s">
        <v>467</v>
      </c>
      <c r="AO17" s="32" t="s">
        <v>468</v>
      </c>
      <c r="AP17" s="32" t="n">
        <v>3</v>
      </c>
      <c r="AQ17" s="32" t="s">
        <v>386</v>
      </c>
      <c r="AR17" s="32" t="s">
        <v>469</v>
      </c>
    </row>
    <row r="18" customFormat="false" ht="16" hidden="false" customHeight="false" outlineLevel="0" collapsed="false">
      <c r="A18" s="7" t="s">
        <v>20</v>
      </c>
      <c r="B18" s="7"/>
      <c r="C18" s="7"/>
      <c r="D18" s="218" t="s">
        <v>499</v>
      </c>
      <c r="E18" s="206"/>
      <c r="F18" s="217"/>
      <c r="G18" s="208" t="n">
        <f aca="false">G17+E18-F18</f>
        <v>4524</v>
      </c>
      <c r="H18" s="38"/>
      <c r="I18" s="38"/>
      <c r="J18" s="38" t="n">
        <f aca="false">J17+H18-I18</f>
        <v>1437</v>
      </c>
      <c r="K18" s="209"/>
      <c r="L18" s="207"/>
      <c r="M18" s="207" t="n">
        <f aca="false">M17+K18-L18</f>
        <v>3942</v>
      </c>
      <c r="N18" s="38"/>
      <c r="O18" s="38"/>
      <c r="P18" s="210"/>
      <c r="Q18" s="210"/>
      <c r="R18" s="210"/>
      <c r="S18" s="210"/>
      <c r="T18" s="38"/>
      <c r="U18" s="38"/>
      <c r="V18" s="38"/>
      <c r="W18" s="38"/>
      <c r="Y18" s="32" t="s">
        <v>454</v>
      </c>
      <c r="Z18" s="32" t="s">
        <v>461</v>
      </c>
      <c r="AA18" s="32" t="s">
        <v>462</v>
      </c>
      <c r="AB18" s="32" t="n">
        <v>2352</v>
      </c>
      <c r="AC18" s="32" t="s">
        <v>500</v>
      </c>
      <c r="AD18" s="32" t="s">
        <v>501</v>
      </c>
      <c r="AE18" s="32" t="n">
        <v>3</v>
      </c>
      <c r="AF18" s="32" t="s">
        <v>386</v>
      </c>
      <c r="AG18" s="32" t="s">
        <v>502</v>
      </c>
      <c r="AI18" s="215" t="n">
        <v>44130</v>
      </c>
      <c r="AJ18" s="216" t="s">
        <v>454</v>
      </c>
      <c r="AK18" s="32" t="s">
        <v>471</v>
      </c>
      <c r="AL18" s="32" t="s">
        <v>462</v>
      </c>
      <c r="AM18" s="32" t="n">
        <v>2346</v>
      </c>
      <c r="AN18" s="32" t="s">
        <v>472</v>
      </c>
      <c r="AO18" s="32" t="s">
        <v>473</v>
      </c>
      <c r="AP18" s="32" t="n">
        <v>2</v>
      </c>
      <c r="AQ18" s="32" t="s">
        <v>386</v>
      </c>
      <c r="AR18" s="32" t="s">
        <v>474</v>
      </c>
    </row>
    <row r="19" customFormat="false" ht="16" hidden="false" customHeight="false" outlineLevel="0" collapsed="false">
      <c r="A19" s="7" t="s">
        <v>21</v>
      </c>
      <c r="B19" s="7"/>
      <c r="C19" s="7"/>
      <c r="D19" s="218" t="s">
        <v>194</v>
      </c>
      <c r="E19" s="219" t="n">
        <f aca="false">SUM(E8:E18)</f>
        <v>5234</v>
      </c>
      <c r="F19" s="220" t="n">
        <f aca="false">SUM(F8:F18)</f>
        <v>1530</v>
      </c>
      <c r="G19" s="220" t="n">
        <f aca="false">SUM(G8:G18)</f>
        <v>40754</v>
      </c>
      <c r="H19" s="221" t="n">
        <f aca="false">SUM(H8:H18)</f>
        <v>1625</v>
      </c>
      <c r="I19" s="221" t="n">
        <f aca="false">SUM(I8:I18)</f>
        <v>188</v>
      </c>
      <c r="J19" s="97" t="n">
        <f aca="false">SUM(J8:J18)</f>
        <v>9110</v>
      </c>
      <c r="K19" s="222" t="n">
        <f aca="false">SUM(K8:K18)</f>
        <v>5792</v>
      </c>
      <c r="L19" s="222" t="n">
        <f aca="false">SUM(L8:L18)</f>
        <v>1850</v>
      </c>
      <c r="M19" s="222" t="n">
        <f aca="false">SUM(M8:M18)</f>
        <v>29751</v>
      </c>
      <c r="N19" s="221" t="n">
        <f aca="false">SUM(N8:N18)</f>
        <v>314</v>
      </c>
      <c r="O19" s="221" t="n">
        <f aca="false">SUM(O8:O18)</f>
        <v>11</v>
      </c>
      <c r="P19" s="221" t="n">
        <f aca="false">SUM(P8:P18)</f>
        <v>3054</v>
      </c>
      <c r="Q19" s="223"/>
      <c r="R19" s="223"/>
      <c r="S19" s="223"/>
      <c r="T19" s="223"/>
      <c r="U19" s="223"/>
      <c r="V19" s="224"/>
      <c r="W19" s="224"/>
      <c r="Y19" s="32" t="s">
        <v>454</v>
      </c>
      <c r="Z19" s="32" t="s">
        <v>461</v>
      </c>
      <c r="AA19" s="32" t="s">
        <v>462</v>
      </c>
      <c r="AB19" s="32" t="n">
        <v>2353</v>
      </c>
      <c r="AC19" s="32" t="s">
        <v>503</v>
      </c>
      <c r="AD19" s="32" t="s">
        <v>504</v>
      </c>
      <c r="AE19" s="32" t="n">
        <v>3</v>
      </c>
      <c r="AF19" s="32" t="s">
        <v>386</v>
      </c>
      <c r="AG19" s="32" t="s">
        <v>505</v>
      </c>
      <c r="AI19" s="215" t="n">
        <v>44131</v>
      </c>
      <c r="AJ19" s="216" t="s">
        <v>454</v>
      </c>
      <c r="AK19" s="32" t="s">
        <v>471</v>
      </c>
      <c r="AL19" s="32" t="s">
        <v>462</v>
      </c>
      <c r="AM19" s="32" t="n">
        <v>2347</v>
      </c>
      <c r="AN19" s="32" t="s">
        <v>477</v>
      </c>
      <c r="AO19" s="32" t="s">
        <v>478</v>
      </c>
      <c r="AP19" s="32" t="n">
        <v>1</v>
      </c>
      <c r="AQ19" s="32" t="s">
        <v>386</v>
      </c>
      <c r="AR19" s="32" t="s">
        <v>479</v>
      </c>
    </row>
    <row r="20" customFormat="false" ht="16" hidden="false" customHeight="false" outlineLevel="0" collapsed="false">
      <c r="Y20" s="32" t="s">
        <v>454</v>
      </c>
      <c r="Z20" s="32" t="s">
        <v>461</v>
      </c>
      <c r="AA20" s="32" t="s">
        <v>456</v>
      </c>
      <c r="AB20" s="32" t="n">
        <v>2354</v>
      </c>
      <c r="AC20" s="32" t="s">
        <v>506</v>
      </c>
      <c r="AD20" s="32" t="s">
        <v>507</v>
      </c>
      <c r="AE20" s="32" t="n">
        <v>5</v>
      </c>
      <c r="AF20" s="32" t="s">
        <v>386</v>
      </c>
      <c r="AG20" s="32" t="s">
        <v>508</v>
      </c>
      <c r="AI20" s="215" t="n">
        <v>44132</v>
      </c>
      <c r="AJ20" s="216" t="s">
        <v>454</v>
      </c>
      <c r="AK20" s="32" t="s">
        <v>471</v>
      </c>
      <c r="AL20" s="32" t="s">
        <v>462</v>
      </c>
      <c r="AM20" s="32" t="n">
        <v>2348</v>
      </c>
      <c r="AN20" s="32" t="s">
        <v>482</v>
      </c>
      <c r="AO20" s="32" t="s">
        <v>483</v>
      </c>
      <c r="AP20" s="32" t="n">
        <v>2</v>
      </c>
      <c r="AQ20" s="32" t="s">
        <v>386</v>
      </c>
      <c r="AR20" s="32" t="s">
        <v>484</v>
      </c>
    </row>
    <row r="21" customFormat="false" ht="16" hidden="false" customHeight="false" outlineLevel="0" collapsed="false">
      <c r="Y21" s="32" t="s">
        <v>454</v>
      </c>
      <c r="Z21" s="32" t="s">
        <v>461</v>
      </c>
      <c r="AA21" s="32" t="s">
        <v>509</v>
      </c>
      <c r="AB21" s="32" t="n">
        <v>2355</v>
      </c>
      <c r="AC21" s="32" t="s">
        <v>510</v>
      </c>
      <c r="AD21" s="32" t="s">
        <v>511</v>
      </c>
      <c r="AE21" s="32" t="n">
        <v>5</v>
      </c>
      <c r="AF21" s="32" t="s">
        <v>386</v>
      </c>
      <c r="AG21" s="32" t="s">
        <v>512</v>
      </c>
      <c r="AI21" s="215" t="n">
        <v>44133</v>
      </c>
      <c r="AJ21" s="216" t="s">
        <v>454</v>
      </c>
      <c r="AK21" s="32" t="s">
        <v>471</v>
      </c>
      <c r="AL21" s="32" t="s">
        <v>486</v>
      </c>
      <c r="AM21" s="32" t="n">
        <v>2349</v>
      </c>
      <c r="AN21" s="32" t="s">
        <v>487</v>
      </c>
      <c r="AO21" s="32" t="s">
        <v>488</v>
      </c>
      <c r="AP21" s="32" t="n">
        <v>3</v>
      </c>
      <c r="AQ21" s="32" t="s">
        <v>386</v>
      </c>
      <c r="AR21" s="32" t="s">
        <v>489</v>
      </c>
    </row>
    <row r="22" customFormat="false" ht="16" hidden="false" customHeight="false" outlineLevel="0" collapsed="false">
      <c r="Y22" s="32" t="s">
        <v>454</v>
      </c>
      <c r="Z22" s="32"/>
      <c r="AA22" s="32"/>
      <c r="AB22" s="32"/>
      <c r="AC22" s="32"/>
      <c r="AD22" s="32"/>
      <c r="AE22" s="32"/>
      <c r="AF22" s="32"/>
      <c r="AG22" s="32"/>
      <c r="AI22" s="215" t="n">
        <v>44134</v>
      </c>
      <c r="AJ22" s="216" t="s">
        <v>454</v>
      </c>
      <c r="AK22" s="32" t="s">
        <v>471</v>
      </c>
      <c r="AL22" s="32" t="s">
        <v>491</v>
      </c>
      <c r="AM22" s="32" t="n">
        <v>2350</v>
      </c>
      <c r="AN22" s="32" t="s">
        <v>492</v>
      </c>
      <c r="AO22" s="32" t="s">
        <v>493</v>
      </c>
      <c r="AP22" s="32" t="n">
        <v>2</v>
      </c>
      <c r="AQ22" s="32" t="s">
        <v>386</v>
      </c>
      <c r="AR22" s="32" t="s">
        <v>494</v>
      </c>
    </row>
    <row r="23" customFormat="false" ht="16" hidden="false" customHeight="false" outlineLevel="0" collapsed="false">
      <c r="Y23" s="32" t="s">
        <v>454</v>
      </c>
      <c r="Z23" s="32"/>
      <c r="AA23" s="32"/>
      <c r="AB23" s="32"/>
      <c r="AC23" s="32"/>
      <c r="AD23" s="32"/>
      <c r="AE23" s="32"/>
      <c r="AF23" s="32"/>
      <c r="AG23" s="32"/>
      <c r="AI23" s="215" t="n">
        <v>44135</v>
      </c>
      <c r="AJ23" s="216" t="s">
        <v>454</v>
      </c>
      <c r="AK23" s="32" t="s">
        <v>461</v>
      </c>
      <c r="AL23" s="32" t="s">
        <v>491</v>
      </c>
      <c r="AM23" s="32" t="n">
        <v>2351</v>
      </c>
      <c r="AN23" s="32" t="s">
        <v>496</v>
      </c>
      <c r="AO23" s="32" t="s">
        <v>497</v>
      </c>
      <c r="AP23" s="32" t="n">
        <v>4</v>
      </c>
      <c r="AQ23" s="32" t="s">
        <v>386</v>
      </c>
      <c r="AR23" s="32" t="s">
        <v>498</v>
      </c>
    </row>
    <row r="24" customFormat="false" ht="16" hidden="false" customHeight="false" outlineLevel="0" collapsed="false">
      <c r="Y24" s="32" t="s">
        <v>454</v>
      </c>
      <c r="Z24" s="32"/>
      <c r="AA24" s="32"/>
      <c r="AB24" s="32"/>
      <c r="AC24" s="32"/>
      <c r="AD24" s="32"/>
      <c r="AE24" s="32"/>
      <c r="AF24" s="32"/>
      <c r="AG24" s="32"/>
      <c r="AI24" s="215" t="n">
        <v>44136</v>
      </c>
      <c r="AJ24" s="216" t="s">
        <v>454</v>
      </c>
      <c r="AK24" s="32" t="s">
        <v>461</v>
      </c>
      <c r="AL24" s="32" t="s">
        <v>462</v>
      </c>
      <c r="AM24" s="32" t="n">
        <v>2352</v>
      </c>
      <c r="AN24" s="32" t="s">
        <v>500</v>
      </c>
      <c r="AO24" s="32" t="s">
        <v>501</v>
      </c>
      <c r="AP24" s="32" t="n">
        <v>3</v>
      </c>
      <c r="AQ24" s="32" t="s">
        <v>386</v>
      </c>
      <c r="AR24" s="32" t="s">
        <v>502</v>
      </c>
    </row>
    <row r="25" customFormat="false" ht="16" hidden="false" customHeight="false" outlineLevel="0" collapsed="false">
      <c r="Y25" s="32" t="s">
        <v>454</v>
      </c>
      <c r="Z25" s="32"/>
      <c r="AA25" s="32"/>
      <c r="AB25" s="32"/>
      <c r="AC25" s="32"/>
      <c r="AD25" s="32"/>
      <c r="AE25" s="32"/>
      <c r="AF25" s="32"/>
      <c r="AG25" s="32"/>
      <c r="AI25" s="215" t="n">
        <v>44137</v>
      </c>
      <c r="AJ25" s="216" t="s">
        <v>454</v>
      </c>
      <c r="AK25" s="32" t="s">
        <v>461</v>
      </c>
      <c r="AL25" s="32" t="s">
        <v>462</v>
      </c>
      <c r="AM25" s="32" t="n">
        <v>2353</v>
      </c>
      <c r="AN25" s="32" t="s">
        <v>503</v>
      </c>
      <c r="AO25" s="32" t="s">
        <v>504</v>
      </c>
      <c r="AP25" s="32" t="n">
        <v>3</v>
      </c>
      <c r="AQ25" s="32" t="s">
        <v>386</v>
      </c>
      <c r="AR25" s="32" t="s">
        <v>505</v>
      </c>
    </row>
    <row r="26" customFormat="false" ht="16" hidden="false" customHeight="false" outlineLevel="0" collapsed="false">
      <c r="Y26" s="32" t="s">
        <v>454</v>
      </c>
      <c r="Z26" s="32"/>
      <c r="AA26" s="32"/>
      <c r="AB26" s="32"/>
      <c r="AC26" s="32"/>
      <c r="AD26" s="32"/>
      <c r="AE26" s="32"/>
      <c r="AF26" s="32"/>
      <c r="AG26" s="32"/>
      <c r="AI26" s="215" t="n">
        <v>44138</v>
      </c>
      <c r="AJ26" s="216" t="s">
        <v>454</v>
      </c>
      <c r="AK26" s="32" t="s">
        <v>461</v>
      </c>
      <c r="AL26" s="32" t="s">
        <v>456</v>
      </c>
      <c r="AM26" s="32" t="n">
        <v>2354</v>
      </c>
      <c r="AN26" s="32" t="s">
        <v>506</v>
      </c>
      <c r="AO26" s="32" t="s">
        <v>507</v>
      </c>
      <c r="AP26" s="32" t="n">
        <v>5</v>
      </c>
      <c r="AQ26" s="32" t="s">
        <v>386</v>
      </c>
      <c r="AR26" s="32" t="s">
        <v>508</v>
      </c>
    </row>
    <row r="27" customFormat="false" ht="16" hidden="false" customHeight="false" outlineLevel="0" collapsed="false">
      <c r="Y27" s="32" t="s">
        <v>454</v>
      </c>
      <c r="Z27" s="32"/>
      <c r="AA27" s="32"/>
      <c r="AB27" s="32"/>
      <c r="AC27" s="32"/>
      <c r="AD27" s="32"/>
      <c r="AE27" s="32"/>
      <c r="AF27" s="32"/>
      <c r="AG27" s="32"/>
      <c r="AI27" s="215" t="n">
        <v>44139</v>
      </c>
      <c r="AJ27" s="216" t="s">
        <v>454</v>
      </c>
      <c r="AK27" s="32" t="s">
        <v>461</v>
      </c>
      <c r="AL27" s="32" t="s">
        <v>509</v>
      </c>
      <c r="AM27" s="32" t="n">
        <v>2355</v>
      </c>
      <c r="AN27" s="32" t="s">
        <v>510</v>
      </c>
      <c r="AO27" s="32" t="s">
        <v>511</v>
      </c>
      <c r="AP27" s="32" t="n">
        <v>5</v>
      </c>
      <c r="AQ27" s="32" t="s">
        <v>386</v>
      </c>
      <c r="AR27" s="32" t="s">
        <v>512</v>
      </c>
    </row>
    <row r="28" customFormat="false" ht="16" hidden="false" customHeight="false" outlineLevel="0" collapsed="false">
      <c r="Y28" s="225" t="s">
        <v>194</v>
      </c>
      <c r="Z28" s="225"/>
      <c r="AA28" s="225"/>
      <c r="AB28" s="225"/>
      <c r="AC28" s="225"/>
      <c r="AD28" s="225"/>
      <c r="AE28" s="225" t="n">
        <f aca="false">SUM(AE9:AE27)</f>
        <v>42</v>
      </c>
      <c r="AF28" s="225"/>
      <c r="AG28" s="225"/>
      <c r="AI28" s="215" t="n">
        <v>44140</v>
      </c>
      <c r="AJ28" s="216" t="s">
        <v>454</v>
      </c>
      <c r="AK28" s="32"/>
      <c r="AL28" s="32"/>
      <c r="AM28" s="32"/>
      <c r="AN28" s="32"/>
      <c r="AO28" s="32"/>
      <c r="AP28" s="32"/>
      <c r="AQ28" s="32"/>
      <c r="AR28" s="32"/>
    </row>
    <row r="29" customFormat="false" ht="16" hidden="false" customHeight="false" outlineLevel="0" collapsed="false">
      <c r="AI29" s="215" t="n">
        <v>44141</v>
      </c>
      <c r="AJ29" s="216" t="s">
        <v>454</v>
      </c>
      <c r="AK29" s="32"/>
      <c r="AL29" s="32"/>
      <c r="AM29" s="32"/>
      <c r="AN29" s="32"/>
      <c r="AO29" s="32"/>
      <c r="AP29" s="32"/>
      <c r="AQ29" s="32"/>
      <c r="AR29" s="32"/>
    </row>
    <row r="30" customFormat="false" ht="16" hidden="false" customHeight="false" outlineLevel="0" collapsed="false">
      <c r="AI30" s="215" t="n">
        <v>44142</v>
      </c>
      <c r="AJ30" s="216" t="s">
        <v>454</v>
      </c>
      <c r="AK30" s="32"/>
      <c r="AL30" s="32"/>
      <c r="AM30" s="32"/>
      <c r="AN30" s="32"/>
      <c r="AO30" s="32"/>
      <c r="AP30" s="32"/>
      <c r="AQ30" s="32"/>
      <c r="AR30" s="32"/>
    </row>
    <row r="31" customFormat="false" ht="16" hidden="false" customHeight="false" outlineLevel="0" collapsed="false">
      <c r="AI31" s="215" t="n">
        <v>44143</v>
      </c>
      <c r="AJ31" s="216" t="s">
        <v>454</v>
      </c>
      <c r="AK31" s="32"/>
      <c r="AL31" s="32"/>
      <c r="AM31" s="32"/>
      <c r="AN31" s="32"/>
      <c r="AO31" s="32"/>
      <c r="AP31" s="32"/>
      <c r="AQ31" s="32"/>
      <c r="AR31" s="32"/>
    </row>
    <row r="32" customFormat="false" ht="16" hidden="false" customHeight="false" outlineLevel="0" collapsed="false">
      <c r="AI32" s="215" t="n">
        <v>44144</v>
      </c>
      <c r="AJ32" s="216" t="s">
        <v>454</v>
      </c>
      <c r="AK32" s="32"/>
      <c r="AL32" s="32"/>
      <c r="AM32" s="32"/>
      <c r="AN32" s="32"/>
      <c r="AO32" s="32"/>
      <c r="AP32" s="32"/>
      <c r="AQ32" s="32"/>
      <c r="AR32" s="32"/>
    </row>
    <row r="33" customFormat="false" ht="16" hidden="false" customHeight="false" outlineLevel="0" collapsed="false">
      <c r="AI33" s="215" t="n">
        <v>44145</v>
      </c>
      <c r="AJ33" s="216" t="s">
        <v>454</v>
      </c>
      <c r="AK33" s="32"/>
      <c r="AL33" s="32"/>
      <c r="AM33" s="32"/>
      <c r="AN33" s="32"/>
      <c r="AO33" s="32"/>
      <c r="AP33" s="32"/>
      <c r="AQ33" s="32"/>
      <c r="AR33" s="32"/>
    </row>
    <row r="34" customFormat="false" ht="16" hidden="false" customHeight="false" outlineLevel="0" collapsed="false">
      <c r="AI34" s="55"/>
      <c r="AJ34" s="225" t="s">
        <v>194</v>
      </c>
      <c r="AK34" s="225"/>
      <c r="AL34" s="225"/>
      <c r="AM34" s="225"/>
      <c r="AN34" s="225"/>
      <c r="AO34" s="225"/>
      <c r="AP34" s="225" t="n">
        <f aca="false">SUM(AP15:AP33)</f>
        <v>42</v>
      </c>
      <c r="AQ34" s="225"/>
      <c r="AR34" s="225"/>
    </row>
  </sheetData>
  <mergeCells count="44">
    <mergeCell ref="E2:T2"/>
    <mergeCell ref="E3:T3"/>
    <mergeCell ref="A4:C4"/>
    <mergeCell ref="E4:T5"/>
    <mergeCell ref="Y4:AG5"/>
    <mergeCell ref="AI4:AR5"/>
    <mergeCell ref="A6:C6"/>
    <mergeCell ref="E6:G6"/>
    <mergeCell ref="H6:J6"/>
    <mergeCell ref="K6:M6"/>
    <mergeCell ref="N6:P6"/>
    <mergeCell ref="Q6:S6"/>
    <mergeCell ref="T6:W6"/>
    <mergeCell ref="Y6:AC6"/>
    <mergeCell ref="AD6:AG6"/>
    <mergeCell ref="AI6:AM6"/>
    <mergeCell ref="AN6:AR6"/>
    <mergeCell ref="A7:C7"/>
    <mergeCell ref="T7:U7"/>
    <mergeCell ref="AJ7:AR7"/>
    <mergeCell ref="A8:C8"/>
    <mergeCell ref="T8:U8"/>
    <mergeCell ref="A9:C9"/>
    <mergeCell ref="T9:U9"/>
    <mergeCell ref="A10:C10"/>
    <mergeCell ref="T10:U10"/>
    <mergeCell ref="A11:C11"/>
    <mergeCell ref="T11:U11"/>
    <mergeCell ref="A12:C12"/>
    <mergeCell ref="T12:U12"/>
    <mergeCell ref="A13:C13"/>
    <mergeCell ref="T13:U13"/>
    <mergeCell ref="A14:C14"/>
    <mergeCell ref="T14:U14"/>
    <mergeCell ref="A15:C15"/>
    <mergeCell ref="T15:U15"/>
    <mergeCell ref="A16:C16"/>
    <mergeCell ref="T16:U16"/>
    <mergeCell ref="A17:C17"/>
    <mergeCell ref="T17:U17"/>
    <mergeCell ref="A18:C18"/>
    <mergeCell ref="T18:U18"/>
    <mergeCell ref="A19:C19"/>
    <mergeCell ref="T19:U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2020-03-31T20:54:26Z</dcterms:created>
  <dc:creator>Microsoft Office User</dc:creator>
  <dc:description/>
  <dc:language>es-ES</dc:language>
  <cp:lastModifiedBy>Desconocido </cp:lastModifiedBy>
  <dcterms:modified xsi:type="dcterms:W3CDTF">2020-06-12T00:05:22Z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