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<sst xmlns="http://schemas.openxmlformats.org/spreadsheetml/2006/main" count="2903" uniqueCount="1695">
  <si>
    <t>OFICINAS VIRTUALES</t>
  </si>
  <si>
    <t>Inicio</t>
  </si>
  <si>
    <t>Renovar</t>
  </si>
  <si>
    <t>Modalidad</t>
  </si>
  <si>
    <t>MyBusiness</t>
  </si>
  <si>
    <t>Comentarios</t>
  </si>
  <si>
    <t>Contacto</t>
  </si>
  <si>
    <t>Teléfono</t>
  </si>
  <si>
    <t>Email</t>
  </si>
  <si>
    <t>Razón Social / Marca</t>
  </si>
  <si>
    <t>Titular</t>
  </si>
  <si>
    <t>Anual</t>
  </si>
  <si>
    <t>pendiente</t>
  </si>
  <si>
    <t xml:space="preserve">Alexandre Flores Pacheco </t>
  </si>
  <si>
    <t>gerencia@westcentral.com.br</t>
  </si>
  <si>
    <t xml:space="preserve">WESTCENTRAL TRUST TRAVEL, S.L. </t>
  </si>
  <si>
    <t xml:space="preserve">Daniel Álvarez Perez </t>
  </si>
  <si>
    <t>dalvarezp@gmail.com</t>
  </si>
  <si>
    <t>HELPER APTITUDE S.L.</t>
  </si>
  <si>
    <t>Irinel Dumitru Cinghina</t>
  </si>
  <si>
    <t>vedovaconsultadoria@gmail.com</t>
  </si>
  <si>
    <t>INVERSIONES OSET 2016 S.L.</t>
  </si>
  <si>
    <t>Oscar Alba Ramos</t>
  </si>
  <si>
    <t>oscar@editorialsinderesis.com</t>
  </si>
  <si>
    <t>EDITORIAL SINDÉRESIS</t>
  </si>
  <si>
    <t>Pedro Miguel Sánchez</t>
  </si>
  <si>
    <t>cristina.rey@serviciosreunidos.es / david.candal@serviciosreunidos.es / pedro@serviciosreunidos.es</t>
  </si>
  <si>
    <t xml:space="preserve">Servicios Reunidos Externalizacion SL </t>
  </si>
  <si>
    <t>Pedro Miguel Sánchez
Cristina Rey</t>
  </si>
  <si>
    <t>Semestral</t>
  </si>
  <si>
    <t>Benito Seseña Torres</t>
  </si>
  <si>
    <t>sesenatorresb@hotmail.com</t>
  </si>
  <si>
    <t>Ana Villalba</t>
  </si>
  <si>
    <t>info@agenciadixit.es</t>
  </si>
  <si>
    <t>SUCCESSFUL SPANISH TRANSLATORS</t>
  </si>
  <si>
    <t>Marly Vanessa Dique Rivero</t>
  </si>
  <si>
    <t>support@veneciaitheadhunterexperts.com</t>
  </si>
  <si>
    <t xml:space="preserve">VENECITAITHEADHUNTEREXPERTS S.L. </t>
  </si>
  <si>
    <t>Lily Dorothy Silva San Román</t>
  </si>
  <si>
    <t>dsilvasr@gmail.com</t>
  </si>
  <si>
    <t>Joanne Paula Ortiz</t>
  </si>
  <si>
    <t>joanne@continentalbio.com</t>
  </si>
  <si>
    <t>CONTINENTAL IMMIGRATION SERVICES</t>
  </si>
  <si>
    <t>Daniel Vicente Ippolito</t>
  </si>
  <si>
    <t>daniel.ippolito@solvalia.com</t>
  </si>
  <si>
    <t>Solvalia</t>
  </si>
  <si>
    <t>Dolores Pérez López</t>
  </si>
  <si>
    <t>romalia@romalia.es</t>
  </si>
  <si>
    <t>Gregorio Pereira Cortes / Lorenzo Núñez Esteban</t>
  </si>
  <si>
    <t>economic2014sl@gmail.com</t>
  </si>
  <si>
    <t>ECONOMIC 2014 S.L.</t>
  </si>
  <si>
    <t>Gregorio Pereira Cortes</t>
  </si>
  <si>
    <t>Miguel Angel Martín</t>
  </si>
  <si>
    <t>mangelmartinhernandez@gmail.com
miguelangel.martin@informatiza.es</t>
  </si>
  <si>
    <t>INFORMATIZA TRANSFORMACIÓN DIGITAL SL</t>
  </si>
  <si>
    <t>Trimestral</t>
  </si>
  <si>
    <t>Cecilia Cortés Cuevas</t>
  </si>
  <si>
    <t>cortcue@gmail.com</t>
  </si>
  <si>
    <t>Jesus Chakour</t>
  </si>
  <si>
    <t>j.chakour@mxspain.com</t>
  </si>
  <si>
    <t>MX Spain SL</t>
  </si>
  <si>
    <t xml:space="preserve">Trimestral </t>
  </si>
  <si>
    <t>Sergio Mateo</t>
  </si>
  <si>
    <t>s.mateo@sportmedia.es</t>
  </si>
  <si>
    <t>SPORTMEDIA CONTENIDOS SL</t>
  </si>
  <si>
    <t>Miguel Ángel Martínez Núñez</t>
  </si>
  <si>
    <t>martinez@grupovirtualnet.com,</t>
  </si>
  <si>
    <t>Miguel Angel (Maiko Martínez /ACADEMIA BOLSA MADRID )</t>
  </si>
  <si>
    <t>no renueva</t>
  </si>
  <si>
    <t>Samantha de Noia</t>
  </si>
  <si>
    <t>contact.sdn09@gmail.com</t>
  </si>
  <si>
    <t>9 SMOKING BARRELS</t>
  </si>
  <si>
    <t>pendiente, se envía wa y correo, dice que lo gestiona , cambia al 31dic, pasa de semestral a trimestral</t>
  </si>
  <si>
    <t>Daniel Regueras Viñas</t>
  </si>
  <si>
    <t>danielregueras@gmail.com</t>
  </si>
  <si>
    <t xml:space="preserve">MOVE4WARD B.V. </t>
  </si>
  <si>
    <t>Jesús Ángel Martín Díez</t>
  </si>
  <si>
    <t>jangelmartin@outlook.com</t>
  </si>
  <si>
    <t>Carlo Golik</t>
  </si>
  <si>
    <t>carlo.golik@grupo-ole.es</t>
  </si>
  <si>
    <t>Catatumbo Solutions SL</t>
  </si>
  <si>
    <t>Luis Alberto Vázquez López</t>
  </si>
  <si>
    <t>luisvazquez007@gmail.com</t>
  </si>
  <si>
    <t>Joemi Margarita Pimentel</t>
  </si>
  <si>
    <t>email joemi.pimentel@gmail.com</t>
  </si>
  <si>
    <t>WE ARE PIMAS S.L.</t>
  </si>
  <si>
    <t>Lyubov Bokhonko</t>
  </si>
  <si>
    <t>multicarseuropaalliance@gmail.com</t>
  </si>
  <si>
    <t>Multicars Europa Alliance S.L.U.</t>
  </si>
  <si>
    <t>Falta el NIE</t>
  </si>
  <si>
    <t>Unai de la Rica</t>
  </si>
  <si>
    <t>delaricaunai@gmail.com</t>
  </si>
  <si>
    <t>UDLR VENTURES</t>
  </si>
  <si>
    <t>Más tarde necesita la factura a nombre de las dos empresas, para presentarla ante la factura inicial, presentada a su nombre</t>
  </si>
  <si>
    <t>HIRU LEGACY VENTURES</t>
  </si>
  <si>
    <t>Rocío Herrera</t>
  </si>
  <si>
    <t>rocioherreram@hotmail.com</t>
  </si>
  <si>
    <t>NOBLE ROOTS SL</t>
  </si>
  <si>
    <t>Luis Carlos Guerrero Corrales</t>
  </si>
  <si>
    <t>lucas.gerencia@7sealogistic.es</t>
  </si>
  <si>
    <t>YSAMAR Global Trade S.L</t>
  </si>
  <si>
    <t>Camilo Sierra</t>
  </si>
  <si>
    <t>camilo@wblive.co.uk</t>
  </si>
  <si>
    <t>WB LIVE PRODUCTIONS, SOCIEDAD LIMITADA</t>
  </si>
  <si>
    <t>Emilio</t>
  </si>
  <si>
    <t>tokyo.fafa@gmail.com</t>
  </si>
  <si>
    <t>FANTASISTA FOOTBALL ACADEMY LLC.</t>
  </si>
  <si>
    <t>Saitomi Yokoyama</t>
  </si>
  <si>
    <t>Jose María Visockas</t>
  </si>
  <si>
    <t>jmv@saldoya.net</t>
  </si>
  <si>
    <t>Giomar Miguel Marte Feliz</t>
  </si>
  <si>
    <t>sales@strongesthero.com</t>
  </si>
  <si>
    <t>STRONGEST HERO S.L.</t>
  </si>
  <si>
    <t>Daniela Valdivieso</t>
  </si>
  <si>
    <t>635 280 319</t>
  </si>
  <si>
    <t>daniela.vm@red4sec.com</t>
  </si>
  <si>
    <t>Red4Sec Cybersecurity SL</t>
  </si>
  <si>
    <t>Álvaro Díaz Hernández</t>
  </si>
  <si>
    <t>Eugene Vayman</t>
  </si>
  <si>
    <t>ev@intruforce.com</t>
  </si>
  <si>
    <t>INTRUFORCE S.L.</t>
  </si>
  <si>
    <t>Rafael del Castillo es su abogado</t>
  </si>
  <si>
    <t>Mario Cornacchia Lobato</t>
  </si>
  <si>
    <t>adm.artenix@gmail.com</t>
  </si>
  <si>
    <t>ARTENIX MARKET, SL</t>
  </si>
  <si>
    <t>Paiuta Irina</t>
  </si>
  <si>
    <t>Miguel Gómez Treviño</t>
  </si>
  <si>
    <t>miguel.gomez@gotrez.es</t>
  </si>
  <si>
    <t>Miguel Gómez Treviño / GOTREZ consultoria</t>
  </si>
  <si>
    <t>Pablo del Olmo López</t>
  </si>
  <si>
    <t>pablo@delolmo.me</t>
  </si>
  <si>
    <t>Metacortex Software SL</t>
  </si>
  <si>
    <t>Jesus Vicente Arinero</t>
  </si>
  <si>
    <t>direccion@donquixotetours.com</t>
  </si>
  <si>
    <t>DON QUIXOTE TOURS,SL</t>
  </si>
  <si>
    <t>Juan Pablo Sainz Martínez</t>
  </si>
  <si>
    <t>665 53 61 50</t>
  </si>
  <si>
    <t>administracion@afullpro.es</t>
  </si>
  <si>
    <t>A FULL PROYECTOS SL.</t>
  </si>
  <si>
    <t>Vicente Bargueño Ariza</t>
  </si>
  <si>
    <t>info@siluro.es</t>
  </si>
  <si>
    <t>MULTISERVICIOS SILURO S.L.</t>
  </si>
  <si>
    <t>Juan Pablo tramitó su oficina virtual</t>
  </si>
  <si>
    <t>Joseph Miguelson</t>
  </si>
  <si>
    <t>603 47 15 23</t>
  </si>
  <si>
    <t>mjoseph@canoroyabsoluto.com</t>
  </si>
  <si>
    <t>ALIMUNDO IMPORT Y EXPORT SL</t>
  </si>
  <si>
    <t>María Luján López Gutierrez</t>
  </si>
  <si>
    <t>meitnerpd@gmail.com</t>
  </si>
  <si>
    <t>MEITNER PROJECTS DEVELOPMENT SL</t>
  </si>
  <si>
    <t>Adrián</t>
  </si>
  <si>
    <t>adrian@drillster.com</t>
  </si>
  <si>
    <t>DRILLSTER SPAIN SL</t>
  </si>
  <si>
    <t>Marco Van Skertenburg</t>
  </si>
  <si>
    <t>+31652628712</t>
  </si>
  <si>
    <t>gregorio@ttesdelsur.com</t>
  </si>
  <si>
    <t>GLOBAL LOGISTIC SPAIN 16.07 S.L.</t>
  </si>
  <si>
    <t>Maria Angulo</t>
  </si>
  <si>
    <t>mangulo@beetween.com</t>
  </si>
  <si>
    <t>BEETWEEN SAS</t>
  </si>
  <si>
    <t>Christophe Jean-Marie Dacre-Wright</t>
  </si>
  <si>
    <t>César Octaviano Martins Arenal</t>
  </si>
  <si>
    <t>cesar.areal@amplitudenet.pt</t>
  </si>
  <si>
    <t>AMPLITUDE NET, LDA</t>
  </si>
  <si>
    <t>Brisa Cherro</t>
  </si>
  <si>
    <t>mpa@avacontent.com - operaciones@utopicsoil.com</t>
  </si>
  <si>
    <t>UTOPICUS DISTRIBUCIÓN S.L.</t>
  </si>
  <si>
    <t>Miguel Corral La Roda</t>
  </si>
  <si>
    <t>otro numero: 919890298</t>
  </si>
  <si>
    <t>Amaia Dueñas</t>
  </si>
  <si>
    <t>gest.avanza@gmail.com/ gestion@avanzaformaciongrupo.com</t>
  </si>
  <si>
    <t>AVANZA FORMACIÓN EMPRENDE, S.L.
AVANZA FORMACIÓN ACCIÓN SOCIAL, S.L.</t>
  </si>
  <si>
    <t>Carlos Agudo López</t>
  </si>
  <si>
    <t>Jose María Núñez Asensio (IPC 01 AGO)</t>
  </si>
  <si>
    <t>chema@traddu.com</t>
  </si>
  <si>
    <t>TRADDU Chema Núñez</t>
  </si>
  <si>
    <t>Jose María Núñez</t>
  </si>
  <si>
    <t>Me comenta que quiere que digamos a los clientes que van a la oficina preguntando por ellos, que hay que ir con cita previa y que mejor llamen al telf de la web</t>
  </si>
  <si>
    <t>Maria Camino Iribarren Bengoechea (IPC 01 FEB)</t>
  </si>
  <si>
    <t>cibharem@yahoo.es</t>
  </si>
  <si>
    <t>Maria Camino Iribarren Bengoechea</t>
  </si>
  <si>
    <t>Camino Iribarren Bengoechea</t>
  </si>
  <si>
    <t>César Eduardo Jiménez Gámez (IPC 01 NOV)</t>
  </si>
  <si>
    <t>cesar.jimenezgamez@gmail.com</t>
  </si>
  <si>
    <t>CJ CREATING SOLUTIONS SLU</t>
  </si>
  <si>
    <t>César Eduardo Jiménez Gámez</t>
  </si>
  <si>
    <t>Vanessa Ferreira de Carvalho</t>
  </si>
  <si>
    <t>es.vanessafc@gmail.com</t>
  </si>
  <si>
    <t>M Marie Madeleine Emporium</t>
  </si>
  <si>
    <t>Alfredo Brito (IPC 01 NOV)</t>
  </si>
  <si>
    <t>albridiz@gmail.com</t>
  </si>
  <si>
    <t>JingleBit</t>
  </si>
  <si>
    <t>Alfredo Brito</t>
  </si>
  <si>
    <t>Emiliano Sinde Robledo (IPC 01 ABR)</t>
  </si>
  <si>
    <t>emiliano.sinde15@gmail.com</t>
  </si>
  <si>
    <t>Emiliano Sinde Robledo</t>
  </si>
  <si>
    <t>José González Villarreal</t>
  </si>
  <si>
    <t>gestion@healing-hands.academy / info@healing-hands.academy</t>
  </si>
  <si>
    <t>PRÓXIMAMENTE tendrá una sociedad (nov-dic) healing hands</t>
  </si>
  <si>
    <t>1 sep 24</t>
  </si>
  <si>
    <t>Óscar Gustavo Jimenez Crespo</t>
  </si>
  <si>
    <t>flashstreetgroup@gmail.com</t>
  </si>
  <si>
    <t>FLASH FAST FOOD &amp; LOGISTIC SL</t>
  </si>
  <si>
    <t>Aurora Di Padua</t>
  </si>
  <si>
    <t>aurora.d@acmesl.es</t>
  </si>
  <si>
    <t>ACME HUB SL</t>
  </si>
  <si>
    <t>Giovanni Cecchini</t>
  </si>
  <si>
    <t>Ana Belén Rufo Santos</t>
  </si>
  <si>
    <t>belenrufo@gmail.com</t>
  </si>
  <si>
    <t>SECVOLVE S.L.</t>
  </si>
  <si>
    <t>LOGO 01/MAY</t>
  </si>
  <si>
    <t>Caroline Jeannette Franco</t>
  </si>
  <si>
    <t>beltratramites@gmail.com</t>
  </si>
  <si>
    <t>Caroline Jeannette Franco / BELTRA TRAMITES</t>
  </si>
  <si>
    <t>NO FACTURA por intercambio de servicios
Pueden llegar notificaciones a su nombre o al nombre de Beltra. Visados y Extranjería.</t>
  </si>
  <si>
    <t>Aleksandr Pilipenko</t>
  </si>
  <si>
    <t>altafard@proton.me</t>
  </si>
  <si>
    <t>NO RENUEVA, DAR DE BAJA AL FINALIZAR</t>
  </si>
  <si>
    <t>Nicolas Vivacqua</t>
  </si>
  <si>
    <t>nicolasvivacqua@hotmail.com</t>
  </si>
  <si>
    <t>R2V HOME S.L.</t>
  </si>
  <si>
    <t>Gonzalo Vergara Avilez</t>
  </si>
  <si>
    <t>gonzalovergaraavilez@gmail.com / 604398835</t>
  </si>
  <si>
    <t>Miguel Ceballos</t>
  </si>
  <si>
    <t>mceballosrodriguezconde@gmail.com</t>
  </si>
  <si>
    <t>BENVESTA S.L.</t>
  </si>
  <si>
    <t>NO RENUEVA EL AÑO QUE VIENE</t>
  </si>
  <si>
    <t>Miguel Ángel Algarra Parejo</t>
  </si>
  <si>
    <t>miguel@agenciaeme.es</t>
  </si>
  <si>
    <r>
      <rPr>
        <rFont val="Verdana"/>
        <color rgb="FF000000"/>
      </rPr>
      <t xml:space="preserve">Miguel Ángel Algarra Parejo </t>
    </r>
    <r>
      <rPr>
        <rFont val="Verdana"/>
        <b/>
        <color rgb="FF000000"/>
      </rPr>
      <t>(AGENCIA EME)</t>
    </r>
  </si>
  <si>
    <t>Jose Romera Cañamero</t>
  </si>
  <si>
    <t>ecomarketingmeta@gmail.com</t>
  </si>
  <si>
    <t>ECOMARKETING META S.L.</t>
  </si>
  <si>
    <t>Beatriz Cortés Morillo</t>
  </si>
  <si>
    <t>magaridicomo@gmail.com
 beatrizcortesmorillo@gmail.com</t>
  </si>
  <si>
    <t>MAGARI DI COMO S.L.</t>
  </si>
  <si>
    <t xml:space="preserve">Javier Milara </t>
  </si>
  <si>
    <t>smansilla@qquirurgica.es
jmilara@ceconsulting.es</t>
  </si>
  <si>
    <t>MMG &amp; T EMPRESARIOS S.A.</t>
  </si>
  <si>
    <t>Samuel Mansilla Pozuelo</t>
  </si>
  <si>
    <t xml:space="preserve">contacto: nuria 954542647 / 626223110 </t>
  </si>
  <si>
    <t>Luis Berzosa</t>
  </si>
  <si>
    <t>luis@asesoriaberzosa.es</t>
  </si>
  <si>
    <t>REFORMAS Y CONSTRUCCIONES SAMROFER S.L.</t>
  </si>
  <si>
    <t>Eduardo Núñez Crespo</t>
  </si>
  <si>
    <t>si</t>
  </si>
  <si>
    <t>Alberto Fernández</t>
  </si>
  <si>
    <t>alberto@innovadeluxe.com</t>
  </si>
  <si>
    <t>INNOVADELUXE DISEÑO Y DESARROLLO WEB</t>
  </si>
  <si>
    <t>Diego Moreno Boukherys</t>
  </si>
  <si>
    <t>allges2023@gmail.com
servicialsoy@gmail.com</t>
  </si>
  <si>
    <t>SERVICIALSOY S.L.</t>
  </si>
  <si>
    <t>Javier Chico Céspedes</t>
  </si>
  <si>
    <t>javier.chico@gmail.com</t>
  </si>
  <si>
    <t xml:space="preserve">MONI VENTURES S.L. </t>
  </si>
  <si>
    <t>Isidro Jarque</t>
  </si>
  <si>
    <t>ijarque1988@gmail.com</t>
  </si>
  <si>
    <t>WINBACK HOLMES SL</t>
  </si>
  <si>
    <t>Marcin (Grazyna)</t>
  </si>
  <si>
    <t>g.nowak@abartispharma.com</t>
  </si>
  <si>
    <t>ABARTIS PHARMA</t>
  </si>
  <si>
    <t>Grazyna Maria Nowak</t>
  </si>
  <si>
    <t>Jose Francisco Chamero Orts</t>
  </si>
  <si>
    <t>chameroabogados@icam.es</t>
  </si>
  <si>
    <t>Andrew Karakotov</t>
  </si>
  <si>
    <t>akarakotov@gmail.com</t>
  </si>
  <si>
    <t xml:space="preserve">logo dic 24 </t>
  </si>
  <si>
    <t>Edgar Martorell Fernández</t>
  </si>
  <si>
    <t>info@legaleseu.es</t>
  </si>
  <si>
    <t>LegalES Consulting</t>
  </si>
  <si>
    <t>Pedro Antonio Rodriguez Rodriguez y  Andrea Joselin De Sousa De Nobrega</t>
  </si>
  <si>
    <t>Lorena Natalia Gutierrez</t>
  </si>
  <si>
    <t>grupolochang@gmail.com</t>
  </si>
  <si>
    <t>LOCHANG GROUP SL</t>
  </si>
  <si>
    <t>Jaione Santiago San Vicente</t>
  </si>
  <si>
    <t>jaiosantiago@gmail.com</t>
  </si>
  <si>
    <t>Emilio González Martín</t>
  </si>
  <si>
    <t>emiliossss@hotmail.com</t>
  </si>
  <si>
    <t>Iván Valencia Fernández</t>
  </si>
  <si>
    <t>ivanvalenciafdez@gmail.com</t>
  </si>
  <si>
    <r>
      <rPr>
        <rFont val="Verdana"/>
        <color rgb="FF000000"/>
      </rPr>
      <t xml:space="preserve">Iván Valencia (adanevabisuteria.com) </t>
    </r>
    <r>
      <rPr>
        <rFont val="Verdana"/>
        <color rgb="FF1155CC"/>
        <u/>
      </rPr>
      <t>calzadosgea.com</t>
    </r>
  </si>
  <si>
    <t>Juan Diego Ortiz Palma</t>
  </si>
  <si>
    <t>juandiegoortizpalma@gmail.com</t>
  </si>
  <si>
    <t>Tequila Hub</t>
  </si>
  <si>
    <t>Juan Diego Ortiz</t>
  </si>
  <si>
    <t>DAR DE BAJA AL FINALIZAR</t>
  </si>
  <si>
    <t>Miguel Pau</t>
  </si>
  <si>
    <t>administracion@cryptotechfin.com</t>
  </si>
  <si>
    <t>CRYPTO TECHFIN SL</t>
  </si>
  <si>
    <t>Miguel Pagán Murphy</t>
  </si>
  <si>
    <t xml:space="preserve">miguel@cryptotechfin.com / </t>
  </si>
  <si>
    <t xml:space="preserve">Nora </t>
  </si>
  <si>
    <t>finance@bloobirds.com</t>
  </si>
  <si>
    <t xml:space="preserve">BLOOBIRDS S.L. </t>
  </si>
  <si>
    <t>Toni Cáliz Cornellana</t>
  </si>
  <si>
    <t>30 sep 25</t>
  </si>
  <si>
    <t>Joe Merino Cabanillas</t>
  </si>
  <si>
    <t>dentether2024@gmail.com</t>
  </si>
  <si>
    <t>RH ODONTONEXTGEN S.L.</t>
  </si>
  <si>
    <t>Jorge González Sanz</t>
  </si>
  <si>
    <t>info@grupohiregon.com</t>
  </si>
  <si>
    <r>
      <rPr>
        <rFont val="Verdana"/>
        <color rgb="FF000000"/>
        <sz val="10.0"/>
      </rPr>
      <t xml:space="preserve">SHAMKARA ESTILISTAS S.L.
SEVERAL INVEST S.L.
HERGON HOTELS AND RESORTS S.L.
</t>
    </r>
    <r>
      <rPr>
        <rFont val="Verdana"/>
        <b/>
        <color rgb="FF000000"/>
        <sz val="10.0"/>
      </rPr>
      <t>PROYECTOS SAN MILLAN S.L</t>
    </r>
  </si>
  <si>
    <t xml:space="preserve">Facturar con los datos de PROYECTOS SAN MILLAN S.L.
4 empresas a 15€/mes cada una
</t>
  </si>
  <si>
    <t>Carlos Gabriel Jimenez Treviño</t>
  </si>
  <si>
    <t>carlos@takyon.dev</t>
  </si>
  <si>
    <t>BOTAS DIGITAL LAB S.L.</t>
  </si>
  <si>
    <t>Carlos Sánchez Pacheco</t>
  </si>
  <si>
    <t>csptoledo@gmail.com
mantenimientosdemadrid@gmail.com</t>
  </si>
  <si>
    <t>MANTENIMIENTOS DE MADRID S.L</t>
  </si>
  <si>
    <t>Pendiente que lo envíe firmado</t>
  </si>
  <si>
    <t>Alejandro Gallego Sánchez</t>
  </si>
  <si>
    <r>
      <rPr>
        <rFont val="Verdana"/>
        <b/>
        <color rgb="FF000000"/>
      </rPr>
      <t xml:space="preserve">unqsystems@gmail.com
</t>
    </r>
    <r>
      <rPr>
        <rFont val="Verdana"/>
        <color rgb="FF000000"/>
      </rPr>
      <t>a.gallegosanchez@protonmail.com</t>
    </r>
  </si>
  <si>
    <t>UNQ SYSTEMS &amp; SOLUTIONS S.L.</t>
  </si>
  <si>
    <t>Sergio es su socio, quien llamó para saber info</t>
  </si>
  <si>
    <t>Matteo Tenconi Malinverno</t>
  </si>
  <si>
    <t>matteo.tenco@gmail.com</t>
  </si>
  <si>
    <t>Ayelen Beatriz Zulliger Pizarro</t>
  </si>
  <si>
    <t>abzulliger@gmail.com</t>
  </si>
  <si>
    <t>Emilio Romero Alba</t>
  </si>
  <si>
    <t>emilioromeroalba@gmail.com</t>
  </si>
  <si>
    <t>Federico Martin Mendez Castellazzi</t>
  </si>
  <si>
    <t>fedecastellazzi@icloud.com</t>
  </si>
  <si>
    <t>MOLISIMA S.L.</t>
  </si>
  <si>
    <t>Li Tang</t>
  </si>
  <si>
    <t>support@nefelibatanook.com</t>
  </si>
  <si>
    <t>Miguel Ángel Pascual Traid</t>
  </si>
  <si>
    <r>
      <rPr>
        <rFont val="Verdana"/>
        <b/>
        <color rgb="FF000000"/>
      </rPr>
      <t xml:space="preserve">havenrealtyvalencia@gmail.com
</t>
    </r>
    <r>
      <rPr>
        <rFont val="Verdana"/>
        <color rgb="FF000000"/>
      </rPr>
      <t>gekkoipsa@gmail.com</t>
    </r>
  </si>
  <si>
    <t>HAVEN REALTY SL</t>
  </si>
  <si>
    <t>Laura Quintana Villar</t>
  </si>
  <si>
    <t>laura.qv.psi@gmail.com</t>
  </si>
  <si>
    <t>Jose Luis Pinela Ocaña</t>
  </si>
  <si>
    <t>jlpinela@gmail.com</t>
  </si>
  <si>
    <t>Febechi Afamefule Afamefule</t>
  </si>
  <si>
    <t>febechi.afamefule@gmail.com</t>
  </si>
  <si>
    <t>Mario Piñero</t>
  </si>
  <si>
    <t>info@atlasvia.com</t>
  </si>
  <si>
    <t>Mario Piñero / ATLASVIA</t>
  </si>
  <si>
    <t>Jose Luis</t>
  </si>
  <si>
    <t>jlcastillolorenzo@gmail.com</t>
  </si>
  <si>
    <t>ACERO TECNÓLOGIA SL</t>
  </si>
  <si>
    <t>David Cuaran Jaramillo</t>
  </si>
  <si>
    <t>davidcuaran22@gmail.com</t>
  </si>
  <si>
    <t>CARIBBEAN SUPPORT AND FLIGHT SERVICES LLC</t>
  </si>
  <si>
    <t>SI</t>
  </si>
  <si>
    <t>Alejandro Escribano</t>
  </si>
  <si>
    <t>administracion@oceano-it.es</t>
  </si>
  <si>
    <t>TROJAN SOLUTIONS SL (OCEANO IT)</t>
  </si>
  <si>
    <t>Carlos Alberto Picher Gallardo</t>
  </si>
  <si>
    <t>cambian de plan trimestral a plan anual</t>
  </si>
  <si>
    <t>Mireya Serrano Matarán</t>
  </si>
  <si>
    <t>mireyaserranom@gmail.com</t>
  </si>
  <si>
    <t>Kurt Woischytzky</t>
  </si>
  <si>
    <t>kurt@kurtcreative.de</t>
  </si>
  <si>
    <t>Gunther Aleksander Ruppelt Ceballos</t>
  </si>
  <si>
    <t>aleksander@glogs.com.br</t>
  </si>
  <si>
    <t>Pedro Javier Ramón Navarro</t>
  </si>
  <si>
    <t>contabilidad@blackarmy.es</t>
  </si>
  <si>
    <t>BLACK ARMY CORP SL</t>
  </si>
  <si>
    <t>Ion Strungaru</t>
  </si>
  <si>
    <t>ionstrungaru065@gmail.com</t>
  </si>
  <si>
    <t>Sheila Méndez Núñez</t>
  </si>
  <si>
    <t>sheilamendeznunez@gmail.com</t>
  </si>
  <si>
    <t>WAYVANT SL</t>
  </si>
  <si>
    <t xml:space="preserve">Jesús Hernández </t>
  </si>
  <si>
    <t>witty.shops.amz@gmail.com
jesusht87@gmail.com</t>
  </si>
  <si>
    <t>WITTY STORE S.L.</t>
  </si>
  <si>
    <t>María Pilar Arbelo Ruano</t>
  </si>
  <si>
    <t>Jose Manuel Rebollido</t>
  </si>
  <si>
    <t>navalrebollido@hotmail.com</t>
  </si>
  <si>
    <t>Pedro Srnec</t>
  </si>
  <si>
    <t>cino@coserima.com</t>
  </si>
  <si>
    <t>COSERIMA SL</t>
  </si>
  <si>
    <t>Miguel Ángel Pérez Gollerizo</t>
  </si>
  <si>
    <t>golleretail@yahaoo.es</t>
  </si>
  <si>
    <t xml:space="preserve">GOLLE RETAIL S.L. </t>
  </si>
  <si>
    <t>logo nov 24</t>
  </si>
  <si>
    <t>Miguel Alejandro Rodriguez Franco</t>
  </si>
  <si>
    <t>miguelarfvio@gmail.com
info@plusmetrica.com</t>
  </si>
  <si>
    <t>PLUS METRICA S.L.</t>
  </si>
  <si>
    <t>Americo Conde Sumire</t>
  </si>
  <si>
    <t>49 1746810510</t>
  </si>
  <si>
    <t>americoconde25@gmail.com</t>
  </si>
  <si>
    <t>Alejandro Robledo Palop</t>
  </si>
  <si>
    <t>aropalop@gmail.com</t>
  </si>
  <si>
    <t>Gregorio Toribio Castellanos</t>
  </si>
  <si>
    <t>quierocars@gmail.com</t>
  </si>
  <si>
    <t>GREGORIO TORIBIO / QUIERO CARS</t>
  </si>
  <si>
    <t>Sérgio Paulo Netto Nunes</t>
  </si>
  <si>
    <t>legal.es@liqui.do / snunes@liqui.do</t>
  </si>
  <si>
    <t>LIQUI.DO RENTING S.L.</t>
  </si>
  <si>
    <t>Maria Rosario Teva Villén</t>
  </si>
  <si>
    <t>rtevavillen@gmail.com 
apepideporte@gmail.com</t>
  </si>
  <si>
    <t>ASOCIACIÓN PROFESIONAL ESPAÑOLA DE PERITOS DE LA INDUSTRIA DEL DEPORTE</t>
  </si>
  <si>
    <t>Ihor rubby</t>
  </si>
  <si>
    <t>multiaccionesalliance@gmail.com</t>
  </si>
  <si>
    <t>MULTIACCIONES ALLIANCE SL</t>
  </si>
  <si>
    <t>Yadier Fernández Tamayo</t>
  </si>
  <si>
    <t>hello@mananatour.com</t>
  </si>
  <si>
    <t>Manana Spirit S.L</t>
  </si>
  <si>
    <t>Misael González Rodríguez</t>
  </si>
  <si>
    <t>misaelgr92@gmail.com</t>
  </si>
  <si>
    <t>AgriJover</t>
  </si>
  <si>
    <t>Adrián Domínguez Martín</t>
  </si>
  <si>
    <t>dominguezcerrajeria24h@gmail.com</t>
  </si>
  <si>
    <t>Cerrajería Domínguez</t>
  </si>
  <si>
    <t>David Jimenez Lobato</t>
  </si>
  <si>
    <t>david.jimenez@glovendi.es</t>
  </si>
  <si>
    <t>GLOVENDI CONSULTORES SL</t>
  </si>
  <si>
    <t>Elena Fernandez-Cotarelo Heras</t>
  </si>
  <si>
    <t>elenafcotarelo@gmail.com</t>
  </si>
  <si>
    <t>Carlos Cantos Carrilero</t>
  </si>
  <si>
    <t>info@onlinetraductores.com</t>
  </si>
  <si>
    <t>ONLINE TRADUCTORES SL</t>
  </si>
  <si>
    <t>Tyler Garret Cole</t>
  </si>
  <si>
    <t>tyler@onlyauth.io</t>
  </si>
  <si>
    <t>ONLYAUTH TECHNOLOGIES SL</t>
  </si>
  <si>
    <t>renueva</t>
  </si>
  <si>
    <t>Sonia Coso Encabo</t>
  </si>
  <si>
    <t>sonia.coso@icam.es</t>
  </si>
  <si>
    <t>es posible que lleguen notificaciones a nombre de Juan Rodriguez Rubio</t>
  </si>
  <si>
    <t>Juan José Marín</t>
  </si>
  <si>
    <t>620 57 31 66</t>
  </si>
  <si>
    <t>pepe@tantio.com</t>
  </si>
  <si>
    <t>ARQUITECTURA VANGUARDIA SHIZUKESA SL</t>
  </si>
  <si>
    <t>Juan José Marín Ruiz</t>
  </si>
  <si>
    <t xml:space="preserve">Anual </t>
  </si>
  <si>
    <t xml:space="preserve">Jesus Perez Valdeolivas </t>
  </si>
  <si>
    <t>jesusperezvaldeolivas55@gmail.com</t>
  </si>
  <si>
    <t xml:space="preserve">PLEASURE DOCTOR S.L. </t>
  </si>
  <si>
    <t>Luis Hernández</t>
  </si>
  <si>
    <t>apoyoygestion@apoyoygestion.es</t>
  </si>
  <si>
    <t>APOYO Y GESTIÓN GLOBAL</t>
  </si>
  <si>
    <t>Raúl Alelu Paz</t>
  </si>
  <si>
    <t>alelupaz@gmail.com</t>
  </si>
  <si>
    <t>SELECTIA ANALYTICS SL</t>
  </si>
  <si>
    <t>Ana Clara Fernández</t>
  </si>
  <si>
    <t>administracion@base4sec.com</t>
  </si>
  <si>
    <t>BASE4 Security USA LLC.</t>
  </si>
  <si>
    <t>Luis Alberto Cruz</t>
  </si>
  <si>
    <t>54911 6053 2000</t>
  </si>
  <si>
    <t>Daniela Gimeno Pisano</t>
  </si>
  <si>
    <r>
      <rPr>
        <rFont val="&quot;Helvetica Neue&quot;, sans-serif"/>
        <color rgb="FF1155CC"/>
        <sz val="12.0"/>
        <u/>
      </rPr>
      <t>admin@ambiviumagency.com</t>
    </r>
  </si>
  <si>
    <t>Marcar Consultoría Digital S.L</t>
  </si>
  <si>
    <t xml:space="preserve">Tomasz Marian Onderski </t>
  </si>
  <si>
    <t>tomasz.onderski@maxgrain.com</t>
  </si>
  <si>
    <t xml:space="preserve">MAXGRAIN SL </t>
  </si>
  <si>
    <t>Daniel Pedraza</t>
  </si>
  <si>
    <t>admon@eibens.com
daniel.pedraza@eibens.com
madrid@eibens.com</t>
  </si>
  <si>
    <t>EIBENS CONSULTING SL</t>
  </si>
  <si>
    <t>Daniel Joaquín Pedraza Nogueira</t>
  </si>
  <si>
    <t>Mikhael Jaime Shamis Mezrahi</t>
  </si>
  <si>
    <t>Mjsm@gpkam.com</t>
  </si>
  <si>
    <t>Stem Cell Bank of Switzerland</t>
  </si>
  <si>
    <t>Ignacio Amer Estrada</t>
  </si>
  <si>
    <t>ignamer@hotmail.es</t>
  </si>
  <si>
    <t>AGENDART (NO USARÁ NOTELIBRO S.L)</t>
  </si>
  <si>
    <t>Gabriel Fernández de la Villa</t>
  </si>
  <si>
    <t>gferna09@gmail.com</t>
  </si>
  <si>
    <t>POCAFINDER</t>
  </si>
  <si>
    <t>LOGO, puesto 7</t>
  </si>
  <si>
    <t>Adrian Gepner Hayon</t>
  </si>
  <si>
    <t>cliente@informescoches.com</t>
  </si>
  <si>
    <t>INFORMES COCHES REVISION PRE-COMPRA DE COCHES</t>
  </si>
  <si>
    <t>email personal: adriangepner@gmail.com</t>
  </si>
  <si>
    <t>LOGO may 25, PUESTO 9</t>
  </si>
  <si>
    <t>Tomas Rubi Camprubi</t>
  </si>
  <si>
    <t>hola@tachanexperiencias.com</t>
  </si>
  <si>
    <t>TACHÁN REGALOS SL / TACHAN EXPER</t>
  </si>
  <si>
    <t>otro contacto: Nil nil@tachanexperiencias.com</t>
  </si>
  <si>
    <t>Luzmila Garay García</t>
  </si>
  <si>
    <t>lgaray@altiex.es</t>
  </si>
  <si>
    <t>CRESIA CONSULTING (ALTIEX LIFE SL)</t>
  </si>
  <si>
    <t>Manuel Luis Ramos Espinosa</t>
  </si>
  <si>
    <t>yukanote@outlook.es</t>
  </si>
  <si>
    <t>YUKANOTE, S.L.</t>
  </si>
  <si>
    <t>Jose Alberto Marin Fernandez</t>
  </si>
  <si>
    <t>albertom1902@gmail.com</t>
  </si>
  <si>
    <t>logo dic 24</t>
  </si>
  <si>
    <t>Alejandro Martínez Álvarez</t>
  </si>
  <si>
    <t>comercial@maravatrading.com</t>
  </si>
  <si>
    <t>Marava Trading S.L.</t>
  </si>
  <si>
    <t>67716121 (+64)</t>
  </si>
  <si>
    <t>Haresh Punjabi Thakur</t>
  </si>
  <si>
    <t>newlinemadridsl@gmail.com</t>
  </si>
  <si>
    <t>NEW LINE MADRID SL</t>
  </si>
  <si>
    <t>Wladimir José De Araujo Timaure</t>
  </si>
  <si>
    <t>datwlajo@gmail.com</t>
  </si>
  <si>
    <t>DAT SHOP, S. L</t>
  </si>
  <si>
    <t>Laia Rufi Pages</t>
  </si>
  <si>
    <t>europharmsl@gmail.com</t>
  </si>
  <si>
    <t>Europharm S.L.</t>
  </si>
  <si>
    <t>Denitsa Krasimirova Gicheva</t>
  </si>
  <si>
    <t>dm8inversiones@yahoo.com</t>
  </si>
  <si>
    <t>DM 8 INVERSIONES S.L</t>
  </si>
  <si>
    <t>Sarah Belén Olarte Pinzón</t>
  </si>
  <si>
    <t>info.sarahbelen.psicosex@gmail.com</t>
  </si>
  <si>
    <t>Sarah Belén Psicosex S.L.</t>
  </si>
  <si>
    <t>Rubén Valenzuela Márquez</t>
  </si>
  <si>
    <t>rvalenzuelamarquez@gmail.com</t>
  </si>
  <si>
    <t xml:space="preserve">TEKYROOTS S.L. </t>
  </si>
  <si>
    <t>David Lázaro Sampietro</t>
  </si>
  <si>
    <t>gestion@miculacu.com</t>
  </si>
  <si>
    <t>ASOC CULTURAL Y DEPORTIVA MICULACU</t>
  </si>
  <si>
    <t>Amador Mas</t>
  </si>
  <si>
    <t>a.mas@freixanetwellness.com</t>
  </si>
  <si>
    <t>Wellnia BCN</t>
  </si>
  <si>
    <t>Jaime Freixanet Picañol</t>
  </si>
  <si>
    <t>Ismael Martín Benítez</t>
  </si>
  <si>
    <t>ismael@ismaelmartin.com</t>
  </si>
  <si>
    <t>Gestión de Festivales / Selected Films</t>
  </si>
  <si>
    <t xml:space="preserve">       </t>
  </si>
  <si>
    <t>Raul Dario Noguera Castro</t>
  </si>
  <si>
    <t>hola@lanpixel.com</t>
  </si>
  <si>
    <t>Micropixel Solutions SL</t>
  </si>
  <si>
    <t>dario@lanpixel.com</t>
  </si>
  <si>
    <t>Javier Diñeiro Deiros</t>
  </si>
  <si>
    <t>javierdineiro@grupoingeisa.com</t>
  </si>
  <si>
    <t>REVEUR HOME SL</t>
  </si>
  <si>
    <t>ESINAR INGENIERIA Y ARQUITECTURA SL</t>
  </si>
  <si>
    <t>Saeed Shokrnia</t>
  </si>
  <si>
    <t>saeedshokrnia@yahoo.com</t>
  </si>
  <si>
    <t>Faysal Assakale Briguech</t>
  </si>
  <si>
    <t>hola@vatgreentax.com</t>
  </si>
  <si>
    <t>fassakale VAT &amp; GREEN TAX SERVICES S.L.U</t>
  </si>
  <si>
    <t>Susana Cervera Barriga</t>
  </si>
  <si>
    <t xml:space="preserve"> </t>
  </si>
  <si>
    <t>serseo.elcasar@gmail.com</t>
  </si>
  <si>
    <t>SOLUCIONES DIGITALES DOSIT, S.L</t>
  </si>
  <si>
    <t>Nodege Araujo Mesquita</t>
  </si>
  <si>
    <t>nodege@hotmail.com</t>
  </si>
  <si>
    <t>SPRUCEHOLMES SL</t>
  </si>
  <si>
    <t>Rafael Fontes</t>
  </si>
  <si>
    <t>rafa.fontes.munoz@gmail.com</t>
  </si>
  <si>
    <t>CORO DE ARQUITECTOS DE MADRID</t>
  </si>
  <si>
    <t>Julia Pomar Perez</t>
  </si>
  <si>
    <t xml:space="preserve">Wanderson Rodrigues Ferreira </t>
  </si>
  <si>
    <t>info@rotulosweb.com/info@rotulosweb.com.mx</t>
  </si>
  <si>
    <t xml:space="preserve">NEONLIZATE S.L. </t>
  </si>
  <si>
    <t>David Ergas
Jeremyahu Ergas</t>
  </si>
  <si>
    <t>languagemadrid@gmail.com</t>
  </si>
  <si>
    <t>Into Lingua SL</t>
  </si>
  <si>
    <t>David Ergas</t>
  </si>
  <si>
    <t>inversionesofir@gmail.com</t>
  </si>
  <si>
    <t>GLEGOO SL</t>
  </si>
  <si>
    <t>Ángel Asensio Moreno</t>
  </si>
  <si>
    <t>Natalia (nrv@hogarfincas.com)</t>
  </si>
  <si>
    <t>nrv@hogarfincas.com</t>
  </si>
  <si>
    <t>Industriales Integrales Ibersol SL</t>
  </si>
  <si>
    <t>Juan Carlos Sánchez Quesada</t>
  </si>
  <si>
    <t>Francesc Coronas</t>
  </si>
  <si>
    <t>francesc@grupexist.com</t>
  </si>
  <si>
    <t>Exist Estrategies Formatives SLU</t>
  </si>
  <si>
    <t>Juan Carlos Piñeiro Iglesias</t>
  </si>
  <si>
    <t>xan@antlia.eu / adm@antlia.eu</t>
  </si>
  <si>
    <t>ANTLIA, S.L</t>
  </si>
  <si>
    <t>Maria Paz Cabanelas Perez</t>
  </si>
  <si>
    <t>adm@cividade.gal</t>
  </si>
  <si>
    <t>CIVIDADE, S.L.</t>
  </si>
  <si>
    <t>se dan de baja, si quisieran renovar nos avisan</t>
  </si>
  <si>
    <t>alex@superobotics.com/accounting@superobotics.com</t>
  </si>
  <si>
    <t>SUPER ROBOTICS SL</t>
  </si>
  <si>
    <t>Alex Yoshua Collazo</t>
  </si>
  <si>
    <t>Pedro Delgado Delgado</t>
  </si>
  <si>
    <t>pedrodelgado@elgrupoinformatico.com</t>
  </si>
  <si>
    <t>Pedro Delgado Delgado / GRUPO INFORMATIVO</t>
  </si>
  <si>
    <t>Vanessa Bejarano García</t>
  </si>
  <si>
    <t>bejaranova@gmail.com</t>
  </si>
  <si>
    <t>Daniela Marga</t>
  </si>
  <si>
    <t>daniela.marga@resetmkt.com</t>
  </si>
  <si>
    <t>PRODUCCIONES MARGA S.L.U.</t>
  </si>
  <si>
    <t>Jose Luis Rodriguez Lozano</t>
  </si>
  <si>
    <t>administracion@agenciaformativa.es</t>
  </si>
  <si>
    <t>AGENCIA FORMATIVA IBERICA S.L.</t>
  </si>
  <si>
    <t>Maria Dolores Piqué Moreno</t>
  </si>
  <si>
    <t>mddpiquemoreno22@gmail.com</t>
  </si>
  <si>
    <t>ACROMANTULA DISEÑO DE CALZADO S.L</t>
  </si>
  <si>
    <t>Francisco Javier Ducha Sutil</t>
  </si>
  <si>
    <t>fjducha@gmail.com</t>
  </si>
  <si>
    <t>HashBlock Solutions SL</t>
  </si>
  <si>
    <t>Ricardo Garcia Martinez</t>
  </si>
  <si>
    <t>cyraformacion@gmail.com</t>
  </si>
  <si>
    <t>CYRA FORMACIÓN, S.L.L,</t>
  </si>
  <si>
    <t>Jordi Arribas del Peral</t>
  </si>
  <si>
    <t>jordi@arribascenter.com</t>
  </si>
  <si>
    <t>LEADMEE SL</t>
  </si>
  <si>
    <t>Driss El Rharib Leghrib</t>
  </si>
  <si>
    <t>delrharib@rjben.com</t>
  </si>
  <si>
    <t>RJBEN EUROPEAN GROUP S.L.</t>
  </si>
  <si>
    <t>pendiente devuelto firmado</t>
  </si>
  <si>
    <t>Pedro Manuel Gómez Delgado</t>
  </si>
  <si>
    <t>g.d.pedro.manuel@gmail.com</t>
  </si>
  <si>
    <t>Guillermo Palacin Gomez</t>
  </si>
  <si>
    <t>guillermo@arcform.xyz</t>
  </si>
  <si>
    <t>ARC FORM SL</t>
  </si>
  <si>
    <t xml:space="preserve">Magencio López </t>
  </si>
  <si>
    <t>jd@asociacionplan18000.org</t>
  </si>
  <si>
    <t>ASOCIACIÓN PLATAFORMA AFECTADOS SUELO PLAN 18000</t>
  </si>
  <si>
    <t xml:space="preserve">Ángeles Toribio Toribio </t>
  </si>
  <si>
    <t>Manuel Menéndez González</t>
  </si>
  <si>
    <t>manuelmenendez@fneurociencias.org</t>
  </si>
  <si>
    <t>FUNDACIÓN DE NEUROCIENCIAS</t>
  </si>
  <si>
    <t>José Antonio Gómez Ramírez</t>
  </si>
  <si>
    <t>info@unihouser.es
gomezr.joseantonio@gmail.com</t>
  </si>
  <si>
    <t xml:space="preserve">UNIHOUSER S.L. </t>
  </si>
  <si>
    <t xml:space="preserve">José Antonio Gómez Ramírez </t>
  </si>
  <si>
    <t>Jorge Gómez Arenas</t>
  </si>
  <si>
    <t>jorge@sindormir.net</t>
  </si>
  <si>
    <t>SIDE CHANNEL SL</t>
  </si>
  <si>
    <t>INGEISA DESARROLLO SL</t>
  </si>
  <si>
    <t>OKSANA TSEIZER</t>
  </si>
  <si>
    <t>oksana-tseizer@tutamail.com</t>
  </si>
  <si>
    <t>Mohammadnavid Norouzi Esfahani</t>
  </si>
  <si>
    <t>navidnorouzi1987@gmail.com</t>
  </si>
  <si>
    <t>PROGRESO BRILLANTE SL</t>
  </si>
  <si>
    <t>Diego Pérez Rubio</t>
  </si>
  <si>
    <t>diegoperezrubio7@gmail.com</t>
  </si>
  <si>
    <t>ESTETICA CAPITAL GROUP SL</t>
  </si>
  <si>
    <t>Saúl Roig Peregrina</t>
  </si>
  <si>
    <t>sasurope@hotmail.com</t>
  </si>
  <si>
    <t>GLOW VENTURES S.L</t>
  </si>
  <si>
    <t>Alfonso Roldán Moré</t>
  </si>
  <si>
    <t>moresmas@gmail.com</t>
  </si>
  <si>
    <t>COMISION DE EDUCACION A DISTANCIA (CODE)</t>
  </si>
  <si>
    <t>Raquel Rodrigo Hernando</t>
  </si>
  <si>
    <t>admin@editabor.com</t>
  </si>
  <si>
    <t>EDITORIAL EDITABOR S. L. U</t>
  </si>
  <si>
    <t>Paula Carmona Rodriguez</t>
  </si>
  <si>
    <t>agestionhumana.info@gmail.com</t>
  </si>
  <si>
    <t>ALIADOS EN GESTIÓN HUMANA, S.L.</t>
  </si>
  <si>
    <t>Débora Guarnieri</t>
  </si>
  <si>
    <t>debora@fotografica.com</t>
  </si>
  <si>
    <t>FOTO RECUERDO IBÉRICA SL - FOTO MEMORIES</t>
  </si>
  <si>
    <t>Jose Ignacio Pedro Cobo Sanz</t>
  </si>
  <si>
    <t>logo enero 25</t>
  </si>
  <si>
    <t>Jesus Luis Calafate Rodriguez (Gema Mata Lucas)</t>
  </si>
  <si>
    <t>info@consultingyserviciosdehosteleria.es</t>
  </si>
  <si>
    <t>CONSULTING Y SERVICIOS DE HOSTELERÍA</t>
  </si>
  <si>
    <t>Jesus Luis Calafate Rodriguez</t>
  </si>
  <si>
    <t>12/07 Jesus Luis Rodriguez solicita cambio de titular. Antes Gema y ahora el.</t>
  </si>
  <si>
    <t>Luis Navarro Ortiz</t>
  </si>
  <si>
    <t>preguntasopgc@gmail.com</t>
  </si>
  <si>
    <t>GRUPO OPG, SL</t>
  </si>
  <si>
    <t xml:space="preserve">Guacimara / Carmen M. De Martín Lopez  </t>
  </si>
  <si>
    <t>admon@intelequia.com</t>
  </si>
  <si>
    <t xml:space="preserve">INTELEQUIA GLOBAL SERVICES S.L </t>
  </si>
  <si>
    <t>Carmen M. de Martín Lopez</t>
  </si>
  <si>
    <t>Massimiliano Marinucci</t>
  </si>
  <si>
    <t>mmarinucci@numinate.com</t>
  </si>
  <si>
    <t>NUMINATE CONSULTING SL</t>
  </si>
  <si>
    <t>Mario Rodríguez Jiménez</t>
  </si>
  <si>
    <t>mariorj1999@gmail.com</t>
  </si>
  <si>
    <t>MRJ ECOMMERCE AND TRADE, SL</t>
  </si>
  <si>
    <t>Tetiana Kuzub</t>
  </si>
  <si>
    <t>piraloton@gmail.com</t>
  </si>
  <si>
    <t>PIRALOTON, SL</t>
  </si>
  <si>
    <t>Luis Vilanova</t>
  </si>
  <si>
    <t>luis@luisvilanova.es</t>
  </si>
  <si>
    <t>IBERICA DE AUTORÍA Y CONSULTORÍA</t>
  </si>
  <si>
    <t xml:space="preserve">administracion@luisvilanova.es </t>
  </si>
  <si>
    <t>Lucas Mirvois Chalita</t>
  </si>
  <si>
    <t>RIZMIO SL</t>
  </si>
  <si>
    <t>Jorge García Galí</t>
  </si>
  <si>
    <t>poncio2@gmail.com</t>
  </si>
  <si>
    <t>SILAS STUDIO CREATIVOS, SL</t>
  </si>
  <si>
    <t>Alma María Martín</t>
  </si>
  <si>
    <t>martinlopezalma@gmail.com</t>
  </si>
  <si>
    <t>David De La Casa Petizco</t>
  </si>
  <si>
    <t>daviddelacasapetizco@gmail.com / info@gs-asesores.es</t>
  </si>
  <si>
    <t>DLCP DECORACIONES DE INTERIOR, SL</t>
  </si>
  <si>
    <t>Constantin Viorel Serban</t>
  </si>
  <si>
    <t>costiserban1977@gmail.com / info@gs-asesores.es</t>
  </si>
  <si>
    <t>COSTI TRABAJOS ESENCIALES, SL</t>
  </si>
  <si>
    <t>Marta</t>
  </si>
  <si>
    <t>gerencia@agserveis.es</t>
  </si>
  <si>
    <r>
      <rPr>
        <rFont val="Verdana"/>
        <color rgb="FF000000"/>
      </rPr>
      <t>Monster Collectors SL / Administración y gestión de servicios LM / CUBE 360 /</t>
    </r>
    <r>
      <rPr>
        <rFont val="Verdana"/>
        <b/>
        <color rgb="FF000000"/>
      </rPr>
      <t xml:space="preserve"> AGP Servicios Auxiliares</t>
    </r>
  </si>
  <si>
    <t>Antón Navarro Cruz</t>
  </si>
  <si>
    <t>MISMA SOCIEDAD QUE VA CAMBIANDO DE NOMBRE</t>
  </si>
  <si>
    <t>Javier Rufat</t>
  </si>
  <si>
    <t>jrufatlopez@gmail.com</t>
  </si>
  <si>
    <t>Elev8 Management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</si>
  <si>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</si>
  <si>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Jose María Lozano</t>
  </si>
  <si>
    <t xml:space="preserve">josemaria@juggo.es </t>
  </si>
  <si>
    <t>Smart Data Management</t>
  </si>
  <si>
    <t>Irsy Veronica Sánchez</t>
  </si>
  <si>
    <t>info@mexesmarket.com</t>
  </si>
  <si>
    <t>MEXES MARKET, S.L</t>
  </si>
  <si>
    <t>email personal: isrnolimited@gmail.com</t>
  </si>
  <si>
    <t>Héctor Miralles Soler</t>
  </si>
  <si>
    <t>hector.miralles.soler@gmail.com</t>
  </si>
  <si>
    <t>CARDUCCI 2004</t>
  </si>
  <si>
    <t>Hector Miralles Soler</t>
  </si>
  <si>
    <t>Luis Federico Bottini</t>
  </si>
  <si>
    <t>gerenciakielsa@gmail.com</t>
  </si>
  <si>
    <t>Luis Federico Bottini / Keisla SL</t>
  </si>
  <si>
    <t>Fátima Benayad Boulaioun</t>
  </si>
  <si>
    <t>asociacionfare@gmail.com</t>
  </si>
  <si>
    <t>ASOCIACIÓN FARE. SL</t>
  </si>
  <si>
    <t>Manuel Alejandro Martín Vega</t>
  </si>
  <si>
    <t>oficinavirtual@yucros.com / coworking@yucros.com</t>
  </si>
  <si>
    <t>YUCROS DIGITAL SOLUTIONS SL</t>
  </si>
  <si>
    <t>Cambio de administrador, antiguo: Antoni Cobos Dominguez antoni@yucros.com</t>
  </si>
  <si>
    <t>Feio Barga Ricardo Alexandre (Ricardo Braga)</t>
  </si>
  <si>
    <t>datbox@datbox.es / ricardobraga.work@gmail.com</t>
  </si>
  <si>
    <t>DATBOX IMPORT, S</t>
  </si>
  <si>
    <t>Jose Rojas Cáceres</t>
  </si>
  <si>
    <t>josef.rojasc@gmail.com</t>
  </si>
  <si>
    <t>N&amp;J 23 CONSULTING SL</t>
  </si>
  <si>
    <t>Irene Jeanneth Simbaña Suntaxi/Juan Ramon Villoldo</t>
  </si>
  <si>
    <t>665097214/617578433</t>
  </si>
  <si>
    <t>empresakarotto@gmail.com</t>
  </si>
  <si>
    <t>KAROTTO 2</t>
  </si>
  <si>
    <t xml:space="preserve"> Irene Jeanneth / Juan Ramon Villoldo</t>
  </si>
  <si>
    <t>David Perez Falcon</t>
  </si>
  <si>
    <t>david@lyarte.com/ lyartemarketing@gmail.com</t>
  </si>
  <si>
    <t>David Perez Falcon (LYARTE)</t>
  </si>
  <si>
    <t>Elisenda Martínez Moreno</t>
  </si>
  <si>
    <t>secretaria@cancermamametastasico.es</t>
  </si>
  <si>
    <t>ASOCIACIÓN ESPAÑOLA CÁNCER DE MAMA METASTÁSICO</t>
  </si>
  <si>
    <t>Enrique Brey Diaz</t>
  </si>
  <si>
    <t>ebrey@gvseguros.es</t>
  </si>
  <si>
    <t>FONTANA 2000 SL</t>
  </si>
  <si>
    <t>Ángel Eduardo Hernández Trueba</t>
  </si>
  <si>
    <t>angel_h_t@hotmail.com</t>
  </si>
  <si>
    <t>STUDIOS MATTHEOS, S.L.</t>
  </si>
  <si>
    <t>Juan Carlos Guerrero Rodríguez</t>
  </si>
  <si>
    <t>taniayahizamirellaadrian@gmail.com</t>
  </si>
  <si>
    <t>WORK SPACE SPAIN, S.L</t>
  </si>
  <si>
    <t>Enrique Javier Martínez Cerezo</t>
  </si>
  <si>
    <t>soraya@gestores.eu / enrique@cntp.es</t>
  </si>
  <si>
    <t>BETELGEUSE BUSINESS DYNAMICS, S.L</t>
  </si>
  <si>
    <t>pendiente devuelto</t>
  </si>
  <si>
    <t>Carlos Jiménez Pellitero</t>
  </si>
  <si>
    <t>cagedar@gmail.com</t>
  </si>
  <si>
    <t>CAGEDAE, S.L</t>
  </si>
  <si>
    <t>Elvira Castañon Garcia-Alix</t>
  </si>
  <si>
    <t>elviracastanon@bcnabogados.es</t>
  </si>
  <si>
    <t xml:space="preserve">BCN ABOGADOS SCP / y Cesar Castañon Garcia-Alix </t>
  </si>
  <si>
    <t>Nikita Minakov</t>
  </si>
  <si>
    <t>nikita@minakov.me</t>
  </si>
  <si>
    <t>Mary Sofia Quiñonez Castañeda</t>
  </si>
  <si>
    <r>
      <t>gzaragoza@ceconsultin</t>
    </r>
    <r>
      <rPr>
        <rFont val="&quot;Helvetica Neue&quot;, sans-serif"/>
        <color rgb="FF000000"/>
        <sz val="12.0"/>
      </rPr>
      <t>g.es</t>
    </r>
  </si>
  <si>
    <t>ALQUILERES CARAMAÑOLA S.L</t>
  </si>
  <si>
    <t>Fernando Chávez Garzón</t>
  </si>
  <si>
    <t>fernandocg1995@hotmail.com</t>
  </si>
  <si>
    <t>Christian Regadera Romero</t>
  </si>
  <si>
    <t>chris.regadera@gmail.com</t>
  </si>
  <si>
    <t>Christian Regadera Romero / 2025- SEGURIDAD Y PROTECCION ELEVEN, S.L.</t>
  </si>
  <si>
    <t>* Contrato a titulo personal, cuando tenga la sociedad cambiar factura y contrato a la SL</t>
  </si>
  <si>
    <t>Javier Cachón Ortiz</t>
  </si>
  <si>
    <t>cachonjavier97@gmail.com</t>
  </si>
  <si>
    <t xml:space="preserve">AMBER HEALTH SOLUTIONS S.L. </t>
  </si>
  <si>
    <t xml:space="preserve">Ignacio Bonasa Alzuría </t>
  </si>
  <si>
    <t xml:space="preserve">hlopez@liderarte.org </t>
  </si>
  <si>
    <t>SI, PUESTO 6</t>
  </si>
  <si>
    <t>logo + video</t>
  </si>
  <si>
    <t xml:space="preserve">Carlos Velasco Cebrián </t>
  </si>
  <si>
    <t>carlos.velasco@nimastelecom.com</t>
  </si>
  <si>
    <t xml:space="preserve">NIMAS TELECOM SL </t>
  </si>
  <si>
    <t xml:space="preserve">Belen Rey Nuñez de Arenas </t>
  </si>
  <si>
    <t>be.rey01@gmail.com</t>
  </si>
  <si>
    <t xml:space="preserve">REHABILITAR. ARQUITECTURA Y EDUCACIÓN. </t>
  </si>
  <si>
    <t xml:space="preserve">Francisco Jesus Brenes </t>
  </si>
  <si>
    <t>fran1791@gmail.com</t>
  </si>
  <si>
    <t xml:space="preserve">TYCHE FORTUNAE </t>
  </si>
  <si>
    <t xml:space="preserve">Costantino Giraldi </t>
  </si>
  <si>
    <t>giraldicostantino@gmail.com</t>
  </si>
  <si>
    <t>Mohamed Belaid</t>
  </si>
  <si>
    <t>belaidmtt@hotmail.com</t>
  </si>
  <si>
    <t>DIRECT METAL ADDITIVE POWDER SOLUTIONS (DMAP)</t>
  </si>
  <si>
    <t>Kahina Messaoudi</t>
  </si>
  <si>
    <t>Juan Carlos Seibane</t>
  </si>
  <si>
    <t>jcseibane@icam.es</t>
  </si>
  <si>
    <t>Irsy Verónica Sanchez Reyes</t>
  </si>
  <si>
    <t>isrnolimited@gmail.com</t>
  </si>
  <si>
    <t>GLOBAL MARKET GROWTH IMLOGEC SL</t>
  </si>
  <si>
    <t>David Pinilla Gonzalez</t>
  </si>
  <si>
    <r>
      <rPr>
        <rFont val="Verdana"/>
        <color rgb="FF000000"/>
      </rPr>
      <t xml:space="preserve">davidpinillagonzalez@gmail.com
</t>
    </r>
    <r>
      <rPr>
        <rFont val="Verdana"/>
        <b/>
        <color rgb="FF000000"/>
      </rPr>
      <t>david@vivoestudioinmobiliaria.com</t>
    </r>
  </si>
  <si>
    <t xml:space="preserve">VIVO ESTUDIO GESTIÓN INMOBILIARIA S.L. </t>
  </si>
  <si>
    <t>Kristian Miguel Garcia Valcárcel</t>
  </si>
  <si>
    <t>cecilia@plazbot.com / Kristian@plazbot.com</t>
  </si>
  <si>
    <t>SOLUCIONES MAX IA SL</t>
  </si>
  <si>
    <t xml:space="preserve">Federico Pájaro Montalban </t>
  </si>
  <si>
    <t>fede@thelobby.es</t>
  </si>
  <si>
    <t xml:space="preserve">CWTCH ENTERTAINMENT S.L. </t>
  </si>
  <si>
    <t>3 oficinas al precio de 2</t>
  </si>
  <si>
    <t xml:space="preserve">ELLE ENTERTAINMENT S.L. </t>
  </si>
  <si>
    <t xml:space="preserve">MINERVA HEMELS S.L. </t>
  </si>
  <si>
    <t>a</t>
  </si>
  <si>
    <t>Rocio Parrilla Merino</t>
  </si>
  <si>
    <t>albertoj.gonzalezruiz@gmail.com</t>
  </si>
  <si>
    <t>GP TRADEX SL</t>
  </si>
  <si>
    <t xml:space="preserve">Jose Ignacio Llanderas García </t>
  </si>
  <si>
    <t>nllanderas@gmail.com</t>
  </si>
  <si>
    <t>DELAS BETER CONSULTING SL</t>
  </si>
  <si>
    <t>Precio: La segunda de cada par al 50%. Factura a nombre de DELAS</t>
  </si>
  <si>
    <t>CETEBELA SL</t>
  </si>
  <si>
    <t>CUTTING EDGE BARBERSHOP SL</t>
  </si>
  <si>
    <t>LISTEN LINDA SL</t>
  </si>
  <si>
    <t xml:space="preserve">THE FFT GROUP SL </t>
  </si>
  <si>
    <t>MALMA YWC SL</t>
  </si>
  <si>
    <t xml:space="preserve">Sergio de Andres Martín </t>
  </si>
  <si>
    <t>sergideandres@gmail.com / soporte@sergiocripto.com
soyraquelquiros@gmail.com</t>
  </si>
  <si>
    <t xml:space="preserve">SERGIOCRIPTO SL </t>
  </si>
  <si>
    <t>Karina Balakireva</t>
  </si>
  <si>
    <t>balakirewa@gmail.com</t>
  </si>
  <si>
    <t xml:space="preserve">Anet Pereda </t>
  </si>
  <si>
    <t>anetpereda@sistemasycopiadoras.com</t>
  </si>
  <si>
    <t>SISTEMAS Y COPIADORAS DE TOLEDO SL</t>
  </si>
  <si>
    <t xml:space="preserve">José Rafael Porras Gijón </t>
  </si>
  <si>
    <t xml:space="preserve">Daniela Candeloro </t>
  </si>
  <si>
    <t>asistencia@lcqds.es</t>
  </si>
  <si>
    <t>EQUANUM SLU / ¡LA COLMENA QUE DICE SÍ!</t>
  </si>
  <si>
    <t>Contacto modificado 14/04/2024 . Daniela Candeloro - 605562649</t>
  </si>
  <si>
    <t>jmilara@ceconsulting.es</t>
  </si>
  <si>
    <t>ASOCIACION NACIONAL DE CARPAS Y DE INST. TEMPORALES (ASPEC)</t>
  </si>
  <si>
    <t xml:space="preserve">Eduardo Luis Martin Robba </t>
  </si>
  <si>
    <t>Miguel Ángel Curto Cuesta</t>
  </si>
  <si>
    <t>info@reparacion24.es</t>
  </si>
  <si>
    <t>PROMANTEC / REPARACIÓN 24 / CLAS PUERTAS AUTOMÁTICAS</t>
  </si>
  <si>
    <t xml:space="preserve">Laura Aradilla Marín </t>
  </si>
  <si>
    <t>4030laura@gmail.com</t>
  </si>
  <si>
    <t xml:space="preserve">ABOGADOS Y AUDITORES NOVA CURIA SL </t>
  </si>
  <si>
    <t>Mariano Carceller Lopez</t>
  </si>
  <si>
    <t>mariano@solarxquare.com</t>
  </si>
  <si>
    <t xml:space="preserve">SOLARXQUARE FAST S.L. </t>
  </si>
  <si>
    <t>Adoración Hidalgo Núñez</t>
  </si>
  <si>
    <t>dhidalgo@dsmcargo.com</t>
  </si>
  <si>
    <t xml:space="preserve">DSM CARGO SL
</t>
  </si>
  <si>
    <t>Contacto: Yolanda / 641875433 / admin@dsmcargo.com</t>
  </si>
  <si>
    <t>Soussan Sanayei</t>
  </si>
  <si>
    <t>ignaciogomez@dikeabogados.es</t>
  </si>
  <si>
    <t>EXCURSIONES DARIUS S.L.</t>
  </si>
  <si>
    <t>Stan Van Eyk</t>
  </si>
  <si>
    <t>31 655461351</t>
  </si>
  <si>
    <t>juan@social-army.io</t>
  </si>
  <si>
    <t>SOCIAL ARMY SRL</t>
  </si>
  <si>
    <t>Stan van Eyk</t>
  </si>
  <si>
    <t>stan@social-army.io</t>
  </si>
  <si>
    <t>Angel Eduardo Perdomo Araujo</t>
  </si>
  <si>
    <t>angeleperdomoa@outlook.es</t>
  </si>
  <si>
    <t>Isabelle Burnet</t>
  </si>
  <si>
    <t>isabelle.brunet@amiad.com</t>
  </si>
  <si>
    <t>Amiad</t>
  </si>
  <si>
    <t>Keidar Grossman</t>
  </si>
  <si>
    <t>Jose Perez</t>
  </si>
  <si>
    <t>jose.perez@rogarnfels.com</t>
  </si>
  <si>
    <t>ROGARNFELS SLU</t>
  </si>
  <si>
    <t>Javier Pedraza Torres</t>
  </si>
  <si>
    <t>info@greenglobe.es</t>
  </si>
  <si>
    <t>GREEN GLOBE SyPA SL</t>
  </si>
  <si>
    <t>Tomás</t>
  </si>
  <si>
    <t>666 518 544</t>
  </si>
  <si>
    <t>thmazon@gmail.com
jmilara@ceconsulting.es 
Eva, directora financiera:obras@nunvelaobras.es</t>
  </si>
  <si>
    <t>SINDO THOMAS CAPITA 23, S.L.</t>
  </si>
  <si>
    <t>Ana-Iris Caballero Barba</t>
  </si>
  <si>
    <t>Daniel Quijada</t>
  </si>
  <si>
    <t>dqr@quijada.es</t>
  </si>
  <si>
    <t>CMG CLEANTECH</t>
  </si>
  <si>
    <t>Beltrán Martín-Prat</t>
  </si>
  <si>
    <t>beltranmp@gmail.com</t>
  </si>
  <si>
    <t>NOZARUS MC, SL</t>
  </si>
  <si>
    <t>Enma</t>
  </si>
  <si>
    <t>carmelosantillan@csrconsulting.mx
emma@csrconsulting.mx</t>
  </si>
  <si>
    <t>CSR CONSULTING</t>
  </si>
  <si>
    <t>Carmelo Santillán Ramos</t>
  </si>
  <si>
    <t>52 8186836601</t>
  </si>
  <si>
    <t>Gracia Maria Martín-Luengo Molero</t>
  </si>
  <si>
    <t>luengohomedreams@gmail.com</t>
  </si>
  <si>
    <t>LUENGO HOME DREAMS S.L.</t>
  </si>
  <si>
    <t>Vanesa Intriago García Consuegra</t>
  </si>
  <si>
    <t>info@aseedar-td.org</t>
  </si>
  <si>
    <t>ASOCIACIÓN ESPAÑOLA DE ENFERMERÍA DE ANESTESIA, REAN Y TERAP. DOLOR</t>
  </si>
  <si>
    <t>Juan Manuel Zamora Pérez</t>
  </si>
  <si>
    <t>jmzamora@happytelc.net</t>
  </si>
  <si>
    <t>EIGHT INNOVATION TECHNOLOGY, S.L</t>
  </si>
  <si>
    <t>Jose Antonio Barnes</t>
  </si>
  <si>
    <t>barnes.joseantonio@gmail.com</t>
  </si>
  <si>
    <t>CONSULTING PROFESIONAL AD HOC, SL</t>
  </si>
  <si>
    <t>Victoria Jose Pardos Benito</t>
  </si>
  <si>
    <t>Victoria:  biznaga2613@gmail.com</t>
  </si>
  <si>
    <t>SI, PUESTO 5</t>
  </si>
  <si>
    <t>Myriam Rueda Zabalegui</t>
  </si>
  <si>
    <t>myriamtdf@hotmail.com</t>
  </si>
  <si>
    <t>(lexorient)</t>
  </si>
  <si>
    <t>James Christopher Glancy</t>
  </si>
  <si>
    <t>cristina@candosa.com</t>
  </si>
  <si>
    <t>CANDOSA ESP S.L</t>
  </si>
  <si>
    <t>Henrietta Kása</t>
  </si>
  <si>
    <t>henrietta.kasa@hotmail.com</t>
  </si>
  <si>
    <t>Daniel Llamas Ruiz</t>
  </si>
  <si>
    <t>fvelasco@oicteam.com</t>
  </si>
  <si>
    <t>OPEN INNOVATION COMMUNITY S.L</t>
  </si>
  <si>
    <t>Francisco Vicente D'Alessandro</t>
  </si>
  <si>
    <t>f.dalessandro@coninversion.com / f.dalessandrovi@gmail.com</t>
  </si>
  <si>
    <t>ConInversión</t>
  </si>
  <si>
    <t>Laura Yanina Rosenfeld</t>
  </si>
  <si>
    <t>laura@rofriday.com</t>
  </si>
  <si>
    <t>ROFRIDAY SL</t>
  </si>
  <si>
    <t>Rubén Serrano Blanco</t>
  </si>
  <si>
    <t>serrano.blanco.ruben@hotmail.com</t>
  </si>
  <si>
    <t>Olesia Bob</t>
  </si>
  <si>
    <t>madrid.digital.ua@gmail.com</t>
  </si>
  <si>
    <t>MADRID DIGITAL NETWORK, SL</t>
  </si>
  <si>
    <t>Mechakou Mohamed</t>
  </si>
  <si>
    <t>Djybril69350@outlook.fr</t>
  </si>
  <si>
    <t>THERMO VERDE ENERGÍA. SL</t>
  </si>
  <si>
    <t>Antonio Ruiz Gonzalez</t>
  </si>
  <si>
    <t>antonio@avanpyme.com</t>
  </si>
  <si>
    <t>AVANPYME S.L</t>
  </si>
  <si>
    <t>Anna Ruth Connelly</t>
  </si>
  <si>
    <t>annaconnellycontact@gmail.com</t>
  </si>
  <si>
    <t>Diana Jimena Gómez Ariza</t>
  </si>
  <si>
    <t>dianagomez@lareailg.com</t>
  </si>
  <si>
    <t>LISIT CONSULTORES, S.L</t>
  </si>
  <si>
    <t>Alejandro Ferrer Fernández</t>
  </si>
  <si>
    <t>pokeplaneteam@gmail.com</t>
  </si>
  <si>
    <t>PLANET COLLECTORS, S.L. (Marca: POKE PLANET)</t>
  </si>
  <si>
    <t xml:space="preserve">Rafael Álvarez Gómez </t>
  </si>
  <si>
    <t xml:space="preserve">explotsanrafael@movistar.es </t>
  </si>
  <si>
    <t xml:space="preserve">EXPLOTACIONES AGRICOLAS SAN RAFAEL SL </t>
  </si>
  <si>
    <t>LOGO/ PUESTO 8</t>
  </si>
  <si>
    <t>Mónica Asenjo Casares</t>
  </si>
  <si>
    <t>m.asenjo16@gmail.com</t>
  </si>
  <si>
    <t>ELORATRAVEL SL nombre comercial: VIRAYA TRAVEL</t>
  </si>
  <si>
    <t>Alejandro Ortíz Mondero</t>
  </si>
  <si>
    <t>alex@moabits.com</t>
  </si>
  <si>
    <t>Moabits SL</t>
  </si>
  <si>
    <t>Mario González Hernández</t>
  </si>
  <si>
    <t>mariogonzalez@tantrumcbd.es</t>
  </si>
  <si>
    <t>TANTRUM CBD</t>
  </si>
  <si>
    <t>Ignacio Soriano</t>
  </si>
  <si>
    <t>ignacio.soriano@redeals.es</t>
  </si>
  <si>
    <t>REDEALS BROKERS SL</t>
  </si>
  <si>
    <t xml:space="preserve">Jorge Jose María Antón Jornet </t>
  </si>
  <si>
    <t>gerencia@virtualeduca.org</t>
  </si>
  <si>
    <t xml:space="preserve">ASOCIACIÓN DE EDUCACIÓN Y FORMACIÓN NO PRESENCIAL VIRTUAL EDUCA </t>
  </si>
  <si>
    <t>Yolanda Pecharroman</t>
  </si>
  <si>
    <t>yolanda.beccaria@gmail.com,</t>
  </si>
  <si>
    <t>Asociación Beccaria</t>
  </si>
  <si>
    <t>Jose Ignacio Santamaria Arcos</t>
  </si>
  <si>
    <t xml:space="preserve">correo@ignaciosantamaria.com </t>
  </si>
  <si>
    <t>MADRITEC INGENIERIA SL</t>
  </si>
  <si>
    <t xml:space="preserve">Carlos López Gonzalez </t>
  </si>
  <si>
    <t>carlos@eldiariodemadrid.es</t>
  </si>
  <si>
    <t xml:space="preserve">EL DIARIO DE MADRID S.L. </t>
  </si>
  <si>
    <t xml:space="preserve">Carlos López González </t>
  </si>
  <si>
    <t>Lydia</t>
  </si>
  <si>
    <t>administracion@artesanosgarnata.com</t>
  </si>
  <si>
    <t xml:space="preserve">GARNATA ALIMENTACIÓN S.L. </t>
  </si>
  <si>
    <t xml:space="preserve">Juan Bautista Porras </t>
  </si>
  <si>
    <t>Guillermo Escolar Martín</t>
  </si>
  <si>
    <t>guillermo@guillermoescolareditor.com</t>
  </si>
  <si>
    <t>GUILLERMO ESCOLAR EDITOR SL</t>
  </si>
  <si>
    <t>GUILLERMO-ESCOLAR LIBRERIAS S.L</t>
  </si>
  <si>
    <t>Raul Adrián Blázquez León</t>
  </si>
  <si>
    <t>info@hackjourney.com</t>
  </si>
  <si>
    <t>HACKJOURNEY SOLUCIONES SL,</t>
  </si>
  <si>
    <t>email personal: ablazleon@gmail.com</t>
  </si>
  <si>
    <t>Alejandro Peñalver Mauri</t>
  </si>
  <si>
    <t>alejandro.penalver@yahoo.com</t>
  </si>
  <si>
    <t>SPIN &amp; TRADE, SL</t>
  </si>
  <si>
    <t>44 7761981907</t>
  </si>
  <si>
    <t>email personal: alejandropmauri@gmail.com</t>
  </si>
  <si>
    <t>Hong Chen Jin (margarita)</t>
  </si>
  <si>
    <t>chen.spain@icloud.com</t>
  </si>
  <si>
    <t>CHINA SPAIN INNOVENTURES SL</t>
  </si>
  <si>
    <t>Hong Chen Jin</t>
  </si>
  <si>
    <t>Christian Domínguez González</t>
  </si>
  <si>
    <t>hipotecaslamancha@gmail.com</t>
  </si>
  <si>
    <t>HIPOTECAS LA MANCHA S.L</t>
  </si>
  <si>
    <t>email personal: cdg16987@gmail.com</t>
  </si>
  <si>
    <t>Anna Romeu Sans</t>
  </si>
  <si>
    <t>aromeu@alanait.com</t>
  </si>
  <si>
    <t>ALANA IT DIGITAL SL</t>
  </si>
  <si>
    <t>Beatriz Martin</t>
  </si>
  <si>
    <t>beatriz.martin@nukraken.com</t>
  </si>
  <si>
    <t>NU KRAKEN S.L</t>
  </si>
  <si>
    <t>Silvino José Antuña Presa</t>
  </si>
  <si>
    <t>email personal: silvino.presa@nukraken.com</t>
  </si>
  <si>
    <t>Fernán Archilla Romera</t>
  </si>
  <si>
    <t>fer311278@gmail.com</t>
  </si>
  <si>
    <t>VILLANZOS SL / GOCALL MANAGER SL</t>
  </si>
  <si>
    <t>email personal: ferran@glovesl.com (factura: villanzos)</t>
  </si>
  <si>
    <t>Maria Carbajo Farto</t>
  </si>
  <si>
    <t>mariacarbajo@despacho-fiscal.com</t>
  </si>
  <si>
    <t>DESPACHO FISCAL CARBAJO SL</t>
  </si>
  <si>
    <t>Jose Antonio Solano Pizzato</t>
  </si>
  <si>
    <t>manager@ticketes.com</t>
  </si>
  <si>
    <t>TICKETES EUROPE SERVIC S.L</t>
  </si>
  <si>
    <t xml:space="preserve">email personal: josea.solanop@gmail.com </t>
  </si>
  <si>
    <t>Isabel</t>
  </si>
  <si>
    <t>cerealesyharinaslamancha@gmail.com</t>
  </si>
  <si>
    <t>CEREALES Y HARINAS LA MANCHA S.L.</t>
  </si>
  <si>
    <t>Ginés Parra Pintor</t>
  </si>
  <si>
    <t>Pablo Sanchez Martinez</t>
  </si>
  <si>
    <t>pablosnmt@gmail.com</t>
  </si>
  <si>
    <t>INGENIA TALENT CONSULTING, S.L.</t>
  </si>
  <si>
    <t>Sara Trabulsi Brotons</t>
  </si>
  <si>
    <t>621364283 /+447728596143</t>
  </si>
  <si>
    <t>brotonssara@gmail.com</t>
  </si>
  <si>
    <t>NUTRIBLESS SL</t>
  </si>
  <si>
    <t>Raminta Sirvydaite</t>
  </si>
  <si>
    <t>ramintapo1@gmail.com</t>
  </si>
  <si>
    <t>RAMPROART SL</t>
  </si>
  <si>
    <t>Almudena Casanova</t>
  </si>
  <si>
    <t>almusolar@hotmail.com</t>
  </si>
  <si>
    <t>ALMUSOLAR 2005 SL</t>
  </si>
  <si>
    <t>María del Carmen San Martín</t>
  </si>
  <si>
    <t>Alessio Lucci</t>
  </si>
  <si>
    <t>info@mexpadel.com</t>
  </si>
  <si>
    <t>AFY SPORT SL</t>
  </si>
  <si>
    <t>antiguo: B&amp;S Solutions Company</t>
  </si>
  <si>
    <t>Teresa / Leandro Balibrea</t>
  </si>
  <si>
    <t>soporte@ecodemy.es</t>
  </si>
  <si>
    <t>Ecodemy Training SL</t>
  </si>
  <si>
    <t>Leandro Balibrea García</t>
  </si>
  <si>
    <t>Ollear Mena López</t>
  </si>
  <si>
    <t>socioprofesional@gmail.com</t>
  </si>
  <si>
    <t xml:space="preserve">ELITEDATA S.L. </t>
  </si>
  <si>
    <t>Victoria</t>
  </si>
  <si>
    <t>victoria@nicodan.com / alberto@cenalmor.com</t>
  </si>
  <si>
    <t xml:space="preserve">Nicodan Investments </t>
  </si>
  <si>
    <t>Alberto Cenalmor</t>
  </si>
  <si>
    <t>SI / SIN PUESTO</t>
  </si>
  <si>
    <t>Cristian Carlos Cózar Cózar</t>
  </si>
  <si>
    <t>hola@branode.com</t>
  </si>
  <si>
    <t>Marca: Branode</t>
  </si>
  <si>
    <t>Maria Carolina de Lima e Costa</t>
  </si>
  <si>
    <t>admin@electronic-travel-authority.com</t>
  </si>
  <si>
    <t>ELECTRONIC TRAVEL AUTHORITY, S.L</t>
  </si>
  <si>
    <t>David Anguita Fernández</t>
  </si>
  <si>
    <t>info@tapiocahub.com / david@tapiocahub.com</t>
  </si>
  <si>
    <t>TAPIOCAHUB, S.L</t>
  </si>
  <si>
    <t>Luis Rusconi</t>
  </si>
  <si>
    <t>luis@lineofvalue.com</t>
  </si>
  <si>
    <t>Javier Ignacio Vivas</t>
  </si>
  <si>
    <t>email personal: ignaciovivas@me.com</t>
  </si>
  <si>
    <t>Jorge Benítez Zunzunegui</t>
  </si>
  <si>
    <t>jorgebz01@yahoo.es</t>
  </si>
  <si>
    <t>Fátima Valero Sancho</t>
  </si>
  <si>
    <t>fatima.valero@infinitasmentes.com
paula.valero@infinitasmentes.com
fvalerosancho@infinitasmentes.com</t>
  </si>
  <si>
    <t>PLATAFORMA INFINITAS MENTES FORMACIÓN Y APOYO SL</t>
  </si>
  <si>
    <t>Julián Domínguez</t>
  </si>
  <si>
    <t>julian.dominguez@kobensport.com</t>
  </si>
  <si>
    <t>JJ DOMÍNGUEZ-IGUAL SPORT SL / KOBEN SPORT</t>
  </si>
  <si>
    <t>Fabrizio Polin</t>
  </si>
  <si>
    <t>f.polini@amc-consulting.es</t>
  </si>
  <si>
    <t>AXTER HR CONSULTING, S.L</t>
  </si>
  <si>
    <t>Fabrizio Polini</t>
  </si>
  <si>
    <t>Angel Abelaira Sanchez</t>
  </si>
  <si>
    <t>angel@inmediatabogados.com</t>
  </si>
  <si>
    <t>GRUPO INMEDIATA ASOCIADOS 2001 SL</t>
  </si>
  <si>
    <t xml:space="preserve">David Cartes Sanchez </t>
  </si>
  <si>
    <t>administracion@asesoriacartes.com</t>
  </si>
  <si>
    <t>THE CLUB OF 5 PROPERTIES SL</t>
  </si>
  <si>
    <t>Jaime Ministral Gozalbo</t>
  </si>
  <si>
    <t>jministral@hotmail.com</t>
  </si>
  <si>
    <t>Centre d'Estudis Pare M. Peix</t>
  </si>
  <si>
    <t xml:space="preserve">Manuel Gonzalez Hernandez </t>
  </si>
  <si>
    <t>hola@aceiteysal.es</t>
  </si>
  <si>
    <t>A&amp;S SNACKCRAFTERS S.L. /aceite y sal</t>
  </si>
  <si>
    <t>otro numero: 618978446 // llama el 06/05, dice que realiza el pago hoy</t>
  </si>
  <si>
    <t>Clara Durán González</t>
  </si>
  <si>
    <t>hola@claraduran.com</t>
  </si>
  <si>
    <t>Luis Torres del Castillo</t>
  </si>
  <si>
    <t>huertalista.comercial@gmail.com</t>
  </si>
  <si>
    <t>HUERTALISTA SL</t>
  </si>
  <si>
    <t>email personal: ltorrescf@gmail.com</t>
  </si>
  <si>
    <t>Rubén Beltrán García</t>
  </si>
  <si>
    <t>ruben@rbgsolutions.es</t>
  </si>
  <si>
    <t>RBG SOLUTIONS S.L.U.</t>
  </si>
  <si>
    <t>Simón Crespo Rosario</t>
  </si>
  <si>
    <t>mystra23@gmail.com</t>
  </si>
  <si>
    <t>PLATAFORMA DE GESTIÓN Y PUBLICIDAD, SL</t>
  </si>
  <si>
    <t>Vanesa Alejadra Czerniawsk</t>
  </si>
  <si>
    <t>vanesa.czerniawski@gmail.com</t>
  </si>
  <si>
    <t>Ramon Fernandez-Villarjubin Muro De Zaro</t>
  </si>
  <si>
    <t>topflyseeds@gmail.com</t>
  </si>
  <si>
    <t>MULTISERVICIOS NICORAM SL / TOP FLY SEEDS</t>
  </si>
  <si>
    <t>Sobrino: Nicolas 603136303</t>
  </si>
  <si>
    <t>Cesar David Sosa Perez</t>
  </si>
  <si>
    <t>cesar.sosa@andrea-lab.com</t>
  </si>
  <si>
    <t>ANDREA LAB, S.L.</t>
  </si>
  <si>
    <t>Io Ariana Lopez del Amo Gonzalez</t>
  </si>
  <si>
    <t>arianalopezdelamo@gmail.com</t>
  </si>
  <si>
    <t>PAWANDA LAB SL</t>
  </si>
  <si>
    <t xml:space="preserve">María Lourdes Gómez París </t>
  </si>
  <si>
    <t>diglomamarketing@hotmail.com</t>
  </si>
  <si>
    <t xml:space="preserve">DIGLOMA MARKETING S.L. </t>
  </si>
  <si>
    <t xml:space="preserve">Jorge Villalón Rodriguez </t>
  </si>
  <si>
    <t>info@fincasvillalon.com</t>
  </si>
  <si>
    <t>Fincas Villalon</t>
  </si>
  <si>
    <t xml:space="preserve">Lilian Fernandez </t>
  </si>
  <si>
    <t xml:space="preserve">carmen.herrero.suarez@uva.es </t>
  </si>
  <si>
    <t xml:space="preserve">ASSOCIACAO IUS OMNIBUS </t>
  </si>
  <si>
    <t xml:space="preserve">Carmen Adela Herrero Suarez </t>
  </si>
  <si>
    <t>Agniezsca</t>
  </si>
  <si>
    <t>sales@babytop.online</t>
  </si>
  <si>
    <t>EBBING EXPORT SL</t>
  </si>
  <si>
    <t>Marta Ginés</t>
  </si>
  <si>
    <t>Jesus Santín Indalecio</t>
  </si>
  <si>
    <t>jesus.santin@bluetransit.eu</t>
  </si>
  <si>
    <t>BLUE VISIBILITY TECH SL</t>
  </si>
  <si>
    <t>Manuel Viña</t>
  </si>
  <si>
    <t>Administracion@pis-pas-inmobiliaria.com / Manuelvina@pis-pas-inmobiliaria.com</t>
  </si>
  <si>
    <t>TEAMMMPROJECTSUNLIMITED SL</t>
  </si>
  <si>
    <t>Jose Manuel González Linares</t>
  </si>
  <si>
    <t>jose.gerencia@trebolsolar.com</t>
  </si>
  <si>
    <t>ECOSOLAR TECHNOLOGY SOLUTIONS SL / TREBOLSOLAR</t>
  </si>
  <si>
    <t>Javier Manuel Fernandez Munera</t>
  </si>
  <si>
    <t>javiermfm@gmail.com</t>
  </si>
  <si>
    <t>HUGGING DREAMS S.L.</t>
  </si>
  <si>
    <t xml:space="preserve">Gracia María Martín-Luengo Molero </t>
  </si>
  <si>
    <t>info@mlmconstrucciones.com</t>
  </si>
  <si>
    <t xml:space="preserve">CONSTRUCCIONES INTEGRALES DEL CENTRO MLM S.L. </t>
  </si>
  <si>
    <t>Gracia María Martín-Luengo Molero</t>
  </si>
  <si>
    <t>otro contacto para notificaciones: Felix 687 53 90 20</t>
  </si>
  <si>
    <t>Leonid Khoroshko</t>
  </si>
  <si>
    <t>+353864061938</t>
  </si>
  <si>
    <t>leonid@lerio.io</t>
  </si>
  <si>
    <t>LERIO SL</t>
  </si>
  <si>
    <t xml:space="preserve">Pedro Paredes Calderon </t>
  </si>
  <si>
    <t>sistemasconplaca@hotmail.com</t>
  </si>
  <si>
    <t>SISTEMAS CONSTRUCTIVOS CON PLACA S.L.</t>
  </si>
  <si>
    <t>NO RENUEVA</t>
  </si>
  <si>
    <t>Juan Ignacio Brea</t>
  </si>
  <si>
    <t>ibrea@nortrauma.es</t>
  </si>
  <si>
    <t>Nortrauma</t>
  </si>
  <si>
    <t>Ignacio Suárez</t>
  </si>
  <si>
    <t>Medika IBA SL</t>
  </si>
  <si>
    <t>Iván Brea Pastor</t>
  </si>
  <si>
    <t xml:space="preserve">Angel-León Diaz Balmori </t>
  </si>
  <si>
    <t>milites@telefonica.net</t>
  </si>
  <si>
    <t>ASOCIACIÓN DE MILITARES ESPAÑOLES (AME)</t>
  </si>
  <si>
    <t>allges2023@gmail.com</t>
  </si>
  <si>
    <t>ALLGES BUSINESS CONSULTING AND MNGEMT</t>
  </si>
  <si>
    <t>Daniel Ruiz Carmuega</t>
  </si>
  <si>
    <t>administracion@drugogames.com</t>
  </si>
  <si>
    <t>DRUGOGAMES, S.L</t>
  </si>
  <si>
    <t>LOGO + PUESTO 10</t>
  </si>
  <si>
    <t>Ana Cristina Alonso Jiménez de Cisneros</t>
  </si>
  <si>
    <t>legal@alonsoycisneros.com</t>
  </si>
  <si>
    <t>A&amp;C ALONSO Y CISNEROS ABOADOS</t>
  </si>
  <si>
    <t>Jacker Ives Alfaro Antonio</t>
  </si>
  <si>
    <t>hola@bonavita.es</t>
  </si>
  <si>
    <t>BONAVITA</t>
  </si>
  <si>
    <t>Isaac Madrigal Fernández</t>
  </si>
  <si>
    <t>isaacmad.freelance@gmail.com</t>
  </si>
  <si>
    <t>Katherine Dolorier Del Aguila</t>
  </si>
  <si>
    <t>kdolorier@gmail.com</t>
  </si>
  <si>
    <t>Jose / Beatriz Fernández Mayo</t>
  </si>
  <si>
    <t>agrocarsolucionessl@gmail.com</t>
  </si>
  <si>
    <t>AGROCAR SOLUCIONES SL</t>
  </si>
  <si>
    <t>Beatriz Fernández Mayo</t>
  </si>
  <si>
    <t>Alberto Perote Hernández</t>
  </si>
  <si>
    <t>albertoperote@hotmail.com</t>
  </si>
  <si>
    <t>INNOVALINK PROJECTS SL</t>
  </si>
  <si>
    <t>Rafael Espinar Carles</t>
  </si>
  <si>
    <t>rafaespinarcarles@gmail.com</t>
  </si>
  <si>
    <t>BALNEO MATERIALES S.L.</t>
  </si>
  <si>
    <t>Leopoldo Luis Ardura Gancedo</t>
  </si>
  <si>
    <t>alcala90ofi@gmail.com,</t>
  </si>
  <si>
    <t>SARITA BEACH, S.L</t>
  </si>
  <si>
    <t>Francisco Jose Dias Ramos</t>
  </si>
  <si>
    <t>351937968494 / 682078996</t>
  </si>
  <si>
    <t>electrónico 2025flashexpress@gmail.com / contabilidad@gdscourrier.com</t>
  </si>
  <si>
    <t>351 937 968 494 / 682078996</t>
  </si>
  <si>
    <t>contacto: jaqueline 682078996</t>
  </si>
  <si>
    <t>Henrique Manuel Couto Martins De Castro</t>
  </si>
  <si>
    <t>351913237505 / 682078996</t>
  </si>
  <si>
    <t>hmcmcastro@hotmail.com/contabilidad@gdscourrier.com</t>
  </si>
  <si>
    <t>León Vázquez Bermúdez</t>
  </si>
  <si>
    <t>ajgturmadrid@ajgturmadrid.com</t>
  </si>
  <si>
    <t>ASOCIACIÓN JÓVENES GUÍAS DE TURISMO DE MADRID (AJG TURMADRID)</t>
  </si>
  <si>
    <t>email personal leon: leon.vazber@gmail.com</t>
  </si>
  <si>
    <t>Sergio Vaquero Solano</t>
  </si>
  <si>
    <t>ventas@edicionesprimigenio.com</t>
  </si>
  <si>
    <t>Sergio Vaquero Solano / PRIMIGENIO</t>
  </si>
  <si>
    <t>nombre de contacto: nancy</t>
  </si>
  <si>
    <t>Martín Renato Volante Negueruela</t>
  </si>
  <si>
    <t>mvolante@gmail.com</t>
  </si>
  <si>
    <t>Jesús Roldan Martínez</t>
  </si>
  <si>
    <t>contacto@blogger3cero.com</t>
  </si>
  <si>
    <t>CONVIERTE AGENCY ESTRATEGIAS DE ALTO IMPACTO, SL / CONVIERTE AG</t>
  </si>
  <si>
    <t>email personal: jroldan@blogger3cero.com</t>
  </si>
  <si>
    <t>Marta del Olmo Díaz</t>
  </si>
  <si>
    <t>contacto@minutparasol.com</t>
  </si>
  <si>
    <t>MINUT PARASOL</t>
  </si>
  <si>
    <t>email personal: marta.delolmo@telefonica.net. * cambiar factura a 9 de junio</t>
  </si>
  <si>
    <t>Alfonso Alcalde García</t>
  </si>
  <si>
    <t>a.alcalde@hotmail.es</t>
  </si>
  <si>
    <t>MAD FORMACIÓN</t>
  </si>
  <si>
    <t>* pendiente cambiar factura a empresa cuando la haya constituido</t>
  </si>
  <si>
    <t>Ana Isabel Pablo Organista</t>
  </si>
  <si>
    <t>pabelarqcons@outlook.es</t>
  </si>
  <si>
    <t>ABEL ARQUITECTURA Y CONSULTORIA SL</t>
  </si>
  <si>
    <t>email personal: anaispablo@hotmail.es</t>
  </si>
  <si>
    <t>Roberto Rubio Castro</t>
  </si>
  <si>
    <t>roberrubio88@gmail.com</t>
  </si>
  <si>
    <t>JUMAFA PARTNERS, SL</t>
  </si>
  <si>
    <t>Felix Parral Sanchez</t>
  </si>
  <si>
    <t>felixps@feldiria.com</t>
  </si>
  <si>
    <t>FELDIRIA ID, S.L.U</t>
  </si>
  <si>
    <t>email personal: personal.elliptic951@passmail.com</t>
  </si>
  <si>
    <t>Claudia Andrea Makino Che</t>
  </si>
  <si>
    <t>madridinstalaciones3@gmail.com</t>
  </si>
  <si>
    <t>TANIT SERVICIOS INTEGRALES SL</t>
  </si>
  <si>
    <t>Davier José Guerra Suárez</t>
  </si>
  <si>
    <t>florenzabloom@gmail.com</t>
  </si>
  <si>
    <t>FLORENZA BLOOM, SL</t>
  </si>
  <si>
    <t>email personal: guerradavier38@gmail.com</t>
  </si>
  <si>
    <t>James Howard Bruce</t>
  </si>
  <si>
    <t>james@linguastudios.com</t>
  </si>
  <si>
    <t>LS GLOBAL COMMS, S.L</t>
  </si>
  <si>
    <t>Javier Grávalos Moreno</t>
  </si>
  <si>
    <t>javier.gravalos@insightgravity.com</t>
  </si>
  <si>
    <t>INSIGHT GRAVITY LTD</t>
  </si>
  <si>
    <t>Raquel San Martín Gil</t>
  </si>
  <si>
    <t>raquel@lasonrisademariaoficial.es/raquelsanmartingil@yahoo.es</t>
  </si>
  <si>
    <t>LA SONRISA DE MARÍA</t>
  </si>
  <si>
    <t>Juan Caamaño Mulas</t>
  </si>
  <si>
    <t xml:space="preserve">jmilara@ceconsulting.es </t>
  </si>
  <si>
    <t>Juan Carlos Román Álvarez</t>
  </si>
  <si>
    <t>manager@samvetedistribuciones.com</t>
  </si>
  <si>
    <t>DISTRIBUCIONES SAMVETE / MEDALAB RESEARCH</t>
  </si>
  <si>
    <t>Juan Carlos Román</t>
  </si>
  <si>
    <t>Jose Javier Moreno Huerga</t>
  </si>
  <si>
    <t>javi@evercontent.es,</t>
  </si>
  <si>
    <t>Evercontent</t>
  </si>
  <si>
    <t>Gonzalo</t>
  </si>
  <si>
    <t>gonzalo@jadeagro.com</t>
  </si>
  <si>
    <t xml:space="preserve">JADE AGROALIMENTACIÓN S.L. </t>
  </si>
  <si>
    <t>Carlos Ramos Fernández</t>
  </si>
  <si>
    <t>Carmelo Santana</t>
  </si>
  <si>
    <t>desic@desic-sl.com</t>
  </si>
  <si>
    <t>DESARROLLO Y SISTEMAS INFORMÁTICOS CANARIAS SL (DESIC)</t>
  </si>
  <si>
    <t>David Manuel León Sánchez</t>
  </si>
  <si>
    <t>Jose María Vioque Gutierrez</t>
  </si>
  <si>
    <t>empresa@unkai.tech/jmvioque@unkai.tech</t>
  </si>
  <si>
    <t>UNKAI TECH S.L.</t>
  </si>
  <si>
    <t>Alejandro Jiménez Muñoz</t>
  </si>
  <si>
    <t>vimagaloal@gmail.com</t>
  </si>
  <si>
    <t>LOAL MOBEL SL</t>
  </si>
  <si>
    <t>Jose Alonso Mayoral</t>
  </si>
  <si>
    <t>jose.alonso@tasandteca.es</t>
  </si>
  <si>
    <t>Jose Alonso Mayoral/Tasandteca</t>
  </si>
  <si>
    <t>Mariana Góngora Román</t>
  </si>
  <si>
    <t>mariana.gr91@gmail.com</t>
  </si>
  <si>
    <t>JUUZBOX ESPAÑA SL</t>
  </si>
  <si>
    <t xml:space="preserve">Virginie Dupont </t>
  </si>
  <si>
    <t>circe@reseau-mazette.com</t>
  </si>
  <si>
    <t>A COMO ARGUELLES / Mazette</t>
  </si>
  <si>
    <t>nombre comercial es Mazette</t>
  </si>
  <si>
    <t>Juliano Santos de Souza</t>
  </si>
  <si>
    <t>julianosansou@icloud.com</t>
  </si>
  <si>
    <t>Luisa Leal</t>
  </si>
  <si>
    <t>BSD ENTERPRISE ESPAÑA SL</t>
  </si>
  <si>
    <t xml:space="preserve">Carta pendiente Gema Corrochano </t>
  </si>
  <si>
    <t>ya no estan</t>
  </si>
  <si>
    <t>Marina Carracedo</t>
  </si>
  <si>
    <t>marina.carracedo2treatwell.com</t>
  </si>
  <si>
    <t>TREATWELL</t>
  </si>
  <si>
    <t>Clara Lloveres</t>
  </si>
  <si>
    <t>clara@shopopop.com</t>
  </si>
  <si>
    <t>SHOPOPOP (AGILINNOV)</t>
  </si>
  <si>
    <t>OFICINA 6</t>
  </si>
  <si>
    <t xml:space="preserve">Jordi Serra </t>
  </si>
  <si>
    <t>jserra@quantrue.com</t>
  </si>
  <si>
    <t xml:space="preserve">QUANTRUE </t>
  </si>
  <si>
    <t>Juan Somoza</t>
  </si>
  <si>
    <t>EL ALQUIMISTA DIGITAL</t>
  </si>
  <si>
    <t>BAJA</t>
  </si>
  <si>
    <t>Raúl Eduardo Galofre</t>
  </si>
  <si>
    <t>30 sep 23</t>
  </si>
  <si>
    <t>Natanael Aaron De La Espada</t>
  </si>
  <si>
    <t>nath.delaespada@gmail.com</t>
  </si>
  <si>
    <t>Enero/24 siguen llegando cartas</t>
  </si>
  <si>
    <t>Ziva Freidkes Sezeinuk</t>
  </si>
  <si>
    <t>ziva@sefaradconnection.com</t>
  </si>
  <si>
    <t>Sefarad Connection</t>
  </si>
  <si>
    <t>Pedro Antonio Rodríguez</t>
  </si>
  <si>
    <t>peterodz38@gmail.com</t>
  </si>
  <si>
    <t>Marcelo Azpiri
José Garciarena (CEO)</t>
  </si>
  <si>
    <t>(+37) 6622250
(+54) 911 3293 6009</t>
  </si>
  <si>
    <t>marceloazpiri@yahoo.com.ar
jg@caplafoods.com</t>
  </si>
  <si>
    <t>CAPLA FOODS SL</t>
  </si>
  <si>
    <t>Jose Ignacio Tovar (Iñaki)</t>
  </si>
  <si>
    <t>itovar@webpositer.com</t>
  </si>
  <si>
    <t>DIGILAB TEAM SL</t>
  </si>
  <si>
    <t>Yolanda Criado</t>
  </si>
  <si>
    <t>yolandacriado2016@gmail.com</t>
  </si>
  <si>
    <t>URD Ecosystem</t>
  </si>
  <si>
    <t>Antonio Gasco Aparicio</t>
  </si>
  <si>
    <t>FOREX G ACADEMY</t>
  </si>
  <si>
    <t>Alberto Caminero Lobera</t>
  </si>
  <si>
    <t>Horacio Bonifacio</t>
  </si>
  <si>
    <t>Binka</t>
  </si>
  <si>
    <t>Ana Irma Pegat</t>
  </si>
  <si>
    <t>Ruth Simón Vallejo</t>
  </si>
  <si>
    <t>MISS SIMÓN REAL ESTATE SL</t>
  </si>
  <si>
    <t>SIN NOTICIAS</t>
  </si>
  <si>
    <t>María Salomé Pajarín Celada</t>
  </si>
  <si>
    <t>Febrero/24 siguen llegando cartas</t>
  </si>
  <si>
    <t>DIÄMOND BYGG SPAIN</t>
  </si>
  <si>
    <t>Cristopher César Alegre Cabanillas</t>
  </si>
  <si>
    <t>Beatriz González García</t>
  </si>
  <si>
    <t>Jonatan</t>
  </si>
  <si>
    <t>Cebria Consulting</t>
  </si>
  <si>
    <t>Manuel Jesús Fernández Casanova</t>
  </si>
  <si>
    <t>Alejandro Martín Rosales</t>
  </si>
  <si>
    <t>O.S. VENTUR SL</t>
  </si>
  <si>
    <t>re</t>
  </si>
  <si>
    <t>Mudanzas Madrid Barcelona</t>
  </si>
  <si>
    <t>EXPULSADO</t>
  </si>
  <si>
    <t>Julio/24 siguen llegando cartas</t>
  </si>
  <si>
    <t>Mario González Rodríguez</t>
  </si>
  <si>
    <t>TR3 &amp; LSD SL</t>
  </si>
  <si>
    <t>llega correo a su nombre el 8oct 2024</t>
  </si>
  <si>
    <t>IMPAGO</t>
  </si>
  <si>
    <t>Carlos Leite</t>
  </si>
  <si>
    <t>DIFIRU / FIRUMA</t>
  </si>
  <si>
    <t>Mensual</t>
  </si>
  <si>
    <t>Maxime</t>
  </si>
  <si>
    <t>MNT Upscale</t>
  </si>
  <si>
    <t>Raúl Sánchez Molero</t>
  </si>
  <si>
    <t>Costa Este</t>
  </si>
  <si>
    <t>Ana Domínguez</t>
  </si>
  <si>
    <t>Rubén Oliva</t>
  </si>
  <si>
    <t>Aran Advocats.</t>
  </si>
  <si>
    <t>Jacinto Mialdea Sánchez</t>
  </si>
  <si>
    <t>Mikaela Kuisna y Paul Seiler</t>
  </si>
  <si>
    <t>Domingo Germán Tenesaca Lapo</t>
  </si>
  <si>
    <t>Alimentación Domingo Germán</t>
  </si>
  <si>
    <t>Katherine Menocal</t>
  </si>
  <si>
    <t>Miguel Fernández Espes</t>
  </si>
  <si>
    <t>Antilia Joyería y Diseño SL</t>
  </si>
  <si>
    <t>Juan Antonio López Rodríguez</t>
  </si>
  <si>
    <t>Mónica Armiño</t>
  </si>
  <si>
    <t>Samuel Esteban</t>
  </si>
  <si>
    <t>Pikewin</t>
  </si>
  <si>
    <t>Reclamada por WhatsApp</t>
  </si>
  <si>
    <t>Jose Enrique Montero</t>
  </si>
  <si>
    <t>Remote homeOffice Store</t>
  </si>
  <si>
    <t>ICOIMP</t>
  </si>
  <si>
    <t>Otto Duarte Bautista</t>
  </si>
  <si>
    <t>Eduardo López Parada</t>
  </si>
  <si>
    <t>Local Max</t>
  </si>
  <si>
    <t>Silvia Barreiro</t>
  </si>
  <si>
    <t>Telecom. e Solucions Catro / Telca</t>
  </si>
  <si>
    <t>Pablo Piñeiro Pérez</t>
  </si>
  <si>
    <t>Se envía anual por error. Confirmar si lo quieren así o trimestral.</t>
  </si>
  <si>
    <t>Laila Hotait Salas</t>
  </si>
  <si>
    <t>Maurício Orneles Monteiro Júnior</t>
  </si>
  <si>
    <t>Yahdomo - Sustentabilidade &amp; Tecnologia, LDA</t>
  </si>
  <si>
    <t>Club Deportivo Sateco</t>
  </si>
  <si>
    <t>Fernando Martín Rodríguez</t>
  </si>
  <si>
    <t>Enviado mensaje por WhatsApp</t>
  </si>
  <si>
    <t>Juan Antonio Lancha</t>
  </si>
  <si>
    <t>Domingo Gil León</t>
  </si>
  <si>
    <t>Sistemas Premium Utopía Universal</t>
  </si>
  <si>
    <t>NO RENOV</t>
  </si>
  <si>
    <t>Felipe Gallardo</t>
  </si>
  <si>
    <t>Speaker Asociates</t>
  </si>
  <si>
    <t>Saúl Carrasco</t>
  </si>
  <si>
    <t>GGI Franquicias</t>
  </si>
  <si>
    <t>Carlos Fernandes Mendoça</t>
  </si>
  <si>
    <t>Carlos Maia</t>
  </si>
  <si>
    <t>Pentagem Five SL</t>
  </si>
  <si>
    <t>Martín Moreno Baños</t>
  </si>
  <si>
    <t>Carmen Navarro Rovira</t>
  </si>
  <si>
    <t>Femody Blue</t>
  </si>
  <si>
    <t>josemaria@smartshopy.es</t>
  </si>
  <si>
    <t xml:space="preserve">Parrot Projects SL </t>
  </si>
  <si>
    <t>Adrián Payán Rodríguez</t>
  </si>
  <si>
    <t>adri.payan.a@hotmail.com</t>
  </si>
  <si>
    <t>REFORMAS INTEGRALES SL</t>
  </si>
  <si>
    <t>606 905 457</t>
  </si>
  <si>
    <t>Jose Luis Robledo Domínguez</t>
  </si>
  <si>
    <t>jlrobledodominguez@gmail.com</t>
  </si>
  <si>
    <t>Gabriel Rey</t>
  </si>
  <si>
    <t>gabriel.rey@impulsaenergia.es</t>
  </si>
  <si>
    <t>IMPULSA SERVICIOS ENERGÉTICOS SL</t>
  </si>
  <si>
    <t xml:space="preserve">BAJA </t>
  </si>
  <si>
    <t>msc@cyaec.com</t>
  </si>
  <si>
    <t>Serv. Int. Com. y Rehab Sanz SL</t>
  </si>
  <si>
    <t>Federica Mondelli</t>
  </si>
  <si>
    <t>riab.mondelli@gmail.com</t>
  </si>
  <si>
    <t>Cierra su negocio, no renovar</t>
  </si>
  <si>
    <t>Rocío Manuela Simón</t>
  </si>
  <si>
    <t>inmosweethome@gmail.com,</t>
  </si>
  <si>
    <t>Sweet Home</t>
  </si>
  <si>
    <t>Dar de baja a fin de contrato</t>
  </si>
  <si>
    <t>Martín Roust Aldaya</t>
  </si>
  <si>
    <t>roustbody@gmail.com,</t>
  </si>
  <si>
    <t>Sin respuesta</t>
  </si>
  <si>
    <t>Serge Kandem Wafo</t>
  </si>
  <si>
    <t>0032483440970</t>
  </si>
  <si>
    <t>sergekamdemwafo@gmail.com</t>
  </si>
  <si>
    <t>PABLISA SHIPPING &amp; LOGISTICS SLU</t>
  </si>
  <si>
    <t xml:space="preserve">MAIL 01/02 </t>
  </si>
  <si>
    <t>Johanna María Álvarez Martínez</t>
  </si>
  <si>
    <t>(507) 6617 8955</t>
  </si>
  <si>
    <t>info@alvarezmartinez.net</t>
  </si>
  <si>
    <t>Marian Blanco</t>
  </si>
  <si>
    <t>marianbla@gmail.com</t>
  </si>
  <si>
    <t>Future L'Avenir</t>
  </si>
  <si>
    <t>DEVOLUCION</t>
  </si>
  <si>
    <t xml:space="preserve">Semestral </t>
  </si>
  <si>
    <t xml:space="preserve">Aldwin Ramón Andre </t>
  </si>
  <si>
    <t xml:space="preserve">info@areacasa.es </t>
  </si>
  <si>
    <t xml:space="preserve">PERSONAL MARK S.L. </t>
  </si>
  <si>
    <t>Imposibilidad de verificar Google My Business</t>
  </si>
  <si>
    <t>Bárbara Franco Rodríguez</t>
  </si>
  <si>
    <t>barbara.franco.rguez@gmail.com</t>
  </si>
  <si>
    <t>Bárbara Franco Rodríguez/Pretzel</t>
  </si>
  <si>
    <t>No renovar 28/FEB/24</t>
  </si>
  <si>
    <t xml:space="preserve">Jesus Molina Marlins </t>
  </si>
  <si>
    <t>trimarlins@gmail.com</t>
  </si>
  <si>
    <t>ASOCIACIÓN DEPORTIVA MARLINS TRIATLON MADRID</t>
  </si>
  <si>
    <t xml:space="preserve">ENVIADO MAIL BAJA. PTE MANDAR DOCUMENTACIÓN NUEVA DIRECCIÓN. </t>
  </si>
  <si>
    <t>Christian Terán Manosalva</t>
  </si>
  <si>
    <t>info@texapro.eu</t>
  </si>
  <si>
    <t>CHRISTIAN TERÁN MANOSALVA SL</t>
  </si>
  <si>
    <t>Katherin Duque</t>
  </si>
  <si>
    <t>mdonec848@gmail.com</t>
  </si>
  <si>
    <t>FENRONDA SL</t>
  </si>
  <si>
    <t>Maryna Donets</t>
  </si>
  <si>
    <t>ENVIADO MAIL BAJA + CARTA</t>
  </si>
  <si>
    <t xml:space="preserve">Dijo que renovaba y nunca pagó </t>
  </si>
  <si>
    <t>Jon Ander Gomara</t>
  </si>
  <si>
    <t xml:space="preserve">fanelea.settings@gmail.com </t>
  </si>
  <si>
    <t>JON ANDER GOMARA DI MARCO</t>
  </si>
  <si>
    <t>Pte Pago Renovación....</t>
  </si>
  <si>
    <t xml:space="preserve">Maryna Bokach </t>
  </si>
  <si>
    <t>maryna.bokach@gmail.com
bokach.p@gmail.com</t>
  </si>
  <si>
    <t>inagydora2@gmail.com</t>
  </si>
  <si>
    <t>NAGYNARDO SLU</t>
  </si>
  <si>
    <t>Dora Nagy</t>
  </si>
  <si>
    <t>Enviado Mail, llega correspondencia</t>
  </si>
  <si>
    <t>Alejandro López Lalain</t>
  </si>
  <si>
    <t>alejandro.lopez.lalain@hotmail.com</t>
  </si>
  <si>
    <t>INVESTMENTS R&amp;D MADRID SL</t>
  </si>
  <si>
    <t>W</t>
  </si>
  <si>
    <t>Gloria Ramírez Durán</t>
  </si>
  <si>
    <t>labombillacomunicaciones@gmail.com</t>
  </si>
  <si>
    <t xml:space="preserve">No renueva </t>
  </si>
  <si>
    <t>+525724867441</t>
  </si>
  <si>
    <t>c.mendez@kupfertax.com</t>
  </si>
  <si>
    <t>Ramón Adrián Santamaría Jiménez</t>
  </si>
  <si>
    <t xml:space="preserve">Mail enviado 18/04 </t>
  </si>
  <si>
    <t>Óscar Menor</t>
  </si>
  <si>
    <t>vanya.n.d24@gmail.com
omenors@gmail.com</t>
  </si>
  <si>
    <t>MN ASESORES Y CONSULTORES SL</t>
  </si>
  <si>
    <t>Vanya Nikolaeva Dimitrova</t>
  </si>
  <si>
    <t xml:space="preserve">Whatsapp enviado 18/04 </t>
  </si>
  <si>
    <t>Patricia Fernández
Juan Canosoto</t>
  </si>
  <si>
    <r>
      <rPr>
        <rFont val="Verdana"/>
        <color rgb="FFFF0000"/>
      </rPr>
      <t xml:space="preserve">info@medistart.de
</t>
    </r>
    <r>
      <rPr>
        <rFont val="Verdana"/>
        <color rgb="FFFF0000"/>
      </rPr>
      <t>info@medistart.es</t>
    </r>
  </si>
  <si>
    <t>Medistart GmbH</t>
  </si>
  <si>
    <t>Karina Krasnicka</t>
  </si>
  <si>
    <t>Jorge Ramos</t>
  </si>
  <si>
    <t>jorgeramos@wabisolar.com</t>
  </si>
  <si>
    <t>WABI SOLAR ENERGY SL</t>
  </si>
  <si>
    <t>Enviado whatsapp 22/05</t>
  </si>
  <si>
    <t>mmuniformada@gmail.com</t>
  </si>
  <si>
    <t>UNIFORMADA SL / SinXcusas SL</t>
  </si>
  <si>
    <t>Marta Martín Jiménez</t>
  </si>
  <si>
    <t>Comunica la baja por disponer ya de un sitio físico donde domiciliarse</t>
  </si>
  <si>
    <t xml:space="preserve">Aleksandr / Alexander Kustov </t>
  </si>
  <si>
    <t>alex.g.kustov@gmail.com</t>
  </si>
  <si>
    <t xml:space="preserve">Enviado mail 22/05. Whatsapp enviados 28/05... no contesta a nada </t>
  </si>
  <si>
    <t>Ana Karel Paz Escalante</t>
  </si>
  <si>
    <t>kvm.idiomas.traducciones@gmail.com</t>
  </si>
  <si>
    <t>ENVIADO MAIL</t>
  </si>
  <si>
    <t>Alex Gonell (IPC 01 NOV)</t>
  </si>
  <si>
    <t>01facturaszeus@gmail.com</t>
  </si>
  <si>
    <t>ZEUS CENTRO TERAPÉUTICO S.L.U.</t>
  </si>
  <si>
    <t>Luis Pérez Ginovart</t>
  </si>
  <si>
    <t>634 335 347</t>
  </si>
  <si>
    <t>COMUNICA BAJA A JOSE 04/06</t>
  </si>
  <si>
    <t>Juan Raúl Bernabéu Martínez (IPC 01 NOV)</t>
  </si>
  <si>
    <t>juanraulbm@gmail.com</t>
  </si>
  <si>
    <t>Juan Raúl Bernabéu Martínez</t>
  </si>
  <si>
    <t>COMUNICA BAJA A JOSE 15/06</t>
  </si>
  <si>
    <t>BAJA, CAMBIA NOMBRE SOCIEDAD</t>
  </si>
  <si>
    <t>CANORO Y ABSOLUTO SPA</t>
  </si>
  <si>
    <t>QUIERE RENOVAR el 5 de agosto</t>
  </si>
  <si>
    <t>Jonathan Pérez Campos (IPC 01/MAY)</t>
  </si>
  <si>
    <t>info@harpersachs.com</t>
  </si>
  <si>
    <t>MAGELAN CORPORATION SL</t>
  </si>
  <si>
    <t>Jonathan Pérez Campos</t>
  </si>
  <si>
    <t>Jose Enrique Bello Escobar</t>
  </si>
  <si>
    <t>quique787@gmail.com</t>
  </si>
  <si>
    <t>Kirill Marenkov</t>
  </si>
  <si>
    <t>go@godingo.co</t>
  </si>
  <si>
    <t>DINGO DILIGENCE SL</t>
  </si>
  <si>
    <t>Aleksandra Vachnadze</t>
  </si>
  <si>
    <t>ENVIADO MAIL 16 ago pero no le llegan, llamo sin respuesta</t>
  </si>
  <si>
    <t>llegó correo a su nombre 20sep</t>
  </si>
  <si>
    <t>Paulo Gerardo Muñoz Salas</t>
  </si>
  <si>
    <t>+56978069960</t>
  </si>
  <si>
    <t>paulo.munoz@albatrosvp.com</t>
  </si>
  <si>
    <t>ENVIADO WHATSP. OK. DE VIAJE, PAGA SEMANA QUE VIENE 15-21       26 agosto: vuelvo a contactar por whatsapp</t>
  </si>
  <si>
    <t>Vlad</t>
  </si>
  <si>
    <t>rembacksc@gmail.com</t>
  </si>
  <si>
    <t>REMBACK</t>
  </si>
  <si>
    <t>Emilian Cristian Todica</t>
  </si>
  <si>
    <t>ENVIADO WHATSP 16 ago, 19 agosto: enviamos mail, 26 agosto: llamamos sin respuesta</t>
  </si>
  <si>
    <t>no les fue bien</t>
  </si>
  <si>
    <t>Marc Lluts</t>
  </si>
  <si>
    <t>foursupermercats@protonmail.com</t>
  </si>
  <si>
    <t>FOUR SUPERMERCATS CASTELLAR</t>
  </si>
  <si>
    <t>Leidys López Rodríguez</t>
  </si>
  <si>
    <t>ENVIADO WHATSP 16 ago, 19 agosto: enviamos mail, 26 agosto: responde whatsapp</t>
  </si>
  <si>
    <t>1 sep 23</t>
  </si>
  <si>
    <t>BAJA sin respuesta</t>
  </si>
  <si>
    <t>Mercedes</t>
  </si>
  <si>
    <t>administracion@serviciosavanzadosalmueble.com</t>
  </si>
  <si>
    <t>SERVICIOS AVANZADOS AL MUEBLE SL</t>
  </si>
  <si>
    <t>Víctor Manuel Ruíz Amell</t>
  </si>
  <si>
    <t>avisado por correo y whatsapp (pertenece a otra persona el número)
correo enviado para baja</t>
  </si>
  <si>
    <t>Mauro</t>
  </si>
  <si>
    <t>mauro@gospo.es</t>
  </si>
  <si>
    <t xml:space="preserve">GOSPO TRADING S.L. </t>
  </si>
  <si>
    <t xml:space="preserve">Mihail Radoslavov </t>
  </si>
  <si>
    <t>Solo pagó pero no dio el ok al borrador ni tiene contrato firmado, no responde ni correo ni tlf
ult intento: 2 oct, teléfonos no habilitados, no corresponden a nadie</t>
  </si>
  <si>
    <t>30 sep 24</t>
  </si>
  <si>
    <t>baja con respuesta</t>
  </si>
  <si>
    <t>Manuel Florencio Rodríguez</t>
  </si>
  <si>
    <t>florencia@tapiceriaflorencia.com</t>
  </si>
  <si>
    <t>Manuel Florencio Rodríguez / Tapicería Florencia</t>
  </si>
  <si>
    <t>baja</t>
  </si>
  <si>
    <t>Javier Agudo</t>
  </si>
  <si>
    <t>jagudo@globalshoponline.es</t>
  </si>
  <si>
    <t>BELLELIUX y GLOBALSHOP ONLINE</t>
  </si>
  <si>
    <t>thegreentrasit23@gmail.com</t>
  </si>
  <si>
    <t>PACO ALVAR SL</t>
  </si>
  <si>
    <t>Carlos Fernandez Calvo</t>
  </si>
  <si>
    <t>643 699 820</t>
  </si>
  <si>
    <t xml:space="preserve">no contesta </t>
  </si>
  <si>
    <t>Antonio Jesus Sáez Pomares</t>
  </si>
  <si>
    <t>produccionesdelavera@gmail.com</t>
  </si>
  <si>
    <t>PRODUCCIONES DE LA VERA SL</t>
  </si>
  <si>
    <t>Contactado por Jose</t>
  </si>
  <si>
    <t>EVOLUCIONES TECNOlÓGICAS MADRILEÑAS SL</t>
  </si>
  <si>
    <t xml:space="preserve">baja porque no lo puede utilizar para lo que quería </t>
  </si>
  <si>
    <t>Andrea Sannucci</t>
  </si>
  <si>
    <t>andrea@mesaproyectos.com</t>
  </si>
  <si>
    <t>quiere baja, enviar correo baja el 1 de diciembre</t>
  </si>
  <si>
    <t>damos de baja, no contesta</t>
  </si>
  <si>
    <t>María Manuela Vilela Paz</t>
  </si>
  <si>
    <t>m.vpaz@farogems.com</t>
  </si>
  <si>
    <t>Farogems Jewels OU</t>
  </si>
  <si>
    <t>676 706 215</t>
  </si>
  <si>
    <t>pendiente, se envía wa y correo</t>
  </si>
  <si>
    <t>Jesus Manuel Esturao</t>
  </si>
  <si>
    <t>info@spre.es</t>
  </si>
  <si>
    <t>Yndira Martínez</t>
  </si>
  <si>
    <t>+34919494320</t>
  </si>
  <si>
    <t>y.martinez@sunology.eu</t>
  </si>
  <si>
    <t>SUNOLOGY SAS</t>
  </si>
  <si>
    <t>Vincent Thierry Daniel Arrouet</t>
  </si>
  <si>
    <t xml:space="preserve">Mauricio Sagaceta </t>
  </si>
  <si>
    <t>mau_sagaceta@hotmail.com</t>
  </si>
  <si>
    <t>Mauricio Sagaceta</t>
  </si>
  <si>
    <t>Eduardo Antonio Salinas Perez / Carlos Salinas</t>
  </si>
  <si>
    <t>salinased@yahoo.com</t>
  </si>
  <si>
    <t>Demora Cero Inversiones S.L. / Bioharvest S.A.</t>
  </si>
  <si>
    <t>Eduardo Antonio Salinas Perez</t>
  </si>
  <si>
    <t>pendiente, vino a por sobre y le recordé la factura, se le envía wa el 17 oct, reenvío correo 24oct</t>
  </si>
  <si>
    <t>,</t>
  </si>
  <si>
    <t>Mateo Ariño (IPC 01 MAY)</t>
  </si>
  <si>
    <t>mateo.arino@icam.es</t>
  </si>
  <si>
    <t>Mateo Ariño</t>
  </si>
  <si>
    <t>damos de baja, no renueva</t>
  </si>
  <si>
    <t>Alberto Linazero (IPC 01 MAY)</t>
  </si>
  <si>
    <t>maamorrich@gmail.com</t>
  </si>
  <si>
    <t>Alberto Linazero</t>
  </si>
  <si>
    <t>María Ángeles Amorrich Comino</t>
  </si>
  <si>
    <t>Vicente Caballero</t>
  </si>
  <si>
    <t>auditoria@coastri.com</t>
  </si>
  <si>
    <t>Coastri</t>
  </si>
  <si>
    <t>44539  44554</t>
  </si>
  <si>
    <t>Ángel</t>
  </si>
  <si>
    <t>islabellacalidad@gmail.com</t>
  </si>
  <si>
    <t>ISLABELLA CALIDAD SL</t>
  </si>
  <si>
    <t>Francisca Vidal López</t>
  </si>
  <si>
    <t>dar de baja, no renueva</t>
  </si>
  <si>
    <t>Daniel Colldeforns Gracia</t>
  </si>
  <si>
    <t>colldeforns@gmail.com</t>
  </si>
  <si>
    <t>180 DEFI S.L.</t>
  </si>
  <si>
    <t xml:space="preserve">CDI BUSINESS SCHOOL SL - DELTA VALUE - AREA DE INVERSIÓN </t>
  </si>
  <si>
    <t xml:space="preserve">Alfonso Feijóó Martínez </t>
  </si>
  <si>
    <t>domohealth1965@hotmail.com</t>
  </si>
  <si>
    <t xml:space="preserve">MAKSO S.L. </t>
  </si>
  <si>
    <t>Miguel Zarzoso</t>
  </si>
  <si>
    <t>miguel@aclogistica.es</t>
  </si>
  <si>
    <t>ASESORAMIENTO Y COORDINACIÓN LOGÍSTICA SL</t>
  </si>
  <si>
    <t>Salvador Vicente Llamosi Simo</t>
  </si>
  <si>
    <t>Iván Gómez Samudio</t>
  </si>
  <si>
    <t>academica@claustrogomez.org</t>
  </si>
  <si>
    <t>FUNDACIÓN SOCIAL EDUCATIVA Y CULTURAL DEL CLAUSTRO GÓMEZ</t>
  </si>
  <si>
    <t xml:space="preserve">Alejandro Brindusa Anastase </t>
  </si>
  <si>
    <t>restauranteelfestin@hotmail.com</t>
  </si>
  <si>
    <t>ALECODUSA S.L. /EL FESTIN BY SM</t>
  </si>
  <si>
    <t xml:space="preserve">Oscar Tudela Moral </t>
  </si>
  <si>
    <t>marketing@laborley.com</t>
  </si>
  <si>
    <t xml:space="preserve">LABORLEY LABORAL &amp; FINANCE S.L. </t>
  </si>
  <si>
    <t>damos de baja sociedad</t>
  </si>
  <si>
    <t xml:space="preserve">ABBEYTAMOS SL </t>
  </si>
  <si>
    <t xml:space="preserve">Maria Isabel Levrero </t>
  </si>
  <si>
    <t>maislevrero@hotmail.com</t>
  </si>
  <si>
    <t>se dan de baja</t>
  </si>
  <si>
    <t>Raquel Segovia</t>
  </si>
  <si>
    <t>rsegovia@angerea.org</t>
  </si>
  <si>
    <t>ANGEREA - ASOCIACION NACIONAL DE GESTORES DE RESIDUOS AUTO</t>
  </si>
  <si>
    <t>Luis García Díaz</t>
  </si>
  <si>
    <t>BAJA, NO CONTESTA falta firmar</t>
  </si>
  <si>
    <t>Jesús Rodríguez Pantoja</t>
  </si>
  <si>
    <t>ssonrie@hotmail.com</t>
  </si>
  <si>
    <t>Empezó el 01/SEP</t>
  </si>
  <si>
    <t>DAR DE BAJA</t>
  </si>
  <si>
    <t xml:space="preserve">Kaleemullah Hussain Chaudhry </t>
  </si>
  <si>
    <t>chkalimullah@gmail.com</t>
  </si>
  <si>
    <t>Federico Javier Gorga</t>
  </si>
  <si>
    <t>federicogorga@gmail.com</t>
  </si>
  <si>
    <t>NO PAGÓ EL TOTAL. PTES 50€ Y NO CONTESTA. NO RECOGER. Reenvío correo 5 agosto.</t>
  </si>
  <si>
    <t>BAJA, no renueva</t>
  </si>
  <si>
    <t xml:space="preserve">Paula Macarron Cuartero </t>
  </si>
  <si>
    <t>paulamacarron@gmail.com</t>
  </si>
  <si>
    <t xml:space="preserve">AM QUANTUM CAPITAL BUSINESS S.L. </t>
  </si>
  <si>
    <t>dar de baja al finalizar</t>
  </si>
  <si>
    <t>Matias Rodsevich</t>
  </si>
  <si>
    <t>invoice@prlab.co/matias@prlab.co/genaro@prlab.co</t>
  </si>
  <si>
    <t>PRLab B.V.</t>
  </si>
  <si>
    <t>baja / falta mensaje</t>
  </si>
  <si>
    <t>Jose Ignacio Laffite Moral</t>
  </si>
  <si>
    <t>contact@neosenergia.com</t>
  </si>
  <si>
    <t xml:space="preserve">EVERSHINING ENERGY S.L. </t>
  </si>
  <si>
    <t xml:space="preserve">Jose Ignacio Laffite Moral </t>
  </si>
  <si>
    <t>BAJA, NO CONTESTA</t>
  </si>
  <si>
    <t xml:space="preserve">Francesca Baghetti Miranda </t>
  </si>
  <si>
    <t>francesca@icreate.cl</t>
  </si>
  <si>
    <t xml:space="preserve">SERVICIOS CREATIVOS ICREATE </t>
  </si>
  <si>
    <t xml:space="preserve">Muhammad Haroon Subhani </t>
  </si>
  <si>
    <t>subhani@verto5.com</t>
  </si>
  <si>
    <t>En constitución - Sin certificación aún</t>
  </si>
  <si>
    <t>Laura Mesa del Valle</t>
  </si>
  <si>
    <t>info@resqstrays.org</t>
  </si>
  <si>
    <t>ASOCIACIÓN ANIMALISTA RESQSTRAYS</t>
  </si>
  <si>
    <t>Ana Lozano Portillo</t>
  </si>
  <si>
    <t>analozanoportillo@gmail.com</t>
  </si>
  <si>
    <t>NIDUS LAB SL</t>
  </si>
  <si>
    <t>baja, no contesta</t>
  </si>
  <si>
    <t>Gabriela Guerra</t>
  </si>
  <si>
    <t>gabrielaguerra@victoriaedugroup.com</t>
  </si>
  <si>
    <t>EGALI INTERCAMBIO S.L.</t>
  </si>
  <si>
    <t>Dalia Carolina Silva Muñoz</t>
  </si>
  <si>
    <t>facilita otro correo pero no hay contestación: gromeroc21@gmail.com</t>
  </si>
  <si>
    <t>NO RENueva</t>
  </si>
  <si>
    <t>Carlos Pérez Salvachúa</t>
  </si>
  <si>
    <t>cpsalvachua@gmail.com</t>
  </si>
  <si>
    <t>GLOBAL SOCCER PROGRAM S.L.</t>
  </si>
  <si>
    <t>No renueva</t>
  </si>
  <si>
    <t xml:space="preserve">Gustavo Hernandez </t>
  </si>
  <si>
    <t>gustavo.hernandezsmc@gmail.com</t>
  </si>
  <si>
    <t xml:space="preserve">María Santana Calatayud </t>
  </si>
  <si>
    <t>FALTA QUE LO ENVÍE FIRMADO, reenvío correo 5 agosto, no responde tlf
6 agosto: gustavo nos dice por mail que llamemos a un tal ihor, pero este no conoce a maría, dice que lo investiga y me dice
27 agosto: se envía correo a Gustavo y nos dice que la titular cerró la empresa y no se sabe mucho de ella, no renuevan</t>
  </si>
  <si>
    <t>dar de baja, no quiere seguir</t>
  </si>
  <si>
    <t xml:space="preserve">Oleksandr Fominov </t>
  </si>
  <si>
    <t>fmnv.oleksandr@gmail.com</t>
  </si>
  <si>
    <t xml:space="preserve">Vicente Guillot Soler </t>
  </si>
  <si>
    <t>vguillot@cade-distribucion.com</t>
  </si>
  <si>
    <t xml:space="preserve">TOWER MADRID INVERSIONES S.L. </t>
  </si>
  <si>
    <t>9sep:llaman queriendo un despacho privado de lunes a viernes</t>
  </si>
  <si>
    <t>baja, no renueva</t>
  </si>
  <si>
    <t>David Martínez Olalla (IPC 01 FEB)</t>
  </si>
  <si>
    <t>dmartinezolalla@gmail.com</t>
  </si>
  <si>
    <t>David Martínez Olalla</t>
  </si>
  <si>
    <t xml:space="preserve">Emi Takimoto </t>
  </si>
  <si>
    <t>exxmistore@gmail.com</t>
  </si>
  <si>
    <t xml:space="preserve">TRUFFLE TREASURES S.L. </t>
  </si>
  <si>
    <t>Vicente González Riomayor</t>
  </si>
  <si>
    <t>vicentegon62@gmail.com</t>
  </si>
  <si>
    <t xml:space="preserve">James Edward Gooden </t>
  </si>
  <si>
    <t>james@caimitofruits.com</t>
  </si>
  <si>
    <t xml:space="preserve">GRUPO CAIMITO FRUITS S.L. </t>
  </si>
  <si>
    <t xml:space="preserve">juandiazcaimitofruit@gmail.com / juan luis / 692727944
Lleva desde el 13/02/25 sin que le lleguen los mensajes, no recibo contestación; llamo a todos los numeros que tenemos y tampoco contestan; y por via email tampoco </t>
  </si>
  <si>
    <t>baja, no responde</t>
  </si>
  <si>
    <t>Ernest Sibrik</t>
  </si>
  <si>
    <t>ngp@esbksystems.com</t>
  </si>
  <si>
    <t>ESBK SYSTEMS S.L.</t>
  </si>
  <si>
    <t>email personal: es@esbksystems.com</t>
  </si>
  <si>
    <t>P. x hora</t>
  </si>
  <si>
    <t>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</si>
</sst>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 yy"/>
    <numFmt numFmtId="165" formatCode="d mmm"/>
    <numFmt numFmtId="166" formatCode="yy mmm d"/>
  </numFmts>
  <fonts count="38">
    <font>
      <sz val="10.0"/>
      <color rgb="FF000000"/>
      <name val="Arial"/>
      <scheme val="minor"/>
    </font>
    <font>
      <color rgb="FF000000"/>
      <name val="Calibri"/>
    </font>
    <font>
      <color theme="1"/>
      <name val="Calibri"/>
    </font>
    <font>
      <color rgb="FFFF0000"/>
      <name val="Calibri"/>
    </font>
    <font>
      <b/>
      <color theme="1"/>
      <name val="Arial"/>
    </font>
    <font>
      <b/>
      <color rgb="FFFFFFFF"/>
      <name val="Verdana"/>
    </font>
    <font>
      <b/>
      <color theme="1"/>
      <name val="Verdana"/>
    </font>
    <font>
      <color rgb="FF000000"/>
      <name val="Verdana"/>
    </font>
    <font>
      <color rgb="FF000000"/>
      <name val="Arial"/>
      <scheme val="minor"/>
    </font>
    <font>
      <color rgb="FFFF0000"/>
      <name val="Verdana"/>
    </font>
    <font>
      <color rgb="FFFF0000"/>
      <name val="Arial"/>
      <scheme val="minor"/>
    </font>
    <font>
      <color theme="1"/>
      <name val="Arial"/>
    </font>
    <font>
      <color theme="1"/>
      <name val="Verdana"/>
    </font>
    <font>
      <color theme="1"/>
      <name val="Arial"/>
      <scheme val="minor"/>
    </font>
    <font>
      <b/>
      <color rgb="FFFF0000"/>
      <name val="Verdana"/>
    </font>
    <font>
      <b/>
      <color rgb="FF000000"/>
      <name val="Verdana"/>
    </font>
    <font>
      <color rgb="FF000000"/>
      <name val="Arial"/>
    </font>
    <font>
      <u/>
      <color rgb="FF000000"/>
      <name val="Verdana"/>
    </font>
    <font>
      <sz val="12.0"/>
      <color rgb="FF000000"/>
      <name val="&quot;Helvetica Neue&quot;"/>
    </font>
    <font>
      <sz val="10.0"/>
      <color rgb="FF000000"/>
      <name val="Verdana"/>
    </font>
    <font>
      <u/>
      <sz val="10.0"/>
      <color rgb="FF000000"/>
      <name val="Verdana"/>
    </font>
    <font>
      <u/>
      <color rgb="FF000000"/>
      <name val="Verdana"/>
    </font>
    <font>
      <b/>
      <color rgb="FF6AA84F"/>
      <name val="Calibri"/>
    </font>
    <font>
      <u/>
      <color rgb="FF000000"/>
      <name val="Verdana"/>
    </font>
    <font>
      <u/>
      <sz val="10.0"/>
      <color rgb="FF000000"/>
      <name val="Verdana"/>
    </font>
    <font>
      <color rgb="FF999999"/>
      <name val="Arial"/>
      <scheme val="minor"/>
    </font>
    <font>
      <color rgb="FF999999"/>
      <name val="Verdana"/>
    </font>
    <font>
      <u/>
      <color rgb="FF999999"/>
      <name val="Verdana"/>
    </font>
    <font>
      <color rgb="FF999999"/>
      <name val="Calibri"/>
    </font>
    <font>
      <b/>
      <color rgb="FFFF0000"/>
      <name val="Calibri"/>
    </font>
    <font>
      <color rgb="FFFF0000"/>
      <name val="Arial"/>
    </font>
    <font>
      <sz val="10.0"/>
      <color rgb="FFFF0000"/>
      <name val="Verdana"/>
    </font>
    <font>
      <sz val="10.0"/>
      <color theme="1"/>
      <name val="Verdana"/>
    </font>
    <font>
      <b/>
      <color rgb="FFFF0000"/>
      <name val="Arial"/>
    </font>
    <font>
      <b/>
      <color rgb="FF00FF00"/>
      <name val="Verdana"/>
    </font>
    <font>
      <b/>
      <color rgb="FFFFFF00"/>
      <name val="Verdana"/>
    </font>
    <font>
      <color rgb="FFCC0000"/>
      <name val="Verdana"/>
    </font>
    <font>
      <color rgb="FFCC0000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84E1E8"/>
        <bgColor rgb="FF84E1E8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9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horizontal="center" readingOrder="0" vertical="bottom"/>
    </xf>
    <xf borderId="0" fillId="0" fontId="2" numFmtId="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center" readingOrder="0" vertical="bottom"/>
    </xf>
    <xf borderId="0" fillId="0" fontId="2" numFmtId="4" xfId="0" applyAlignment="1" applyFont="1" applyNumberFormat="1">
      <alignment readingOrder="0" vertical="bottom"/>
    </xf>
    <xf borderId="0" fillId="0" fontId="2" numFmtId="4" xfId="0" applyAlignment="1" applyFont="1" applyNumberFormat="1">
      <alignment vertical="bottom"/>
    </xf>
    <xf borderId="0" fillId="0" fontId="3" numFmtId="4" xfId="0" applyAlignment="1" applyFont="1" applyNumberFormat="1">
      <alignment readingOrder="0" vertical="bottom"/>
    </xf>
    <xf borderId="0" fillId="0" fontId="4" numFmtId="4" xfId="0" applyAlignment="1" applyFont="1" applyNumberFormat="1">
      <alignment horizontal="right" readingOrder="0" vertical="bottom"/>
    </xf>
    <xf borderId="0" fillId="0" fontId="4" numFmtId="4" xfId="0" applyAlignment="1" applyFont="1" applyNumberFormat="1">
      <alignment horizontal="left" vertical="bottom"/>
    </xf>
    <xf borderId="0" fillId="2" fontId="5" numFmtId="0" xfId="0" applyAlignment="1" applyFill="1" applyFont="1">
      <alignment horizontal="left" readingOrder="0" vertical="bottom"/>
    </xf>
    <xf borderId="0" fillId="2" fontId="5" numFmtId="0" xfId="0" applyAlignment="1" applyFont="1">
      <alignment horizontal="left"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horizontal="center" vertical="bottom"/>
    </xf>
    <xf borderId="0" fillId="2" fontId="5" numFmtId="0" xfId="0" applyAlignment="1" applyFont="1">
      <alignment vertical="bottom"/>
    </xf>
    <xf borderId="0" fillId="2" fontId="2" numFmtId="4" xfId="0" applyAlignment="1" applyFont="1" applyNumberFormat="1">
      <alignment vertical="bottom"/>
    </xf>
    <xf borderId="0" fillId="2" fontId="2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readingOrder="0" vertical="bottom"/>
    </xf>
    <xf borderId="0" fillId="3" fontId="7" numFmtId="164" xfId="0" applyAlignment="1" applyFill="1" applyFont="1" applyNumberFormat="1">
      <alignment horizontal="center"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horizontal="center"/>
    </xf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0" xfId="0" applyAlignment="1" applyFont="1">
      <alignment horizontal="right" readingOrder="0"/>
    </xf>
    <xf borderId="0" fillId="3" fontId="7" numFmtId="0" xfId="0" applyAlignment="1" applyFont="1">
      <alignment horizontal="left" readingOrder="0"/>
    </xf>
    <xf borderId="0" fillId="4" fontId="8" numFmtId="0" xfId="0" applyFill="1" applyFont="1"/>
    <xf borderId="0" fillId="5" fontId="7" numFmtId="164" xfId="0" applyAlignment="1" applyFill="1" applyFont="1" applyNumberFormat="1">
      <alignment horizontal="center" readingOrder="0"/>
    </xf>
    <xf borderId="0" fillId="5" fontId="7" numFmtId="0" xfId="0" applyAlignment="1" applyFont="1">
      <alignment readingOrder="0"/>
    </xf>
    <xf borderId="0" fillId="5" fontId="8" numFmtId="0" xfId="0" applyAlignment="1" applyFont="1">
      <alignment horizontal="center"/>
    </xf>
    <xf borderId="0" fillId="5" fontId="8" numFmtId="0" xfId="0" applyAlignment="1" applyFont="1">
      <alignment readingOrder="0"/>
    </xf>
    <xf borderId="0" fillId="5" fontId="7" numFmtId="0" xfId="0" applyAlignment="1" applyFont="1">
      <alignment horizontal="right" readingOrder="0"/>
    </xf>
    <xf borderId="0" fillId="5" fontId="7" numFmtId="0" xfId="0" applyAlignment="1" applyFont="1">
      <alignment horizontal="left" readingOrder="0"/>
    </xf>
    <xf borderId="0" fillId="5" fontId="7" numFmtId="0" xfId="0" applyAlignment="1" applyFont="1">
      <alignment horizontal="center" readingOrder="0" vertical="bottom"/>
    </xf>
    <xf borderId="0" fillId="5" fontId="7" numFmtId="0" xfId="0" applyAlignment="1" applyFont="1">
      <alignment readingOrder="0" vertical="bottom"/>
    </xf>
    <xf borderId="0" fillId="5" fontId="7" numFmtId="0" xfId="0" applyAlignment="1" applyFont="1">
      <alignment horizontal="right" readingOrder="0" vertical="bottom"/>
    </xf>
    <xf borderId="0" fillId="5" fontId="7" numFmtId="0" xfId="0" applyAlignment="1" applyFont="1">
      <alignment horizontal="left" readingOrder="0" vertical="bottom"/>
    </xf>
    <xf borderId="0" fillId="4" fontId="1" numFmtId="0" xfId="0" applyAlignment="1" applyFont="1">
      <alignment vertical="bottom"/>
    </xf>
    <xf borderId="0" fillId="4" fontId="1" numFmtId="165" xfId="0" applyAlignment="1" applyFont="1" applyNumberFormat="1">
      <alignment vertical="bottom"/>
    </xf>
    <xf borderId="0" fillId="4" fontId="1" numFmtId="4" xfId="0" applyAlignment="1" applyFont="1" applyNumberFormat="1">
      <alignment vertical="bottom"/>
    </xf>
    <xf borderId="0" fillId="6" fontId="7" numFmtId="164" xfId="0" applyAlignment="1" applyFill="1" applyFont="1" applyNumberFormat="1">
      <alignment horizontal="center" readingOrder="0" vertical="bottom"/>
    </xf>
    <xf borderId="0" fillId="6" fontId="7" numFmtId="0" xfId="0" applyAlignment="1" applyFont="1">
      <alignment readingOrder="0" vertical="bottom"/>
    </xf>
    <xf borderId="0" fillId="6" fontId="7" numFmtId="0" xfId="0" applyAlignment="1" applyFont="1">
      <alignment horizontal="center" readingOrder="0" vertical="bottom"/>
    </xf>
    <xf borderId="0" fillId="6" fontId="7" numFmtId="0" xfId="0" applyAlignment="1" applyFont="1">
      <alignment horizontal="right" readingOrder="0" vertical="bottom"/>
    </xf>
    <xf borderId="0" fillId="6" fontId="7" numFmtId="0" xfId="0" applyAlignment="1" applyFont="1">
      <alignment horizontal="left" readingOrder="0" vertical="bottom"/>
    </xf>
    <xf borderId="0" fillId="6" fontId="9" numFmtId="0" xfId="0" applyAlignment="1" applyFont="1">
      <alignment horizontal="center" readingOrder="0" vertical="bottom"/>
    </xf>
    <xf borderId="0" fillId="6" fontId="9" numFmtId="0" xfId="0" applyAlignment="1" applyFont="1">
      <alignment readingOrder="0" vertical="bottom"/>
    </xf>
    <xf borderId="0" fillId="6" fontId="9" numFmtId="164" xfId="0" applyAlignment="1" applyFont="1" applyNumberFormat="1">
      <alignment horizontal="left" readingOrder="0" vertical="bottom"/>
    </xf>
    <xf borderId="0" fillId="4" fontId="3" numFmtId="0" xfId="0" applyAlignment="1" applyFont="1">
      <alignment vertical="bottom"/>
    </xf>
    <xf borderId="0" fillId="4" fontId="3" numFmtId="165" xfId="0" applyAlignment="1" applyFont="1" applyNumberFormat="1">
      <alignment vertical="bottom"/>
    </xf>
    <xf borderId="0" fillId="4" fontId="3" numFmtId="4" xfId="0" applyAlignment="1" applyFont="1" applyNumberFormat="1">
      <alignment vertical="bottom"/>
    </xf>
    <xf borderId="0" fillId="6" fontId="9" numFmtId="164" xfId="0" applyAlignment="1" applyFont="1" applyNumberFormat="1">
      <alignment horizontal="center" readingOrder="0" vertical="bottom"/>
    </xf>
    <xf borderId="0" fillId="6" fontId="9" numFmtId="0" xfId="0" applyAlignment="1" applyFont="1">
      <alignment horizontal="right" readingOrder="0" vertical="bottom"/>
    </xf>
    <xf borderId="0" fillId="0" fontId="10" numFmtId="0" xfId="0" applyFont="1"/>
    <xf borderId="0" fillId="3" fontId="7" numFmtId="164" xfId="0" applyAlignment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vertical="top"/>
    </xf>
    <xf borderId="0" fillId="3" fontId="7" numFmtId="0" xfId="0" applyAlignment="1" applyFont="1">
      <alignment readingOrder="0" vertical="top"/>
    </xf>
    <xf borderId="0" fillId="3" fontId="7" numFmtId="0" xfId="0" applyAlignment="1" applyFont="1">
      <alignment horizontal="right" readingOrder="0" vertical="top"/>
    </xf>
    <xf borderId="0" fillId="3" fontId="7" numFmtId="0" xfId="0" applyAlignment="1" applyFont="1">
      <alignment horizontal="left" readingOrder="0" vertical="bottom"/>
    </xf>
    <xf borderId="0" fillId="3" fontId="11" numFmtId="0" xfId="0" applyAlignment="1" applyFont="1">
      <alignment horizontal="center" readingOrder="0" vertical="top"/>
    </xf>
    <xf borderId="0" fillId="3" fontId="11" numFmtId="0" xfId="0" applyAlignment="1" applyFont="1">
      <alignment readingOrder="0" vertical="top"/>
    </xf>
    <xf borderId="0" fillId="3" fontId="11" numFmtId="0" xfId="0" applyAlignment="1" applyFont="1">
      <alignment horizontal="left" readingOrder="0" vertical="top"/>
    </xf>
    <xf borderId="0" fillId="0" fontId="11" numFmtId="0" xfId="0" applyAlignment="1" applyFont="1">
      <alignment vertical="bottom"/>
    </xf>
    <xf borderId="0" fillId="4" fontId="11" numFmtId="165" xfId="0" applyAlignment="1" applyFont="1" applyNumberFormat="1">
      <alignment vertical="bottom"/>
    </xf>
    <xf borderId="0" fillId="4" fontId="11" numFmtId="4" xfId="0" applyAlignment="1" applyFont="1" applyNumberFormat="1">
      <alignment vertical="bottom"/>
    </xf>
    <xf borderId="0" fillId="4" fontId="11" numFmtId="0" xfId="0" applyAlignment="1" applyFont="1">
      <alignment vertical="bottom"/>
    </xf>
    <xf borderId="0" fillId="3" fontId="12" numFmtId="164" xfId="0" applyAlignment="1" applyFont="1" applyNumberFormat="1">
      <alignment horizontal="center" vertical="bottom"/>
    </xf>
    <xf borderId="0" fillId="3" fontId="12" numFmtId="0" xfId="0" applyAlignment="1" applyFont="1">
      <alignment vertical="bottom"/>
    </xf>
    <xf borderId="0" fillId="3" fontId="12" numFmtId="0" xfId="0" applyAlignment="1" applyFont="1">
      <alignment horizontal="right" readingOrder="0" vertical="top"/>
    </xf>
    <xf borderId="0" fillId="3" fontId="12" numFmtId="0" xfId="0" applyAlignment="1" applyFont="1">
      <alignment readingOrder="0" vertical="top"/>
    </xf>
    <xf borderId="0" fillId="3" fontId="13" numFmtId="0" xfId="0" applyAlignment="1" applyFont="1">
      <alignment horizontal="center"/>
    </xf>
    <xf borderId="0" fillId="3" fontId="13" numFmtId="0" xfId="0" applyFont="1"/>
    <xf borderId="0" fillId="3" fontId="13" numFmtId="0" xfId="0" applyAlignment="1" applyFont="1">
      <alignment horizontal="left"/>
    </xf>
    <xf borderId="0" fillId="3" fontId="12" numFmtId="164" xfId="0" applyAlignment="1" applyFont="1" applyNumberFormat="1">
      <alignment vertical="bottom"/>
    </xf>
    <xf borderId="0" fillId="3" fontId="12" numFmtId="164" xfId="0" applyAlignment="1" applyFont="1" applyNumberFormat="1">
      <alignment horizontal="right" vertical="bottom"/>
    </xf>
    <xf borderId="0" fillId="3" fontId="12" numFmtId="164" xfId="0" applyAlignment="1" applyFont="1" applyNumberFormat="1">
      <alignment horizontal="left" vertical="bottom"/>
    </xf>
    <xf borderId="0" fillId="3" fontId="7" numFmtId="0" xfId="0" applyAlignment="1" applyFont="1">
      <alignment horizontal="right" readingOrder="0" vertical="top"/>
    </xf>
    <xf borderId="0" fillId="3" fontId="6" numFmtId="0" xfId="0" applyAlignment="1" applyFont="1">
      <alignment horizontal="center" readingOrder="0" vertical="bottom"/>
    </xf>
    <xf borderId="0" fillId="3" fontId="12" numFmtId="0" xfId="0" applyAlignment="1" applyFont="1">
      <alignment horizontal="left" readingOrder="0" vertical="bottom"/>
    </xf>
    <xf borderId="0" fillId="4" fontId="1" numFmtId="0" xfId="0" applyAlignment="1" applyFont="1">
      <alignment readingOrder="0" vertical="bottom"/>
    </xf>
    <xf borderId="0" fillId="3" fontId="12" numFmtId="0" xfId="0" applyAlignment="1" applyFont="1">
      <alignment horizontal="center" readingOrder="0" vertical="bottom"/>
    </xf>
    <xf borderId="0" fillId="3" fontId="7" numFmtId="0" xfId="0" applyAlignment="1" applyFont="1">
      <alignment horizontal="center" readingOrder="0" vertical="bottom"/>
    </xf>
    <xf borderId="0" fillId="3" fontId="7" numFmtId="0" xfId="0" applyAlignment="1" applyFont="1">
      <alignment horizontal="right" readingOrder="0" vertical="bottom"/>
    </xf>
    <xf borderId="0" fillId="3" fontId="14" numFmtId="0" xfId="0" applyAlignment="1" applyFont="1">
      <alignment horizontal="left" readingOrder="0" vertical="bottom"/>
    </xf>
    <xf borderId="0" fillId="4" fontId="13" numFmtId="0" xfId="0" applyFont="1"/>
    <xf borderId="0" fillId="3" fontId="7" numFmtId="164" xfId="0" applyAlignment="1" applyFont="1" applyNumberFormat="1">
      <alignment horizontal="center" vertical="bottom"/>
    </xf>
    <xf borderId="0" fillId="3" fontId="7" numFmtId="164" xfId="0" applyAlignment="1" applyFont="1" applyNumberFormat="1">
      <alignment horizontal="left" vertical="bottom"/>
    </xf>
    <xf borderId="0" fillId="0" fontId="8" numFmtId="0" xfId="0" applyFont="1"/>
    <xf borderId="0" fillId="3" fontId="12" numFmtId="0" xfId="0" applyAlignment="1" applyFont="1">
      <alignment horizontal="right" readingOrder="0" vertical="bottom"/>
    </xf>
    <xf borderId="0" fillId="3" fontId="9" numFmtId="0" xfId="0" applyAlignment="1" applyFont="1">
      <alignment horizontal="left" readingOrder="0" vertical="bottom"/>
    </xf>
    <xf quotePrefix="1" borderId="0" fillId="3" fontId="12" numFmtId="0" xfId="0" applyAlignment="1" applyFont="1">
      <alignment horizontal="right" readingOrder="0" vertical="bottom"/>
    </xf>
    <xf borderId="0" fillId="3" fontId="7" numFmtId="0" xfId="0" applyAlignment="1" applyFont="1">
      <alignment horizontal="left" readingOrder="0" shrinkToFit="0" vertical="bottom" wrapText="1"/>
    </xf>
    <xf borderId="0" fillId="4" fontId="3" numFmtId="10" xfId="0" applyAlignment="1" applyFont="1" applyNumberFormat="1">
      <alignment vertical="bottom"/>
    </xf>
    <xf borderId="0" fillId="7" fontId="7" numFmtId="0" xfId="0" applyAlignment="1" applyFill="1" applyFont="1">
      <alignment horizontal="center" readingOrder="0" vertical="bottom"/>
    </xf>
    <xf borderId="0" fillId="7" fontId="7" numFmtId="164" xfId="0" applyAlignment="1" applyFont="1" applyNumberFormat="1">
      <alignment horizontal="center" readingOrder="0" vertical="bottom"/>
    </xf>
    <xf borderId="0" fillId="7" fontId="7" numFmtId="0" xfId="0" applyAlignment="1" applyFont="1">
      <alignment readingOrder="0" vertical="bottom"/>
    </xf>
    <xf borderId="0" fillId="7" fontId="15" numFmtId="0" xfId="0" applyAlignment="1" applyFont="1">
      <alignment horizontal="center" readingOrder="0" vertical="bottom"/>
    </xf>
    <xf borderId="0" fillId="7" fontId="15" numFmtId="0" xfId="0" applyAlignment="1" applyFont="1">
      <alignment readingOrder="0" vertical="bottom"/>
    </xf>
    <xf borderId="0" fillId="7" fontId="7" numFmtId="0" xfId="0" applyAlignment="1" applyFont="1">
      <alignment horizontal="right" readingOrder="0" vertical="bottom"/>
    </xf>
    <xf borderId="0" fillId="7" fontId="9" numFmtId="0" xfId="0" applyAlignment="1" applyFont="1">
      <alignment horizontal="left" readingOrder="0" vertical="bottom"/>
    </xf>
    <xf borderId="0" fillId="7" fontId="7" numFmtId="0" xfId="0" applyAlignment="1" applyFont="1">
      <alignment horizontal="left" readingOrder="0" vertical="bottom"/>
    </xf>
    <xf borderId="0" fillId="7" fontId="12" numFmtId="0" xfId="0" applyAlignment="1" applyFont="1">
      <alignment readingOrder="0" vertical="bottom"/>
    </xf>
    <xf borderId="0" fillId="7" fontId="12" numFmtId="0" xfId="0" applyAlignment="1" applyFont="1">
      <alignment horizontal="right" readingOrder="0" vertical="bottom"/>
    </xf>
    <xf borderId="0" fillId="4" fontId="11" numFmtId="164" xfId="0" applyAlignment="1" applyFont="1" applyNumberFormat="1">
      <alignment vertical="bottom"/>
    </xf>
    <xf borderId="0" fillId="7" fontId="9" numFmtId="0" xfId="0" applyAlignment="1" applyFont="1">
      <alignment horizontal="center" readingOrder="0" vertical="bottom"/>
    </xf>
    <xf borderId="0" fillId="7" fontId="9" numFmtId="164" xfId="0" applyAlignment="1" applyFont="1" applyNumberFormat="1">
      <alignment horizontal="center" readingOrder="0" vertical="bottom"/>
    </xf>
    <xf borderId="0" fillId="7" fontId="9" numFmtId="0" xfId="0" applyAlignment="1" applyFont="1">
      <alignment readingOrder="0" vertical="bottom"/>
    </xf>
    <xf borderId="0" fillId="7" fontId="14" numFmtId="0" xfId="0" applyAlignment="1" applyFont="1">
      <alignment horizontal="center" readingOrder="0" vertical="bottom"/>
    </xf>
    <xf borderId="0" fillId="7" fontId="14" numFmtId="0" xfId="0" applyAlignment="1" applyFont="1">
      <alignment readingOrder="0" vertical="bottom"/>
    </xf>
    <xf borderId="0" fillId="7" fontId="9" numFmtId="0" xfId="0" applyAlignment="1" applyFont="1">
      <alignment horizontal="right" readingOrder="0" vertical="bottom"/>
    </xf>
    <xf borderId="0" fillId="7" fontId="7" numFmtId="0" xfId="0" applyAlignment="1" applyFont="1">
      <alignment readingOrder="0"/>
    </xf>
    <xf borderId="0" fillId="7" fontId="12" numFmtId="0" xfId="0" applyAlignment="1" applyFont="1">
      <alignment vertical="bottom"/>
    </xf>
    <xf borderId="0" fillId="7" fontId="7" numFmtId="0" xfId="0" applyAlignment="1" applyFont="1">
      <alignment readingOrder="0"/>
    </xf>
    <xf borderId="0" fillId="7" fontId="7" numFmtId="0" xfId="0" applyAlignment="1" applyFont="1">
      <alignment horizontal="right" readingOrder="0"/>
    </xf>
    <xf borderId="0" fillId="7" fontId="9" numFmtId="0" xfId="0" applyAlignment="1" applyFont="1">
      <alignment horizontal="left" readingOrder="0"/>
    </xf>
    <xf borderId="0" fillId="7" fontId="16" numFmtId="0" xfId="0" applyAlignment="1" applyFont="1">
      <alignment horizontal="right" readingOrder="0"/>
    </xf>
    <xf borderId="0" fillId="7" fontId="9" numFmtId="0" xfId="0" applyAlignment="1" applyFont="1">
      <alignment horizontal="center" readingOrder="0" shrinkToFit="0" vertical="bottom" wrapText="1"/>
    </xf>
    <xf borderId="0" fillId="7" fontId="9" numFmtId="0" xfId="0" applyAlignment="1" applyFont="1">
      <alignment horizontal="left" readingOrder="0" shrinkToFit="0" vertical="bottom" wrapText="1"/>
    </xf>
    <xf borderId="0" fillId="7" fontId="7" numFmtId="164" xfId="0" applyAlignment="1" applyFont="1" applyNumberFormat="1">
      <alignment horizontal="center" readingOrder="0"/>
    </xf>
    <xf borderId="0" fillId="7" fontId="8" numFmtId="0" xfId="0" applyAlignment="1" applyFont="1">
      <alignment horizontal="center" readingOrder="0"/>
    </xf>
    <xf borderId="0" fillId="7" fontId="8" numFmtId="0" xfId="0" applyAlignment="1" applyFont="1">
      <alignment readingOrder="0"/>
    </xf>
    <xf borderId="0" fillId="7" fontId="7" numFmtId="0" xfId="0" applyAlignment="1" applyFont="1">
      <alignment readingOrder="0" vertical="top"/>
    </xf>
    <xf borderId="0" fillId="7" fontId="12" numFmtId="0" xfId="0" applyAlignment="1" applyFont="1">
      <alignment horizontal="right" readingOrder="0" vertical="top"/>
    </xf>
    <xf borderId="0" fillId="7" fontId="7" numFmtId="0" xfId="0" applyAlignment="1" applyFont="1">
      <alignment horizontal="left" readingOrder="0"/>
    </xf>
    <xf borderId="0" fillId="7" fontId="13" numFmtId="0" xfId="0" applyFont="1"/>
    <xf borderId="0" fillId="7" fontId="1" numFmtId="165" xfId="0" applyAlignment="1" applyFont="1" applyNumberFormat="1">
      <alignment vertical="bottom"/>
    </xf>
    <xf borderId="0" fillId="7" fontId="1" numFmtId="4" xfId="0" applyAlignment="1" applyFont="1" applyNumberFormat="1">
      <alignment vertical="bottom"/>
    </xf>
    <xf borderId="0" fillId="7" fontId="1" numFmtId="0" xfId="0" applyAlignment="1" applyFont="1">
      <alignment vertical="bottom"/>
    </xf>
    <xf borderId="0" fillId="7" fontId="17" numFmtId="0" xfId="0" applyAlignment="1" applyFont="1">
      <alignment readingOrder="0" vertical="top"/>
    </xf>
    <xf borderId="0" fillId="7" fontId="9" numFmtId="164" xfId="0" applyAlignment="1" applyFont="1" applyNumberFormat="1">
      <alignment horizontal="center" readingOrder="0"/>
    </xf>
    <xf borderId="0" fillId="7" fontId="10" numFmtId="0" xfId="0" applyAlignment="1" applyFont="1">
      <alignment horizontal="center" readingOrder="0"/>
    </xf>
    <xf borderId="0" fillId="7" fontId="10" numFmtId="0" xfId="0" applyAlignment="1" applyFont="1">
      <alignment readingOrder="0"/>
    </xf>
    <xf borderId="0" fillId="7" fontId="9" numFmtId="0" xfId="0" applyAlignment="1" applyFont="1">
      <alignment readingOrder="0" vertical="top"/>
    </xf>
    <xf borderId="0" fillId="7" fontId="9" numFmtId="0" xfId="0" applyAlignment="1" applyFont="1">
      <alignment horizontal="right" readingOrder="0" vertical="top"/>
    </xf>
    <xf borderId="0" fillId="7" fontId="10" numFmtId="0" xfId="0" applyFont="1"/>
    <xf borderId="0" fillId="7" fontId="3" numFmtId="165" xfId="0" applyAlignment="1" applyFont="1" applyNumberFormat="1">
      <alignment vertical="bottom"/>
    </xf>
    <xf borderId="0" fillId="7" fontId="3" numFmtId="4" xfId="0" applyAlignment="1" applyFont="1" applyNumberFormat="1">
      <alignment vertical="bottom"/>
    </xf>
    <xf borderId="0" fillId="7" fontId="3" numFmtId="0" xfId="0" applyAlignment="1" applyFont="1">
      <alignment vertical="bottom"/>
    </xf>
    <xf borderId="0" fillId="8" fontId="7" numFmtId="164" xfId="0" applyAlignment="1" applyFill="1" applyFont="1" applyNumberFormat="1">
      <alignment horizontal="center" readingOrder="0" vertical="bottom"/>
    </xf>
    <xf borderId="0" fillId="8" fontId="7" numFmtId="0" xfId="0" applyAlignment="1" applyFont="1">
      <alignment horizontal="center" readingOrder="0" vertical="bottom"/>
    </xf>
    <xf borderId="0" fillId="8" fontId="7" numFmtId="0" xfId="0" applyAlignment="1" applyFont="1">
      <alignment readingOrder="0" vertical="bottom"/>
    </xf>
    <xf borderId="0" fillId="8" fontId="7" numFmtId="0" xfId="0" applyAlignment="1" applyFont="1">
      <alignment horizontal="right" readingOrder="0" vertical="bottom"/>
    </xf>
    <xf borderId="0" fillId="8" fontId="18" numFmtId="0" xfId="0" applyAlignment="1" applyFont="1">
      <alignment readingOrder="0"/>
    </xf>
    <xf borderId="0" fillId="8" fontId="9" numFmtId="0" xfId="0" applyAlignment="1" applyFont="1">
      <alignment horizontal="left" readingOrder="0"/>
    </xf>
    <xf borderId="0" fillId="8" fontId="7" numFmtId="0" xfId="0" applyAlignment="1" applyFont="1">
      <alignment horizontal="left" readingOrder="0" vertical="center"/>
    </xf>
    <xf borderId="0" fillId="8" fontId="7" numFmtId="0" xfId="0" applyAlignment="1" applyFont="1">
      <alignment horizontal="right" readingOrder="0" vertical="center"/>
    </xf>
    <xf borderId="0" fillId="8" fontId="19" numFmtId="0" xfId="0" applyAlignment="1" applyFont="1">
      <alignment readingOrder="0" vertical="bottom"/>
    </xf>
    <xf borderId="0" fillId="8" fontId="15" numFmtId="0" xfId="0" applyAlignment="1" applyFont="1">
      <alignment readingOrder="0" vertical="bottom"/>
    </xf>
    <xf borderId="0" fillId="8" fontId="7" numFmtId="0" xfId="0" applyAlignment="1" applyFont="1">
      <alignment horizontal="left"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8" fontId="16" numFmtId="0" xfId="0" applyAlignment="1" applyFont="1">
      <alignment horizontal="center" readingOrder="0" vertical="bottom"/>
    </xf>
    <xf borderId="0" fillId="8" fontId="16" numFmtId="0" xfId="0" applyAlignment="1" applyFont="1">
      <alignment readingOrder="0" vertical="bottom"/>
    </xf>
    <xf borderId="0" fillId="8" fontId="7" numFmtId="0" xfId="0" applyAlignment="1" applyFont="1">
      <alignment vertical="bottom"/>
    </xf>
    <xf borderId="0" fillId="8" fontId="7" numFmtId="0" xfId="0" applyAlignment="1" applyFont="1">
      <alignment horizontal="right" vertical="bottom"/>
    </xf>
    <xf borderId="0" fillId="8" fontId="12" numFmtId="0" xfId="0" applyAlignment="1" applyFont="1">
      <alignment horizontal="left" readingOrder="0" vertical="bottom"/>
    </xf>
    <xf borderId="0" fillId="4" fontId="16" numFmtId="0" xfId="0" applyAlignment="1" applyFont="1">
      <alignment vertical="bottom"/>
    </xf>
    <xf borderId="0" fillId="4" fontId="16" numFmtId="165" xfId="0" applyAlignment="1" applyFont="1" applyNumberFormat="1">
      <alignment vertical="bottom"/>
    </xf>
    <xf borderId="0" fillId="4" fontId="16" numFmtId="4" xfId="0" applyAlignment="1" applyFont="1" applyNumberFormat="1">
      <alignment vertical="bottom"/>
    </xf>
    <xf borderId="0" fillId="9" fontId="7" numFmtId="164" xfId="0" applyAlignment="1" applyFill="1" applyFont="1" applyNumberFormat="1">
      <alignment horizontal="center" readingOrder="0" vertical="bottom"/>
    </xf>
    <xf borderId="0" fillId="9" fontId="7" numFmtId="0" xfId="0" applyAlignment="1" applyFont="1">
      <alignment readingOrder="0" vertical="bottom"/>
    </xf>
    <xf borderId="0" fillId="9" fontId="7" numFmtId="0" xfId="0" applyAlignment="1" applyFont="1">
      <alignment horizontal="center" readingOrder="0" vertical="bottom"/>
    </xf>
    <xf borderId="0" fillId="9" fontId="7" numFmtId="0" xfId="0" applyAlignment="1" applyFont="1">
      <alignment horizontal="right" readingOrder="0" vertical="bottom"/>
    </xf>
    <xf borderId="0" fillId="9" fontId="9" numFmtId="0" xfId="0" applyAlignment="1" applyFont="1">
      <alignment horizontal="left" readingOrder="0"/>
    </xf>
    <xf borderId="0" fillId="9" fontId="7" numFmtId="0" xfId="0" applyAlignment="1" applyFont="1">
      <alignment horizontal="right" readingOrder="0"/>
    </xf>
    <xf borderId="0" fillId="9" fontId="20" numFmtId="0" xfId="0" applyAlignment="1" applyFont="1">
      <alignment horizontal="right" readingOrder="0" vertical="bottom"/>
    </xf>
    <xf borderId="0" fillId="9" fontId="7" numFmtId="0" xfId="0" applyAlignment="1" applyFont="1">
      <alignment horizontal="left" readingOrder="0" vertical="bottom"/>
    </xf>
    <xf borderId="0" fillId="4" fontId="1" numFmtId="2" xfId="0" applyAlignment="1" applyFont="1" applyNumberFormat="1">
      <alignment vertical="bottom"/>
    </xf>
    <xf borderId="0" fillId="4" fontId="10" numFmtId="0" xfId="0" applyFont="1"/>
    <xf borderId="0" fillId="4" fontId="3" numFmtId="2" xfId="0" applyAlignment="1" applyFont="1" applyNumberFormat="1">
      <alignment vertical="bottom"/>
    </xf>
    <xf borderId="0" fillId="9" fontId="9" numFmtId="0" xfId="0" applyAlignment="1" applyFont="1">
      <alignment horizontal="center" readingOrder="0" vertical="bottom"/>
    </xf>
    <xf borderId="0" fillId="9" fontId="9" numFmtId="0" xfId="0" applyAlignment="1" applyFont="1">
      <alignment readingOrder="0" vertical="bottom"/>
    </xf>
    <xf borderId="0" fillId="9" fontId="9" numFmtId="0" xfId="0" applyAlignment="1" applyFont="1">
      <alignment horizontal="left" readingOrder="0" vertical="bottom"/>
    </xf>
    <xf borderId="0" fillId="9" fontId="7" numFmtId="0" xfId="0" applyAlignment="1" applyFont="1">
      <alignment horizontal="center" readingOrder="0" vertical="top"/>
    </xf>
    <xf borderId="0" fillId="9" fontId="7" numFmtId="0" xfId="0" applyAlignment="1" applyFont="1">
      <alignment readingOrder="0" vertical="top"/>
    </xf>
    <xf borderId="0" fillId="9" fontId="21" numFmtId="0" xfId="0" applyAlignment="1" applyFont="1">
      <alignment horizontal="right" readingOrder="0" vertical="top"/>
    </xf>
    <xf borderId="0" fillId="9" fontId="1" numFmtId="0" xfId="0" applyAlignment="1" applyFont="1">
      <alignment horizontal="left" vertical="top"/>
    </xf>
    <xf borderId="0" fillId="9" fontId="7" numFmtId="0" xfId="0" applyAlignment="1" applyFont="1">
      <alignment horizontal="right" readingOrder="0" vertical="top"/>
    </xf>
    <xf borderId="0" fillId="9" fontId="11" numFmtId="0" xfId="0" applyAlignment="1" applyFont="1">
      <alignment horizontal="center" vertical="top"/>
    </xf>
    <xf borderId="0" fillId="9" fontId="11" numFmtId="0" xfId="0" applyAlignment="1" applyFont="1">
      <alignment vertical="top"/>
    </xf>
    <xf borderId="0" fillId="9" fontId="12" numFmtId="0" xfId="0" applyAlignment="1" applyFont="1">
      <alignment vertical="top"/>
    </xf>
    <xf borderId="0" fillId="9" fontId="12" numFmtId="0" xfId="0" applyAlignment="1" applyFont="1">
      <alignment horizontal="right" vertical="top"/>
    </xf>
    <xf borderId="0" fillId="9" fontId="22" numFmtId="0" xfId="0" applyAlignment="1" applyFont="1">
      <alignment vertical="top"/>
    </xf>
    <xf borderId="0" fillId="10" fontId="7" numFmtId="164" xfId="0" applyAlignment="1" applyFill="1" applyFont="1" applyNumberFormat="1">
      <alignment horizontal="center" readingOrder="0" vertical="bottom"/>
    </xf>
    <xf borderId="0" fillId="10" fontId="7" numFmtId="0" xfId="0" applyAlignment="1" applyFont="1">
      <alignment readingOrder="0" vertical="bottom"/>
    </xf>
    <xf borderId="0" fillId="10" fontId="7" numFmtId="0" xfId="0" applyAlignment="1" applyFont="1">
      <alignment horizontal="center" readingOrder="0" vertical="bottom"/>
    </xf>
    <xf borderId="0" fillId="10" fontId="7" numFmtId="0" xfId="0" applyAlignment="1" applyFont="1">
      <alignment horizontal="right" readingOrder="0" vertical="bottom"/>
    </xf>
    <xf borderId="0" fillId="10" fontId="9" numFmtId="0" xfId="0" applyAlignment="1" applyFont="1">
      <alignment horizontal="left" readingOrder="0"/>
    </xf>
    <xf borderId="0" fillId="11" fontId="7" numFmtId="164" xfId="0" applyAlignment="1" applyFill="1" applyFont="1" applyNumberFormat="1">
      <alignment horizontal="center" readingOrder="0" vertical="bottom"/>
    </xf>
    <xf borderId="0" fillId="11" fontId="7" numFmtId="0" xfId="0" applyAlignment="1" applyFont="1">
      <alignment readingOrder="0" vertical="bottom"/>
    </xf>
    <xf borderId="0" fillId="11" fontId="15" numFmtId="0" xfId="0" applyAlignment="1" applyFont="1">
      <alignment horizontal="center" readingOrder="0" vertical="bottom"/>
    </xf>
    <xf borderId="0" fillId="11" fontId="15" numFmtId="0" xfId="0" applyAlignment="1" applyFont="1">
      <alignment readingOrder="0" vertical="bottom"/>
    </xf>
    <xf borderId="0" fillId="11" fontId="7" numFmtId="0" xfId="0" applyAlignment="1" applyFont="1">
      <alignment horizontal="right" readingOrder="0" vertical="bottom"/>
    </xf>
    <xf borderId="0" fillId="11" fontId="9" numFmtId="0" xfId="0" applyAlignment="1" applyFont="1">
      <alignment horizontal="left" readingOrder="0" vertical="bottom"/>
    </xf>
    <xf borderId="0" fillId="11" fontId="7" numFmtId="0" xfId="0" applyAlignment="1" applyFont="1">
      <alignment horizontal="center" readingOrder="0" vertical="bottom"/>
    </xf>
    <xf borderId="0" fillId="11" fontId="7" numFmtId="0" xfId="0" applyAlignment="1" applyFont="1">
      <alignment readingOrder="0" vertical="bottom"/>
    </xf>
    <xf borderId="0" fillId="11" fontId="7" numFmtId="0" xfId="0" applyAlignment="1" applyFont="1">
      <alignment horizontal="left" readingOrder="0" vertical="bottom"/>
    </xf>
    <xf borderId="0" fillId="7" fontId="7" numFmtId="0" xfId="0" applyAlignment="1" applyFont="1">
      <alignment horizontal="center"/>
    </xf>
    <xf borderId="0" fillId="7" fontId="7" numFmtId="0" xfId="0" applyFont="1"/>
    <xf borderId="0" fillId="4" fontId="7" numFmtId="0" xfId="0" applyFont="1"/>
    <xf borderId="0" fillId="7" fontId="7" numFmtId="0" xfId="0" applyAlignment="1" applyFont="1">
      <alignment horizontal="center" readingOrder="0"/>
    </xf>
    <xf borderId="0" fillId="7" fontId="23" numFmtId="0" xfId="0" applyAlignment="1" applyFont="1">
      <alignment horizontal="right" readingOrder="0"/>
    </xf>
    <xf borderId="0" fillId="7" fontId="1" numFmtId="0" xfId="0" applyAlignment="1" applyFont="1">
      <alignment horizontal="left" readingOrder="0" vertical="bottom"/>
    </xf>
    <xf borderId="0" fillId="0" fontId="7" numFmtId="0" xfId="0" applyFont="1"/>
    <xf borderId="0" fillId="7" fontId="12" numFmtId="0" xfId="0" applyAlignment="1" applyFont="1">
      <alignment horizontal="center" vertical="bottom"/>
    </xf>
    <xf borderId="0" fillId="7" fontId="12" numFmtId="0" xfId="0" applyAlignment="1" applyFont="1">
      <alignment horizontal="right" vertical="bottom"/>
    </xf>
    <xf borderId="0" fillId="7" fontId="11" numFmtId="0" xfId="0" applyAlignment="1" applyFont="1">
      <alignment vertical="bottom"/>
    </xf>
    <xf borderId="0" fillId="0" fontId="11" numFmtId="165" xfId="0" applyAlignment="1" applyFont="1" applyNumberFormat="1">
      <alignment vertical="bottom"/>
    </xf>
    <xf borderId="0" fillId="0" fontId="11" numFmtId="4" xfId="0" applyAlignment="1" applyFont="1" applyNumberFormat="1">
      <alignment vertical="bottom"/>
    </xf>
    <xf borderId="0" fillId="7" fontId="12" numFmtId="0" xfId="0" applyAlignment="1" applyFont="1">
      <alignment horizontal="center" vertical="top"/>
    </xf>
    <xf borderId="0" fillId="7" fontId="12" numFmtId="0" xfId="0" applyAlignment="1" applyFont="1">
      <alignment vertical="top"/>
    </xf>
    <xf borderId="0" fillId="7" fontId="12" numFmtId="0" xfId="0" applyAlignment="1" applyFont="1">
      <alignment horizontal="right" vertical="top"/>
    </xf>
    <xf borderId="0" fillId="7" fontId="11" numFmtId="0" xfId="0" applyAlignment="1" applyFont="1">
      <alignment vertical="top"/>
    </xf>
    <xf borderId="0" fillId="7" fontId="9" numFmtId="0" xfId="0" applyAlignment="1" applyFont="1">
      <alignment horizontal="center" readingOrder="0"/>
    </xf>
    <xf borderId="0" fillId="7" fontId="9" numFmtId="0" xfId="0" applyAlignment="1" applyFont="1">
      <alignment readingOrder="0"/>
    </xf>
    <xf borderId="0" fillId="7" fontId="7" numFmtId="0" xfId="0" applyAlignment="1" applyFont="1">
      <alignment readingOrder="0" vertical="center"/>
    </xf>
    <xf borderId="0" fillId="7" fontId="7" numFmtId="0" xfId="0" applyAlignment="1" applyFont="1">
      <alignment horizontal="right" readingOrder="0" vertical="center"/>
    </xf>
    <xf borderId="0" fillId="7" fontId="7" numFmtId="0" xfId="0" applyAlignment="1" applyFont="1">
      <alignment horizontal="left" readingOrder="0" vertical="center"/>
    </xf>
    <xf borderId="0" fillId="7" fontId="15" numFmtId="0" xfId="0" applyAlignment="1" applyFont="1">
      <alignment readingOrder="0"/>
    </xf>
    <xf borderId="0" fillId="7" fontId="11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7" numFmtId="0" xfId="0" applyAlignment="1" applyFont="1">
      <alignment horizontal="right" readingOrder="0" vertical="top"/>
    </xf>
    <xf borderId="0" fillId="7" fontId="24" numFmtId="0" xfId="0" applyAlignment="1" applyFont="1">
      <alignment horizontal="right" readingOrder="0"/>
    </xf>
    <xf borderId="0" fillId="7" fontId="7" numFmtId="0" xfId="0" applyAlignment="1" applyFont="1">
      <alignment horizontal="center" readingOrder="0" vertical="top"/>
    </xf>
    <xf borderId="0" fillId="7" fontId="1" numFmtId="0" xfId="0" applyAlignment="1" applyFont="1">
      <alignment horizontal="left" vertical="top"/>
    </xf>
    <xf borderId="0" fillId="7" fontId="7" numFmtId="0" xfId="0" applyAlignment="1" applyFont="1">
      <alignment vertical="bottom"/>
    </xf>
    <xf borderId="0" fillId="7" fontId="16" numFmtId="0" xfId="0" applyAlignment="1" applyFont="1">
      <alignment horizontal="center" readingOrder="0" vertical="bottom"/>
    </xf>
    <xf borderId="0" fillId="7" fontId="16" numFmtId="0" xfId="0" applyAlignment="1" applyFont="1">
      <alignment readingOrder="0" vertical="bottom"/>
    </xf>
    <xf borderId="0" fillId="7" fontId="11" numFmtId="0" xfId="0" applyAlignment="1" applyFont="1">
      <alignment horizontal="center" readingOrder="0" vertical="bottom"/>
    </xf>
    <xf borderId="0" fillId="12" fontId="7" numFmtId="164" xfId="0" applyAlignment="1" applyFill="1" applyFont="1" applyNumberFormat="1">
      <alignment horizontal="center" readingOrder="0"/>
    </xf>
    <xf borderId="0" fillId="12" fontId="7" numFmtId="0" xfId="0" applyAlignment="1" applyFont="1">
      <alignment readingOrder="0" vertical="bottom"/>
    </xf>
    <xf borderId="0" fillId="12" fontId="8" numFmtId="0" xfId="0" applyAlignment="1" applyFont="1">
      <alignment horizontal="center" readingOrder="0"/>
    </xf>
    <xf borderId="0" fillId="12" fontId="8" numFmtId="0" xfId="0" applyAlignment="1" applyFont="1">
      <alignment readingOrder="0"/>
    </xf>
    <xf borderId="0" fillId="12" fontId="7" numFmtId="0" xfId="0" applyAlignment="1" applyFont="1">
      <alignment readingOrder="0" vertical="top"/>
    </xf>
    <xf borderId="0" fillId="12" fontId="7" numFmtId="0" xfId="0" applyAlignment="1" applyFont="1">
      <alignment horizontal="right" readingOrder="0" vertical="top"/>
    </xf>
    <xf borderId="0" fillId="12" fontId="7" numFmtId="0" xfId="0" applyAlignment="1" applyFont="1">
      <alignment horizontal="left" readingOrder="0"/>
    </xf>
    <xf borderId="0" fillId="12" fontId="13" numFmtId="0" xfId="0" applyFont="1"/>
    <xf borderId="0" fillId="12" fontId="1" numFmtId="165" xfId="0" applyAlignment="1" applyFont="1" applyNumberFormat="1">
      <alignment vertical="bottom"/>
    </xf>
    <xf borderId="0" fillId="12" fontId="1" numFmtId="4" xfId="0" applyAlignment="1" applyFont="1" applyNumberFormat="1">
      <alignment vertical="bottom"/>
    </xf>
    <xf borderId="0" fillId="12" fontId="1" numFmtId="0" xfId="0" applyAlignment="1" applyFont="1">
      <alignment vertical="bottom"/>
    </xf>
    <xf borderId="0" fillId="12" fontId="12" numFmtId="0" xfId="0" applyAlignment="1" applyFont="1">
      <alignment horizontal="right" readingOrder="0" vertical="top"/>
    </xf>
    <xf borderId="0" fillId="13" fontId="7" numFmtId="164" xfId="0" applyAlignment="1" applyFill="1" applyFont="1" applyNumberFormat="1">
      <alignment horizontal="center" readingOrder="0"/>
    </xf>
    <xf borderId="0" fillId="13" fontId="7" numFmtId="0" xfId="0" applyAlignment="1" applyFont="1">
      <alignment readingOrder="0" vertical="bottom"/>
    </xf>
    <xf borderId="0" fillId="13" fontId="8" numFmtId="0" xfId="0" applyAlignment="1" applyFont="1">
      <alignment horizontal="center" readingOrder="0"/>
    </xf>
    <xf borderId="0" fillId="13" fontId="8" numFmtId="0" xfId="0" applyAlignment="1" applyFont="1">
      <alignment readingOrder="0"/>
    </xf>
    <xf borderId="0" fillId="13" fontId="7" numFmtId="0" xfId="0" applyAlignment="1" applyFont="1">
      <alignment readingOrder="0" vertical="top"/>
    </xf>
    <xf borderId="0" fillId="13" fontId="12" numFmtId="0" xfId="0" applyAlignment="1" applyFont="1">
      <alignment horizontal="right" readingOrder="0" vertical="top"/>
    </xf>
    <xf borderId="0" fillId="13" fontId="7" numFmtId="0" xfId="0" applyAlignment="1" applyFont="1">
      <alignment horizontal="left" readingOrder="0"/>
    </xf>
    <xf borderId="0" fillId="13" fontId="13" numFmtId="0" xfId="0" applyFont="1"/>
    <xf borderId="0" fillId="13" fontId="1" numFmtId="165" xfId="0" applyAlignment="1" applyFont="1" applyNumberFormat="1">
      <alignment vertical="bottom"/>
    </xf>
    <xf borderId="0" fillId="13" fontId="1" numFmtId="4" xfId="0" applyAlignment="1" applyFont="1" applyNumberFormat="1">
      <alignment vertical="bottom"/>
    </xf>
    <xf borderId="0" fillId="13" fontId="1" numFmtId="0" xfId="0" applyAlignment="1" applyFont="1">
      <alignment vertical="bottom"/>
    </xf>
    <xf borderId="0" fillId="13" fontId="7" numFmtId="0" xfId="0" applyAlignment="1" applyFont="1">
      <alignment horizontal="right" readingOrder="0" vertical="top"/>
    </xf>
    <xf borderId="0" fillId="13" fontId="7" numFmtId="0" xfId="0" applyAlignment="1" applyFont="1">
      <alignment horizontal="left" readingOrder="0" vertical="top"/>
    </xf>
    <xf borderId="0" fillId="11" fontId="7" numFmtId="164" xfId="0" applyAlignment="1" applyFont="1" applyNumberFormat="1">
      <alignment horizontal="center" readingOrder="0"/>
    </xf>
    <xf borderId="0" fillId="11" fontId="13" numFmtId="164" xfId="0" applyAlignment="1" applyFont="1" applyNumberFormat="1">
      <alignment horizontal="center" readingOrder="0"/>
    </xf>
    <xf borderId="0" fillId="11" fontId="8" numFmtId="0" xfId="0" applyAlignment="1" applyFont="1">
      <alignment horizontal="center" readingOrder="0"/>
    </xf>
    <xf borderId="0" fillId="11" fontId="8" numFmtId="0" xfId="0" applyAlignment="1" applyFont="1">
      <alignment readingOrder="0"/>
    </xf>
    <xf borderId="0" fillId="11" fontId="7" numFmtId="0" xfId="0" applyAlignment="1" applyFont="1">
      <alignment readingOrder="0" vertical="top"/>
    </xf>
    <xf borderId="0" fillId="11" fontId="12" numFmtId="0" xfId="0" applyAlignment="1" applyFont="1">
      <alignment horizontal="right" readingOrder="0" vertical="top"/>
    </xf>
    <xf borderId="0" fillId="11" fontId="1" numFmtId="0" xfId="0" applyAlignment="1" applyFont="1">
      <alignment vertical="bottom"/>
    </xf>
    <xf borderId="0" fillId="11" fontId="13" numFmtId="0" xfId="0" applyAlignment="1" applyFont="1">
      <alignment readingOrder="0"/>
    </xf>
    <xf borderId="0" fillId="11" fontId="13" numFmtId="0" xfId="0" applyAlignment="1" applyFont="1">
      <alignment horizontal="center" readingOrder="0"/>
    </xf>
    <xf borderId="0" fillId="11" fontId="12" numFmtId="0" xfId="0" applyAlignment="1" applyFont="1">
      <alignment readingOrder="0"/>
    </xf>
    <xf borderId="0" fillId="11" fontId="12" numFmtId="0" xfId="0" applyAlignment="1" applyFont="1">
      <alignment horizontal="right" readingOrder="0"/>
    </xf>
    <xf borderId="0" fillId="11" fontId="13" numFmtId="0" xfId="0" applyAlignment="1" applyFont="1">
      <alignment horizontal="left"/>
    </xf>
    <xf borderId="0" fillId="11" fontId="1" numFmtId="165" xfId="0" applyAlignment="1" applyFont="1" applyNumberFormat="1">
      <alignment vertical="bottom"/>
    </xf>
    <xf borderId="0" fillId="11" fontId="2" numFmtId="0" xfId="0" applyAlignment="1" applyFont="1">
      <alignment vertical="bottom"/>
    </xf>
    <xf borderId="0" fillId="11" fontId="3" numFmtId="0" xfId="0" applyAlignment="1" applyFont="1">
      <alignment vertical="bottom"/>
    </xf>
    <xf borderId="0" fillId="11" fontId="13" numFmtId="0" xfId="0" applyAlignment="1" applyFont="1">
      <alignment horizontal="left" readingOrder="0"/>
    </xf>
    <xf quotePrefix="1" borderId="0" fillId="11" fontId="12" numFmtId="0" xfId="0" applyAlignment="1" applyFont="1">
      <alignment readingOrder="0"/>
    </xf>
    <xf borderId="0" fillId="11" fontId="10" numFmtId="164" xfId="0" applyAlignment="1" applyFont="1" applyNumberFormat="1">
      <alignment horizontal="center" readingOrder="0"/>
    </xf>
    <xf borderId="0" fillId="11" fontId="10" numFmtId="0" xfId="0" applyAlignment="1" applyFont="1">
      <alignment readingOrder="0"/>
    </xf>
    <xf borderId="0" fillId="11" fontId="10" numFmtId="0" xfId="0" applyAlignment="1" applyFont="1">
      <alignment horizontal="center" readingOrder="0"/>
    </xf>
    <xf borderId="0" fillId="11" fontId="9" numFmtId="0" xfId="0" applyAlignment="1" applyFont="1">
      <alignment readingOrder="0"/>
    </xf>
    <xf borderId="0" fillId="11" fontId="9" numFmtId="0" xfId="0" applyAlignment="1" applyFont="1">
      <alignment horizontal="right" readingOrder="0"/>
    </xf>
    <xf borderId="0" fillId="11" fontId="10" numFmtId="0" xfId="0" applyAlignment="1" applyFont="1">
      <alignment horizontal="left"/>
    </xf>
    <xf borderId="0" fillId="11" fontId="3" numFmtId="165" xfId="0" applyAlignment="1" applyFont="1" applyNumberFormat="1">
      <alignment vertical="bottom"/>
    </xf>
    <xf borderId="0" fillId="14" fontId="13" numFmtId="164" xfId="0" applyAlignment="1" applyFill="1" applyFont="1" applyNumberFormat="1">
      <alignment horizontal="center" readingOrder="0"/>
    </xf>
    <xf borderId="0" fillId="14" fontId="13" numFmtId="0" xfId="0" applyFont="1"/>
    <xf borderId="0" fillId="14" fontId="13" numFmtId="0" xfId="0" applyAlignment="1" applyFont="1">
      <alignment horizontal="center" readingOrder="0"/>
    </xf>
    <xf borderId="0" fillId="14" fontId="13" numFmtId="0" xfId="0" applyAlignment="1" applyFont="1">
      <alignment readingOrder="0"/>
    </xf>
    <xf borderId="0" fillId="14" fontId="12" numFmtId="0" xfId="0" applyAlignment="1" applyFont="1">
      <alignment readingOrder="0"/>
    </xf>
    <xf borderId="0" fillId="14" fontId="12" numFmtId="0" xfId="0" applyAlignment="1" applyFont="1">
      <alignment horizontal="right" readingOrder="0"/>
    </xf>
    <xf borderId="0" fillId="14" fontId="13" numFmtId="0" xfId="0" applyAlignment="1" applyFont="1">
      <alignment horizontal="left"/>
    </xf>
    <xf borderId="0" fillId="14" fontId="1" numFmtId="165" xfId="0" applyAlignment="1" applyFont="1" applyNumberFormat="1">
      <alignment vertical="bottom"/>
    </xf>
    <xf borderId="0" fillId="14" fontId="2" numFmtId="0" xfId="0" applyAlignment="1" applyFont="1">
      <alignment vertical="bottom"/>
    </xf>
    <xf borderId="0" fillId="14" fontId="3" numFmtId="0" xfId="0" applyAlignment="1" applyFont="1">
      <alignment vertical="bottom"/>
    </xf>
    <xf borderId="0" fillId="14" fontId="13" numFmtId="0" xfId="0" applyAlignment="1" applyFont="1">
      <alignment horizontal="left" readingOrder="0"/>
    </xf>
    <xf borderId="0" fillId="15" fontId="13" numFmtId="0" xfId="0" applyFill="1" applyFont="1"/>
    <xf borderId="0" fillId="15" fontId="13" numFmtId="0" xfId="0" applyAlignment="1" applyFont="1">
      <alignment horizontal="center" readingOrder="0"/>
    </xf>
    <xf borderId="0" fillId="15" fontId="13" numFmtId="0" xfId="0" applyAlignment="1" applyFont="1">
      <alignment readingOrder="0"/>
    </xf>
    <xf borderId="0" fillId="15" fontId="12" numFmtId="0" xfId="0" applyAlignment="1" applyFont="1">
      <alignment readingOrder="0"/>
    </xf>
    <xf borderId="0" fillId="15" fontId="13" numFmtId="0" xfId="0" applyAlignment="1" applyFont="1">
      <alignment horizontal="left"/>
    </xf>
    <xf borderId="0" fillId="15" fontId="1" numFmtId="165" xfId="0" applyAlignment="1" applyFont="1" applyNumberFormat="1">
      <alignment vertical="bottom"/>
    </xf>
    <xf borderId="0" fillId="15" fontId="2" numFmtId="0" xfId="0" applyAlignment="1" applyFont="1">
      <alignment vertical="bottom"/>
    </xf>
    <xf borderId="0" fillId="15" fontId="3" numFmtId="0" xfId="0" applyAlignment="1" applyFont="1">
      <alignment vertical="bottom"/>
    </xf>
    <xf borderId="0" fillId="16" fontId="13" numFmtId="0" xfId="0" applyFill="1" applyFont="1"/>
    <xf borderId="0" fillId="16" fontId="13" numFmtId="0" xfId="0" applyAlignment="1" applyFont="1">
      <alignment horizontal="center" readingOrder="0"/>
    </xf>
    <xf borderId="0" fillId="16" fontId="13" numFmtId="0" xfId="0" applyAlignment="1" applyFont="1">
      <alignment readingOrder="0"/>
    </xf>
    <xf borderId="0" fillId="16" fontId="12" numFmtId="0" xfId="0" applyAlignment="1" applyFont="1">
      <alignment readingOrder="0"/>
    </xf>
    <xf borderId="0" fillId="16" fontId="13" numFmtId="0" xfId="0" applyAlignment="1" applyFont="1">
      <alignment horizontal="left"/>
    </xf>
    <xf borderId="0" fillId="16" fontId="25" numFmtId="0" xfId="0" applyFont="1"/>
    <xf borderId="0" fillId="16" fontId="25" numFmtId="0" xfId="0" applyAlignment="1" applyFont="1">
      <alignment horizontal="center" readingOrder="0"/>
    </xf>
    <xf borderId="0" fillId="16" fontId="25" numFmtId="0" xfId="0" applyAlignment="1" applyFont="1">
      <alignment readingOrder="0"/>
    </xf>
    <xf borderId="0" fillId="16" fontId="26" numFmtId="0" xfId="0" applyAlignment="1" applyFont="1">
      <alignment readingOrder="0"/>
    </xf>
    <xf borderId="0" fillId="16" fontId="27" numFmtId="0" xfId="0" applyAlignment="1" applyFont="1">
      <alignment readingOrder="0"/>
    </xf>
    <xf borderId="0" fillId="16" fontId="25" numFmtId="0" xfId="0" applyAlignment="1" applyFont="1">
      <alignment horizontal="left"/>
    </xf>
    <xf borderId="0" fillId="4" fontId="28" numFmtId="165" xfId="0" applyAlignment="1" applyFont="1" applyNumberFormat="1">
      <alignment vertical="bottom"/>
    </xf>
    <xf borderId="0" fillId="0" fontId="28" numFmtId="0" xfId="0" applyAlignment="1" applyFont="1">
      <alignment vertical="bottom"/>
    </xf>
    <xf borderId="0" fillId="4" fontId="28" numFmtId="0" xfId="0" applyAlignment="1" applyFont="1">
      <alignment vertical="bottom"/>
    </xf>
    <xf borderId="0" fillId="16" fontId="12" numFmtId="0" xfId="0" applyFont="1"/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left"/>
    </xf>
    <xf borderId="0" fillId="8" fontId="9" numFmtId="0" xfId="0" applyAlignment="1" applyFont="1">
      <alignment horizontal="center" readingOrder="0" vertical="bottom"/>
    </xf>
    <xf borderId="0" fillId="8" fontId="9" numFmtId="164" xfId="0" applyAlignment="1" applyFont="1" applyNumberFormat="1">
      <alignment horizontal="center" readingOrder="0" vertical="bottom"/>
    </xf>
    <xf borderId="0" fillId="8" fontId="9" numFmtId="0" xfId="0" applyAlignment="1" applyFont="1">
      <alignment readingOrder="0" vertical="bottom"/>
    </xf>
    <xf borderId="0" fillId="8" fontId="9" numFmtId="0" xfId="0" applyAlignment="1" applyFont="1">
      <alignment horizontal="right" readingOrder="0" vertical="bottom"/>
    </xf>
    <xf borderId="0" fillId="8" fontId="9" numFmtId="0" xfId="0" applyAlignment="1" applyFont="1">
      <alignment horizontal="left" readingOrder="0" vertical="bottom"/>
    </xf>
    <xf borderId="0" fillId="4" fontId="9" numFmtId="0" xfId="0" applyAlignment="1" applyFont="1">
      <alignment horizontal="center" readingOrder="0" vertical="bottom"/>
    </xf>
    <xf borderId="0" fillId="4" fontId="9" numFmtId="0" xfId="0" applyAlignment="1" applyFont="1">
      <alignment readingOrder="0" vertical="bottom"/>
    </xf>
    <xf borderId="0" fillId="7" fontId="3" numFmtId="0" xfId="0" applyAlignment="1" applyFont="1">
      <alignment horizontal="left" vertical="bottom"/>
    </xf>
    <xf borderId="0" fillId="6" fontId="14" numFmtId="0" xfId="0" applyAlignment="1" applyFont="1">
      <alignment horizontal="center" readingOrder="0" vertical="bottom"/>
    </xf>
    <xf borderId="0" fillId="6" fontId="14" numFmtId="164" xfId="0" applyAlignment="1" applyFont="1" applyNumberFormat="1">
      <alignment horizontal="center" readingOrder="0" vertical="bottom"/>
    </xf>
    <xf borderId="0" fillId="6" fontId="14" numFmtId="0" xfId="0" applyAlignment="1" applyFont="1">
      <alignment readingOrder="0" vertical="bottom"/>
    </xf>
    <xf borderId="0" fillId="6" fontId="14" numFmtId="49" xfId="0" applyAlignment="1" applyFont="1" applyNumberFormat="1">
      <alignment readingOrder="0" vertical="bottom"/>
    </xf>
    <xf borderId="0" fillId="6" fontId="14" numFmtId="0" xfId="0" applyAlignment="1" applyFont="1">
      <alignment horizontal="right" readingOrder="0" vertical="bottom"/>
    </xf>
    <xf borderId="0" fillId="6" fontId="14" numFmtId="0" xfId="0" applyAlignment="1" applyFont="1">
      <alignment horizontal="left" readingOrder="0" vertical="bottom"/>
    </xf>
    <xf borderId="0" fillId="3" fontId="9" numFmtId="0" xfId="0" applyAlignment="1" applyFont="1">
      <alignment horizontal="center" readingOrder="0" vertical="bottom"/>
    </xf>
    <xf borderId="0" fillId="3" fontId="9" numFmtId="164" xfId="0" applyAlignment="1" applyFont="1" applyNumberFormat="1">
      <alignment horizontal="center" readingOrder="0" vertical="bottom"/>
    </xf>
    <xf borderId="0" fillId="3" fontId="9" numFmtId="0" xfId="0" applyAlignment="1" applyFont="1">
      <alignment readingOrder="0" vertical="bottom"/>
    </xf>
    <xf borderId="0" fillId="3" fontId="9" numFmtId="0" xfId="0" applyAlignment="1" applyFont="1">
      <alignment horizontal="right" readingOrder="0" vertical="bottom"/>
    </xf>
    <xf borderId="0" fillId="6" fontId="9" numFmtId="0" xfId="0" applyAlignment="1" applyFont="1">
      <alignment horizontal="left" readingOrder="0" vertical="bottom"/>
    </xf>
    <xf borderId="0" fillId="9" fontId="9" numFmtId="164" xfId="0" applyAlignment="1" applyFont="1" applyNumberFormat="1">
      <alignment horizontal="center" readingOrder="0" vertical="bottom"/>
    </xf>
    <xf borderId="0" fillId="17" fontId="9" numFmtId="0" xfId="0" applyAlignment="1" applyFill="1" applyFont="1">
      <alignment horizontal="center" readingOrder="0" vertical="bottom"/>
    </xf>
    <xf borderId="0" fillId="17" fontId="9" numFmtId="164" xfId="0" applyAlignment="1" applyFont="1" applyNumberFormat="1">
      <alignment horizontal="center" readingOrder="0" vertical="bottom"/>
    </xf>
    <xf borderId="0" fillId="17" fontId="9" numFmtId="0" xfId="0" applyAlignment="1" applyFont="1">
      <alignment readingOrder="0" vertical="bottom"/>
    </xf>
    <xf borderId="0" fillId="17" fontId="9" numFmtId="0" xfId="0" applyAlignment="1" applyFont="1">
      <alignment horizontal="right" readingOrder="0" vertical="bottom"/>
    </xf>
    <xf borderId="0" fillId="17" fontId="9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165" xfId="0" applyAlignment="1" applyFont="1" applyNumberFormat="1">
      <alignment vertical="bottom"/>
    </xf>
    <xf borderId="0" fillId="4" fontId="2" numFmtId="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9" fontId="9" numFmtId="0" xfId="0" applyAlignment="1" applyFont="1">
      <alignment horizontal="right" readingOrder="0" vertical="bottom"/>
    </xf>
    <xf borderId="0" fillId="0" fontId="3" numFmtId="4" xfId="0" applyAlignment="1" applyFont="1" applyNumberFormat="1">
      <alignment horizontal="left" vertical="bottom"/>
    </xf>
    <xf borderId="0" fillId="0" fontId="3" numFmtId="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0" fillId="12" fontId="9" numFmtId="164" xfId="0" applyAlignment="1" applyFont="1" applyNumberFormat="1">
      <alignment horizontal="center" readingOrder="0" vertical="bottom"/>
    </xf>
    <xf borderId="0" fillId="12" fontId="9" numFmtId="0" xfId="0" applyAlignment="1" applyFont="1">
      <alignment readingOrder="0" vertical="bottom"/>
    </xf>
    <xf borderId="0" fillId="12" fontId="9" numFmtId="0" xfId="0" applyAlignment="1" applyFont="1">
      <alignment horizontal="right" readingOrder="0" vertical="bottom"/>
    </xf>
    <xf borderId="0" fillId="12" fontId="9" numFmtId="0" xfId="0" applyAlignment="1" applyFont="1">
      <alignment horizontal="left" readingOrder="0" vertical="bottom"/>
    </xf>
    <xf borderId="0" fillId="18" fontId="9" numFmtId="0" xfId="0" applyAlignment="1" applyFill="1" applyFont="1">
      <alignment horizontal="center" readingOrder="0" vertical="bottom"/>
    </xf>
    <xf borderId="0" fillId="18" fontId="9" numFmtId="164" xfId="0" applyAlignment="1" applyFont="1" applyNumberFormat="1">
      <alignment horizontal="center" readingOrder="0" vertical="bottom"/>
    </xf>
    <xf borderId="0" fillId="18" fontId="9" numFmtId="0" xfId="0" applyAlignment="1" applyFont="1">
      <alignment readingOrder="0" vertical="bottom"/>
    </xf>
    <xf borderId="0" fillId="18" fontId="9" numFmtId="0" xfId="0" applyAlignment="1" applyFont="1">
      <alignment horizontal="right" readingOrder="0" vertical="bottom"/>
    </xf>
    <xf borderId="0" fillId="18" fontId="9" numFmtId="0" xfId="0" applyAlignment="1" applyFont="1">
      <alignment horizontal="left" readingOrder="0" vertical="bottom"/>
    </xf>
    <xf borderId="0" fillId="19" fontId="9" numFmtId="0" xfId="0" applyAlignment="1" applyFill="1" applyFont="1">
      <alignment horizontal="center" readingOrder="0" vertical="bottom"/>
    </xf>
    <xf borderId="0" fillId="19" fontId="9" numFmtId="164" xfId="0" applyAlignment="1" applyFont="1" applyNumberFormat="1">
      <alignment horizontal="center" readingOrder="0" vertical="bottom"/>
    </xf>
    <xf borderId="0" fillId="19" fontId="9" numFmtId="0" xfId="0" applyAlignment="1" applyFont="1">
      <alignment readingOrder="0" vertical="bottom"/>
    </xf>
    <xf borderId="0" fillId="19" fontId="9" numFmtId="0" xfId="0" applyAlignment="1" applyFont="1">
      <alignment horizontal="right" readingOrder="0" vertical="bottom"/>
    </xf>
    <xf borderId="0" fillId="19" fontId="9" numFmtId="0" xfId="0" applyAlignment="1" applyFont="1">
      <alignment horizontal="left" vertical="bottom"/>
    </xf>
    <xf borderId="0" fillId="19" fontId="9" numFmtId="0" xfId="0" applyAlignment="1" applyFont="1">
      <alignment horizontal="left" readingOrder="0" vertical="bottom"/>
    </xf>
    <xf borderId="0" fillId="0" fontId="3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vertical="bottom"/>
    </xf>
    <xf borderId="0" fillId="16" fontId="9" numFmtId="164" xfId="0" applyAlignment="1" applyFont="1" applyNumberFormat="1">
      <alignment horizontal="center" readingOrder="0" vertical="bottom"/>
    </xf>
    <xf borderId="0" fillId="16" fontId="9" numFmtId="0" xfId="0" applyAlignment="1" applyFont="1">
      <alignment horizontal="center" readingOrder="0" vertical="bottom"/>
    </xf>
    <xf borderId="0" fillId="16" fontId="9" numFmtId="0" xfId="0" applyAlignment="1" applyFont="1">
      <alignment readingOrder="0" vertical="bottom"/>
    </xf>
    <xf borderId="0" fillId="16" fontId="9" numFmtId="0" xfId="0" applyAlignment="1" applyFont="1">
      <alignment horizontal="right" readingOrder="0" vertical="bottom"/>
    </xf>
    <xf borderId="0" fillId="16" fontId="3" numFmtId="0" xfId="0" applyAlignment="1" applyFont="1">
      <alignment horizontal="left" vertical="bottom"/>
    </xf>
    <xf borderId="0" fillId="16" fontId="9" numFmtId="0" xfId="0" applyAlignment="1" applyFont="1">
      <alignment horizontal="left" vertical="bottom"/>
    </xf>
    <xf borderId="0" fillId="0" fontId="1" numFmtId="2" xfId="0" applyAlignment="1" applyFont="1" applyNumberFormat="1">
      <alignment vertical="bottom"/>
    </xf>
    <xf borderId="0" fillId="16" fontId="9" numFmtId="0" xfId="0" applyAlignment="1" applyFont="1">
      <alignment horizontal="center" readingOrder="0" vertical="top"/>
    </xf>
    <xf borderId="0" fillId="16" fontId="9" numFmtId="0" xfId="0" applyAlignment="1" applyFont="1">
      <alignment readingOrder="0" vertical="top"/>
    </xf>
    <xf borderId="0" fillId="16" fontId="9" numFmtId="0" xfId="0" applyAlignment="1" applyFont="1">
      <alignment horizontal="right" readingOrder="0" vertical="top"/>
    </xf>
    <xf borderId="0" fillId="16" fontId="9" numFmtId="0" xfId="0" applyAlignment="1" applyFont="1">
      <alignment horizontal="left" readingOrder="0" vertical="top"/>
    </xf>
    <xf borderId="0" fillId="16" fontId="3" numFmtId="0" xfId="0" applyAlignment="1" applyFont="1">
      <alignment horizontal="left" vertical="top"/>
    </xf>
    <xf quotePrefix="1" borderId="0" fillId="6" fontId="9" numFmtId="0" xfId="0" applyAlignment="1" applyFont="1">
      <alignment readingOrder="0" vertical="bottom"/>
    </xf>
    <xf borderId="0" fillId="6" fontId="9" numFmtId="0" xfId="0" applyAlignment="1" applyFont="1">
      <alignment horizontal="right" readingOrder="0" vertical="bottom"/>
    </xf>
    <xf borderId="0" fillId="6" fontId="14" numFmtId="0" xfId="0" applyAlignment="1" applyFont="1">
      <alignment horizontal="right" readingOrder="0" vertical="bottom"/>
    </xf>
    <xf borderId="0" fillId="0" fontId="29" numFmtId="0" xfId="0" applyAlignment="1" applyFont="1">
      <alignment vertical="bottom"/>
    </xf>
    <xf borderId="0" fillId="4" fontId="29" numFmtId="0" xfId="0" applyAlignment="1" applyFont="1">
      <alignment vertical="bottom"/>
    </xf>
    <xf borderId="0" fillId="7" fontId="3" numFmtId="0" xfId="0" applyAlignment="1" applyFont="1">
      <alignment horizontal="left" readingOrder="0" vertical="bottom"/>
    </xf>
    <xf borderId="0" fillId="16" fontId="29" numFmtId="0" xfId="0" applyAlignment="1" applyFont="1">
      <alignment horizontal="left" readingOrder="0" vertical="bottom"/>
    </xf>
    <xf borderId="0" fillId="16" fontId="10" numFmtId="0" xfId="0" applyAlignment="1" applyFont="1">
      <alignment horizontal="center"/>
    </xf>
    <xf borderId="0" fillId="16" fontId="10" numFmtId="0" xfId="0" applyFont="1"/>
    <xf borderId="0" fillId="16" fontId="14" numFmtId="0" xfId="0" applyAlignment="1" applyFont="1">
      <alignment horizontal="left" readingOrder="0" vertical="bottom"/>
    </xf>
    <xf borderId="0" fillId="16" fontId="9" numFmtId="0" xfId="0" applyAlignment="1" applyFont="1">
      <alignment readingOrder="0"/>
    </xf>
    <xf borderId="0" fillId="16" fontId="9" numFmtId="0" xfId="0" applyAlignment="1" applyFont="1">
      <alignment horizontal="left" readingOrder="0" vertical="bottom"/>
    </xf>
    <xf borderId="0" fillId="17" fontId="9" numFmtId="164" xfId="0" applyAlignment="1" applyFont="1" applyNumberFormat="1">
      <alignment horizontal="center" vertical="bottom"/>
    </xf>
    <xf borderId="0" fillId="17" fontId="9" numFmtId="0" xfId="0" applyAlignment="1" applyFont="1">
      <alignment horizontal="center" vertical="bottom"/>
    </xf>
    <xf borderId="0" fillId="17" fontId="9" numFmtId="0" xfId="0" applyAlignment="1" applyFont="1">
      <alignment vertical="bottom"/>
    </xf>
    <xf borderId="0" fillId="17" fontId="9" numFmtId="0" xfId="0" applyAlignment="1" applyFont="1">
      <alignment horizontal="right" vertical="bottom"/>
    </xf>
    <xf borderId="0" fillId="17" fontId="30" numFmtId="0" xfId="0" applyAlignment="1" applyFont="1">
      <alignment vertical="bottom"/>
    </xf>
    <xf borderId="0" fillId="17" fontId="30" numFmtId="0" xfId="0" applyAlignment="1" applyFont="1">
      <alignment horizontal="left" vertical="bottom"/>
    </xf>
    <xf quotePrefix="1" borderId="0" fillId="17" fontId="9" numFmtId="0" xfId="0" applyAlignment="1" applyFont="1">
      <alignment horizontal="right" readingOrder="0" vertical="bottom"/>
    </xf>
    <xf borderId="0" fillId="17" fontId="9" numFmtId="0" xfId="0" applyAlignment="1" applyFont="1">
      <alignment horizontal="left" readingOrder="0" vertical="bottom"/>
    </xf>
    <xf borderId="0" fillId="17" fontId="9" numFmtId="0" xfId="0" applyAlignment="1" applyFont="1">
      <alignment horizontal="right" readingOrder="0" vertical="bottom"/>
    </xf>
    <xf borderId="0" fillId="19" fontId="9" numFmtId="0" xfId="0" applyAlignment="1" applyFont="1">
      <alignment horizontal="center" vertical="bottom"/>
    </xf>
    <xf borderId="0" fillId="9" fontId="14" numFmtId="164" xfId="0" applyAlignment="1" applyFont="1" applyNumberFormat="1">
      <alignment horizontal="center" readingOrder="0" vertical="bottom"/>
    </xf>
    <xf borderId="0" fillId="9" fontId="14" numFmtId="0" xfId="0" applyAlignment="1" applyFont="1">
      <alignment readingOrder="0" vertical="bottom"/>
    </xf>
    <xf borderId="0" fillId="9" fontId="14" numFmtId="0" xfId="0" applyAlignment="1" applyFont="1">
      <alignment horizontal="center" readingOrder="0" vertical="top"/>
    </xf>
    <xf borderId="0" fillId="9" fontId="14" numFmtId="0" xfId="0" applyAlignment="1" applyFont="1">
      <alignment readingOrder="0" vertical="top"/>
    </xf>
    <xf borderId="0" fillId="9" fontId="14" numFmtId="0" xfId="0" applyAlignment="1" applyFont="1">
      <alignment horizontal="right" readingOrder="0" vertical="top"/>
    </xf>
    <xf borderId="0" fillId="9" fontId="14" numFmtId="0" xfId="0" applyAlignment="1" applyFont="1">
      <alignment horizontal="left" readingOrder="0"/>
    </xf>
    <xf borderId="0" fillId="4" fontId="29" numFmtId="165" xfId="0" applyAlignment="1" applyFont="1" applyNumberFormat="1">
      <alignment vertical="bottom"/>
    </xf>
    <xf borderId="0" fillId="4" fontId="29" numFmtId="4" xfId="0" applyAlignment="1" applyFont="1" applyNumberFormat="1">
      <alignment vertical="bottom"/>
    </xf>
    <xf borderId="0" fillId="8" fontId="31" numFmtId="164" xfId="0" applyAlignment="1" applyFont="1" applyNumberFormat="1">
      <alignment horizontal="center" vertical="bottom"/>
    </xf>
    <xf borderId="0" fillId="8" fontId="31" numFmtId="0" xfId="0" applyAlignment="1" applyFont="1">
      <alignment horizontal="center" vertical="bottom"/>
    </xf>
    <xf borderId="0" fillId="8" fontId="31" numFmtId="0" xfId="0" applyAlignment="1" applyFont="1">
      <alignment vertical="bottom"/>
    </xf>
    <xf borderId="0" fillId="8" fontId="32" numFmtId="0" xfId="0" applyAlignment="1" applyFont="1">
      <alignment horizontal="center" vertical="bottom"/>
    </xf>
    <xf borderId="0" fillId="8" fontId="32" numFmtId="0" xfId="0" applyAlignment="1" applyFont="1">
      <alignment vertical="bottom"/>
    </xf>
    <xf borderId="0" fillId="8" fontId="31" numFmtId="0" xfId="0" applyAlignment="1" applyFont="1">
      <alignment horizontal="right" vertical="bottom"/>
    </xf>
    <xf borderId="0" fillId="8" fontId="31" numFmtId="0" xfId="0" applyAlignment="1" applyFont="1">
      <alignment horizontal="left" vertical="bottom"/>
    </xf>
    <xf borderId="0" fillId="4" fontId="32" numFmtId="0" xfId="0" applyAlignment="1" applyFont="1">
      <alignment vertical="bottom"/>
    </xf>
    <xf borderId="0" fillId="4" fontId="32" numFmtId="165" xfId="0" applyAlignment="1" applyFont="1" applyNumberFormat="1">
      <alignment vertical="bottom"/>
    </xf>
    <xf borderId="0" fillId="4" fontId="32" numFmtId="4" xfId="0" applyAlignment="1" applyFont="1" applyNumberFormat="1">
      <alignment vertical="bottom"/>
    </xf>
    <xf borderId="0" fillId="3" fontId="9" numFmtId="164" xfId="0" applyAlignment="1" applyFont="1" applyNumberFormat="1">
      <alignment horizontal="center" vertical="bottom"/>
    </xf>
    <xf borderId="0" fillId="3" fontId="9" numFmtId="0" xfId="0" applyAlignment="1" applyFont="1">
      <alignment vertical="bottom"/>
    </xf>
    <xf borderId="0" fillId="3" fontId="11" numFmtId="0" xfId="0" applyAlignment="1" applyFont="1">
      <alignment horizontal="center" vertical="top"/>
    </xf>
    <xf borderId="0" fillId="3" fontId="11" numFmtId="0" xfId="0" applyAlignment="1" applyFont="1">
      <alignment vertical="top"/>
    </xf>
    <xf borderId="0" fillId="3" fontId="9" numFmtId="0" xfId="0" applyAlignment="1" applyFont="1">
      <alignment vertical="top"/>
    </xf>
    <xf borderId="0" fillId="3" fontId="9" numFmtId="0" xfId="0" applyAlignment="1" applyFont="1">
      <alignment horizontal="right" vertical="top"/>
    </xf>
    <xf borderId="0" fillId="3" fontId="9" numFmtId="0" xfId="0" applyAlignment="1" applyFont="1">
      <alignment horizontal="right" vertical="top"/>
    </xf>
    <xf borderId="0" fillId="3" fontId="3" numFmtId="0" xfId="0" applyAlignment="1" applyFont="1">
      <alignment horizontal="left" vertical="top"/>
    </xf>
    <xf borderId="0" fillId="3" fontId="9" numFmtId="0" xfId="0" applyAlignment="1" applyFont="1">
      <alignment vertical="top"/>
    </xf>
    <xf borderId="0" fillId="3" fontId="3" numFmtId="0" xfId="0" applyAlignment="1" applyFont="1">
      <alignment horizontal="left" vertical="top"/>
    </xf>
    <xf borderId="0" fillId="8" fontId="14" numFmtId="164" xfId="0" applyAlignment="1" applyFont="1" applyNumberFormat="1">
      <alignment horizontal="center" readingOrder="0" vertical="bottom"/>
    </xf>
    <xf borderId="0" fillId="8" fontId="14" numFmtId="0" xfId="0" applyAlignment="1" applyFont="1">
      <alignment readingOrder="0" vertical="bottom"/>
    </xf>
    <xf borderId="0" fillId="8" fontId="14" numFmtId="0" xfId="0" applyAlignment="1" applyFont="1">
      <alignment horizontal="center" readingOrder="0" vertical="bottom"/>
    </xf>
    <xf borderId="0" fillId="8" fontId="14" numFmtId="0" xfId="0" applyAlignment="1" applyFont="1">
      <alignment horizontal="right" readingOrder="0" vertical="bottom"/>
    </xf>
    <xf borderId="0" fillId="8" fontId="14" numFmtId="0" xfId="0" applyAlignment="1" applyFont="1">
      <alignment horizontal="left" readingOrder="0" vertical="bottom"/>
    </xf>
    <xf borderId="0" fillId="0" fontId="29" numFmtId="165" xfId="0" applyAlignment="1" applyFont="1" applyNumberFormat="1">
      <alignment vertical="bottom"/>
    </xf>
    <xf borderId="0" fillId="0" fontId="29" numFmtId="4" xfId="0" applyAlignment="1" applyFont="1" applyNumberFormat="1">
      <alignment vertical="bottom"/>
    </xf>
    <xf borderId="0" fillId="4" fontId="12" numFmtId="164" xfId="0" applyAlignment="1" applyFont="1" applyNumberFormat="1">
      <alignment horizontal="center" vertical="bottom"/>
    </xf>
    <xf borderId="0" fillId="4" fontId="12" numFmtId="0" xfId="0" applyAlignment="1" applyFont="1">
      <alignment vertical="bottom"/>
    </xf>
    <xf borderId="0" fillId="4" fontId="14" numFmtId="0" xfId="0" applyAlignment="1" applyFont="1">
      <alignment horizontal="center" vertical="bottom"/>
    </xf>
    <xf borderId="0" fillId="4" fontId="14" numFmtId="0" xfId="0" applyAlignment="1" applyFont="1">
      <alignment vertical="bottom"/>
    </xf>
    <xf borderId="0" fillId="4" fontId="12" numFmtId="0" xfId="0" applyAlignment="1" applyFont="1">
      <alignment vertical="top"/>
    </xf>
    <xf borderId="0" fillId="4" fontId="12" numFmtId="0" xfId="0" applyAlignment="1" applyFont="1">
      <alignment horizontal="right" vertical="top"/>
    </xf>
    <xf borderId="0" fillId="3" fontId="14" numFmtId="164" xfId="0" applyAlignment="1" applyFont="1" applyNumberFormat="1">
      <alignment horizontal="center" readingOrder="0" vertical="bottom"/>
    </xf>
    <xf borderId="0" fillId="3" fontId="14" numFmtId="0" xfId="0" applyAlignment="1" applyFont="1">
      <alignment readingOrder="0" vertical="bottom"/>
    </xf>
    <xf borderId="0" fillId="3" fontId="14" numFmtId="0" xfId="0" applyAlignment="1" applyFont="1">
      <alignment horizontal="center" readingOrder="0" vertical="bottom"/>
    </xf>
    <xf borderId="0" fillId="3" fontId="14" numFmtId="0" xfId="0" applyAlignment="1" applyFont="1">
      <alignment horizontal="right" readingOrder="0" vertical="bottom"/>
    </xf>
    <xf borderId="0" fillId="4" fontId="13" numFmtId="0" xfId="0" applyAlignment="1" applyFont="1">
      <alignment readingOrder="0"/>
    </xf>
    <xf borderId="0" fillId="6" fontId="14" numFmtId="164" xfId="0" applyAlignment="1" applyFont="1" applyNumberFormat="1">
      <alignment horizontal="center" readingOrder="0"/>
    </xf>
    <xf borderId="0" fillId="6" fontId="33" numFmtId="0" xfId="0" applyAlignment="1" applyFont="1">
      <alignment horizontal="center" readingOrder="0" vertical="bottom"/>
    </xf>
    <xf borderId="0" fillId="6" fontId="33" numFmtId="0" xfId="0" applyAlignment="1" applyFont="1">
      <alignment readingOrder="0" vertical="bottom"/>
    </xf>
    <xf borderId="0" fillId="6" fontId="14" numFmtId="0" xfId="0" applyAlignment="1" applyFont="1">
      <alignment vertical="bottom"/>
    </xf>
    <xf quotePrefix="1" borderId="0" fillId="6" fontId="14" numFmtId="0" xfId="0" applyAlignment="1" applyFont="1">
      <alignment horizontal="right" vertical="bottom"/>
    </xf>
    <xf borderId="0" fillId="6" fontId="14" numFmtId="0" xfId="0" applyAlignment="1" applyFont="1">
      <alignment horizontal="right" vertical="bottom"/>
    </xf>
    <xf borderId="0" fillId="6" fontId="14" numFmtId="0" xfId="0" applyAlignment="1" applyFont="1">
      <alignment horizontal="left" readingOrder="0" shrinkToFit="0" vertical="bottom" wrapText="1"/>
    </xf>
    <xf borderId="0" fillId="4" fontId="33" numFmtId="0" xfId="0" applyAlignment="1" applyFont="1">
      <alignment vertical="bottom"/>
    </xf>
    <xf borderId="0" fillId="6" fontId="34" numFmtId="0" xfId="0" applyAlignment="1" applyFont="1">
      <alignment horizontal="left" readingOrder="0" shrinkToFit="0" vertical="bottom" wrapText="1"/>
    </xf>
    <xf borderId="0" fillId="18" fontId="7" numFmtId="0" xfId="0" applyAlignment="1" applyFont="1">
      <alignment horizontal="center" readingOrder="0" vertical="bottom"/>
    </xf>
    <xf borderId="0" fillId="18" fontId="7" numFmtId="164" xfId="0" applyAlignment="1" applyFont="1" applyNumberFormat="1">
      <alignment horizontal="center" readingOrder="0" vertical="bottom"/>
    </xf>
    <xf borderId="0" fillId="18" fontId="7" numFmtId="0" xfId="0" applyAlignment="1" applyFont="1">
      <alignment readingOrder="0" vertical="bottom"/>
    </xf>
    <xf borderId="0" fillId="18" fontId="7" numFmtId="0" xfId="0" applyAlignment="1" applyFont="1">
      <alignment horizontal="right" readingOrder="0" vertical="bottom"/>
    </xf>
    <xf borderId="0" fillId="18" fontId="7" numFmtId="0" xfId="0" applyAlignment="1" applyFont="1">
      <alignment horizontal="left" readingOrder="0" vertical="bottom"/>
    </xf>
    <xf borderId="0" fillId="20" fontId="35" numFmtId="164" xfId="0" applyAlignment="1" applyFill="1" applyFont="1" applyNumberFormat="1">
      <alignment horizontal="center" readingOrder="0"/>
    </xf>
    <xf borderId="0" fillId="21" fontId="35" numFmtId="0" xfId="0" applyAlignment="1" applyFill="1" applyFont="1">
      <alignment readingOrder="0" vertical="bottom"/>
    </xf>
    <xf borderId="0" fillId="21" fontId="35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vertical="bottom"/>
    </xf>
    <xf borderId="0" fillId="3" fontId="14" numFmtId="0" xfId="0" applyAlignment="1" applyFont="1">
      <alignment horizontal="left" readingOrder="0" shrinkToFit="0" vertical="bottom" wrapText="1"/>
    </xf>
    <xf borderId="0" fillId="7" fontId="9" numFmtId="164" xfId="0" applyAlignment="1" applyFont="1" applyNumberFormat="1">
      <alignment horizontal="left" readingOrder="0" shrinkToFit="0" vertical="bottom" wrapText="1"/>
    </xf>
    <xf borderId="0" fillId="7" fontId="9" numFmtId="166" xfId="0" applyAlignment="1" applyFont="1" applyNumberFormat="1">
      <alignment horizontal="center" readingOrder="0" shrinkToFit="0" vertical="bottom" wrapText="1"/>
    </xf>
    <xf borderId="0" fillId="4" fontId="30" numFmtId="0" xfId="0" applyAlignment="1" applyFont="1">
      <alignment vertical="bottom"/>
    </xf>
    <xf borderId="0" fillId="4" fontId="30" numFmtId="165" xfId="0" applyAlignment="1" applyFont="1" applyNumberFormat="1">
      <alignment vertical="bottom"/>
    </xf>
    <xf borderId="0" fillId="4" fontId="30" numFmtId="4" xfId="0" applyAlignment="1" applyFont="1" applyNumberFormat="1">
      <alignment vertical="bottom"/>
    </xf>
    <xf quotePrefix="1" borderId="0" fillId="9" fontId="9" numFmtId="0" xfId="0" applyAlignment="1" applyFont="1">
      <alignment horizontal="right" readingOrder="0" vertical="bottom"/>
    </xf>
    <xf quotePrefix="1" borderId="0" fillId="9" fontId="9" numFmtId="0" xfId="0" applyAlignment="1" applyFont="1">
      <alignment readingOrder="0" vertical="bottom"/>
    </xf>
    <xf borderId="0" fillId="3" fontId="9" numFmtId="164" xfId="0" applyAlignment="1" applyFont="1" applyNumberFormat="1">
      <alignment horizontal="center" readingOrder="0"/>
    </xf>
    <xf borderId="0" fillId="3" fontId="9" numFmtId="0" xfId="0" applyAlignment="1" applyFont="1">
      <alignment readingOrder="0"/>
    </xf>
    <xf borderId="0" fillId="3" fontId="9" numFmtId="0" xfId="0" applyAlignment="1" applyFont="1">
      <alignment horizontal="right" readingOrder="0"/>
    </xf>
    <xf borderId="0" fillId="3" fontId="9" numFmtId="0" xfId="0" applyAlignment="1" applyFont="1">
      <alignment horizontal="left"/>
    </xf>
    <xf borderId="0" fillId="7" fontId="9" numFmtId="0" xfId="0" applyAlignment="1" applyFont="1">
      <alignment horizontal="right" readingOrder="0" vertical="top"/>
    </xf>
    <xf borderId="0" fillId="5" fontId="9" numFmtId="164" xfId="0" applyAlignment="1" applyFont="1" applyNumberFormat="1">
      <alignment horizontal="center" readingOrder="0"/>
    </xf>
    <xf borderId="0" fillId="5" fontId="9" numFmtId="0" xfId="0" applyAlignment="1" applyFont="1">
      <alignment readingOrder="0" vertical="bottom"/>
    </xf>
    <xf borderId="0" fillId="5" fontId="9" numFmtId="0" xfId="0" applyAlignment="1" applyFont="1">
      <alignment horizontal="center" readingOrder="0" vertical="bottom"/>
    </xf>
    <xf borderId="0" fillId="5" fontId="9" numFmtId="0" xfId="0" applyAlignment="1" applyFont="1">
      <alignment horizontal="right" readingOrder="0" vertical="bottom"/>
    </xf>
    <xf borderId="0" fillId="5" fontId="9" numFmtId="0" xfId="0" applyAlignment="1" applyFont="1">
      <alignment horizontal="left" readingOrder="0" vertical="bottom"/>
    </xf>
    <xf borderId="0" fillId="7" fontId="9" numFmtId="164" xfId="0" applyAlignment="1" applyFont="1" applyNumberFormat="1">
      <alignment horizontal="left" readingOrder="0"/>
    </xf>
    <xf borderId="0" fillId="7" fontId="9" numFmtId="0" xfId="0" applyAlignment="1" applyFont="1">
      <alignment horizontal="right" readingOrder="0"/>
    </xf>
    <xf borderId="0" fillId="7" fontId="9" numFmtId="0" xfId="0" applyAlignment="1" applyFont="1">
      <alignment readingOrder="0"/>
    </xf>
    <xf borderId="0" fillId="7" fontId="9" numFmtId="0" xfId="0" applyAlignment="1" applyFont="1">
      <alignment horizontal="center" readingOrder="0" vertical="top"/>
    </xf>
    <xf borderId="0" fillId="7" fontId="3" numFmtId="0" xfId="0" applyAlignment="1" applyFont="1">
      <alignment horizontal="left" readingOrder="0" vertical="top"/>
    </xf>
    <xf borderId="0" fillId="7" fontId="14" numFmtId="0" xfId="0" applyAlignment="1" applyFont="1">
      <alignment horizontal="left" readingOrder="0"/>
    </xf>
    <xf borderId="0" fillId="5" fontId="9" numFmtId="164" xfId="0" applyAlignment="1" applyFont="1" applyNumberFormat="1">
      <alignment horizontal="center" vertical="bottom"/>
    </xf>
    <xf borderId="0" fillId="5" fontId="9" numFmtId="0" xfId="0" applyAlignment="1" applyFont="1">
      <alignment vertical="bottom"/>
    </xf>
    <xf borderId="0" fillId="5" fontId="9" numFmtId="0" xfId="0" applyAlignment="1" applyFont="1">
      <alignment horizontal="center" vertical="bottom"/>
    </xf>
    <xf borderId="0" fillId="5" fontId="9" numFmtId="0" xfId="0" applyAlignment="1" applyFont="1">
      <alignment horizontal="right" vertical="bottom"/>
    </xf>
    <xf borderId="0" fillId="5" fontId="30" numFmtId="0" xfId="0" applyAlignment="1" applyFont="1">
      <alignment vertical="bottom"/>
    </xf>
    <xf borderId="0" fillId="0" fontId="30" numFmtId="0" xfId="0" applyAlignment="1" applyFont="1">
      <alignment vertical="bottom"/>
    </xf>
    <xf borderId="0" fillId="7" fontId="9" numFmtId="164" xfId="0" applyAlignment="1" applyFont="1" applyNumberFormat="1">
      <alignment horizontal="center" vertical="bottom"/>
    </xf>
    <xf borderId="0" fillId="7" fontId="9" numFmtId="0" xfId="0" applyAlignment="1" applyFont="1">
      <alignment vertical="bottom"/>
    </xf>
    <xf borderId="0" fillId="7" fontId="9" numFmtId="0" xfId="0" applyAlignment="1" applyFont="1">
      <alignment horizontal="center" vertical="bottom"/>
    </xf>
    <xf borderId="0" fillId="7" fontId="9" numFmtId="0" xfId="0" applyAlignment="1" applyFont="1">
      <alignment horizontal="right" vertical="bottom"/>
    </xf>
    <xf borderId="0" fillId="7" fontId="30" numFmtId="0" xfId="0" applyAlignment="1" applyFont="1">
      <alignment vertical="bottom"/>
    </xf>
    <xf borderId="0" fillId="7" fontId="14" numFmtId="0" xfId="0" applyAlignment="1" applyFont="1">
      <alignment readingOrder="0"/>
    </xf>
    <xf borderId="0" fillId="9" fontId="9" numFmtId="164" xfId="0" applyAlignment="1" applyFont="1" applyNumberFormat="1">
      <alignment horizontal="center" readingOrder="0"/>
    </xf>
    <xf borderId="0" fillId="9" fontId="29" numFmtId="0" xfId="0" applyAlignment="1" applyFont="1">
      <alignment horizontal="left" vertical="bottom"/>
    </xf>
    <xf borderId="0" fillId="5" fontId="36" numFmtId="164" xfId="0" applyAlignment="1" applyFont="1" applyNumberFormat="1">
      <alignment horizontal="center" vertical="bottom"/>
    </xf>
    <xf borderId="0" fillId="5" fontId="36" numFmtId="0" xfId="0" applyAlignment="1" applyFont="1">
      <alignment readingOrder="0" vertical="bottom"/>
    </xf>
    <xf borderId="0" fillId="5" fontId="37" numFmtId="0" xfId="0" applyAlignment="1" applyFont="1">
      <alignment horizontal="center" readingOrder="0" vertical="bottom"/>
    </xf>
    <xf borderId="0" fillId="5" fontId="37" numFmtId="0" xfId="0" applyAlignment="1" applyFont="1">
      <alignment readingOrder="0" vertical="bottom"/>
    </xf>
    <xf borderId="0" fillId="5" fontId="36" numFmtId="0" xfId="0" applyAlignment="1" applyFont="1">
      <alignment horizontal="right" readingOrder="0" vertical="bottom"/>
    </xf>
    <xf borderId="0" fillId="5" fontId="36" numFmtId="0" xfId="0" applyAlignment="1" applyFont="1">
      <alignment horizontal="left" readingOrder="0" vertical="bottom"/>
    </xf>
    <xf borderId="0" fillId="18" fontId="9" numFmtId="164" xfId="0" applyAlignment="1" applyFont="1" applyNumberFormat="1">
      <alignment horizontal="center" readingOrder="0"/>
    </xf>
    <xf borderId="0" fillId="18" fontId="9" numFmtId="0" xfId="0" applyAlignment="1" applyFont="1">
      <alignment horizontal="left" readingOrder="0"/>
    </xf>
    <xf borderId="0" fillId="18" fontId="14" numFmtId="164" xfId="0" applyAlignment="1" applyFont="1" applyNumberFormat="1">
      <alignment horizontal="center" readingOrder="0"/>
    </xf>
    <xf borderId="0" fillId="18" fontId="14" numFmtId="0" xfId="0" applyAlignment="1" applyFont="1">
      <alignment readingOrder="0" vertical="bottom"/>
    </xf>
    <xf borderId="0" fillId="18" fontId="14" numFmtId="0" xfId="0" applyAlignment="1" applyFont="1">
      <alignment horizontal="center" readingOrder="0" vertical="bottom"/>
    </xf>
    <xf borderId="0" fillId="18" fontId="14" numFmtId="0" xfId="0" applyAlignment="1" applyFont="1">
      <alignment horizontal="right" readingOrder="0" vertical="bottom"/>
    </xf>
    <xf borderId="0" fillId="18" fontId="14" numFmtId="0" xfId="0" applyAlignment="1" applyFont="1">
      <alignment horizontal="left" readingOrder="0"/>
    </xf>
    <xf borderId="0" fillId="4" fontId="9" numFmtId="0" xfId="0" applyFont="1"/>
    <xf borderId="0" fillId="9" fontId="9" numFmtId="0" xfId="0" applyAlignment="1" applyFont="1">
      <alignment horizontal="center" readingOrder="0"/>
    </xf>
    <xf borderId="0" fillId="9" fontId="9" numFmtId="0" xfId="0" applyAlignment="1" applyFont="1">
      <alignment readingOrder="0"/>
    </xf>
    <xf borderId="0" fillId="9" fontId="9" numFmtId="0" xfId="0" applyAlignment="1" applyFont="1">
      <alignment readingOrder="0"/>
    </xf>
    <xf borderId="0" fillId="9" fontId="9" numFmtId="0" xfId="0" applyAlignment="1" applyFont="1">
      <alignment horizontal="right" readingOrder="0"/>
    </xf>
    <xf borderId="0" fillId="9" fontId="14" numFmtId="0" xfId="0" applyAlignment="1" applyFont="1">
      <alignment readingOrder="0"/>
    </xf>
    <xf borderId="0" fillId="3" fontId="10" numFmtId="0" xfId="0" applyAlignment="1" applyFont="1">
      <alignment horizontal="center"/>
    </xf>
    <xf borderId="0" fillId="3" fontId="10" numFmtId="0" xfId="0" applyAlignment="1" applyFont="1">
      <alignment readingOrder="0"/>
    </xf>
    <xf borderId="0" fillId="3" fontId="14" numFmtId="0" xfId="0" applyAlignment="1" applyFont="1">
      <alignment horizontal="left" readingOrder="0"/>
    </xf>
    <xf borderId="0" fillId="3" fontId="10" numFmtId="0" xfId="0" applyAlignment="1" applyFont="1">
      <alignment horizontal="center" readingOrder="0"/>
    </xf>
    <xf borderId="0" fillId="3" fontId="9" numFmtId="0" xfId="0" applyAlignment="1" applyFont="1">
      <alignment horizontal="left" readingOrder="0" shrinkToFit="0" wrapText="1"/>
    </xf>
    <xf borderId="0" fillId="3" fontId="11" numFmtId="0" xfId="0" applyAlignment="1" applyFont="1">
      <alignment vertical="bottom"/>
    </xf>
    <xf borderId="0" fillId="3" fontId="30" numFmtId="0" xfId="0" applyAlignment="1" applyFont="1">
      <alignment vertical="bottom"/>
    </xf>
    <xf borderId="0" fillId="3" fontId="9" numFmtId="0" xfId="0" applyAlignment="1" applyFont="1">
      <alignment horizontal="right" vertical="bottom"/>
    </xf>
    <xf borderId="0" fillId="4" fontId="11" numFmtId="10" xfId="0" applyAlignment="1" applyFont="1" applyNumberFormat="1">
      <alignment vertical="bottom"/>
    </xf>
    <xf borderId="0" fillId="3" fontId="9" numFmtId="0" xfId="0" applyAlignment="1" applyFont="1">
      <alignment horizontal="left" readingOrder="0"/>
    </xf>
    <xf borderId="0" fillId="5" fontId="9" numFmtId="0" xfId="0" applyAlignment="1" applyFont="1">
      <alignment readingOrder="0"/>
    </xf>
    <xf borderId="0" fillId="5" fontId="10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13" numFmtId="0" xfId="0" applyAlignment="1" applyFont="1">
      <alignment readingOrder="0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lzadosgea.com/" TargetMode="External"/><Relationship Id="rId2" Type="http://schemas.openxmlformats.org/officeDocument/2006/relationships/hyperlink" Target="mailto:admin@ambiviumagency.com" TargetMode="External"/><Relationship Id="rId3" Type="http://schemas.openxmlformats.org/officeDocument/2006/relationships/hyperlink" Target="http://marina.carracedo2treatwell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0.88"/>
    <col customWidth="1" min="2" max="2" width="13.13"/>
    <col customWidth="1" min="3" max="3" width="10.63"/>
    <col customWidth="1" min="4" max="5" width="13.63"/>
    <col customWidth="1" min="6" max="6" width="43.0"/>
    <col customWidth="1" min="7" max="7" width="16.25"/>
    <col customWidth="1" min="8" max="8" width="53.63"/>
    <col customWidth="1" min="9" max="9" width="56.63"/>
    <col customWidth="1" min="10" max="10" width="32.13"/>
    <col customWidth="1" min="11" max="11" width="17.38"/>
    <col customWidth="1" min="12" max="12" width="97.38"/>
    <col customWidth="1" min="13" max="13" width="34.13"/>
  </cols>
  <sheetData>
    <row r="1">
      <c r="A1" s="1"/>
      <c r="B1" s="2"/>
      <c r="C1" s="3"/>
      <c r="D1" s="4"/>
      <c r="E1" s="5"/>
      <c r="F1" s="5"/>
      <c r="G1" s="6"/>
      <c r="H1" s="6"/>
      <c r="I1" s="7"/>
      <c r="J1" s="6"/>
      <c r="K1" s="8"/>
      <c r="L1" s="9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10" t="s">
        <v>0</v>
      </c>
      <c r="B2" s="11"/>
      <c r="C2" s="12"/>
      <c r="D2" s="13"/>
      <c r="E2" s="14"/>
      <c r="F2" s="14"/>
      <c r="G2" s="14"/>
      <c r="H2" s="14"/>
      <c r="I2" s="14"/>
      <c r="J2" s="15"/>
      <c r="K2" s="12"/>
      <c r="L2" s="16"/>
      <c r="M2" s="1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17" t="s">
        <v>1</v>
      </c>
      <c r="B3" s="17" t="s">
        <v>2</v>
      </c>
      <c r="C3" s="18" t="s">
        <v>3</v>
      </c>
      <c r="D3" s="17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7</v>
      </c>
      <c r="M3" s="1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19">
        <v>45413.0</v>
      </c>
      <c r="B4" s="19">
        <v>45777.0</v>
      </c>
      <c r="C4" s="20" t="s">
        <v>11</v>
      </c>
      <c r="D4" s="21"/>
      <c r="E4" s="22" t="s">
        <v>12</v>
      </c>
      <c r="F4" s="20" t="s">
        <v>13</v>
      </c>
      <c r="G4" s="23">
        <f>+5565996488117</f>
        <v>5565996488117</v>
      </c>
      <c r="H4" s="24" t="s">
        <v>14</v>
      </c>
      <c r="I4" s="20" t="s">
        <v>15</v>
      </c>
      <c r="J4" s="20" t="s">
        <v>13</v>
      </c>
      <c r="K4" s="23">
        <f>+5565996488117</f>
        <v>5565996488117</v>
      </c>
      <c r="L4" s="25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>
      <c r="A5" s="27">
        <v>45444.0</v>
      </c>
      <c r="B5" s="27">
        <v>45808.0</v>
      </c>
      <c r="C5" s="28" t="s">
        <v>11</v>
      </c>
      <c r="D5" s="29"/>
      <c r="E5" s="30" t="s">
        <v>12</v>
      </c>
      <c r="F5" s="28" t="s">
        <v>16</v>
      </c>
      <c r="G5" s="28">
        <v>6.27746483E8</v>
      </c>
      <c r="H5" s="31" t="s">
        <v>17</v>
      </c>
      <c r="I5" s="28" t="s">
        <v>18</v>
      </c>
      <c r="J5" s="28" t="s">
        <v>16</v>
      </c>
      <c r="K5" s="28">
        <v>6.27746483E8</v>
      </c>
      <c r="L5" s="32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>
      <c r="A6" s="27">
        <v>45444.0</v>
      </c>
      <c r="B6" s="27">
        <v>45808.0</v>
      </c>
      <c r="C6" s="28" t="s">
        <v>11</v>
      </c>
      <c r="D6" s="33"/>
      <c r="E6" s="30" t="s">
        <v>12</v>
      </c>
      <c r="F6" s="34" t="s">
        <v>19</v>
      </c>
      <c r="G6" s="34">
        <v>6.36992231E8</v>
      </c>
      <c r="H6" s="35" t="s">
        <v>20</v>
      </c>
      <c r="I6" s="34" t="s">
        <v>21</v>
      </c>
      <c r="J6" s="34" t="s">
        <v>19</v>
      </c>
      <c r="K6" s="35">
        <v>6.36992231E8</v>
      </c>
      <c r="L6" s="36"/>
      <c r="N6" s="37"/>
      <c r="O6" s="37"/>
      <c r="P6" s="37"/>
      <c r="Q6" s="37"/>
      <c r="R6" s="37"/>
      <c r="S6" s="37"/>
      <c r="T6" s="38"/>
      <c r="U6" s="39"/>
      <c r="V6" s="38"/>
      <c r="W6" s="39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</row>
    <row r="7">
      <c r="A7" s="27">
        <v>45444.0</v>
      </c>
      <c r="B7" s="27">
        <v>45808.0</v>
      </c>
      <c r="C7" s="28" t="s">
        <v>11</v>
      </c>
      <c r="D7" s="33"/>
      <c r="E7" s="30" t="s">
        <v>12</v>
      </c>
      <c r="F7" s="34" t="s">
        <v>22</v>
      </c>
      <c r="G7" s="34">
        <v>6.78026998E8</v>
      </c>
      <c r="H7" s="35" t="s">
        <v>23</v>
      </c>
      <c r="I7" s="34" t="s">
        <v>24</v>
      </c>
      <c r="J7" s="34" t="s">
        <v>22</v>
      </c>
      <c r="K7" s="34">
        <v>6.78026998E8</v>
      </c>
      <c r="L7" s="36"/>
      <c r="N7" s="37"/>
      <c r="O7" s="37"/>
      <c r="P7" s="37"/>
      <c r="Q7" s="37"/>
      <c r="R7" s="37"/>
      <c r="S7" s="37"/>
      <c r="T7" s="38"/>
      <c r="U7" s="39"/>
      <c r="V7" s="38"/>
      <c r="W7" s="39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</row>
    <row r="8" ht="15.75" customHeight="1">
      <c r="A8" s="27">
        <v>45444.0</v>
      </c>
      <c r="B8" s="27">
        <v>45808.0</v>
      </c>
      <c r="C8" s="28" t="s">
        <v>11</v>
      </c>
      <c r="D8" s="33"/>
      <c r="E8" s="30" t="s">
        <v>12</v>
      </c>
      <c r="F8" s="34" t="s">
        <v>25</v>
      </c>
      <c r="G8" s="34">
        <v>6.05253277E8</v>
      </c>
      <c r="H8" s="35" t="s">
        <v>26</v>
      </c>
      <c r="I8" s="34" t="s">
        <v>27</v>
      </c>
      <c r="J8" s="34" t="s">
        <v>28</v>
      </c>
      <c r="K8" s="34">
        <v>6.05253277E8</v>
      </c>
      <c r="L8" s="36"/>
      <c r="N8" s="37"/>
      <c r="O8" s="37"/>
      <c r="P8" s="37"/>
      <c r="Q8" s="37"/>
      <c r="R8" s="37"/>
      <c r="S8" s="37"/>
      <c r="T8" s="38"/>
      <c r="U8" s="39"/>
      <c r="V8" s="38"/>
      <c r="W8" s="39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</row>
    <row r="9">
      <c r="A9" s="27">
        <v>45627.0</v>
      </c>
      <c r="B9" s="27">
        <v>45808.0</v>
      </c>
      <c r="C9" s="28" t="s">
        <v>29</v>
      </c>
      <c r="D9" s="33"/>
      <c r="E9" s="30" t="s">
        <v>12</v>
      </c>
      <c r="F9" s="34" t="s">
        <v>30</v>
      </c>
      <c r="G9" s="34">
        <v>6.85050719E8</v>
      </c>
      <c r="H9" s="35" t="s">
        <v>31</v>
      </c>
      <c r="I9" s="34" t="s">
        <v>30</v>
      </c>
      <c r="J9" s="34" t="s">
        <v>30</v>
      </c>
      <c r="K9" s="34">
        <v>6.85050719E8</v>
      </c>
      <c r="L9" s="36"/>
      <c r="N9" s="37"/>
      <c r="O9" s="37"/>
      <c r="P9" s="37"/>
      <c r="Q9" s="37"/>
      <c r="R9" s="37"/>
      <c r="S9" s="37"/>
      <c r="T9" s="38"/>
      <c r="U9" s="39"/>
      <c r="V9" s="38"/>
      <c r="W9" s="39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</row>
    <row r="10">
      <c r="A10" s="40">
        <v>45474.0</v>
      </c>
      <c r="B10" s="40">
        <v>45838.0</v>
      </c>
      <c r="C10" s="41" t="s">
        <v>11</v>
      </c>
      <c r="D10" s="42"/>
      <c r="E10" s="41"/>
      <c r="F10" s="41" t="s">
        <v>32</v>
      </c>
      <c r="G10" s="41">
        <v>6.73276085E8</v>
      </c>
      <c r="H10" s="43" t="s">
        <v>33</v>
      </c>
      <c r="I10" s="41" t="s">
        <v>34</v>
      </c>
      <c r="J10" s="41" t="s">
        <v>32</v>
      </c>
      <c r="K10" s="41">
        <v>6.73276085E8</v>
      </c>
      <c r="L10" s="44"/>
      <c r="N10" s="37"/>
      <c r="O10" s="37"/>
      <c r="P10" s="37"/>
      <c r="Q10" s="37"/>
      <c r="R10" s="37"/>
      <c r="S10" s="37"/>
      <c r="T10" s="38"/>
      <c r="U10" s="39"/>
      <c r="V10" s="38"/>
      <c r="W10" s="39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</row>
    <row r="11">
      <c r="A11" s="40">
        <v>45474.0</v>
      </c>
      <c r="B11" s="40">
        <v>45838.0</v>
      </c>
      <c r="C11" s="41" t="s">
        <v>11</v>
      </c>
      <c r="D11" s="42"/>
      <c r="E11" s="41"/>
      <c r="F11" s="41" t="s">
        <v>35</v>
      </c>
      <c r="G11" s="41">
        <v>6.35748362E8</v>
      </c>
      <c r="H11" s="43" t="s">
        <v>36</v>
      </c>
      <c r="I11" s="41" t="s">
        <v>37</v>
      </c>
      <c r="J11" s="41" t="s">
        <v>35</v>
      </c>
      <c r="K11" s="41">
        <v>6.35748362E8</v>
      </c>
      <c r="L11" s="44"/>
      <c r="N11" s="37"/>
      <c r="O11" s="37"/>
      <c r="P11" s="37"/>
      <c r="Q11" s="37"/>
      <c r="R11" s="37"/>
      <c r="S11" s="37"/>
      <c r="T11" s="38"/>
      <c r="U11" s="39"/>
      <c r="V11" s="38"/>
      <c r="W11" s="39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</row>
    <row r="12">
      <c r="A12" s="40">
        <v>45474.0</v>
      </c>
      <c r="B12" s="40">
        <v>45838.0</v>
      </c>
      <c r="C12" s="41" t="s">
        <v>11</v>
      </c>
      <c r="D12" s="42"/>
      <c r="E12" s="41"/>
      <c r="F12" s="41" t="s">
        <v>38</v>
      </c>
      <c r="G12" s="41">
        <v>6.66768463E8</v>
      </c>
      <c r="H12" s="43" t="s">
        <v>39</v>
      </c>
      <c r="I12" s="41"/>
      <c r="J12" s="41"/>
      <c r="K12" s="43">
        <v>6.66768463E8</v>
      </c>
      <c r="L12" s="44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</row>
    <row r="13">
      <c r="A13" s="40">
        <v>45474.0</v>
      </c>
      <c r="B13" s="40">
        <v>45838.0</v>
      </c>
      <c r="C13" s="41" t="s">
        <v>11</v>
      </c>
      <c r="D13" s="42"/>
      <c r="E13" s="41"/>
      <c r="F13" s="41" t="s">
        <v>40</v>
      </c>
      <c r="G13" s="43">
        <v>6.63603483E8</v>
      </c>
      <c r="H13" s="43" t="s">
        <v>41</v>
      </c>
      <c r="I13" s="41" t="s">
        <v>42</v>
      </c>
      <c r="J13" s="41" t="s">
        <v>40</v>
      </c>
      <c r="K13" s="43">
        <v>6.63603483E8</v>
      </c>
      <c r="L13" s="44"/>
    </row>
    <row r="14">
      <c r="A14" s="40">
        <v>45474.0</v>
      </c>
      <c r="B14" s="40">
        <v>45838.0</v>
      </c>
      <c r="C14" s="41" t="s">
        <v>11</v>
      </c>
      <c r="D14" s="42"/>
      <c r="E14" s="41"/>
      <c r="F14" s="41" t="s">
        <v>43</v>
      </c>
      <c r="G14" s="43">
        <v>6.58746655E8</v>
      </c>
      <c r="H14" s="43" t="s">
        <v>44</v>
      </c>
      <c r="I14" s="41" t="s">
        <v>45</v>
      </c>
      <c r="J14" s="41" t="s">
        <v>43</v>
      </c>
      <c r="K14" s="43">
        <v>6.58746655E8</v>
      </c>
      <c r="L14" s="44"/>
    </row>
    <row r="15">
      <c r="A15" s="40">
        <v>45474.0</v>
      </c>
      <c r="B15" s="40">
        <v>45838.0</v>
      </c>
      <c r="C15" s="41" t="s">
        <v>11</v>
      </c>
      <c r="D15" s="40"/>
      <c r="E15" s="40"/>
      <c r="F15" s="41" t="s">
        <v>46</v>
      </c>
      <c r="G15" s="43">
        <v>6.18526454E8</v>
      </c>
      <c r="H15" s="43" t="s">
        <v>47</v>
      </c>
      <c r="I15" s="41" t="s">
        <v>46</v>
      </c>
      <c r="J15" s="41" t="s">
        <v>46</v>
      </c>
      <c r="K15" s="43">
        <v>6.18526454E8</v>
      </c>
      <c r="L15" s="40"/>
    </row>
    <row r="16">
      <c r="A16" s="40">
        <v>45474.0</v>
      </c>
      <c r="B16" s="40">
        <v>45838.0</v>
      </c>
      <c r="C16" s="41" t="s">
        <v>11</v>
      </c>
      <c r="D16" s="45"/>
      <c r="E16" s="46"/>
      <c r="F16" s="41" t="s">
        <v>48</v>
      </c>
      <c r="G16" s="43">
        <v>6.7814562E8</v>
      </c>
      <c r="H16" s="43" t="s">
        <v>49</v>
      </c>
      <c r="I16" s="41" t="s">
        <v>50</v>
      </c>
      <c r="J16" s="41" t="s">
        <v>51</v>
      </c>
      <c r="K16" s="43">
        <v>6.90835886E8</v>
      </c>
      <c r="L16" s="47"/>
      <c r="N16" s="48"/>
      <c r="O16" s="48"/>
      <c r="P16" s="48"/>
      <c r="Q16" s="48"/>
      <c r="R16" s="48"/>
      <c r="S16" s="48"/>
      <c r="T16" s="49"/>
      <c r="U16" s="50"/>
      <c r="V16" s="49"/>
      <c r="W16" s="50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</row>
    <row r="17">
      <c r="A17" s="40">
        <v>45658.0</v>
      </c>
      <c r="B17" s="40">
        <v>45838.0</v>
      </c>
      <c r="C17" s="41" t="s">
        <v>29</v>
      </c>
      <c r="D17" s="45"/>
      <c r="E17" s="46"/>
      <c r="F17" s="41" t="s">
        <v>52</v>
      </c>
      <c r="G17" s="43"/>
      <c r="H17" s="43" t="s">
        <v>53</v>
      </c>
      <c r="I17" s="41" t="s">
        <v>54</v>
      </c>
      <c r="J17" s="41" t="s">
        <v>52</v>
      </c>
      <c r="K17" s="43">
        <v>6.29221558E8</v>
      </c>
      <c r="L17" s="47"/>
      <c r="N17" s="48"/>
      <c r="O17" s="48"/>
      <c r="P17" s="48"/>
      <c r="Q17" s="48"/>
      <c r="R17" s="48"/>
      <c r="S17" s="48"/>
      <c r="T17" s="49"/>
      <c r="U17" s="50"/>
      <c r="V17" s="49"/>
      <c r="W17" s="50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</row>
    <row r="18">
      <c r="A18" s="40">
        <v>45748.0</v>
      </c>
      <c r="B18" s="40">
        <v>45838.0</v>
      </c>
      <c r="C18" s="41" t="s">
        <v>55</v>
      </c>
      <c r="D18" s="45"/>
      <c r="E18" s="46"/>
      <c r="F18" s="41" t="s">
        <v>56</v>
      </c>
      <c r="G18" s="43">
        <v>6.67720576E8</v>
      </c>
      <c r="H18" s="43" t="s">
        <v>57</v>
      </c>
      <c r="I18" s="41" t="s">
        <v>56</v>
      </c>
      <c r="J18" s="41" t="s">
        <v>56</v>
      </c>
      <c r="K18" s="43">
        <v>6.67720576E8</v>
      </c>
      <c r="L18" s="47"/>
      <c r="N18" s="48"/>
      <c r="O18" s="48"/>
      <c r="P18" s="48"/>
      <c r="Q18" s="48"/>
      <c r="R18" s="48"/>
      <c r="S18" s="48"/>
      <c r="T18" s="49"/>
      <c r="U18" s="50"/>
      <c r="V18" s="49"/>
      <c r="W18" s="50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</row>
    <row r="19">
      <c r="A19" s="40">
        <v>45748.0</v>
      </c>
      <c r="B19" s="40">
        <v>45838.0</v>
      </c>
      <c r="C19" s="41" t="s">
        <v>55</v>
      </c>
      <c r="D19" s="45"/>
      <c r="E19" s="46"/>
      <c r="F19" s="41" t="s">
        <v>58</v>
      </c>
      <c r="G19" s="43">
        <v>6.73071476E8</v>
      </c>
      <c r="H19" s="43" t="s">
        <v>59</v>
      </c>
      <c r="I19" s="41" t="s">
        <v>60</v>
      </c>
      <c r="J19" s="41" t="s">
        <v>58</v>
      </c>
      <c r="K19" s="43">
        <v>6.73071476E8</v>
      </c>
      <c r="L19" s="47"/>
      <c r="N19" s="48"/>
      <c r="O19" s="48"/>
      <c r="P19" s="48"/>
      <c r="Q19" s="48"/>
      <c r="R19" s="48"/>
      <c r="S19" s="48"/>
      <c r="T19" s="49"/>
      <c r="U19" s="50"/>
      <c r="V19" s="49"/>
      <c r="W19" s="50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</row>
    <row r="20">
      <c r="A20" s="40">
        <v>45748.0</v>
      </c>
      <c r="B20" s="40">
        <v>45838.0</v>
      </c>
      <c r="C20" s="41" t="s">
        <v>61</v>
      </c>
      <c r="D20" s="45"/>
      <c r="E20" s="46"/>
      <c r="F20" s="41" t="s">
        <v>62</v>
      </c>
      <c r="G20" s="43">
        <v>6.4922365E8</v>
      </c>
      <c r="H20" s="43" t="s">
        <v>63</v>
      </c>
      <c r="I20" s="41" t="s">
        <v>64</v>
      </c>
      <c r="J20" s="41" t="s">
        <v>62</v>
      </c>
      <c r="K20" s="43">
        <v>6.4922365E8</v>
      </c>
      <c r="L20" s="47"/>
      <c r="N20" s="48"/>
      <c r="O20" s="48"/>
      <c r="P20" s="48"/>
      <c r="Q20" s="48"/>
      <c r="R20" s="48"/>
      <c r="S20" s="48"/>
      <c r="T20" s="49"/>
      <c r="U20" s="50"/>
      <c r="V20" s="49"/>
      <c r="W20" s="50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</row>
    <row r="21">
      <c r="A21" s="40">
        <v>45748.0</v>
      </c>
      <c r="B21" s="40">
        <v>45838.0</v>
      </c>
      <c r="C21" s="41" t="s">
        <v>55</v>
      </c>
      <c r="D21" s="45"/>
      <c r="E21" s="46"/>
      <c r="F21" s="41" t="s">
        <v>65</v>
      </c>
      <c r="G21" s="43">
        <v>6.44453484E8</v>
      </c>
      <c r="H21" s="43" t="s">
        <v>66</v>
      </c>
      <c r="I21" s="41" t="s">
        <v>67</v>
      </c>
      <c r="J21" s="41" t="s">
        <v>65</v>
      </c>
      <c r="K21" s="43">
        <v>6.44453484E8</v>
      </c>
      <c r="L21" s="47"/>
      <c r="N21" s="48"/>
      <c r="O21" s="48"/>
      <c r="P21" s="48"/>
      <c r="Q21" s="48"/>
      <c r="R21" s="48"/>
      <c r="S21" s="48"/>
      <c r="T21" s="49"/>
      <c r="U21" s="50"/>
      <c r="V21" s="49"/>
      <c r="W21" s="50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</row>
    <row r="22">
      <c r="A22" s="51">
        <v>45748.0</v>
      </c>
      <c r="B22" s="51">
        <v>45838.0</v>
      </c>
      <c r="C22" s="46" t="s">
        <v>61</v>
      </c>
      <c r="D22" s="45"/>
      <c r="E22" s="46" t="s">
        <v>68</v>
      </c>
      <c r="F22" s="46" t="s">
        <v>69</v>
      </c>
      <c r="G22" s="52">
        <v>6.52090697E8</v>
      </c>
      <c r="H22" s="52" t="s">
        <v>70</v>
      </c>
      <c r="I22" s="46" t="s">
        <v>71</v>
      </c>
      <c r="J22" s="46" t="s">
        <v>69</v>
      </c>
      <c r="K22" s="52">
        <v>6.52090697E8</v>
      </c>
      <c r="L22" s="47" t="s">
        <v>72</v>
      </c>
      <c r="M22" s="53"/>
      <c r="N22" s="48"/>
      <c r="O22" s="48"/>
      <c r="P22" s="48"/>
      <c r="Q22" s="48"/>
      <c r="R22" s="48"/>
      <c r="S22" s="48"/>
      <c r="T22" s="49"/>
      <c r="U22" s="50"/>
      <c r="V22" s="49"/>
      <c r="W22" s="50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</row>
    <row r="23">
      <c r="A23" s="40">
        <v>45748.0</v>
      </c>
      <c r="B23" s="40">
        <v>45838.0</v>
      </c>
      <c r="C23" s="41" t="s">
        <v>55</v>
      </c>
      <c r="D23" s="45"/>
      <c r="E23" s="46"/>
      <c r="F23" s="41" t="s">
        <v>73</v>
      </c>
      <c r="G23" s="43">
        <v>6.78871308E8</v>
      </c>
      <c r="H23" s="43" t="s">
        <v>74</v>
      </c>
      <c r="I23" s="41" t="s">
        <v>75</v>
      </c>
      <c r="J23" s="41" t="s">
        <v>73</v>
      </c>
      <c r="K23" s="43">
        <v>6.78871308E8</v>
      </c>
      <c r="L23" s="47"/>
      <c r="N23" s="48"/>
      <c r="O23" s="48"/>
      <c r="P23" s="48"/>
      <c r="Q23" s="48"/>
      <c r="R23" s="48"/>
      <c r="S23" s="48"/>
      <c r="T23" s="49"/>
      <c r="U23" s="50"/>
      <c r="V23" s="49"/>
      <c r="W23" s="50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</row>
    <row r="24">
      <c r="A24" s="40">
        <v>45748.0</v>
      </c>
      <c r="B24" s="40">
        <v>45838.0</v>
      </c>
      <c r="C24" s="41" t="s">
        <v>61</v>
      </c>
      <c r="D24" s="45"/>
      <c r="E24" s="46"/>
      <c r="F24" s="41" t="s">
        <v>76</v>
      </c>
      <c r="G24" s="43">
        <v>6.33298966E8</v>
      </c>
      <c r="H24" s="43" t="s">
        <v>77</v>
      </c>
      <c r="I24" s="41" t="s">
        <v>76</v>
      </c>
      <c r="J24" s="41" t="s">
        <v>76</v>
      </c>
      <c r="K24" s="43">
        <v>6.33298966E8</v>
      </c>
      <c r="L24" s="47"/>
      <c r="N24" s="48"/>
      <c r="O24" s="48"/>
      <c r="P24" s="48"/>
      <c r="Q24" s="48"/>
      <c r="R24" s="48"/>
      <c r="S24" s="48"/>
      <c r="T24" s="49"/>
      <c r="U24" s="50"/>
      <c r="V24" s="49"/>
      <c r="W24" s="50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</row>
    <row r="25">
      <c r="A25" s="40">
        <v>45748.0</v>
      </c>
      <c r="B25" s="40">
        <v>45838.0</v>
      </c>
      <c r="C25" s="41" t="s">
        <v>55</v>
      </c>
      <c r="D25" s="45"/>
      <c r="E25" s="46"/>
      <c r="F25" s="41" t="s">
        <v>78</v>
      </c>
      <c r="G25" s="43">
        <v>6.63411162E8</v>
      </c>
      <c r="H25" s="43" t="s">
        <v>79</v>
      </c>
      <c r="I25" s="41" t="s">
        <v>80</v>
      </c>
      <c r="J25" s="41" t="s">
        <v>78</v>
      </c>
      <c r="K25" s="43">
        <v>6.63411162E8</v>
      </c>
      <c r="L25" s="47"/>
      <c r="N25" s="48"/>
      <c r="O25" s="48"/>
      <c r="P25" s="48"/>
      <c r="Q25" s="48"/>
      <c r="R25" s="48"/>
      <c r="S25" s="48"/>
      <c r="T25" s="49"/>
      <c r="U25" s="50"/>
      <c r="V25" s="49"/>
      <c r="W25" s="50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</row>
    <row r="26">
      <c r="A26" s="54">
        <v>45505.0</v>
      </c>
      <c r="B26" s="54">
        <v>45869.0</v>
      </c>
      <c r="C26" s="55" t="s">
        <v>11</v>
      </c>
      <c r="D26" s="56"/>
      <c r="E26" s="57"/>
      <c r="F26" s="57" t="s">
        <v>81</v>
      </c>
      <c r="G26" s="57">
        <v>6.55203413E8</v>
      </c>
      <c r="H26" s="58" t="s">
        <v>82</v>
      </c>
      <c r="I26" s="57" t="s">
        <v>81</v>
      </c>
      <c r="J26" s="57" t="s">
        <v>81</v>
      </c>
      <c r="K26" s="57">
        <v>6.55203413E8</v>
      </c>
      <c r="L26" s="59"/>
    </row>
    <row r="27">
      <c r="A27" s="54">
        <v>45505.0</v>
      </c>
      <c r="B27" s="54">
        <v>45869.0</v>
      </c>
      <c r="C27" s="55" t="s">
        <v>11</v>
      </c>
      <c r="D27" s="56"/>
      <c r="E27" s="57"/>
      <c r="F27" s="57" t="s">
        <v>83</v>
      </c>
      <c r="G27" s="57">
        <v>7.27738654E8</v>
      </c>
      <c r="H27" s="58" t="s">
        <v>84</v>
      </c>
      <c r="I27" s="57" t="s">
        <v>85</v>
      </c>
      <c r="J27" s="57" t="s">
        <v>83</v>
      </c>
      <c r="K27" s="57">
        <v>7.27738654E8</v>
      </c>
      <c r="L27" s="59"/>
      <c r="N27" s="38"/>
      <c r="O27" s="39"/>
      <c r="P27" s="38"/>
      <c r="Q27" s="39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</row>
    <row r="28">
      <c r="A28" s="54">
        <v>45505.0</v>
      </c>
      <c r="B28" s="54">
        <v>45869.0</v>
      </c>
      <c r="C28" s="55" t="s">
        <v>11</v>
      </c>
      <c r="D28" s="56"/>
      <c r="E28" s="57"/>
      <c r="F28" s="57" t="s">
        <v>86</v>
      </c>
      <c r="G28" s="57">
        <v>6.01610103E8</v>
      </c>
      <c r="H28" s="58" t="s">
        <v>87</v>
      </c>
      <c r="I28" s="57" t="s">
        <v>88</v>
      </c>
      <c r="J28" s="57" t="s">
        <v>86</v>
      </c>
      <c r="K28" s="57">
        <v>6.01610103E8</v>
      </c>
      <c r="L28" s="59" t="s">
        <v>89</v>
      </c>
      <c r="N28" s="38"/>
      <c r="O28" s="39"/>
      <c r="P28" s="38"/>
      <c r="Q28" s="39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</row>
    <row r="29">
      <c r="A29" s="54">
        <v>45505.0</v>
      </c>
      <c r="B29" s="54">
        <v>45869.0</v>
      </c>
      <c r="C29" s="55" t="s">
        <v>11</v>
      </c>
      <c r="D29" s="60"/>
      <c r="E29" s="61"/>
      <c r="F29" s="57" t="s">
        <v>90</v>
      </c>
      <c r="G29" s="57">
        <v>6.11125165E8</v>
      </c>
      <c r="H29" s="58" t="s">
        <v>91</v>
      </c>
      <c r="I29" s="57" t="s">
        <v>92</v>
      </c>
      <c r="J29" s="57" t="s">
        <v>90</v>
      </c>
      <c r="K29" s="57">
        <v>6.11125165E8</v>
      </c>
      <c r="L29" s="62" t="s">
        <v>93</v>
      </c>
      <c r="M29" s="63"/>
      <c r="N29" s="64"/>
      <c r="O29" s="65"/>
      <c r="P29" s="64"/>
      <c r="Q29" s="65"/>
      <c r="R29" s="66"/>
      <c r="S29" s="66"/>
      <c r="T29" s="66"/>
      <c r="U29" s="66"/>
      <c r="V29" s="66"/>
    </row>
    <row r="30">
      <c r="A30" s="67">
        <v>45505.0</v>
      </c>
      <c r="B30" s="67">
        <v>45869.0</v>
      </c>
      <c r="C30" s="68" t="s">
        <v>11</v>
      </c>
      <c r="D30" s="60"/>
      <c r="E30" s="61"/>
      <c r="F30" s="57" t="s">
        <v>90</v>
      </c>
      <c r="G30" s="69">
        <v>6.11125165E8</v>
      </c>
      <c r="H30" s="69" t="s">
        <v>91</v>
      </c>
      <c r="I30" s="70" t="s">
        <v>94</v>
      </c>
      <c r="J30" s="57" t="s">
        <v>90</v>
      </c>
      <c r="K30" s="69">
        <v>6.11125165E8</v>
      </c>
      <c r="L30" s="62" t="s">
        <v>93</v>
      </c>
      <c r="M30" s="63"/>
      <c r="N30" s="64"/>
      <c r="O30" s="65"/>
      <c r="P30" s="64"/>
      <c r="Q30" s="65"/>
      <c r="R30" s="66"/>
      <c r="S30" s="66"/>
      <c r="T30" s="66"/>
      <c r="U30" s="66"/>
      <c r="V30" s="66"/>
    </row>
    <row r="31">
      <c r="A31" s="67">
        <v>45505.0</v>
      </c>
      <c r="B31" s="67">
        <v>45869.0</v>
      </c>
      <c r="C31" s="68" t="s">
        <v>11</v>
      </c>
      <c r="D31" s="71"/>
      <c r="E31" s="72"/>
      <c r="F31" s="57" t="s">
        <v>95</v>
      </c>
      <c r="G31" s="57">
        <v>6.51689836E8</v>
      </c>
      <c r="H31" s="58" t="s">
        <v>96</v>
      </c>
      <c r="I31" s="57" t="s">
        <v>97</v>
      </c>
      <c r="J31" s="57" t="s">
        <v>95</v>
      </c>
      <c r="K31" s="57">
        <v>6.51689836E8</v>
      </c>
      <c r="L31" s="73"/>
      <c r="M31" s="63"/>
      <c r="N31" s="66"/>
      <c r="O31" s="66"/>
      <c r="P31" s="66"/>
      <c r="Q31" s="66"/>
      <c r="R31" s="66"/>
      <c r="S31" s="66"/>
      <c r="T31" s="66"/>
      <c r="U31" s="66"/>
      <c r="V31" s="66"/>
    </row>
    <row r="32">
      <c r="A32" s="67">
        <v>45505.0</v>
      </c>
      <c r="B32" s="67">
        <v>45869.0</v>
      </c>
      <c r="C32" s="68" t="s">
        <v>11</v>
      </c>
      <c r="D32" s="71"/>
      <c r="E32" s="72"/>
      <c r="F32" s="57" t="s">
        <v>98</v>
      </c>
      <c r="G32" s="57">
        <v>6.34403366E8</v>
      </c>
      <c r="H32" s="58" t="s">
        <v>99</v>
      </c>
      <c r="I32" s="57" t="s">
        <v>100</v>
      </c>
      <c r="J32" s="57" t="s">
        <v>98</v>
      </c>
      <c r="K32" s="57">
        <v>6.34403366E8</v>
      </c>
      <c r="L32" s="73"/>
      <c r="M32" s="63"/>
      <c r="N32" s="66"/>
      <c r="O32" s="66"/>
      <c r="P32" s="66"/>
      <c r="Q32" s="66"/>
      <c r="R32" s="66"/>
      <c r="S32" s="66"/>
      <c r="T32" s="63"/>
      <c r="U32" s="63"/>
      <c r="V32" s="63"/>
    </row>
    <row r="33">
      <c r="A33" s="67">
        <v>45505.0</v>
      </c>
      <c r="B33" s="67">
        <v>45869.0</v>
      </c>
      <c r="C33" s="68" t="s">
        <v>11</v>
      </c>
      <c r="D33" s="71"/>
      <c r="E33" s="72"/>
      <c r="F33" s="57" t="s">
        <v>101</v>
      </c>
      <c r="G33" s="57">
        <f>447545921686</f>
        <v>447545921686</v>
      </c>
      <c r="H33" s="58" t="s">
        <v>102</v>
      </c>
      <c r="I33" s="57" t="s">
        <v>103</v>
      </c>
      <c r="J33" s="57" t="s">
        <v>101</v>
      </c>
      <c r="K33" s="57">
        <f>447545921686</f>
        <v>447545921686</v>
      </c>
      <c r="L33" s="73"/>
      <c r="M33" s="63"/>
      <c r="N33" s="64"/>
      <c r="O33" s="65"/>
      <c r="P33" s="64"/>
      <c r="Q33" s="65"/>
      <c r="R33" s="66"/>
      <c r="S33" s="66"/>
      <c r="T33" s="66"/>
      <c r="U33" s="66"/>
      <c r="V33" s="66"/>
    </row>
    <row r="34">
      <c r="A34" s="67">
        <v>45505.0</v>
      </c>
      <c r="B34" s="67">
        <v>45869.0</v>
      </c>
      <c r="C34" s="68" t="s">
        <v>11</v>
      </c>
      <c r="D34" s="71"/>
      <c r="E34" s="72"/>
      <c r="F34" s="57" t="s">
        <v>104</v>
      </c>
      <c r="G34" s="57">
        <f>817033610777</f>
        <v>817033610777</v>
      </c>
      <c r="H34" s="58" t="s">
        <v>105</v>
      </c>
      <c r="I34" s="57" t="s">
        <v>106</v>
      </c>
      <c r="J34" s="57" t="s">
        <v>107</v>
      </c>
      <c r="K34" s="57">
        <f>818013471405</f>
        <v>818013471405</v>
      </c>
      <c r="L34" s="73"/>
      <c r="M34" s="63"/>
      <c r="N34" s="66"/>
      <c r="O34" s="66"/>
      <c r="P34" s="66"/>
      <c r="Q34" s="66"/>
      <c r="R34" s="66"/>
      <c r="S34" s="66"/>
      <c r="T34" s="66"/>
      <c r="U34" s="66"/>
      <c r="V34" s="66"/>
    </row>
    <row r="35">
      <c r="A35" s="67">
        <v>45505.0</v>
      </c>
      <c r="B35" s="67">
        <v>45869.0</v>
      </c>
      <c r="C35" s="74" t="s">
        <v>11</v>
      </c>
      <c r="D35" s="67"/>
      <c r="E35" s="67"/>
      <c r="F35" s="57" t="s">
        <v>108</v>
      </c>
      <c r="G35" s="75">
        <f>541123152185</f>
        <v>541123152185</v>
      </c>
      <c r="H35" s="58" t="s">
        <v>109</v>
      </c>
      <c r="I35" s="57" t="s">
        <v>108</v>
      </c>
      <c r="J35" s="57" t="s">
        <v>108</v>
      </c>
      <c r="K35" s="75">
        <f>541123152185</f>
        <v>541123152185</v>
      </c>
      <c r="L35" s="76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>
      <c r="A36" s="67">
        <v>45505.0</v>
      </c>
      <c r="B36" s="67">
        <v>45869.0</v>
      </c>
      <c r="C36" s="74" t="s">
        <v>11</v>
      </c>
      <c r="D36" s="67"/>
      <c r="E36" s="67"/>
      <c r="F36" s="57" t="s">
        <v>110</v>
      </c>
      <c r="G36" s="75">
        <v>6.52268531E8</v>
      </c>
      <c r="H36" s="77" t="s">
        <v>111</v>
      </c>
      <c r="I36" s="57" t="s">
        <v>112</v>
      </c>
      <c r="J36" s="57" t="s">
        <v>110</v>
      </c>
      <c r="K36" s="75">
        <v>6.52268531E8</v>
      </c>
      <c r="L36" s="76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>
      <c r="A37" s="67">
        <v>45505.0</v>
      </c>
      <c r="B37" s="67">
        <v>45869.0</v>
      </c>
      <c r="C37" s="74" t="s">
        <v>11</v>
      </c>
      <c r="D37" s="67"/>
      <c r="E37" s="67"/>
      <c r="F37" s="57" t="s">
        <v>113</v>
      </c>
      <c r="G37" s="75" t="s">
        <v>114</v>
      </c>
      <c r="H37" s="77" t="s">
        <v>115</v>
      </c>
      <c r="I37" s="57" t="s">
        <v>116</v>
      </c>
      <c r="J37" s="57" t="s">
        <v>117</v>
      </c>
      <c r="K37" s="75" t="s">
        <v>114</v>
      </c>
      <c r="L37" s="76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>
      <c r="A38" s="67">
        <v>45505.0</v>
      </c>
      <c r="B38" s="67">
        <v>45869.0</v>
      </c>
      <c r="C38" s="74" t="s">
        <v>11</v>
      </c>
      <c r="D38" s="78"/>
      <c r="E38" s="78"/>
      <c r="F38" s="57" t="s">
        <v>118</v>
      </c>
      <c r="G38" s="75">
        <v>6.97743852E8</v>
      </c>
      <c r="H38" s="75" t="s">
        <v>119</v>
      </c>
      <c r="I38" s="57" t="s">
        <v>120</v>
      </c>
      <c r="J38" s="57" t="s">
        <v>118</v>
      </c>
      <c r="K38" s="75">
        <v>6.97743852E8</v>
      </c>
      <c r="L38" s="79" t="s">
        <v>121</v>
      </c>
      <c r="M38" s="80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>
      <c r="A39" s="67">
        <v>45505.0</v>
      </c>
      <c r="B39" s="67">
        <v>45869.0</v>
      </c>
      <c r="C39" s="74" t="s">
        <v>11</v>
      </c>
      <c r="D39" s="67"/>
      <c r="E39" s="81"/>
      <c r="F39" s="57" t="s">
        <v>122</v>
      </c>
      <c r="G39" s="57">
        <v>6.58806954E8</v>
      </c>
      <c r="H39" s="75" t="s">
        <v>123</v>
      </c>
      <c r="I39" s="57" t="s">
        <v>124</v>
      </c>
      <c r="J39" s="57" t="s">
        <v>125</v>
      </c>
      <c r="K39" s="57">
        <v>6.58806954E8</v>
      </c>
      <c r="L39" s="57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>
      <c r="A40" s="54">
        <v>45505.0</v>
      </c>
      <c r="B40" s="54">
        <v>45869.0</v>
      </c>
      <c r="C40" s="55" t="s">
        <v>11</v>
      </c>
      <c r="D40" s="82"/>
      <c r="E40" s="55"/>
      <c r="F40" s="55" t="s">
        <v>126</v>
      </c>
      <c r="G40" s="55">
        <v>6.35919007E8</v>
      </c>
      <c r="H40" s="83" t="s">
        <v>127</v>
      </c>
      <c r="I40" s="55" t="s">
        <v>128</v>
      </c>
      <c r="J40" s="55" t="s">
        <v>126</v>
      </c>
      <c r="K40" s="55">
        <v>6.35919007E8</v>
      </c>
      <c r="L40" s="84"/>
      <c r="M40" s="85"/>
      <c r="N40" s="85"/>
      <c r="O40" s="85"/>
      <c r="P40" s="85"/>
      <c r="Q40" s="85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</row>
    <row r="41">
      <c r="A41" s="54">
        <v>45505.0</v>
      </c>
      <c r="B41" s="54">
        <v>45869.0</v>
      </c>
      <c r="C41" s="55" t="s">
        <v>11</v>
      </c>
      <c r="D41" s="86"/>
      <c r="E41" s="86"/>
      <c r="F41" s="55" t="s">
        <v>129</v>
      </c>
      <c r="G41" s="83">
        <v>6.33126756E8</v>
      </c>
      <c r="H41" s="83" t="s">
        <v>130</v>
      </c>
      <c r="I41" s="57" t="s">
        <v>131</v>
      </c>
      <c r="J41" s="55" t="s">
        <v>129</v>
      </c>
      <c r="K41" s="55">
        <v>6.44421456E8</v>
      </c>
      <c r="L41" s="8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</row>
    <row r="42">
      <c r="A42" s="54">
        <v>45505.0</v>
      </c>
      <c r="B42" s="54">
        <v>45869.0</v>
      </c>
      <c r="C42" s="55" t="s">
        <v>11</v>
      </c>
      <c r="D42" s="81"/>
      <c r="E42" s="81"/>
      <c r="F42" s="55" t="s">
        <v>132</v>
      </c>
      <c r="G42" s="89">
        <v>6.85517697E8</v>
      </c>
      <c r="H42" s="89" t="s">
        <v>133</v>
      </c>
      <c r="I42" s="79" t="s">
        <v>134</v>
      </c>
      <c r="J42" s="55" t="s">
        <v>132</v>
      </c>
      <c r="K42" s="89">
        <v>6.85517667E8</v>
      </c>
      <c r="L42" s="76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>
      <c r="A43" s="54">
        <v>45505.0</v>
      </c>
      <c r="B43" s="54">
        <v>45869.0</v>
      </c>
      <c r="C43" s="55" t="s">
        <v>11</v>
      </c>
      <c r="D43" s="67"/>
      <c r="E43" s="67"/>
      <c r="F43" s="55" t="s">
        <v>135</v>
      </c>
      <c r="G43" s="89" t="s">
        <v>136</v>
      </c>
      <c r="H43" s="89" t="s">
        <v>137</v>
      </c>
      <c r="I43" s="79" t="s">
        <v>138</v>
      </c>
      <c r="J43" s="55" t="s">
        <v>135</v>
      </c>
      <c r="K43" s="89" t="s">
        <v>136</v>
      </c>
      <c r="L43" s="9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>
      <c r="A44" s="54">
        <v>45505.0</v>
      </c>
      <c r="B44" s="54">
        <v>45869.0</v>
      </c>
      <c r="C44" s="55" t="s">
        <v>11</v>
      </c>
      <c r="D44" s="82"/>
      <c r="E44" s="55"/>
      <c r="F44" s="55" t="s">
        <v>139</v>
      </c>
      <c r="G44" s="89">
        <v>6.59276538E8</v>
      </c>
      <c r="H44" s="89" t="s">
        <v>140</v>
      </c>
      <c r="I44" s="79" t="s">
        <v>141</v>
      </c>
      <c r="J44" s="55" t="s">
        <v>139</v>
      </c>
      <c r="K44" s="89">
        <v>6.59276538E8</v>
      </c>
      <c r="L44" s="79" t="s">
        <v>142</v>
      </c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>
      <c r="A45" s="54">
        <v>45505.0</v>
      </c>
      <c r="B45" s="54">
        <v>45869.0</v>
      </c>
      <c r="C45" s="55" t="s">
        <v>11</v>
      </c>
      <c r="D45" s="82"/>
      <c r="E45" s="55"/>
      <c r="F45" s="55" t="s">
        <v>143</v>
      </c>
      <c r="G45" s="89" t="s">
        <v>144</v>
      </c>
      <c r="H45" s="89" t="s">
        <v>145</v>
      </c>
      <c r="I45" s="79" t="s">
        <v>146</v>
      </c>
      <c r="J45" s="55" t="s">
        <v>143</v>
      </c>
      <c r="K45" s="89">
        <v>6.74290401E8</v>
      </c>
      <c r="L45" s="9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>
      <c r="A46" s="54">
        <v>45505.0</v>
      </c>
      <c r="B46" s="54">
        <v>45869.0</v>
      </c>
      <c r="C46" s="55" t="s">
        <v>11</v>
      </c>
      <c r="D46" s="82"/>
      <c r="E46" s="55"/>
      <c r="F46" s="55" t="s">
        <v>147</v>
      </c>
      <c r="G46" s="89">
        <v>6.13259301E8</v>
      </c>
      <c r="H46" s="89" t="s">
        <v>148</v>
      </c>
      <c r="I46" s="79" t="s">
        <v>149</v>
      </c>
      <c r="J46" s="55" t="s">
        <v>147</v>
      </c>
      <c r="K46" s="89">
        <v>6.13259301E8</v>
      </c>
      <c r="L46" s="79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>
      <c r="A47" s="54">
        <v>45505.0</v>
      </c>
      <c r="B47" s="54">
        <v>45869.0</v>
      </c>
      <c r="C47" s="55" t="s">
        <v>11</v>
      </c>
      <c r="D47" s="82"/>
      <c r="E47" s="55"/>
      <c r="F47" s="55" t="s">
        <v>150</v>
      </c>
      <c r="G47" s="89">
        <v>6.37654246E8</v>
      </c>
      <c r="H47" s="89" t="s">
        <v>151</v>
      </c>
      <c r="I47" s="79" t="s">
        <v>152</v>
      </c>
      <c r="J47" s="55" t="s">
        <v>153</v>
      </c>
      <c r="K47" s="91" t="s">
        <v>154</v>
      </c>
      <c r="L47" s="79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>
      <c r="A48" s="54">
        <v>45505.0</v>
      </c>
      <c r="B48" s="54">
        <v>45869.0</v>
      </c>
      <c r="C48" s="55" t="s">
        <v>11</v>
      </c>
      <c r="D48" s="82"/>
      <c r="E48" s="55"/>
      <c r="F48" s="55" t="s">
        <v>51</v>
      </c>
      <c r="G48" s="89">
        <v>6.89034003E8</v>
      </c>
      <c r="H48" s="89" t="s">
        <v>155</v>
      </c>
      <c r="I48" s="79" t="s">
        <v>156</v>
      </c>
      <c r="J48" s="55" t="s">
        <v>51</v>
      </c>
      <c r="K48" s="89">
        <v>6.89034003E8</v>
      </c>
      <c r="L48" s="9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ht="15.0" customHeight="1">
      <c r="A49" s="54">
        <v>45505.0</v>
      </c>
      <c r="B49" s="54">
        <v>45869.0</v>
      </c>
      <c r="C49" s="55" t="s">
        <v>11</v>
      </c>
      <c r="D49" s="82"/>
      <c r="E49" s="55"/>
      <c r="F49" s="55" t="s">
        <v>157</v>
      </c>
      <c r="G49" s="55">
        <v>6.51815458E8</v>
      </c>
      <c r="H49" s="83" t="s">
        <v>158</v>
      </c>
      <c r="I49" s="55" t="s">
        <v>159</v>
      </c>
      <c r="J49" s="55" t="s">
        <v>160</v>
      </c>
      <c r="K49" s="55">
        <v>6.51815458E8</v>
      </c>
      <c r="L49" s="92"/>
      <c r="M49" s="26"/>
      <c r="N49" s="26"/>
      <c r="O49" s="26"/>
      <c r="P49" s="26"/>
      <c r="Q49" s="26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</row>
    <row r="50">
      <c r="A50" s="54">
        <v>45689.0</v>
      </c>
      <c r="B50" s="54">
        <v>45869.0</v>
      </c>
      <c r="C50" s="55" t="s">
        <v>29</v>
      </c>
      <c r="D50" s="82"/>
      <c r="E50" s="55"/>
      <c r="F50" s="55" t="s">
        <v>161</v>
      </c>
      <c r="G50" s="89">
        <v>3.51961885235E11</v>
      </c>
      <c r="H50" s="89" t="s">
        <v>162</v>
      </c>
      <c r="I50" s="79" t="s">
        <v>163</v>
      </c>
      <c r="J50" s="55" t="s">
        <v>161</v>
      </c>
      <c r="K50" s="89">
        <v>3.51961885235E11</v>
      </c>
      <c r="L50" s="9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>
      <c r="A51" s="54">
        <v>45689.0</v>
      </c>
      <c r="B51" s="54">
        <v>45869.0</v>
      </c>
      <c r="C51" s="55" t="s">
        <v>29</v>
      </c>
      <c r="D51" s="82"/>
      <c r="E51" s="55"/>
      <c r="F51" s="55" t="s">
        <v>164</v>
      </c>
      <c r="G51" s="89">
        <v>6.95635275E8</v>
      </c>
      <c r="H51" s="89" t="s">
        <v>165</v>
      </c>
      <c r="I51" s="79" t="s">
        <v>166</v>
      </c>
      <c r="J51" s="55" t="s">
        <v>167</v>
      </c>
      <c r="K51" s="89">
        <v>6.1721651E8</v>
      </c>
      <c r="L51" s="90" t="s">
        <v>168</v>
      </c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>
      <c r="A52" s="19">
        <v>45778.0</v>
      </c>
      <c r="B52" s="54">
        <v>45869.0</v>
      </c>
      <c r="C52" s="55" t="s">
        <v>55</v>
      </c>
      <c r="D52" s="82"/>
      <c r="E52" s="55"/>
      <c r="F52" s="55" t="s">
        <v>169</v>
      </c>
      <c r="G52" s="83">
        <v>6.61136291E8</v>
      </c>
      <c r="H52" s="83" t="s">
        <v>170</v>
      </c>
      <c r="I52" s="55" t="s">
        <v>171</v>
      </c>
      <c r="J52" s="55" t="s">
        <v>172</v>
      </c>
      <c r="K52" s="83">
        <v>6.61136291E8</v>
      </c>
      <c r="L52" s="25"/>
      <c r="N52" s="48"/>
      <c r="O52" s="48"/>
      <c r="P52" s="48"/>
      <c r="Q52" s="48"/>
      <c r="R52" s="48"/>
      <c r="S52" s="48"/>
      <c r="T52" s="48"/>
      <c r="U52" s="48"/>
      <c r="V52" s="50"/>
      <c r="W52" s="93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</row>
    <row r="53">
      <c r="A53" s="19">
        <v>45778.0</v>
      </c>
      <c r="B53" s="54">
        <v>45869.0</v>
      </c>
      <c r="C53" s="55" t="s">
        <v>55</v>
      </c>
      <c r="D53" s="82"/>
      <c r="E53" s="55"/>
      <c r="F53" s="55" t="s">
        <v>173</v>
      </c>
      <c r="G53" s="83">
        <v>6.88907047E8</v>
      </c>
      <c r="H53" s="83" t="s">
        <v>174</v>
      </c>
      <c r="I53" s="55" t="s">
        <v>175</v>
      </c>
      <c r="J53" s="55" t="s">
        <v>176</v>
      </c>
      <c r="K53" s="83">
        <v>6.88907047E8</v>
      </c>
      <c r="L53" s="25" t="s">
        <v>177</v>
      </c>
      <c r="N53" s="48"/>
      <c r="O53" s="48"/>
      <c r="P53" s="48"/>
      <c r="Q53" s="48"/>
      <c r="R53" s="48"/>
      <c r="S53" s="48"/>
      <c r="T53" s="48"/>
      <c r="U53" s="48"/>
      <c r="V53" s="50"/>
      <c r="W53" s="93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</row>
    <row r="54">
      <c r="A54" s="19">
        <v>45778.0</v>
      </c>
      <c r="B54" s="54">
        <v>45869.0</v>
      </c>
      <c r="C54" s="55" t="s">
        <v>55</v>
      </c>
      <c r="D54" s="82"/>
      <c r="E54" s="55"/>
      <c r="F54" s="55" t="s">
        <v>178</v>
      </c>
      <c r="G54" s="83">
        <v>6.36769792E8</v>
      </c>
      <c r="H54" s="83" t="s">
        <v>179</v>
      </c>
      <c r="I54" s="55" t="s">
        <v>180</v>
      </c>
      <c r="J54" s="55" t="s">
        <v>181</v>
      </c>
      <c r="K54" s="83">
        <v>6.36769792E8</v>
      </c>
      <c r="L54" s="25"/>
      <c r="N54" s="48"/>
      <c r="O54" s="48"/>
      <c r="P54" s="48"/>
      <c r="Q54" s="48"/>
      <c r="R54" s="48"/>
      <c r="S54" s="48"/>
      <c r="T54" s="48"/>
      <c r="U54" s="48"/>
      <c r="V54" s="50"/>
      <c r="W54" s="93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</row>
    <row r="55">
      <c r="A55" s="19">
        <v>45778.0</v>
      </c>
      <c r="B55" s="54">
        <v>45869.0</v>
      </c>
      <c r="C55" s="55" t="s">
        <v>61</v>
      </c>
      <c r="D55" s="82"/>
      <c r="E55" s="55"/>
      <c r="F55" s="55" t="s">
        <v>182</v>
      </c>
      <c r="G55" s="83">
        <v>6.58765323E8</v>
      </c>
      <c r="H55" s="83" t="s">
        <v>183</v>
      </c>
      <c r="I55" s="55" t="s">
        <v>184</v>
      </c>
      <c r="J55" s="55" t="s">
        <v>185</v>
      </c>
      <c r="K55" s="83">
        <v>6.58765323E8</v>
      </c>
      <c r="L55" s="25"/>
      <c r="N55" s="48"/>
      <c r="O55" s="48"/>
      <c r="P55" s="48"/>
      <c r="Q55" s="48"/>
      <c r="R55" s="48"/>
      <c r="S55" s="48"/>
      <c r="T55" s="48"/>
      <c r="U55" s="48"/>
      <c r="V55" s="50"/>
      <c r="W55" s="93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</row>
    <row r="56">
      <c r="A56" s="19">
        <v>45778.0</v>
      </c>
      <c r="B56" s="54">
        <v>45869.0</v>
      </c>
      <c r="C56" s="55" t="s">
        <v>55</v>
      </c>
      <c r="D56" s="82"/>
      <c r="E56" s="55"/>
      <c r="F56" s="55" t="s">
        <v>186</v>
      </c>
      <c r="G56" s="83">
        <v>6.64511037E8</v>
      </c>
      <c r="H56" s="83" t="s">
        <v>187</v>
      </c>
      <c r="I56" s="55" t="s">
        <v>188</v>
      </c>
      <c r="J56" s="55" t="s">
        <v>186</v>
      </c>
      <c r="K56" s="83">
        <v>6.64511037E8</v>
      </c>
      <c r="L56" s="25"/>
      <c r="N56" s="48"/>
      <c r="O56" s="48"/>
      <c r="P56" s="48"/>
      <c r="Q56" s="48"/>
      <c r="R56" s="48"/>
      <c r="S56" s="48"/>
      <c r="T56" s="48"/>
      <c r="U56" s="48"/>
      <c r="V56" s="50"/>
      <c r="W56" s="93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</row>
    <row r="57">
      <c r="A57" s="19">
        <v>45778.0</v>
      </c>
      <c r="B57" s="54">
        <v>45869.0</v>
      </c>
      <c r="C57" s="55" t="s">
        <v>55</v>
      </c>
      <c r="D57" s="82"/>
      <c r="E57" s="55"/>
      <c r="F57" s="55" t="s">
        <v>189</v>
      </c>
      <c r="G57" s="83">
        <v>6.76176681E8</v>
      </c>
      <c r="H57" s="83" t="s">
        <v>190</v>
      </c>
      <c r="I57" s="55" t="s">
        <v>191</v>
      </c>
      <c r="J57" s="55" t="s">
        <v>192</v>
      </c>
      <c r="K57" s="83">
        <v>6.76176681E8</v>
      </c>
      <c r="L57" s="25"/>
      <c r="N57" s="48"/>
      <c r="O57" s="48"/>
      <c r="P57" s="48"/>
      <c r="Q57" s="48"/>
      <c r="R57" s="48"/>
      <c r="S57" s="48"/>
      <c r="T57" s="48"/>
      <c r="U57" s="48"/>
      <c r="V57" s="50"/>
      <c r="W57" s="93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</row>
    <row r="58">
      <c r="A58" s="19">
        <v>45778.0</v>
      </c>
      <c r="B58" s="54">
        <v>45869.0</v>
      </c>
      <c r="C58" s="55" t="s">
        <v>61</v>
      </c>
      <c r="D58" s="82"/>
      <c r="E58" s="55"/>
      <c r="F58" s="55" t="s">
        <v>193</v>
      </c>
      <c r="G58" s="83">
        <v>6.4608383E8</v>
      </c>
      <c r="H58" s="83" t="s">
        <v>194</v>
      </c>
      <c r="I58" s="55" t="s">
        <v>195</v>
      </c>
      <c r="J58" s="55" t="s">
        <v>195</v>
      </c>
      <c r="K58" s="83">
        <v>6.4608383E8</v>
      </c>
      <c r="L58" s="25"/>
      <c r="N58" s="48"/>
      <c r="O58" s="48"/>
      <c r="P58" s="48"/>
      <c r="Q58" s="48"/>
      <c r="R58" s="48"/>
      <c r="S58" s="48"/>
      <c r="T58" s="48"/>
      <c r="U58" s="48"/>
      <c r="V58" s="50"/>
      <c r="W58" s="93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</row>
    <row r="59">
      <c r="A59" s="19">
        <v>45778.0</v>
      </c>
      <c r="B59" s="54">
        <v>45869.0</v>
      </c>
      <c r="C59" s="55" t="s">
        <v>61</v>
      </c>
      <c r="D59" s="82"/>
      <c r="E59" s="55"/>
      <c r="F59" s="55" t="s">
        <v>196</v>
      </c>
      <c r="G59" s="83">
        <v>6.7887063E8</v>
      </c>
      <c r="H59" s="83" t="s">
        <v>197</v>
      </c>
      <c r="I59" s="55" t="s">
        <v>196</v>
      </c>
      <c r="J59" s="55" t="s">
        <v>196</v>
      </c>
      <c r="K59" s="83">
        <v>6.7887063E8</v>
      </c>
      <c r="L59" s="25" t="s">
        <v>198</v>
      </c>
      <c r="N59" s="48"/>
      <c r="O59" s="48"/>
      <c r="P59" s="48"/>
      <c r="Q59" s="48"/>
      <c r="R59" s="48"/>
      <c r="S59" s="48"/>
      <c r="T59" s="48"/>
      <c r="U59" s="48"/>
      <c r="V59" s="50"/>
      <c r="W59" s="93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</row>
    <row r="60">
      <c r="A60" s="94" t="s">
        <v>199</v>
      </c>
      <c r="B60" s="95">
        <v>45900.0</v>
      </c>
      <c r="C60" s="96" t="s">
        <v>11</v>
      </c>
      <c r="D60" s="97"/>
      <c r="E60" s="98"/>
      <c r="F60" s="96" t="s">
        <v>200</v>
      </c>
      <c r="G60" s="99">
        <v>6.53882154E8</v>
      </c>
      <c r="H60" s="99" t="s">
        <v>201</v>
      </c>
      <c r="I60" s="96" t="s">
        <v>202</v>
      </c>
      <c r="J60" s="96" t="s">
        <v>200</v>
      </c>
      <c r="K60" s="99">
        <v>6.54769448E8</v>
      </c>
      <c r="L60" s="100"/>
      <c r="M60" s="85"/>
      <c r="N60" s="38"/>
      <c r="O60" s="39"/>
      <c r="P60" s="38"/>
      <c r="Q60" s="39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</row>
    <row r="61">
      <c r="A61" s="94" t="s">
        <v>199</v>
      </c>
      <c r="B61" s="95">
        <v>45900.0</v>
      </c>
      <c r="C61" s="96" t="s">
        <v>11</v>
      </c>
      <c r="D61" s="94"/>
      <c r="E61" s="96"/>
      <c r="F61" s="96" t="s">
        <v>203</v>
      </c>
      <c r="G61" s="96">
        <v>6.51093829E8</v>
      </c>
      <c r="H61" s="99" t="s">
        <v>204</v>
      </c>
      <c r="I61" s="96" t="s">
        <v>205</v>
      </c>
      <c r="J61" s="96" t="s">
        <v>206</v>
      </c>
      <c r="K61" s="96">
        <v>6.51093829E8</v>
      </c>
      <c r="L61" s="101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</row>
    <row r="62">
      <c r="A62" s="94" t="s">
        <v>199</v>
      </c>
      <c r="B62" s="95">
        <v>45900.0</v>
      </c>
      <c r="C62" s="96" t="s">
        <v>11</v>
      </c>
      <c r="D62" s="97"/>
      <c r="E62" s="98"/>
      <c r="F62" s="96" t="s">
        <v>207</v>
      </c>
      <c r="G62" s="96">
        <v>6.46680856E8</v>
      </c>
      <c r="H62" s="99" t="s">
        <v>208</v>
      </c>
      <c r="I62" s="96" t="s">
        <v>209</v>
      </c>
      <c r="J62" s="102" t="s">
        <v>207</v>
      </c>
      <c r="K62" s="103">
        <v>6.46680856E8</v>
      </c>
      <c r="L62" s="10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</row>
    <row r="63">
      <c r="A63" s="94" t="s">
        <v>199</v>
      </c>
      <c r="B63" s="95">
        <v>45900.0</v>
      </c>
      <c r="C63" s="96" t="s">
        <v>11</v>
      </c>
      <c r="D63" s="97"/>
      <c r="E63" s="98" t="s">
        <v>210</v>
      </c>
      <c r="F63" s="96" t="s">
        <v>211</v>
      </c>
      <c r="G63" s="96">
        <v>6.02626426E8</v>
      </c>
      <c r="H63" s="99" t="s">
        <v>212</v>
      </c>
      <c r="I63" s="96" t="s">
        <v>213</v>
      </c>
      <c r="J63" s="96" t="s">
        <v>211</v>
      </c>
      <c r="K63" s="96">
        <v>6.02626426E8</v>
      </c>
      <c r="L63" s="101" t="s">
        <v>214</v>
      </c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</row>
    <row r="64">
      <c r="A64" s="94" t="s">
        <v>199</v>
      </c>
      <c r="B64" s="95">
        <v>45900.0</v>
      </c>
      <c r="C64" s="96" t="s">
        <v>11</v>
      </c>
      <c r="D64" s="97"/>
      <c r="E64" s="98"/>
      <c r="F64" s="96" t="s">
        <v>215</v>
      </c>
      <c r="G64" s="96">
        <v>6.75172344E8</v>
      </c>
      <c r="H64" s="99" t="s">
        <v>216</v>
      </c>
      <c r="I64" s="96" t="s">
        <v>215</v>
      </c>
      <c r="J64" s="96" t="s">
        <v>215</v>
      </c>
      <c r="K64" s="96">
        <v>6.75172344E8</v>
      </c>
      <c r="L64" s="10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</row>
    <row r="65">
      <c r="A65" s="105" t="s">
        <v>199</v>
      </c>
      <c r="B65" s="106">
        <v>45900.0</v>
      </c>
      <c r="C65" s="107" t="s">
        <v>11</v>
      </c>
      <c r="D65" s="108"/>
      <c r="E65" s="109" t="s">
        <v>217</v>
      </c>
      <c r="F65" s="107" t="s">
        <v>218</v>
      </c>
      <c r="G65" s="107">
        <v>6.58720697E8</v>
      </c>
      <c r="H65" s="110" t="s">
        <v>219</v>
      </c>
      <c r="I65" s="107" t="s">
        <v>220</v>
      </c>
      <c r="J65" s="107" t="s">
        <v>218</v>
      </c>
      <c r="K65" s="107">
        <v>6.58720697E8</v>
      </c>
      <c r="L65" s="100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</row>
    <row r="66">
      <c r="A66" s="94" t="s">
        <v>199</v>
      </c>
      <c r="B66" s="95">
        <v>45900.0</v>
      </c>
      <c r="C66" s="96" t="s">
        <v>11</v>
      </c>
      <c r="D66" s="94"/>
      <c r="E66" s="96"/>
      <c r="F66" s="96" t="s">
        <v>221</v>
      </c>
      <c r="G66" s="96">
        <f>5215529530059</f>
        <v>5215529530059</v>
      </c>
      <c r="H66" s="99" t="s">
        <v>222</v>
      </c>
      <c r="I66" s="96" t="s">
        <v>221</v>
      </c>
      <c r="J66" s="96" t="s">
        <v>221</v>
      </c>
      <c r="K66" s="96">
        <f>5215529530059</f>
        <v>5215529530059</v>
      </c>
      <c r="L66" s="10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</row>
    <row r="67">
      <c r="A67" s="94" t="s">
        <v>199</v>
      </c>
      <c r="B67" s="95">
        <v>45900.0</v>
      </c>
      <c r="C67" s="96" t="s">
        <v>11</v>
      </c>
      <c r="D67" s="94"/>
      <c r="E67" s="96"/>
      <c r="F67" s="96" t="s">
        <v>223</v>
      </c>
      <c r="G67" s="96">
        <v>6.15188722E8</v>
      </c>
      <c r="H67" s="99" t="s">
        <v>224</v>
      </c>
      <c r="I67" s="96" t="s">
        <v>225</v>
      </c>
      <c r="J67" s="96" t="s">
        <v>223</v>
      </c>
      <c r="K67" s="96">
        <v>6.15188722E8</v>
      </c>
      <c r="L67" s="100" t="s">
        <v>226</v>
      </c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</row>
    <row r="68">
      <c r="A68" s="94" t="s">
        <v>199</v>
      </c>
      <c r="B68" s="95">
        <v>45900.0</v>
      </c>
      <c r="C68" s="96" t="s">
        <v>11</v>
      </c>
      <c r="D68" s="94"/>
      <c r="E68" s="96"/>
      <c r="F68" s="96" t="s">
        <v>227</v>
      </c>
      <c r="G68" s="96">
        <v>6.20423011E8</v>
      </c>
      <c r="H68" s="99" t="s">
        <v>228</v>
      </c>
      <c r="I68" s="96" t="s">
        <v>229</v>
      </c>
      <c r="J68" s="96" t="s">
        <v>227</v>
      </c>
      <c r="K68" s="96">
        <v>6.20423011E8</v>
      </c>
      <c r="L68" s="10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</row>
    <row r="69">
      <c r="A69" s="94" t="s">
        <v>199</v>
      </c>
      <c r="B69" s="95">
        <v>45900.0</v>
      </c>
      <c r="C69" s="96" t="s">
        <v>11</v>
      </c>
      <c r="D69" s="94"/>
      <c r="E69" s="96"/>
      <c r="F69" s="96" t="s">
        <v>230</v>
      </c>
      <c r="G69" s="96">
        <v>6.20967671E8</v>
      </c>
      <c r="H69" s="99" t="s">
        <v>231</v>
      </c>
      <c r="I69" s="96" t="s">
        <v>232</v>
      </c>
      <c r="J69" s="96" t="s">
        <v>230</v>
      </c>
      <c r="K69" s="96">
        <v>6.20967671E8</v>
      </c>
      <c r="L69" s="101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</row>
    <row r="70">
      <c r="A70" s="94" t="s">
        <v>199</v>
      </c>
      <c r="B70" s="95">
        <v>45900.0</v>
      </c>
      <c r="C70" s="96" t="s">
        <v>11</v>
      </c>
      <c r="D70" s="94"/>
      <c r="E70" s="96"/>
      <c r="F70" s="96" t="s">
        <v>233</v>
      </c>
      <c r="G70" s="96">
        <v>6.28107637E8</v>
      </c>
      <c r="H70" s="99" t="s">
        <v>234</v>
      </c>
      <c r="I70" s="96" t="s">
        <v>235</v>
      </c>
      <c r="J70" s="96" t="s">
        <v>233</v>
      </c>
      <c r="K70" s="96">
        <v>6.28107637E8</v>
      </c>
      <c r="L70" s="100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</row>
    <row r="71">
      <c r="A71" s="94" t="s">
        <v>199</v>
      </c>
      <c r="B71" s="95">
        <v>45900.0</v>
      </c>
      <c r="C71" s="96" t="s">
        <v>11</v>
      </c>
      <c r="D71" s="94"/>
      <c r="E71" s="96"/>
      <c r="F71" s="111" t="s">
        <v>236</v>
      </c>
      <c r="G71" s="96">
        <v>6.50425572E8</v>
      </c>
      <c r="H71" s="99" t="s">
        <v>237</v>
      </c>
      <c r="I71" s="96" t="s">
        <v>238</v>
      </c>
      <c r="J71" s="96" t="s">
        <v>239</v>
      </c>
      <c r="K71" s="96">
        <v>6.50425572E8</v>
      </c>
      <c r="L71" s="100" t="s">
        <v>240</v>
      </c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</row>
    <row r="72">
      <c r="A72" s="94" t="s">
        <v>199</v>
      </c>
      <c r="B72" s="95">
        <v>45900.0</v>
      </c>
      <c r="C72" s="96" t="s">
        <v>11</v>
      </c>
      <c r="D72" s="94"/>
      <c r="E72" s="96"/>
      <c r="F72" s="96" t="s">
        <v>241</v>
      </c>
      <c r="G72" s="96">
        <v>6.29272729E8</v>
      </c>
      <c r="H72" s="99" t="s">
        <v>242</v>
      </c>
      <c r="I72" s="96" t="s">
        <v>243</v>
      </c>
      <c r="J72" s="96" t="s">
        <v>244</v>
      </c>
      <c r="K72" s="96">
        <v>6.29272729E8</v>
      </c>
      <c r="L72" s="101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</row>
    <row r="73">
      <c r="A73" s="94" t="s">
        <v>199</v>
      </c>
      <c r="B73" s="95">
        <v>45900.0</v>
      </c>
      <c r="C73" s="96" t="s">
        <v>11</v>
      </c>
      <c r="D73" s="94" t="s">
        <v>245</v>
      </c>
      <c r="E73" s="96"/>
      <c r="F73" s="96" t="s">
        <v>246</v>
      </c>
      <c r="G73" s="96">
        <v>6.46615243E8</v>
      </c>
      <c r="H73" s="99" t="s">
        <v>247</v>
      </c>
      <c r="I73" s="96" t="s">
        <v>248</v>
      </c>
      <c r="J73" s="96" t="s">
        <v>246</v>
      </c>
      <c r="K73" s="96">
        <v>6.46615243E8</v>
      </c>
      <c r="L73" s="101"/>
      <c r="M73" s="85"/>
      <c r="N73" s="38"/>
      <c r="O73" s="39"/>
      <c r="P73" s="38"/>
      <c r="Q73" s="39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</row>
    <row r="74">
      <c r="A74" s="94" t="s">
        <v>199</v>
      </c>
      <c r="B74" s="95">
        <v>45900.0</v>
      </c>
      <c r="C74" s="96" t="s">
        <v>11</v>
      </c>
      <c r="D74" s="94"/>
      <c r="E74" s="96"/>
      <c r="F74" s="112" t="s">
        <v>249</v>
      </c>
      <c r="G74" s="113">
        <v>6.23911393E8</v>
      </c>
      <c r="H74" s="114" t="s">
        <v>250</v>
      </c>
      <c r="I74" s="96" t="s">
        <v>251</v>
      </c>
      <c r="J74" s="112" t="s">
        <v>249</v>
      </c>
      <c r="K74" s="96">
        <v>6.13022392E8</v>
      </c>
      <c r="L74" s="101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</row>
    <row r="75">
      <c r="A75" s="94" t="s">
        <v>199</v>
      </c>
      <c r="B75" s="95">
        <v>45900.0</v>
      </c>
      <c r="C75" s="96" t="s">
        <v>11</v>
      </c>
      <c r="D75" s="94"/>
      <c r="E75" s="96"/>
      <c r="F75" s="96" t="s">
        <v>252</v>
      </c>
      <c r="G75" s="96">
        <v>6.20456943E8</v>
      </c>
      <c r="H75" s="99" t="s">
        <v>253</v>
      </c>
      <c r="I75" s="96" t="s">
        <v>254</v>
      </c>
      <c r="J75" s="96" t="s">
        <v>252</v>
      </c>
      <c r="K75" s="96">
        <v>6.20456943E8</v>
      </c>
      <c r="L75" s="115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</row>
    <row r="76">
      <c r="A76" s="94" t="s">
        <v>199</v>
      </c>
      <c r="B76" s="95">
        <v>45900.0</v>
      </c>
      <c r="C76" s="96" t="s">
        <v>11</v>
      </c>
      <c r="D76" s="94"/>
      <c r="E76" s="96"/>
      <c r="F76" s="96" t="s">
        <v>255</v>
      </c>
      <c r="G76" s="99">
        <v>6.87336694E8</v>
      </c>
      <c r="H76" s="99" t="s">
        <v>256</v>
      </c>
      <c r="I76" s="96" t="s">
        <v>257</v>
      </c>
      <c r="J76" s="96" t="s">
        <v>255</v>
      </c>
      <c r="K76" s="99">
        <v>6.87336694E8</v>
      </c>
      <c r="L76" s="115"/>
      <c r="M76" s="85"/>
      <c r="N76" s="38"/>
      <c r="O76" s="39"/>
      <c r="P76" s="38"/>
      <c r="Q76" s="39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</row>
    <row r="77">
      <c r="A77" s="94" t="s">
        <v>199</v>
      </c>
      <c r="B77" s="95">
        <v>45900.0</v>
      </c>
      <c r="C77" s="96" t="s">
        <v>11</v>
      </c>
      <c r="D77" s="94"/>
      <c r="E77" s="96"/>
      <c r="F77" s="96" t="s">
        <v>258</v>
      </c>
      <c r="G77" s="96">
        <f>48600525252</f>
        <v>48600525252</v>
      </c>
      <c r="H77" s="116" t="s">
        <v>259</v>
      </c>
      <c r="I77" s="96" t="s">
        <v>260</v>
      </c>
      <c r="J77" s="96" t="s">
        <v>261</v>
      </c>
      <c r="K77" s="96">
        <f>48600525252</f>
        <v>48600525252</v>
      </c>
      <c r="L77" s="101"/>
      <c r="M77" s="85"/>
      <c r="N77" s="38"/>
      <c r="O77" s="39"/>
      <c r="P77" s="38"/>
      <c r="Q77" s="39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</row>
    <row r="78">
      <c r="A78" s="94" t="s">
        <v>199</v>
      </c>
      <c r="B78" s="95">
        <v>45900.0</v>
      </c>
      <c r="C78" s="96" t="s">
        <v>11</v>
      </c>
      <c r="D78" s="94"/>
      <c r="E78" s="96"/>
      <c r="F78" s="96" t="s">
        <v>262</v>
      </c>
      <c r="G78" s="99">
        <v>6.18046789E8</v>
      </c>
      <c r="H78" s="99" t="s">
        <v>263</v>
      </c>
      <c r="I78" s="96" t="s">
        <v>262</v>
      </c>
      <c r="J78" s="96" t="s">
        <v>262</v>
      </c>
      <c r="K78" s="99">
        <v>6.18046789E8</v>
      </c>
      <c r="L78" s="101"/>
      <c r="M78" s="85"/>
      <c r="N78" s="38"/>
      <c r="O78" s="39"/>
      <c r="P78" s="38"/>
      <c r="Q78" s="39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</row>
    <row r="79">
      <c r="A79" s="94" t="s">
        <v>199</v>
      </c>
      <c r="B79" s="95">
        <v>45900.0</v>
      </c>
      <c r="C79" s="96" t="s">
        <v>11</v>
      </c>
      <c r="D79" s="117"/>
      <c r="E79" s="118"/>
      <c r="F79" s="96" t="s">
        <v>264</v>
      </c>
      <c r="G79" s="96">
        <v>6.70825792E8</v>
      </c>
      <c r="H79" s="99" t="s">
        <v>265</v>
      </c>
      <c r="I79" s="96" t="s">
        <v>264</v>
      </c>
      <c r="J79" s="96" t="s">
        <v>264</v>
      </c>
      <c r="K79" s="96">
        <v>6.70825792E8</v>
      </c>
      <c r="L79" s="101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</row>
    <row r="80">
      <c r="A80" s="119">
        <v>45717.0</v>
      </c>
      <c r="B80" s="95">
        <v>45900.0</v>
      </c>
      <c r="C80" s="96" t="s">
        <v>29</v>
      </c>
      <c r="D80" s="117"/>
      <c r="E80" s="118" t="s">
        <v>266</v>
      </c>
      <c r="F80" s="96" t="s">
        <v>267</v>
      </c>
      <c r="G80" s="96">
        <v>6.43418478E8</v>
      </c>
      <c r="H80" s="99" t="s">
        <v>268</v>
      </c>
      <c r="I80" s="96" t="s">
        <v>269</v>
      </c>
      <c r="J80" s="96" t="s">
        <v>267</v>
      </c>
      <c r="K80" s="96">
        <v>6.43418478E8</v>
      </c>
      <c r="L80" s="101" t="s">
        <v>270</v>
      </c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</row>
    <row r="81">
      <c r="A81" s="119">
        <v>45717.0</v>
      </c>
      <c r="B81" s="95">
        <v>45900.0</v>
      </c>
      <c r="C81" s="96" t="s">
        <v>29</v>
      </c>
      <c r="D81" s="120"/>
      <c r="E81" s="121"/>
      <c r="F81" s="122" t="s">
        <v>271</v>
      </c>
      <c r="G81" s="122">
        <v>6.63611467E8</v>
      </c>
      <c r="H81" s="123" t="s">
        <v>272</v>
      </c>
      <c r="I81" s="122" t="s">
        <v>273</v>
      </c>
      <c r="J81" s="122" t="s">
        <v>271</v>
      </c>
      <c r="K81" s="122">
        <v>6.63611467E8</v>
      </c>
      <c r="L81" s="124"/>
      <c r="M81" s="125"/>
      <c r="N81" s="126"/>
      <c r="O81" s="127"/>
      <c r="P81" s="126"/>
      <c r="Q81" s="127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  <c r="AI81" s="128"/>
      <c r="AJ81" s="128"/>
      <c r="AK81" s="128"/>
      <c r="AL81" s="128"/>
      <c r="AM81" s="128"/>
      <c r="AN81" s="128"/>
      <c r="AO81" s="128"/>
      <c r="AP81" s="128"/>
      <c r="AQ81" s="128"/>
      <c r="AR81" s="128"/>
    </row>
    <row r="82">
      <c r="A82" s="119">
        <v>45717.0</v>
      </c>
      <c r="B82" s="95">
        <v>45900.0</v>
      </c>
      <c r="C82" s="96" t="s">
        <v>29</v>
      </c>
      <c r="D82" s="120"/>
      <c r="E82" s="121"/>
      <c r="F82" s="122" t="s">
        <v>274</v>
      </c>
      <c r="G82" s="122">
        <v>6.53989349E8</v>
      </c>
      <c r="H82" s="123" t="s">
        <v>275</v>
      </c>
      <c r="I82" s="122" t="s">
        <v>274</v>
      </c>
      <c r="J82" s="122" t="s">
        <v>274</v>
      </c>
      <c r="K82" s="122">
        <v>6.53989349E8</v>
      </c>
      <c r="L82" s="124"/>
      <c r="M82" s="125"/>
      <c r="N82" s="126"/>
      <c r="O82" s="127"/>
      <c r="P82" s="126"/>
      <c r="Q82" s="127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  <c r="AN82" s="128"/>
      <c r="AO82" s="128"/>
      <c r="AP82" s="128"/>
      <c r="AQ82" s="128"/>
      <c r="AR82" s="128"/>
    </row>
    <row r="83">
      <c r="A83" s="119">
        <v>45809.0</v>
      </c>
      <c r="B83" s="95">
        <v>45900.0</v>
      </c>
      <c r="C83" s="96" t="s">
        <v>55</v>
      </c>
      <c r="D83" s="120"/>
      <c r="E83" s="121"/>
      <c r="F83" s="122" t="s">
        <v>276</v>
      </c>
      <c r="G83" s="122">
        <v>6.00410358E8</v>
      </c>
      <c r="H83" s="123" t="s">
        <v>277</v>
      </c>
      <c r="I83" s="122" t="s">
        <v>276</v>
      </c>
      <c r="J83" s="122" t="s">
        <v>276</v>
      </c>
      <c r="K83" s="122">
        <v>6.00410358E8</v>
      </c>
      <c r="L83" s="124"/>
      <c r="M83" s="125"/>
      <c r="N83" s="126"/>
      <c r="O83" s="127"/>
      <c r="P83" s="126"/>
      <c r="Q83" s="127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</row>
    <row r="84">
      <c r="A84" s="119">
        <v>45809.0</v>
      </c>
      <c r="B84" s="95">
        <v>45900.0</v>
      </c>
      <c r="C84" s="96" t="s">
        <v>55</v>
      </c>
      <c r="D84" s="120"/>
      <c r="E84" s="121"/>
      <c r="F84" s="122" t="s">
        <v>278</v>
      </c>
      <c r="G84" s="122">
        <v>6.05636736E8</v>
      </c>
      <c r="H84" s="123" t="s">
        <v>279</v>
      </c>
      <c r="I84" s="129" t="s">
        <v>280</v>
      </c>
      <c r="J84" s="122" t="s">
        <v>278</v>
      </c>
      <c r="K84" s="122">
        <v>6.05636736E8</v>
      </c>
      <c r="L84" s="124"/>
      <c r="M84" s="125"/>
      <c r="N84" s="126"/>
      <c r="O84" s="127"/>
      <c r="P84" s="126"/>
      <c r="Q84" s="127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8"/>
      <c r="AR84" s="128"/>
    </row>
    <row r="85">
      <c r="A85" s="119">
        <v>45809.0</v>
      </c>
      <c r="B85" s="95">
        <v>45900.0</v>
      </c>
      <c r="C85" s="96" t="s">
        <v>55</v>
      </c>
      <c r="D85" s="120"/>
      <c r="E85" s="121"/>
      <c r="F85" s="122" t="s">
        <v>281</v>
      </c>
      <c r="G85" s="122">
        <v>5.25554544836E11</v>
      </c>
      <c r="H85" s="123" t="s">
        <v>282</v>
      </c>
      <c r="I85" s="122" t="s">
        <v>283</v>
      </c>
      <c r="J85" s="122" t="s">
        <v>284</v>
      </c>
      <c r="K85" s="122">
        <v>5.25554544836E11</v>
      </c>
      <c r="L85" s="124"/>
      <c r="M85" s="125"/>
      <c r="N85" s="126"/>
      <c r="O85" s="127"/>
      <c r="P85" s="126"/>
      <c r="Q85" s="127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</row>
    <row r="86">
      <c r="A86" s="130">
        <v>45809.0</v>
      </c>
      <c r="B86" s="106">
        <v>45900.0</v>
      </c>
      <c r="C86" s="107" t="s">
        <v>55</v>
      </c>
      <c r="D86" s="131"/>
      <c r="E86" s="132" t="s">
        <v>285</v>
      </c>
      <c r="F86" s="133" t="s">
        <v>286</v>
      </c>
      <c r="G86" s="133">
        <v>6.16023013E8</v>
      </c>
      <c r="H86" s="134" t="s">
        <v>287</v>
      </c>
      <c r="I86" s="133" t="s">
        <v>288</v>
      </c>
      <c r="J86" s="133" t="s">
        <v>289</v>
      </c>
      <c r="K86" s="133">
        <v>6.16023013E8</v>
      </c>
      <c r="L86" s="115" t="s">
        <v>290</v>
      </c>
      <c r="M86" s="135"/>
      <c r="N86" s="136"/>
      <c r="O86" s="137"/>
      <c r="P86" s="136"/>
      <c r="Q86" s="137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</row>
    <row r="87">
      <c r="A87" s="119">
        <v>45809.0</v>
      </c>
      <c r="B87" s="95">
        <v>45900.0</v>
      </c>
      <c r="C87" s="96" t="s">
        <v>55</v>
      </c>
      <c r="D87" s="120"/>
      <c r="E87" s="121"/>
      <c r="F87" s="122" t="s">
        <v>291</v>
      </c>
      <c r="G87" s="122">
        <v>6.50917191E8</v>
      </c>
      <c r="H87" s="123" t="s">
        <v>292</v>
      </c>
      <c r="I87" s="122" t="s">
        <v>293</v>
      </c>
      <c r="J87" s="122" t="s">
        <v>294</v>
      </c>
      <c r="K87" s="122">
        <v>6.50917191E8</v>
      </c>
      <c r="L87" s="124"/>
      <c r="M87" s="125"/>
      <c r="N87" s="126"/>
      <c r="O87" s="127"/>
      <c r="P87" s="126"/>
      <c r="Q87" s="127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</row>
    <row r="88">
      <c r="A88" s="139">
        <v>45566.0</v>
      </c>
      <c r="B88" s="140" t="s">
        <v>295</v>
      </c>
      <c r="C88" s="141" t="s">
        <v>11</v>
      </c>
      <c r="D88" s="140"/>
      <c r="E88" s="141"/>
      <c r="F88" s="141" t="s">
        <v>296</v>
      </c>
      <c r="G88" s="142">
        <v>6.69355877E8</v>
      </c>
      <c r="H88" s="142" t="s">
        <v>297</v>
      </c>
      <c r="I88" s="143" t="s">
        <v>298</v>
      </c>
      <c r="J88" s="141" t="s">
        <v>296</v>
      </c>
      <c r="K88" s="142">
        <v>6.69355877E8</v>
      </c>
      <c r="L88" s="144"/>
      <c r="M88" s="85"/>
      <c r="N88" s="37"/>
      <c r="O88" s="37"/>
      <c r="P88" s="37"/>
      <c r="Q88" s="37"/>
      <c r="R88" s="37"/>
      <c r="S88" s="37"/>
      <c r="T88" s="38"/>
      <c r="U88" s="39"/>
      <c r="V88" s="38"/>
      <c r="W88" s="39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</row>
    <row r="89">
      <c r="A89" s="139">
        <v>45566.0</v>
      </c>
      <c r="B89" s="140" t="s">
        <v>295</v>
      </c>
      <c r="C89" s="141" t="s">
        <v>11</v>
      </c>
      <c r="D89" s="140"/>
      <c r="E89" s="141"/>
      <c r="F89" s="145" t="s">
        <v>299</v>
      </c>
      <c r="G89" s="146">
        <v>6.69791704E8</v>
      </c>
      <c r="H89" s="146" t="s">
        <v>300</v>
      </c>
      <c r="I89" s="147" t="s">
        <v>301</v>
      </c>
      <c r="J89" s="145" t="s">
        <v>299</v>
      </c>
      <c r="K89" s="146">
        <v>6.69791704E8</v>
      </c>
      <c r="L89" s="145" t="s">
        <v>302</v>
      </c>
      <c r="M89" s="85"/>
      <c r="N89" s="37"/>
      <c r="O89" s="37"/>
      <c r="P89" s="37"/>
      <c r="Q89" s="37"/>
      <c r="R89" s="37"/>
      <c r="S89" s="37"/>
      <c r="T89" s="38"/>
      <c r="U89" s="39"/>
      <c r="V89" s="38"/>
      <c r="W89" s="39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</row>
    <row r="90">
      <c r="A90" s="139">
        <v>45566.0</v>
      </c>
      <c r="B90" s="140" t="s">
        <v>295</v>
      </c>
      <c r="C90" s="141" t="s">
        <v>11</v>
      </c>
      <c r="D90" s="140"/>
      <c r="E90" s="141"/>
      <c r="M90" s="85"/>
      <c r="N90" s="37"/>
      <c r="O90" s="37"/>
      <c r="P90" s="37"/>
      <c r="Q90" s="37"/>
      <c r="R90" s="37"/>
      <c r="S90" s="37"/>
      <c r="T90" s="38"/>
      <c r="U90" s="39"/>
      <c r="V90" s="38"/>
      <c r="W90" s="39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</row>
    <row r="91">
      <c r="A91" s="139">
        <v>45566.0</v>
      </c>
      <c r="B91" s="140" t="s">
        <v>295</v>
      </c>
      <c r="C91" s="141" t="s">
        <v>11</v>
      </c>
      <c r="D91" s="140"/>
      <c r="E91" s="141"/>
      <c r="M91" s="85"/>
      <c r="N91" s="37"/>
      <c r="O91" s="37"/>
      <c r="P91" s="37"/>
      <c r="Q91" s="37"/>
      <c r="R91" s="37"/>
      <c r="S91" s="37"/>
      <c r="T91" s="38"/>
      <c r="U91" s="39"/>
      <c r="V91" s="38"/>
      <c r="W91" s="39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</row>
    <row r="92">
      <c r="A92" s="139">
        <v>45566.0</v>
      </c>
      <c r="B92" s="140" t="s">
        <v>295</v>
      </c>
      <c r="C92" s="141" t="s">
        <v>11</v>
      </c>
      <c r="D92" s="140"/>
      <c r="E92" s="141"/>
      <c r="M92" s="85"/>
      <c r="N92" s="37"/>
      <c r="O92" s="37"/>
      <c r="P92" s="37"/>
      <c r="Q92" s="37"/>
      <c r="R92" s="37"/>
      <c r="S92" s="37"/>
      <c r="T92" s="38"/>
      <c r="U92" s="39"/>
      <c r="V92" s="38"/>
      <c r="W92" s="39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</row>
    <row r="93">
      <c r="A93" s="139">
        <v>45566.0</v>
      </c>
      <c r="B93" s="140" t="s">
        <v>295</v>
      </c>
      <c r="C93" s="141" t="s">
        <v>11</v>
      </c>
      <c r="D93" s="140"/>
      <c r="E93" s="141"/>
      <c r="F93" s="141" t="s">
        <v>303</v>
      </c>
      <c r="G93" s="142">
        <v>6.66199508E8</v>
      </c>
      <c r="H93" s="142" t="s">
        <v>304</v>
      </c>
      <c r="I93" s="141" t="s">
        <v>305</v>
      </c>
      <c r="J93" s="141" t="s">
        <v>303</v>
      </c>
      <c r="K93" s="142">
        <v>6.66199508E8</v>
      </c>
      <c r="L93" s="144"/>
      <c r="M93" s="85"/>
      <c r="N93" s="37"/>
      <c r="O93" s="37"/>
      <c r="P93" s="37"/>
      <c r="Q93" s="37"/>
      <c r="R93" s="37"/>
      <c r="S93" s="37"/>
      <c r="T93" s="38"/>
      <c r="U93" s="39"/>
      <c r="V93" s="38"/>
      <c r="W93" s="39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</row>
    <row r="94">
      <c r="A94" s="139">
        <v>45566.0</v>
      </c>
      <c r="B94" s="140" t="s">
        <v>295</v>
      </c>
      <c r="C94" s="141" t="s">
        <v>11</v>
      </c>
      <c r="D94" s="140"/>
      <c r="E94" s="141"/>
      <c r="F94" s="141" t="s">
        <v>306</v>
      </c>
      <c r="G94" s="142">
        <v>6.15153706E8</v>
      </c>
      <c r="H94" s="142" t="s">
        <v>307</v>
      </c>
      <c r="I94" s="148" t="s">
        <v>308</v>
      </c>
      <c r="J94" s="141" t="s">
        <v>306</v>
      </c>
      <c r="K94" s="142">
        <v>6.15153706E8</v>
      </c>
      <c r="L94" s="144" t="s">
        <v>309</v>
      </c>
      <c r="M94" s="85"/>
      <c r="N94" s="37"/>
      <c r="O94" s="37"/>
      <c r="P94" s="37"/>
      <c r="Q94" s="37"/>
      <c r="R94" s="37"/>
      <c r="S94" s="37"/>
      <c r="T94" s="38"/>
      <c r="U94" s="39"/>
      <c r="V94" s="38"/>
      <c r="W94" s="39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</row>
    <row r="95">
      <c r="A95" s="139">
        <v>45566.0</v>
      </c>
      <c r="B95" s="140" t="s">
        <v>295</v>
      </c>
      <c r="C95" s="141" t="s">
        <v>11</v>
      </c>
      <c r="D95" s="140"/>
      <c r="E95" s="141"/>
      <c r="F95" s="141" t="s">
        <v>310</v>
      </c>
      <c r="G95" s="142">
        <v>6.51512418E8</v>
      </c>
      <c r="H95" s="142" t="s">
        <v>311</v>
      </c>
      <c r="I95" s="141" t="s">
        <v>312</v>
      </c>
      <c r="J95" s="141" t="s">
        <v>310</v>
      </c>
      <c r="K95" s="142">
        <v>6.51512418E8</v>
      </c>
      <c r="L95" s="144" t="s">
        <v>313</v>
      </c>
      <c r="M95" s="85"/>
      <c r="N95" s="37"/>
      <c r="O95" s="37"/>
      <c r="P95" s="37"/>
      <c r="Q95" s="37"/>
      <c r="R95" s="37"/>
      <c r="S95" s="37"/>
      <c r="T95" s="38"/>
      <c r="U95" s="39"/>
      <c r="V95" s="38"/>
      <c r="W95" s="39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</row>
    <row r="96">
      <c r="A96" s="139">
        <v>45566.0</v>
      </c>
      <c r="B96" s="140" t="s">
        <v>295</v>
      </c>
      <c r="C96" s="141" t="s">
        <v>11</v>
      </c>
      <c r="D96" s="140"/>
      <c r="E96" s="141"/>
      <c r="F96" s="141" t="s">
        <v>314</v>
      </c>
      <c r="G96" s="142">
        <v>6.02542518E8</v>
      </c>
      <c r="H96" s="142" t="s">
        <v>315</v>
      </c>
      <c r="I96" s="141" t="s">
        <v>314</v>
      </c>
      <c r="J96" s="141" t="s">
        <v>314</v>
      </c>
      <c r="K96" s="142">
        <v>6.02542518E8</v>
      </c>
      <c r="L96" s="144"/>
      <c r="M96" s="85"/>
      <c r="N96" s="37"/>
      <c r="O96" s="37"/>
      <c r="P96" s="37"/>
      <c r="Q96" s="37"/>
      <c r="R96" s="37"/>
      <c r="S96" s="37"/>
      <c r="T96" s="38"/>
      <c r="U96" s="39"/>
      <c r="V96" s="38"/>
      <c r="W96" s="39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</row>
    <row r="97">
      <c r="A97" s="139">
        <v>45566.0</v>
      </c>
      <c r="B97" s="140" t="s">
        <v>295</v>
      </c>
      <c r="C97" s="141" t="s">
        <v>11</v>
      </c>
      <c r="D97" s="140"/>
      <c r="E97" s="141"/>
      <c r="F97" s="141" t="s">
        <v>316</v>
      </c>
      <c r="G97" s="142">
        <v>6.24837379E8</v>
      </c>
      <c r="H97" s="142" t="s">
        <v>317</v>
      </c>
      <c r="I97" s="141" t="s">
        <v>316</v>
      </c>
      <c r="J97" s="141" t="s">
        <v>316</v>
      </c>
      <c r="K97" s="142">
        <v>6.24837379E8</v>
      </c>
      <c r="L97" s="144"/>
      <c r="M97" s="85"/>
      <c r="N97" s="37"/>
      <c r="O97" s="37"/>
      <c r="P97" s="37"/>
      <c r="Q97" s="37"/>
      <c r="R97" s="37"/>
      <c r="S97" s="37"/>
      <c r="T97" s="38"/>
      <c r="U97" s="39"/>
      <c r="V97" s="38"/>
      <c r="W97" s="39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</row>
    <row r="98">
      <c r="A98" s="139">
        <v>45566.0</v>
      </c>
      <c r="B98" s="140" t="s">
        <v>295</v>
      </c>
      <c r="C98" s="141" t="s">
        <v>11</v>
      </c>
      <c r="D98" s="140"/>
      <c r="E98" s="141"/>
      <c r="F98" s="141" t="s">
        <v>318</v>
      </c>
      <c r="G98" s="142">
        <f>34635532556</f>
        <v>34635532556</v>
      </c>
      <c r="H98" s="142" t="s">
        <v>319</v>
      </c>
      <c r="I98" s="141" t="s">
        <v>318</v>
      </c>
      <c r="J98" s="141" t="s">
        <v>318</v>
      </c>
      <c r="K98" s="142">
        <f>34635532556</f>
        <v>34635532556</v>
      </c>
      <c r="L98" s="144"/>
      <c r="M98" s="85"/>
      <c r="N98" s="37"/>
      <c r="O98" s="37"/>
      <c r="P98" s="37"/>
      <c r="Q98" s="37"/>
      <c r="R98" s="37"/>
      <c r="S98" s="37"/>
      <c r="T98" s="38"/>
      <c r="U98" s="39"/>
      <c r="V98" s="38"/>
      <c r="W98" s="39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</row>
    <row r="99">
      <c r="A99" s="139">
        <v>45566.0</v>
      </c>
      <c r="B99" s="140" t="s">
        <v>295</v>
      </c>
      <c r="C99" s="141" t="s">
        <v>11</v>
      </c>
      <c r="D99" s="140"/>
      <c r="E99" s="141"/>
      <c r="F99" s="141" t="s">
        <v>320</v>
      </c>
      <c r="G99" s="142">
        <v>6.05660066E8</v>
      </c>
      <c r="H99" s="142" t="s">
        <v>321</v>
      </c>
      <c r="I99" s="141" t="s">
        <v>322</v>
      </c>
      <c r="J99" s="141" t="s">
        <v>320</v>
      </c>
      <c r="K99" s="142">
        <v>6.05660066E8</v>
      </c>
      <c r="L99" s="144"/>
      <c r="M99" s="85"/>
      <c r="N99" s="37"/>
      <c r="O99" s="37"/>
      <c r="P99" s="37"/>
      <c r="Q99" s="37"/>
      <c r="R99" s="37"/>
      <c r="S99" s="37"/>
      <c r="T99" s="38"/>
      <c r="U99" s="39"/>
      <c r="V99" s="38"/>
      <c r="W99" s="39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</row>
    <row r="100">
      <c r="A100" s="139">
        <v>45566.0</v>
      </c>
      <c r="B100" s="140" t="s">
        <v>295</v>
      </c>
      <c r="C100" s="141" t="s">
        <v>11</v>
      </c>
      <c r="D100" s="140"/>
      <c r="E100" s="141"/>
      <c r="F100" s="141" t="s">
        <v>323</v>
      </c>
      <c r="G100" s="142">
        <v>6.19826567E8</v>
      </c>
      <c r="H100" s="142" t="s">
        <v>324</v>
      </c>
      <c r="I100" s="141" t="s">
        <v>323</v>
      </c>
      <c r="J100" s="141" t="s">
        <v>323</v>
      </c>
      <c r="K100" s="142">
        <v>6.19826567E8</v>
      </c>
      <c r="L100" s="144"/>
      <c r="M100" s="85"/>
      <c r="N100" s="37"/>
      <c r="O100" s="37"/>
      <c r="P100" s="37"/>
      <c r="Q100" s="37"/>
      <c r="R100" s="37"/>
      <c r="S100" s="37"/>
      <c r="T100" s="38"/>
      <c r="U100" s="39"/>
      <c r="V100" s="38"/>
      <c r="W100" s="39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</row>
    <row r="101">
      <c r="A101" s="139">
        <v>45566.0</v>
      </c>
      <c r="B101" s="140" t="s">
        <v>295</v>
      </c>
      <c r="C101" s="141" t="s">
        <v>11</v>
      </c>
      <c r="D101" s="140"/>
      <c r="E101" s="141"/>
      <c r="F101" s="141" t="s">
        <v>325</v>
      </c>
      <c r="G101" s="142">
        <v>6.73676888E8</v>
      </c>
      <c r="H101" s="142" t="s">
        <v>326</v>
      </c>
      <c r="I101" s="141" t="s">
        <v>327</v>
      </c>
      <c r="J101" s="141" t="s">
        <v>325</v>
      </c>
      <c r="K101" s="142">
        <v>6.73676888E8</v>
      </c>
      <c r="L101" s="144"/>
      <c r="M101" s="85"/>
      <c r="N101" s="37"/>
      <c r="O101" s="37"/>
      <c r="P101" s="37"/>
      <c r="Q101" s="37"/>
      <c r="R101" s="37"/>
      <c r="S101" s="37"/>
      <c r="T101" s="38"/>
      <c r="U101" s="39"/>
      <c r="V101" s="38"/>
      <c r="W101" s="39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</row>
    <row r="102">
      <c r="A102" s="139">
        <v>45566.0</v>
      </c>
      <c r="B102" s="140" t="s">
        <v>295</v>
      </c>
      <c r="C102" s="141" t="s">
        <v>11</v>
      </c>
      <c r="D102" s="140"/>
      <c r="E102" s="141"/>
      <c r="F102" s="141" t="s">
        <v>328</v>
      </c>
      <c r="G102" s="142">
        <v>6.41019715E8</v>
      </c>
      <c r="H102" s="142" t="s">
        <v>329</v>
      </c>
      <c r="I102" s="141" t="s">
        <v>328</v>
      </c>
      <c r="J102" s="141" t="s">
        <v>328</v>
      </c>
      <c r="K102" s="142">
        <v>6.41019715E8</v>
      </c>
      <c r="L102" s="144"/>
      <c r="M102" s="85"/>
      <c r="N102" s="37"/>
      <c r="O102" s="37"/>
      <c r="P102" s="37"/>
      <c r="Q102" s="37"/>
      <c r="R102" s="37"/>
      <c r="S102" s="37"/>
      <c r="T102" s="38"/>
      <c r="U102" s="39"/>
      <c r="V102" s="38"/>
      <c r="W102" s="39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</row>
    <row r="103">
      <c r="A103" s="139">
        <v>45566.0</v>
      </c>
      <c r="B103" s="140" t="s">
        <v>295</v>
      </c>
      <c r="C103" s="141" t="s">
        <v>11</v>
      </c>
      <c r="D103" s="140"/>
      <c r="E103" s="141"/>
      <c r="F103" s="141" t="s">
        <v>330</v>
      </c>
      <c r="G103" s="142">
        <v>6.91272042E8</v>
      </c>
      <c r="H103" s="142" t="s">
        <v>331</v>
      </c>
      <c r="I103" s="141" t="s">
        <v>330</v>
      </c>
      <c r="J103" s="141" t="s">
        <v>330</v>
      </c>
      <c r="K103" s="142">
        <v>6.91272042E8</v>
      </c>
      <c r="L103" s="149"/>
      <c r="M103" s="85"/>
      <c r="N103" s="37"/>
      <c r="O103" s="37"/>
      <c r="P103" s="37"/>
      <c r="Q103" s="37"/>
      <c r="R103" s="37"/>
      <c r="S103" s="37"/>
      <c r="T103" s="38"/>
      <c r="U103" s="39"/>
      <c r="V103" s="38"/>
      <c r="W103" s="39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</row>
    <row r="104">
      <c r="A104" s="139">
        <v>45566.0</v>
      </c>
      <c r="B104" s="140" t="s">
        <v>295</v>
      </c>
      <c r="C104" s="141" t="s">
        <v>11</v>
      </c>
      <c r="D104" s="140"/>
      <c r="E104" s="141"/>
      <c r="F104" s="141" t="s">
        <v>332</v>
      </c>
      <c r="G104" s="141">
        <v>6.21083679E8</v>
      </c>
      <c r="H104" s="142" t="s">
        <v>333</v>
      </c>
      <c r="I104" s="141" t="s">
        <v>332</v>
      </c>
      <c r="J104" s="141" t="s">
        <v>332</v>
      </c>
      <c r="K104" s="141">
        <v>6.21083679E8</v>
      </c>
      <c r="L104" s="149"/>
      <c r="N104" s="150"/>
      <c r="O104" s="150"/>
      <c r="P104" s="150"/>
      <c r="Q104" s="150"/>
      <c r="R104" s="150"/>
      <c r="S104" s="150"/>
      <c r="T104" s="151"/>
      <c r="U104" s="152"/>
      <c r="V104" s="151"/>
      <c r="W104" s="152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</row>
    <row r="105">
      <c r="A105" s="139">
        <v>45566.0</v>
      </c>
      <c r="B105" s="140" t="s">
        <v>295</v>
      </c>
      <c r="C105" s="141" t="s">
        <v>11</v>
      </c>
      <c r="D105" s="140"/>
      <c r="E105" s="141"/>
      <c r="F105" s="141" t="s">
        <v>334</v>
      </c>
      <c r="G105" s="141">
        <v>6.1900592E8</v>
      </c>
      <c r="H105" s="142" t="s">
        <v>335</v>
      </c>
      <c r="I105" s="141" t="s">
        <v>336</v>
      </c>
      <c r="J105" s="141" t="s">
        <v>334</v>
      </c>
      <c r="K105" s="141">
        <v>6.1900592E8</v>
      </c>
      <c r="L105" s="149"/>
      <c r="N105" s="150"/>
      <c r="O105" s="150"/>
      <c r="P105" s="150"/>
      <c r="Q105" s="150"/>
      <c r="R105" s="150"/>
      <c r="S105" s="150"/>
      <c r="T105" s="151"/>
      <c r="U105" s="152"/>
      <c r="V105" s="151"/>
      <c r="W105" s="152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</row>
    <row r="106">
      <c r="A106" s="139">
        <v>45566.0</v>
      </c>
      <c r="B106" s="140" t="s">
        <v>295</v>
      </c>
      <c r="C106" s="141" t="s">
        <v>11</v>
      </c>
      <c r="D106" s="140"/>
      <c r="E106" s="141"/>
      <c r="F106" s="141" t="s">
        <v>337</v>
      </c>
      <c r="G106" s="141">
        <v>6.46866587E8</v>
      </c>
      <c r="H106" s="142" t="s">
        <v>338</v>
      </c>
      <c r="I106" s="141" t="s">
        <v>339</v>
      </c>
      <c r="J106" s="141" t="s">
        <v>337</v>
      </c>
      <c r="K106" s="141">
        <v>6.46866587E8</v>
      </c>
      <c r="L106" s="149"/>
      <c r="M106" s="85"/>
      <c r="N106" s="37"/>
      <c r="O106" s="37"/>
      <c r="P106" s="37"/>
      <c r="Q106" s="37"/>
      <c r="R106" s="37"/>
      <c r="S106" s="37"/>
      <c r="T106" s="38"/>
      <c r="U106" s="39"/>
      <c r="V106" s="38"/>
      <c r="W106" s="39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</row>
    <row r="107">
      <c r="A107" s="139">
        <v>45566.0</v>
      </c>
      <c r="B107" s="140" t="s">
        <v>295</v>
      </c>
      <c r="C107" s="141" t="s">
        <v>11</v>
      </c>
      <c r="D107" s="140"/>
      <c r="E107" s="141"/>
      <c r="F107" s="141" t="s">
        <v>340</v>
      </c>
      <c r="G107" s="142">
        <v>7.2287566E8</v>
      </c>
      <c r="H107" s="142" t="s">
        <v>341</v>
      </c>
      <c r="I107" s="141" t="s">
        <v>342</v>
      </c>
      <c r="J107" s="141" t="s">
        <v>340</v>
      </c>
      <c r="K107" s="142">
        <v>7.2287566E8</v>
      </c>
      <c r="L107" s="144"/>
      <c r="M107" s="85"/>
      <c r="N107" s="37"/>
      <c r="O107" s="37"/>
      <c r="P107" s="37"/>
      <c r="Q107" s="37"/>
      <c r="R107" s="37"/>
      <c r="S107" s="37"/>
      <c r="T107" s="38"/>
      <c r="U107" s="39"/>
      <c r="V107" s="38"/>
      <c r="W107" s="39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</row>
    <row r="108" ht="15.75" customHeight="1">
      <c r="A108" s="139">
        <v>45566.0</v>
      </c>
      <c r="B108" s="140" t="s">
        <v>295</v>
      </c>
      <c r="C108" s="141" t="s">
        <v>11</v>
      </c>
      <c r="D108" s="153" t="s">
        <v>343</v>
      </c>
      <c r="E108" s="154"/>
      <c r="F108" s="155" t="s">
        <v>344</v>
      </c>
      <c r="G108" s="142">
        <v>9.33777994E8</v>
      </c>
      <c r="H108" s="156" t="s">
        <v>345</v>
      </c>
      <c r="I108" s="141" t="s">
        <v>346</v>
      </c>
      <c r="J108" s="155" t="s">
        <v>347</v>
      </c>
      <c r="K108" s="142">
        <v>9.33777994E8</v>
      </c>
      <c r="L108" s="157" t="s">
        <v>348</v>
      </c>
      <c r="M108" s="85"/>
      <c r="N108" s="158"/>
      <c r="O108" s="158"/>
      <c r="P108" s="159"/>
      <c r="Q108" s="160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</row>
    <row r="109">
      <c r="A109" s="139">
        <v>45566.0</v>
      </c>
      <c r="B109" s="140" t="s">
        <v>295</v>
      </c>
      <c r="C109" s="141" t="s">
        <v>11</v>
      </c>
      <c r="D109" s="140" t="s">
        <v>245</v>
      </c>
      <c r="E109" s="141"/>
      <c r="F109" s="141" t="s">
        <v>349</v>
      </c>
      <c r="G109" s="142">
        <v>6.07630942E8</v>
      </c>
      <c r="H109" s="142" t="s">
        <v>350</v>
      </c>
      <c r="I109" s="141" t="s">
        <v>349</v>
      </c>
      <c r="J109" s="143" t="s">
        <v>349</v>
      </c>
      <c r="K109" s="142">
        <v>6.07630942E8</v>
      </c>
      <c r="L109" s="144"/>
      <c r="M109" s="85"/>
      <c r="N109" s="37"/>
      <c r="O109" s="37"/>
      <c r="P109" s="37"/>
      <c r="Q109" s="37"/>
      <c r="R109" s="37"/>
      <c r="S109" s="37"/>
      <c r="T109" s="38"/>
      <c r="U109" s="39"/>
      <c r="V109" s="38"/>
      <c r="W109" s="39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</row>
    <row r="110">
      <c r="A110" s="139">
        <v>45566.0</v>
      </c>
      <c r="B110" s="140" t="s">
        <v>295</v>
      </c>
      <c r="C110" s="141" t="s">
        <v>11</v>
      </c>
      <c r="D110" s="140"/>
      <c r="E110" s="141"/>
      <c r="F110" s="141" t="s">
        <v>351</v>
      </c>
      <c r="G110" s="142">
        <v>6.03633065E8</v>
      </c>
      <c r="H110" s="142" t="s">
        <v>352</v>
      </c>
      <c r="I110" s="141" t="s">
        <v>351</v>
      </c>
      <c r="J110" s="143" t="s">
        <v>351</v>
      </c>
      <c r="K110" s="142">
        <v>6.03633065E8</v>
      </c>
      <c r="L110" s="144"/>
      <c r="M110" s="85"/>
      <c r="N110" s="37"/>
      <c r="O110" s="37"/>
      <c r="P110" s="37"/>
      <c r="Q110" s="37"/>
      <c r="R110" s="37"/>
      <c r="S110" s="37"/>
      <c r="T110" s="38"/>
      <c r="U110" s="39"/>
      <c r="V110" s="38"/>
      <c r="W110" s="39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</row>
    <row r="111">
      <c r="A111" s="139">
        <v>45566.0</v>
      </c>
      <c r="B111" s="140" t="s">
        <v>295</v>
      </c>
      <c r="C111" s="141" t="s">
        <v>11</v>
      </c>
      <c r="D111" s="140"/>
      <c r="E111" s="141"/>
      <c r="F111" s="141" t="s">
        <v>353</v>
      </c>
      <c r="G111" s="142">
        <f>+5511985529116</f>
        <v>5511985529116</v>
      </c>
      <c r="H111" s="142" t="s">
        <v>354</v>
      </c>
      <c r="I111" s="141" t="s">
        <v>353</v>
      </c>
      <c r="J111" s="143" t="s">
        <v>353</v>
      </c>
      <c r="K111" s="142">
        <f>+5511985529116</f>
        <v>5511985529116</v>
      </c>
      <c r="L111" s="144"/>
      <c r="M111" s="85"/>
      <c r="N111" s="37"/>
      <c r="O111" s="37"/>
      <c r="P111" s="37"/>
      <c r="Q111" s="37"/>
      <c r="R111" s="37"/>
      <c r="S111" s="37"/>
      <c r="T111" s="38"/>
      <c r="U111" s="39"/>
      <c r="V111" s="38"/>
      <c r="W111" s="39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</row>
    <row r="112">
      <c r="A112" s="139">
        <v>45566.0</v>
      </c>
      <c r="B112" s="140" t="s">
        <v>295</v>
      </c>
      <c r="C112" s="141" t="s">
        <v>11</v>
      </c>
      <c r="D112" s="140"/>
      <c r="E112" s="141"/>
      <c r="F112" s="141" t="s">
        <v>355</v>
      </c>
      <c r="G112" s="141">
        <v>7.22222773E8</v>
      </c>
      <c r="H112" s="142" t="s">
        <v>356</v>
      </c>
      <c r="I112" s="141" t="s">
        <v>357</v>
      </c>
      <c r="J112" s="141" t="s">
        <v>355</v>
      </c>
      <c r="K112" s="141">
        <v>7.22222773E8</v>
      </c>
      <c r="L112" s="157"/>
      <c r="N112" s="150"/>
      <c r="O112" s="150"/>
      <c r="P112" s="150"/>
      <c r="Q112" s="150"/>
      <c r="R112" s="150"/>
      <c r="S112" s="150"/>
      <c r="T112" s="151"/>
      <c r="U112" s="152"/>
      <c r="V112" s="151"/>
      <c r="W112" s="152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</row>
    <row r="113">
      <c r="A113" s="139">
        <v>45566.0</v>
      </c>
      <c r="B113" s="140" t="s">
        <v>295</v>
      </c>
      <c r="C113" s="141" t="s">
        <v>11</v>
      </c>
      <c r="D113" s="140"/>
      <c r="E113" s="141"/>
      <c r="F113" s="141" t="s">
        <v>358</v>
      </c>
      <c r="G113" s="141">
        <v>6.93525647E8</v>
      </c>
      <c r="H113" s="142" t="s">
        <v>359</v>
      </c>
      <c r="I113" s="141"/>
      <c r="J113" s="141" t="s">
        <v>358</v>
      </c>
      <c r="K113" s="141">
        <v>6.93525647E8</v>
      </c>
      <c r="L113" s="149"/>
      <c r="M113" s="85"/>
      <c r="N113" s="37"/>
      <c r="O113" s="37"/>
      <c r="P113" s="37"/>
      <c r="Q113" s="37"/>
      <c r="R113" s="37"/>
      <c r="S113" s="37"/>
      <c r="T113" s="38"/>
      <c r="U113" s="39"/>
      <c r="V113" s="38"/>
      <c r="W113" s="39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</row>
    <row r="114">
      <c r="A114" s="139">
        <v>45566.0</v>
      </c>
      <c r="B114" s="140" t="s">
        <v>295</v>
      </c>
      <c r="C114" s="141" t="s">
        <v>11</v>
      </c>
      <c r="D114" s="140"/>
      <c r="E114" s="141"/>
      <c r="F114" s="141" t="s">
        <v>360</v>
      </c>
      <c r="G114" s="142">
        <v>6.8460321E8</v>
      </c>
      <c r="H114" s="142" t="s">
        <v>361</v>
      </c>
      <c r="I114" s="141" t="s">
        <v>362</v>
      </c>
      <c r="J114" s="141" t="s">
        <v>360</v>
      </c>
      <c r="K114" s="142">
        <v>6.8460321E8</v>
      </c>
      <c r="L114" s="157"/>
      <c r="M114" s="85"/>
      <c r="N114" s="37"/>
      <c r="O114" s="37"/>
      <c r="P114" s="37"/>
      <c r="Q114" s="37"/>
      <c r="R114" s="37"/>
      <c r="S114" s="37"/>
      <c r="T114" s="38"/>
      <c r="U114" s="39"/>
      <c r="V114" s="38"/>
      <c r="W114" s="39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</row>
    <row r="115">
      <c r="A115" s="139">
        <v>45566.0</v>
      </c>
      <c r="B115" s="140" t="s">
        <v>295</v>
      </c>
      <c r="C115" s="141" t="s">
        <v>11</v>
      </c>
      <c r="D115" s="140"/>
      <c r="E115" s="141"/>
      <c r="F115" s="141" t="s">
        <v>363</v>
      </c>
      <c r="G115" s="142">
        <v>6.8964595E8</v>
      </c>
      <c r="H115" s="142" t="s">
        <v>364</v>
      </c>
      <c r="I115" s="141" t="s">
        <v>365</v>
      </c>
      <c r="J115" s="141" t="s">
        <v>366</v>
      </c>
      <c r="K115" s="142">
        <v>6.8964595E8</v>
      </c>
      <c r="L115" s="144"/>
      <c r="M115" s="85"/>
      <c r="N115" s="37"/>
      <c r="O115" s="37"/>
      <c r="P115" s="37"/>
      <c r="Q115" s="37"/>
      <c r="R115" s="37"/>
      <c r="S115" s="37"/>
      <c r="T115" s="38"/>
      <c r="U115" s="39"/>
      <c r="V115" s="38"/>
      <c r="W115" s="39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</row>
    <row r="116">
      <c r="A116" s="139">
        <v>45566.0</v>
      </c>
      <c r="B116" s="140" t="s">
        <v>295</v>
      </c>
      <c r="C116" s="141" t="s">
        <v>11</v>
      </c>
      <c r="D116" s="140"/>
      <c r="E116" s="141"/>
      <c r="F116" s="141" t="s">
        <v>367</v>
      </c>
      <c r="G116" s="142">
        <v>6.36183435E8</v>
      </c>
      <c r="H116" s="142" t="s">
        <v>368</v>
      </c>
      <c r="I116" s="141"/>
      <c r="J116" s="141" t="s">
        <v>367</v>
      </c>
      <c r="K116" s="142">
        <v>6.36183435E8</v>
      </c>
      <c r="L116" s="157"/>
      <c r="M116" s="85"/>
      <c r="N116" s="37"/>
      <c r="O116" s="37"/>
      <c r="P116" s="37"/>
      <c r="Q116" s="37"/>
      <c r="R116" s="37"/>
      <c r="S116" s="37"/>
      <c r="T116" s="38"/>
      <c r="U116" s="39"/>
      <c r="V116" s="38"/>
      <c r="W116" s="39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</row>
    <row r="117">
      <c r="A117" s="139">
        <v>45748.0</v>
      </c>
      <c r="B117" s="140" t="s">
        <v>295</v>
      </c>
      <c r="C117" s="141" t="s">
        <v>29</v>
      </c>
      <c r="D117" s="140"/>
      <c r="E117" s="141"/>
      <c r="F117" s="141" t="s">
        <v>369</v>
      </c>
      <c r="G117" s="142">
        <v>6.15146468E8</v>
      </c>
      <c r="H117" s="142" t="s">
        <v>370</v>
      </c>
      <c r="I117" s="141" t="s">
        <v>371</v>
      </c>
      <c r="J117" s="141" t="s">
        <v>369</v>
      </c>
      <c r="K117" s="142">
        <v>6.15146468E8</v>
      </c>
      <c r="L117" s="157"/>
      <c r="M117" s="85"/>
      <c r="N117" s="37"/>
      <c r="O117" s="37"/>
      <c r="P117" s="37"/>
      <c r="Q117" s="37"/>
      <c r="R117" s="37"/>
      <c r="S117" s="37"/>
      <c r="T117" s="38"/>
      <c r="U117" s="39"/>
      <c r="V117" s="38"/>
      <c r="W117" s="39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</row>
    <row r="118">
      <c r="A118" s="139"/>
      <c r="B118" s="140"/>
      <c r="C118" s="141"/>
      <c r="D118" s="140"/>
      <c r="E118" s="141"/>
      <c r="F118" s="141"/>
      <c r="G118" s="142"/>
      <c r="H118" s="142"/>
      <c r="I118" s="143"/>
      <c r="J118" s="141"/>
      <c r="K118" s="142"/>
      <c r="L118" s="144"/>
      <c r="M118" s="85"/>
      <c r="N118" s="37"/>
      <c r="O118" s="37"/>
      <c r="P118" s="37"/>
      <c r="Q118" s="37"/>
      <c r="R118" s="37"/>
      <c r="S118" s="37"/>
      <c r="T118" s="38"/>
      <c r="U118" s="39"/>
      <c r="V118" s="38"/>
      <c r="W118" s="39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</row>
    <row r="119">
      <c r="A119" s="161">
        <v>45597.0</v>
      </c>
      <c r="B119" s="161">
        <v>45961.0</v>
      </c>
      <c r="C119" s="162" t="s">
        <v>11</v>
      </c>
      <c r="D119" s="163"/>
      <c r="E119" s="162"/>
      <c r="F119" s="162" t="s">
        <v>372</v>
      </c>
      <c r="G119" s="164">
        <v>6.15178019E8</v>
      </c>
      <c r="H119" s="164" t="s">
        <v>373</v>
      </c>
      <c r="I119" s="162" t="s">
        <v>374</v>
      </c>
      <c r="J119" s="162" t="s">
        <v>372</v>
      </c>
      <c r="K119" s="164">
        <v>6.15178019E8</v>
      </c>
      <c r="L119" s="165"/>
      <c r="M119" s="85"/>
      <c r="N119" s="37"/>
      <c r="O119" s="37"/>
      <c r="P119" s="37"/>
      <c r="Q119" s="37"/>
      <c r="R119" s="37"/>
      <c r="S119" s="37"/>
      <c r="T119" s="38"/>
      <c r="U119" s="39"/>
      <c r="V119" s="38"/>
      <c r="W119" s="39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</row>
    <row r="120">
      <c r="A120" s="161">
        <v>45597.0</v>
      </c>
      <c r="B120" s="161">
        <v>45961.0</v>
      </c>
      <c r="C120" s="162" t="s">
        <v>11</v>
      </c>
      <c r="D120" s="163" t="s">
        <v>343</v>
      </c>
      <c r="E120" s="162" t="s">
        <v>375</v>
      </c>
      <c r="F120" s="162" t="s">
        <v>376</v>
      </c>
      <c r="G120" s="164">
        <v>6.81049057E8</v>
      </c>
      <c r="H120" s="164" t="s">
        <v>377</v>
      </c>
      <c r="I120" s="162" t="s">
        <v>378</v>
      </c>
      <c r="J120" s="162" t="s">
        <v>376</v>
      </c>
      <c r="K120" s="164">
        <v>6.81049057E8</v>
      </c>
      <c r="L120" s="165"/>
      <c r="M120" s="85"/>
      <c r="N120" s="37"/>
      <c r="O120" s="37"/>
      <c r="P120" s="37"/>
      <c r="Q120" s="37"/>
      <c r="R120" s="37"/>
      <c r="S120" s="37"/>
      <c r="T120" s="38"/>
      <c r="U120" s="39"/>
      <c r="V120" s="38"/>
      <c r="W120" s="39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</row>
    <row r="121">
      <c r="A121" s="161">
        <v>45597.0</v>
      </c>
      <c r="B121" s="161">
        <v>45961.0</v>
      </c>
      <c r="C121" s="162" t="s">
        <v>11</v>
      </c>
      <c r="D121" s="163"/>
      <c r="E121" s="162"/>
      <c r="F121" s="162" t="s">
        <v>379</v>
      </c>
      <c r="G121" s="164" t="s">
        <v>380</v>
      </c>
      <c r="H121" s="164" t="s">
        <v>381</v>
      </c>
      <c r="I121" s="162" t="s">
        <v>379</v>
      </c>
      <c r="J121" s="162" t="s">
        <v>379</v>
      </c>
      <c r="K121" s="164" t="s">
        <v>380</v>
      </c>
      <c r="L121" s="165"/>
      <c r="M121" s="85"/>
      <c r="N121" s="37"/>
      <c r="O121" s="37"/>
      <c r="P121" s="37"/>
      <c r="Q121" s="37"/>
      <c r="R121" s="37"/>
      <c r="S121" s="37"/>
      <c r="T121" s="38"/>
      <c r="U121" s="39"/>
      <c r="V121" s="38"/>
      <c r="W121" s="39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</row>
    <row r="122">
      <c r="A122" s="161">
        <v>45597.0</v>
      </c>
      <c r="B122" s="161">
        <v>45961.0</v>
      </c>
      <c r="C122" s="162" t="s">
        <v>11</v>
      </c>
      <c r="D122" s="163"/>
      <c r="E122" s="162"/>
      <c r="F122" s="162" t="s">
        <v>382</v>
      </c>
      <c r="G122" s="164">
        <v>6.77227206E8</v>
      </c>
      <c r="H122" s="164" t="s">
        <v>383</v>
      </c>
      <c r="I122" s="162" t="s">
        <v>382</v>
      </c>
      <c r="J122" s="162" t="s">
        <v>382</v>
      </c>
      <c r="K122" s="166">
        <v>6.77227206E8</v>
      </c>
      <c r="L122" s="165"/>
      <c r="M122" s="85"/>
      <c r="N122" s="37"/>
      <c r="O122" s="37"/>
      <c r="P122" s="37"/>
      <c r="Q122" s="37"/>
      <c r="R122" s="37"/>
      <c r="S122" s="37"/>
      <c r="T122" s="38"/>
      <c r="U122" s="39"/>
      <c r="V122" s="38"/>
      <c r="W122" s="39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</row>
    <row r="123">
      <c r="A123" s="161">
        <v>45597.0</v>
      </c>
      <c r="B123" s="161">
        <v>45961.0</v>
      </c>
      <c r="C123" s="162" t="s">
        <v>11</v>
      </c>
      <c r="D123" s="163"/>
      <c r="E123" s="162"/>
      <c r="F123" s="162" t="s">
        <v>384</v>
      </c>
      <c r="G123" s="164">
        <v>6.44019159E8</v>
      </c>
      <c r="H123" s="164" t="s">
        <v>385</v>
      </c>
      <c r="I123" s="162" t="s">
        <v>386</v>
      </c>
      <c r="J123" s="162" t="s">
        <v>384</v>
      </c>
      <c r="K123" s="166"/>
      <c r="L123" s="165"/>
      <c r="M123" s="85"/>
      <c r="N123" s="37"/>
      <c r="O123" s="37"/>
      <c r="P123" s="37"/>
      <c r="Q123" s="37"/>
      <c r="R123" s="37"/>
      <c r="S123" s="37"/>
      <c r="T123" s="38"/>
      <c r="U123" s="39"/>
      <c r="V123" s="38"/>
      <c r="W123" s="39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</row>
    <row r="124">
      <c r="A124" s="161">
        <v>45597.0</v>
      </c>
      <c r="B124" s="161">
        <v>45961.0</v>
      </c>
      <c r="C124" s="162" t="s">
        <v>11</v>
      </c>
      <c r="D124" s="163"/>
      <c r="E124" s="162"/>
      <c r="F124" s="162" t="s">
        <v>387</v>
      </c>
      <c r="G124" s="164">
        <f>+351925902378</f>
        <v>351925902378</v>
      </c>
      <c r="H124" s="164" t="s">
        <v>388</v>
      </c>
      <c r="I124" s="162" t="s">
        <v>389</v>
      </c>
      <c r="J124" s="162" t="s">
        <v>387</v>
      </c>
      <c r="K124" s="166"/>
      <c r="L124" s="165"/>
      <c r="M124" s="85"/>
      <c r="N124" s="37"/>
      <c r="O124" s="37"/>
      <c r="P124" s="37"/>
      <c r="Q124" s="37"/>
      <c r="R124" s="37"/>
      <c r="S124" s="37"/>
      <c r="T124" s="38"/>
      <c r="U124" s="39"/>
      <c r="V124" s="38"/>
      <c r="W124" s="39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</row>
    <row r="125">
      <c r="A125" s="161">
        <v>45597.0</v>
      </c>
      <c r="B125" s="161">
        <v>45961.0</v>
      </c>
      <c r="C125" s="162" t="s">
        <v>11</v>
      </c>
      <c r="D125" s="163"/>
      <c r="E125" s="162"/>
      <c r="F125" s="162" t="s">
        <v>390</v>
      </c>
      <c r="G125" s="164">
        <v>6.78406292E8</v>
      </c>
      <c r="H125" s="164" t="s">
        <v>391</v>
      </c>
      <c r="I125" s="162" t="s">
        <v>392</v>
      </c>
      <c r="J125" s="162" t="s">
        <v>390</v>
      </c>
      <c r="K125" s="166">
        <v>6.78406292E8</v>
      </c>
      <c r="L125" s="165"/>
      <c r="M125" s="85"/>
      <c r="N125" s="37"/>
      <c r="O125" s="37"/>
      <c r="P125" s="37"/>
      <c r="Q125" s="37"/>
      <c r="R125" s="37"/>
      <c r="S125" s="37"/>
      <c r="T125" s="38"/>
      <c r="U125" s="39"/>
      <c r="V125" s="38"/>
      <c r="W125" s="39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</row>
    <row r="126">
      <c r="A126" s="161">
        <v>45597.0</v>
      </c>
      <c r="B126" s="161">
        <v>45961.0</v>
      </c>
      <c r="C126" s="162" t="s">
        <v>11</v>
      </c>
      <c r="D126" s="161"/>
      <c r="E126" s="161"/>
      <c r="F126" s="162" t="s">
        <v>393</v>
      </c>
      <c r="G126" s="162">
        <v>6.01610104E8</v>
      </c>
      <c r="H126" s="164" t="s">
        <v>394</v>
      </c>
      <c r="I126" s="162" t="s">
        <v>395</v>
      </c>
      <c r="J126" s="162" t="s">
        <v>393</v>
      </c>
      <c r="K126" s="162">
        <v>6.01610104E8</v>
      </c>
      <c r="L126" s="165"/>
      <c r="M126" s="85"/>
      <c r="N126" s="37"/>
      <c r="O126" s="37"/>
      <c r="P126" s="37"/>
      <c r="Q126" s="37"/>
      <c r="R126" s="37"/>
      <c r="S126" s="37"/>
      <c r="T126" s="38"/>
      <c r="U126" s="39"/>
      <c r="V126" s="38"/>
      <c r="W126" s="39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</row>
    <row r="127">
      <c r="A127" s="161">
        <v>45597.0</v>
      </c>
      <c r="B127" s="161">
        <v>45961.0</v>
      </c>
      <c r="C127" s="162" t="s">
        <v>11</v>
      </c>
      <c r="D127" s="163"/>
      <c r="E127" s="162"/>
      <c r="F127" s="162" t="s">
        <v>396</v>
      </c>
      <c r="G127" s="164">
        <v>6.09841331E8</v>
      </c>
      <c r="H127" s="167" t="s">
        <v>397</v>
      </c>
      <c r="I127" s="162" t="s">
        <v>398</v>
      </c>
      <c r="J127" s="162" t="s">
        <v>396</v>
      </c>
      <c r="K127" s="166"/>
      <c r="L127" s="165"/>
      <c r="M127" s="85"/>
      <c r="N127" s="37"/>
      <c r="O127" s="37"/>
      <c r="P127" s="37"/>
      <c r="Q127" s="37"/>
      <c r="R127" s="37"/>
      <c r="S127" s="37"/>
      <c r="T127" s="38"/>
      <c r="U127" s="39"/>
      <c r="V127" s="38"/>
      <c r="W127" s="39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</row>
    <row r="128">
      <c r="A128" s="161">
        <v>45597.0</v>
      </c>
      <c r="B128" s="161">
        <v>45961.0</v>
      </c>
      <c r="C128" s="162" t="s">
        <v>11</v>
      </c>
      <c r="D128" s="163"/>
      <c r="E128" s="162"/>
      <c r="F128" s="168" t="s">
        <v>399</v>
      </c>
      <c r="G128" s="164">
        <v>6.84315977E8</v>
      </c>
      <c r="H128" s="164" t="s">
        <v>400</v>
      </c>
      <c r="I128" s="168" t="s">
        <v>401</v>
      </c>
      <c r="J128" s="168" t="s">
        <v>399</v>
      </c>
      <c r="K128" s="164"/>
      <c r="L128" s="165"/>
      <c r="M128" s="85"/>
      <c r="N128" s="37"/>
      <c r="O128" s="37"/>
      <c r="P128" s="37"/>
      <c r="Q128" s="37"/>
      <c r="R128" s="37"/>
      <c r="S128" s="37"/>
      <c r="T128" s="38"/>
      <c r="U128" s="39"/>
      <c r="V128" s="38"/>
      <c r="W128" s="39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</row>
    <row r="129">
      <c r="A129" s="161">
        <v>45597.0</v>
      </c>
      <c r="B129" s="161">
        <v>45961.0</v>
      </c>
      <c r="C129" s="162" t="s">
        <v>11</v>
      </c>
      <c r="D129" s="163" t="s">
        <v>343</v>
      </c>
      <c r="E129" s="162" t="s">
        <v>375</v>
      </c>
      <c r="F129" s="162" t="s">
        <v>402</v>
      </c>
      <c r="G129" s="162">
        <v>6.14153869E8</v>
      </c>
      <c r="H129" s="164" t="s">
        <v>403</v>
      </c>
      <c r="I129" s="162" t="s">
        <v>404</v>
      </c>
      <c r="J129" s="162" t="s">
        <v>402</v>
      </c>
      <c r="K129" s="162">
        <v>6.14153869E8</v>
      </c>
      <c r="L129" s="165"/>
      <c r="M129" s="85"/>
      <c r="N129" s="37"/>
      <c r="O129" s="37"/>
      <c r="P129" s="37"/>
      <c r="Q129" s="37"/>
      <c r="R129" s="37"/>
      <c r="S129" s="37"/>
      <c r="T129" s="38"/>
      <c r="U129" s="39"/>
      <c r="V129" s="38"/>
      <c r="W129" s="39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</row>
    <row r="130">
      <c r="A130" s="161">
        <v>45597.0</v>
      </c>
      <c r="B130" s="161">
        <v>45961.0</v>
      </c>
      <c r="C130" s="162" t="s">
        <v>11</v>
      </c>
      <c r="D130" s="163"/>
      <c r="E130" s="162"/>
      <c r="F130" s="162" t="s">
        <v>405</v>
      </c>
      <c r="G130" s="162">
        <v>6.08005007E8</v>
      </c>
      <c r="H130" s="164" t="s">
        <v>406</v>
      </c>
      <c r="I130" s="162" t="s">
        <v>407</v>
      </c>
      <c r="J130" s="162" t="s">
        <v>405</v>
      </c>
      <c r="K130" s="162">
        <v>6.08005007E8</v>
      </c>
      <c r="L130" s="165"/>
      <c r="M130" s="85"/>
      <c r="N130" s="37"/>
      <c r="O130" s="37"/>
      <c r="P130" s="37"/>
      <c r="Q130" s="37"/>
      <c r="R130" s="37"/>
      <c r="S130" s="37"/>
      <c r="T130" s="38"/>
      <c r="U130" s="39"/>
      <c r="V130" s="38"/>
      <c r="W130" s="39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</row>
    <row r="131">
      <c r="A131" s="161">
        <v>45597.0</v>
      </c>
      <c r="B131" s="161">
        <v>45961.0</v>
      </c>
      <c r="C131" s="162" t="s">
        <v>11</v>
      </c>
      <c r="D131" s="163"/>
      <c r="E131" s="162"/>
      <c r="F131" s="162" t="s">
        <v>408</v>
      </c>
      <c r="G131" s="162">
        <v>6.99940228E8</v>
      </c>
      <c r="H131" s="164" t="s">
        <v>409</v>
      </c>
      <c r="I131" s="162" t="s">
        <v>408</v>
      </c>
      <c r="J131" s="162" t="s">
        <v>408</v>
      </c>
      <c r="K131" s="162">
        <v>6.99940228E8</v>
      </c>
      <c r="L131" s="168"/>
      <c r="M131" s="85"/>
      <c r="N131" s="37"/>
      <c r="O131" s="37"/>
      <c r="P131" s="37"/>
      <c r="Q131" s="169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</row>
    <row r="132">
      <c r="A132" s="161">
        <v>45597.0</v>
      </c>
      <c r="B132" s="161">
        <v>45961.0</v>
      </c>
      <c r="C132" s="162" t="s">
        <v>11</v>
      </c>
      <c r="D132" s="163"/>
      <c r="E132" s="162"/>
      <c r="F132" s="162" t="s">
        <v>410</v>
      </c>
      <c r="G132" s="162">
        <v>6.81980745E8</v>
      </c>
      <c r="H132" s="164" t="s">
        <v>411</v>
      </c>
      <c r="I132" s="162" t="s">
        <v>412</v>
      </c>
      <c r="J132" s="162" t="s">
        <v>410</v>
      </c>
      <c r="K132" s="162">
        <v>6.81980745E8</v>
      </c>
      <c r="L132" s="168"/>
      <c r="M132" s="85"/>
      <c r="N132" s="37"/>
      <c r="O132" s="37"/>
      <c r="P132" s="37"/>
      <c r="Q132" s="169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</row>
    <row r="133">
      <c r="A133" s="161">
        <v>45597.0</v>
      </c>
      <c r="B133" s="161">
        <v>45961.0</v>
      </c>
      <c r="C133" s="162" t="s">
        <v>11</v>
      </c>
      <c r="D133" s="163"/>
      <c r="E133" s="162"/>
      <c r="F133" s="162" t="s">
        <v>413</v>
      </c>
      <c r="G133" s="162">
        <v>6.03852491E8</v>
      </c>
      <c r="H133" s="164" t="s">
        <v>414</v>
      </c>
      <c r="I133" s="162" t="s">
        <v>415</v>
      </c>
      <c r="J133" s="162" t="s">
        <v>413</v>
      </c>
      <c r="K133" s="162">
        <v>6.03852491E8</v>
      </c>
      <c r="L133" s="168" t="s">
        <v>416</v>
      </c>
      <c r="M133" s="85"/>
      <c r="N133" s="37"/>
      <c r="O133" s="37"/>
      <c r="P133" s="37"/>
      <c r="Q133" s="169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</row>
    <row r="134">
      <c r="A134" s="161">
        <v>45597.0</v>
      </c>
      <c r="B134" s="161">
        <v>45961.0</v>
      </c>
      <c r="C134" s="162" t="s">
        <v>11</v>
      </c>
      <c r="D134" s="163"/>
      <c r="E134" s="162"/>
      <c r="F134" s="162" t="s">
        <v>417</v>
      </c>
      <c r="G134" s="162">
        <v>6.4715171E8</v>
      </c>
      <c r="H134" s="164" t="s">
        <v>418</v>
      </c>
      <c r="I134" s="162"/>
      <c r="J134" s="162" t="s">
        <v>417</v>
      </c>
      <c r="K134" s="162">
        <v>6.4715171E8</v>
      </c>
      <c r="L134" s="168" t="s">
        <v>419</v>
      </c>
      <c r="M134" s="85"/>
      <c r="N134" s="37"/>
      <c r="O134" s="37"/>
      <c r="P134" s="37"/>
      <c r="Q134" s="169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</row>
    <row r="135">
      <c r="A135" s="161">
        <v>45597.0</v>
      </c>
      <c r="B135" s="161">
        <v>45961.0</v>
      </c>
      <c r="C135" s="162" t="s">
        <v>11</v>
      </c>
      <c r="D135" s="163"/>
      <c r="E135" s="162"/>
      <c r="F135" s="162" t="s">
        <v>420</v>
      </c>
      <c r="G135" s="164" t="s">
        <v>421</v>
      </c>
      <c r="H135" s="164" t="s">
        <v>422</v>
      </c>
      <c r="I135" s="162" t="s">
        <v>423</v>
      </c>
      <c r="J135" s="162" t="s">
        <v>424</v>
      </c>
      <c r="K135" s="164" t="s">
        <v>421</v>
      </c>
      <c r="L135" s="168"/>
      <c r="M135" s="85"/>
      <c r="N135" s="37"/>
      <c r="O135" s="37"/>
      <c r="P135" s="37"/>
      <c r="Q135" s="169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</row>
    <row r="136">
      <c r="A136" s="161">
        <v>45597.0</v>
      </c>
      <c r="B136" s="161">
        <v>45961.0</v>
      </c>
      <c r="C136" s="162" t="s">
        <v>425</v>
      </c>
      <c r="D136" s="163"/>
      <c r="E136" s="162"/>
      <c r="F136" s="162" t="s">
        <v>426</v>
      </c>
      <c r="G136" s="162">
        <v>6.57621355E8</v>
      </c>
      <c r="H136" s="164" t="s">
        <v>427</v>
      </c>
      <c r="I136" s="162" t="s">
        <v>428</v>
      </c>
      <c r="J136" s="162" t="s">
        <v>426</v>
      </c>
      <c r="K136" s="162">
        <v>6.57621355E8</v>
      </c>
      <c r="L136" s="162"/>
      <c r="M136" s="170"/>
      <c r="N136" s="48"/>
      <c r="O136" s="48"/>
      <c r="P136" s="48"/>
      <c r="Q136" s="171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</row>
    <row r="137">
      <c r="A137" s="161">
        <v>45597.0</v>
      </c>
      <c r="B137" s="161">
        <v>45961.0</v>
      </c>
      <c r="C137" s="162" t="s">
        <v>11</v>
      </c>
      <c r="D137" s="163"/>
      <c r="E137" s="162"/>
      <c r="F137" s="162" t="s">
        <v>429</v>
      </c>
      <c r="G137" s="162">
        <v>6.29762311E8</v>
      </c>
      <c r="H137" s="164" t="s">
        <v>430</v>
      </c>
      <c r="I137" s="162" t="s">
        <v>431</v>
      </c>
      <c r="J137" s="162" t="s">
        <v>429</v>
      </c>
      <c r="K137" s="162">
        <v>6.29762311E8</v>
      </c>
      <c r="L137" s="168"/>
      <c r="M137" s="26"/>
      <c r="N137" s="37"/>
      <c r="O137" s="37"/>
      <c r="P137" s="37"/>
      <c r="Q137" s="169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</row>
    <row r="138" ht="14.25" customHeight="1">
      <c r="A138" s="161">
        <v>45597.0</v>
      </c>
      <c r="B138" s="161">
        <v>45961.0</v>
      </c>
      <c r="C138" s="162" t="s">
        <v>425</v>
      </c>
      <c r="D138" s="172"/>
      <c r="E138" s="173"/>
      <c r="F138" s="162" t="s">
        <v>432</v>
      </c>
      <c r="G138" s="162">
        <v>6.16660419E8</v>
      </c>
      <c r="H138" s="164" t="s">
        <v>433</v>
      </c>
      <c r="I138" s="162" t="s">
        <v>434</v>
      </c>
      <c r="J138" s="162" t="s">
        <v>432</v>
      </c>
      <c r="K138" s="162">
        <v>6.16660419E8</v>
      </c>
      <c r="L138" s="174"/>
      <c r="M138" s="170"/>
      <c r="N138" s="48"/>
      <c r="O138" s="48"/>
      <c r="P138" s="48"/>
      <c r="Q138" s="171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</row>
    <row r="139" ht="15.0" customHeight="1">
      <c r="A139" s="161">
        <v>45597.0</v>
      </c>
      <c r="B139" s="161">
        <v>45961.0</v>
      </c>
      <c r="C139" s="162" t="s">
        <v>11</v>
      </c>
      <c r="D139" s="172"/>
      <c r="E139" s="173"/>
      <c r="F139" s="162" t="s">
        <v>435</v>
      </c>
      <c r="G139" s="162"/>
      <c r="H139" s="164" t="s">
        <v>436</v>
      </c>
      <c r="I139" s="162" t="s">
        <v>437</v>
      </c>
      <c r="J139" s="162" t="s">
        <v>438</v>
      </c>
      <c r="K139" s="162" t="s">
        <v>439</v>
      </c>
      <c r="L139" s="174"/>
      <c r="M139" s="170"/>
      <c r="N139" s="48"/>
      <c r="O139" s="48"/>
      <c r="P139" s="48"/>
      <c r="Q139" s="171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</row>
    <row r="140" ht="15.0" customHeight="1">
      <c r="A140" s="161">
        <v>45597.0</v>
      </c>
      <c r="B140" s="161">
        <v>45961.0</v>
      </c>
      <c r="C140" s="162" t="s">
        <v>425</v>
      </c>
      <c r="D140" s="175"/>
      <c r="E140" s="176"/>
      <c r="F140" s="176" t="s">
        <v>440</v>
      </c>
      <c r="G140" s="176">
        <v>6.11198702E8</v>
      </c>
      <c r="H140" s="177" t="s">
        <v>441</v>
      </c>
      <c r="I140" s="176" t="s">
        <v>442</v>
      </c>
      <c r="J140" s="176" t="s">
        <v>440</v>
      </c>
      <c r="K140" s="176">
        <v>6.11198702E8</v>
      </c>
      <c r="L140" s="178"/>
    </row>
    <row r="141" ht="14.25" customHeight="1">
      <c r="A141" s="161">
        <v>45597.0</v>
      </c>
      <c r="B141" s="161">
        <v>45961.0</v>
      </c>
      <c r="C141" s="162" t="s">
        <v>425</v>
      </c>
      <c r="D141" s="175"/>
      <c r="E141" s="176"/>
      <c r="F141" s="176" t="s">
        <v>443</v>
      </c>
      <c r="G141" s="176">
        <v>6.52331852E8</v>
      </c>
      <c r="H141" s="179" t="s">
        <v>444</v>
      </c>
      <c r="I141" s="176" t="s">
        <v>445</v>
      </c>
      <c r="J141" s="176" t="s">
        <v>443</v>
      </c>
      <c r="K141" s="176">
        <v>6.52331852E8</v>
      </c>
      <c r="L141" s="178"/>
    </row>
    <row r="142" ht="41.25" customHeight="1">
      <c r="A142" s="161">
        <v>45597.0</v>
      </c>
      <c r="B142" s="161">
        <v>45961.0</v>
      </c>
      <c r="C142" s="162" t="s">
        <v>11</v>
      </c>
      <c r="D142" s="175"/>
      <c r="E142" s="176"/>
      <c r="F142" s="176" t="s">
        <v>446</v>
      </c>
      <c r="G142" s="176"/>
      <c r="H142" s="179" t="s">
        <v>447</v>
      </c>
      <c r="I142" s="176" t="s">
        <v>448</v>
      </c>
      <c r="J142" s="176" t="s">
        <v>449</v>
      </c>
      <c r="K142" s="176">
        <v>6.3360906E8</v>
      </c>
      <c r="L142" s="178"/>
    </row>
    <row r="143">
      <c r="A143" s="161">
        <v>45597.0</v>
      </c>
      <c r="B143" s="161">
        <v>45961.0</v>
      </c>
      <c r="C143" s="162" t="s">
        <v>11</v>
      </c>
      <c r="D143" s="163"/>
      <c r="E143" s="162"/>
      <c r="F143" s="162" t="s">
        <v>450</v>
      </c>
      <c r="G143" s="162">
        <v>6.89888706E8</v>
      </c>
      <c r="H143" s="164" t="s">
        <v>451</v>
      </c>
      <c r="I143" s="162" t="s">
        <v>452</v>
      </c>
      <c r="J143" s="162" t="s">
        <v>450</v>
      </c>
      <c r="K143" s="162">
        <v>6.89888706E8</v>
      </c>
      <c r="L143" s="168"/>
      <c r="M143" s="26"/>
      <c r="N143" s="37"/>
      <c r="O143" s="37"/>
      <c r="P143" s="37"/>
      <c r="Q143" s="169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</row>
    <row r="144">
      <c r="A144" s="161">
        <v>45597.0</v>
      </c>
      <c r="B144" s="161">
        <v>45961.0</v>
      </c>
      <c r="C144" s="162" t="s">
        <v>11</v>
      </c>
      <c r="D144" s="163"/>
      <c r="E144" s="162"/>
      <c r="F144" s="162" t="s">
        <v>453</v>
      </c>
      <c r="G144" s="162">
        <v>7.47792428E8</v>
      </c>
      <c r="H144" s="164" t="s">
        <v>454</v>
      </c>
      <c r="I144" s="162" t="s">
        <v>455</v>
      </c>
      <c r="J144" s="162" t="s">
        <v>453</v>
      </c>
      <c r="K144" s="162">
        <v>7.47792428E8</v>
      </c>
      <c r="L144" s="168"/>
      <c r="M144" s="26"/>
      <c r="N144" s="37"/>
      <c r="O144" s="37"/>
      <c r="P144" s="37"/>
      <c r="Q144" s="169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</row>
    <row r="145">
      <c r="A145" s="161">
        <v>45778.0</v>
      </c>
      <c r="B145" s="161">
        <v>45961.0</v>
      </c>
      <c r="C145" s="162" t="s">
        <v>29</v>
      </c>
      <c r="D145" s="163"/>
      <c r="E145" s="162"/>
      <c r="F145" s="162" t="s">
        <v>456</v>
      </c>
      <c r="G145" s="162">
        <v>6.2827628E8</v>
      </c>
      <c r="H145" s="164" t="s">
        <v>457</v>
      </c>
      <c r="I145" s="162" t="s">
        <v>458</v>
      </c>
      <c r="J145" s="162" t="s">
        <v>456</v>
      </c>
      <c r="K145" s="162">
        <v>6.2827628E8</v>
      </c>
      <c r="L145" s="168"/>
      <c r="M145" s="26"/>
      <c r="N145" s="37"/>
      <c r="O145" s="37"/>
      <c r="P145" s="37"/>
      <c r="Q145" s="169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</row>
    <row r="146">
      <c r="A146" s="161">
        <v>45778.0</v>
      </c>
      <c r="B146" s="161">
        <v>45961.0</v>
      </c>
      <c r="C146" s="162" t="s">
        <v>29</v>
      </c>
      <c r="D146" s="163" t="s">
        <v>459</v>
      </c>
      <c r="E146" s="162"/>
      <c r="F146" s="162" t="s">
        <v>460</v>
      </c>
      <c r="G146" s="162">
        <v>6.44992293E8</v>
      </c>
      <c r="H146" s="164" t="s">
        <v>461</v>
      </c>
      <c r="I146" s="162" t="s">
        <v>462</v>
      </c>
      <c r="J146" s="162" t="s">
        <v>460</v>
      </c>
      <c r="K146" s="162">
        <v>6.44992293E8</v>
      </c>
      <c r="L146" s="168" t="s">
        <v>463</v>
      </c>
      <c r="M146" s="26"/>
      <c r="N146" s="37"/>
      <c r="O146" s="37"/>
      <c r="P146" s="37"/>
      <c r="Q146" s="169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</row>
    <row r="147">
      <c r="A147" s="161">
        <v>45778.0</v>
      </c>
      <c r="B147" s="161">
        <v>45961.0</v>
      </c>
      <c r="C147" s="162" t="s">
        <v>29</v>
      </c>
      <c r="D147" s="163" t="s">
        <v>464</v>
      </c>
      <c r="E147" s="162"/>
      <c r="F147" s="162" t="s">
        <v>465</v>
      </c>
      <c r="G147" s="162">
        <v>6.13097121E8</v>
      </c>
      <c r="H147" s="164" t="s">
        <v>466</v>
      </c>
      <c r="I147" s="162" t="s">
        <v>467</v>
      </c>
      <c r="J147" s="162" t="s">
        <v>465</v>
      </c>
      <c r="K147" s="162">
        <v>6.13097121E8</v>
      </c>
      <c r="L147" s="168" t="s">
        <v>468</v>
      </c>
      <c r="M147" s="26"/>
      <c r="N147" s="37"/>
      <c r="O147" s="37"/>
      <c r="P147" s="37"/>
      <c r="Q147" s="169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</row>
    <row r="148" ht="16.5" customHeight="1">
      <c r="A148" s="161"/>
      <c r="B148" s="161"/>
      <c r="C148" s="162"/>
      <c r="D148" s="180"/>
      <c r="E148" s="181"/>
      <c r="F148" s="182"/>
      <c r="G148" s="183"/>
      <c r="H148" s="183"/>
      <c r="I148" s="182"/>
      <c r="J148" s="182"/>
      <c r="K148" s="183"/>
      <c r="L148" s="184"/>
    </row>
    <row r="149">
      <c r="A149" s="185">
        <v>45627.0</v>
      </c>
      <c r="B149" s="185">
        <v>45991.0</v>
      </c>
      <c r="C149" s="186" t="s">
        <v>11</v>
      </c>
      <c r="D149" s="187"/>
      <c r="E149" s="186"/>
      <c r="F149" s="186" t="s">
        <v>469</v>
      </c>
      <c r="G149" s="186">
        <v>6.77414568E8</v>
      </c>
      <c r="H149" s="188" t="s">
        <v>470</v>
      </c>
      <c r="I149" s="186" t="s">
        <v>471</v>
      </c>
      <c r="J149" s="186" t="s">
        <v>469</v>
      </c>
      <c r="K149" s="186">
        <v>6.77414568E8</v>
      </c>
      <c r="L149" s="189"/>
      <c r="M149" s="85"/>
      <c r="N149" s="37"/>
      <c r="O149" s="37"/>
      <c r="P149" s="37"/>
      <c r="Q149" s="37"/>
      <c r="R149" s="37"/>
      <c r="S149" s="37"/>
      <c r="T149" s="38"/>
      <c r="U149" s="39"/>
      <c r="V149" s="38"/>
      <c r="W149" s="39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</row>
    <row r="150">
      <c r="A150" s="185">
        <v>45627.0</v>
      </c>
      <c r="B150" s="185">
        <v>45991.0</v>
      </c>
      <c r="C150" s="186" t="s">
        <v>11</v>
      </c>
      <c r="D150" s="187"/>
      <c r="E150" s="186"/>
      <c r="F150" s="186" t="s">
        <v>472</v>
      </c>
      <c r="G150" s="188">
        <v>6.19063429E8</v>
      </c>
      <c r="H150" s="188" t="s">
        <v>473</v>
      </c>
      <c r="I150" s="186" t="s">
        <v>474</v>
      </c>
      <c r="J150" s="186" t="s">
        <v>472</v>
      </c>
      <c r="K150" s="188"/>
      <c r="L150" s="189"/>
      <c r="M150" s="85"/>
      <c r="N150" s="37"/>
      <c r="O150" s="37"/>
      <c r="P150" s="37"/>
      <c r="Q150" s="37"/>
      <c r="R150" s="37"/>
      <c r="S150" s="37"/>
      <c r="T150" s="38"/>
      <c r="U150" s="39"/>
      <c r="V150" s="38"/>
      <c r="W150" s="39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</row>
    <row r="151">
      <c r="A151" s="185">
        <v>45627.0</v>
      </c>
      <c r="B151" s="185">
        <v>45991.0</v>
      </c>
      <c r="C151" s="186" t="s">
        <v>11</v>
      </c>
      <c r="D151" s="187"/>
      <c r="E151" s="186"/>
      <c r="F151" s="186" t="s">
        <v>475</v>
      </c>
      <c r="G151" s="188">
        <v>6.77567423E8</v>
      </c>
      <c r="H151" s="188" t="s">
        <v>476</v>
      </c>
      <c r="I151" s="186" t="s">
        <v>475</v>
      </c>
      <c r="J151" s="186" t="s">
        <v>475</v>
      </c>
      <c r="K151" s="188">
        <v>6.77567423E8</v>
      </c>
      <c r="L151" s="189"/>
      <c r="M151" s="85"/>
      <c r="N151" s="37"/>
      <c r="O151" s="37"/>
      <c r="P151" s="37"/>
      <c r="Q151" s="37"/>
      <c r="R151" s="37"/>
      <c r="S151" s="37"/>
      <c r="T151" s="38"/>
      <c r="U151" s="39"/>
      <c r="V151" s="38"/>
      <c r="W151" s="39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</row>
    <row r="152">
      <c r="A152" s="185">
        <v>45627.0</v>
      </c>
      <c r="B152" s="185">
        <v>45991.0</v>
      </c>
      <c r="C152" s="186" t="s">
        <v>11</v>
      </c>
      <c r="D152" s="187" t="s">
        <v>343</v>
      </c>
      <c r="E152" s="186" t="s">
        <v>477</v>
      </c>
      <c r="F152" s="186" t="s">
        <v>478</v>
      </c>
      <c r="G152" s="188">
        <v>6.7716121E8</v>
      </c>
      <c r="H152" s="188" t="s">
        <v>479</v>
      </c>
      <c r="I152" s="186" t="s">
        <v>480</v>
      </c>
      <c r="J152" s="186" t="s">
        <v>478</v>
      </c>
      <c r="K152" s="188" t="s">
        <v>481</v>
      </c>
      <c r="L152" s="189"/>
      <c r="M152" s="85"/>
      <c r="N152" s="37"/>
      <c r="O152" s="37"/>
      <c r="P152" s="37"/>
      <c r="Q152" s="37"/>
      <c r="R152" s="37"/>
      <c r="S152" s="37"/>
      <c r="T152" s="38"/>
      <c r="U152" s="39"/>
      <c r="V152" s="38"/>
      <c r="W152" s="39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</row>
    <row r="153">
      <c r="A153" s="185">
        <v>45627.0</v>
      </c>
      <c r="B153" s="185">
        <v>45991.0</v>
      </c>
      <c r="C153" s="186" t="s">
        <v>11</v>
      </c>
      <c r="D153" s="187"/>
      <c r="E153" s="186"/>
      <c r="F153" s="186" t="s">
        <v>482</v>
      </c>
      <c r="G153" s="188">
        <v>6.84410397E8</v>
      </c>
      <c r="H153" s="188" t="s">
        <v>483</v>
      </c>
      <c r="I153" s="186" t="s">
        <v>484</v>
      </c>
      <c r="J153" s="186" t="s">
        <v>482</v>
      </c>
      <c r="K153" s="188">
        <v>6.84410397E8</v>
      </c>
      <c r="L153" s="189"/>
      <c r="M153" s="85"/>
      <c r="N153" s="37"/>
      <c r="O153" s="37"/>
      <c r="P153" s="37"/>
      <c r="Q153" s="37"/>
      <c r="R153" s="37"/>
      <c r="S153" s="37"/>
      <c r="T153" s="38"/>
      <c r="U153" s="39"/>
      <c r="V153" s="38"/>
      <c r="W153" s="39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</row>
    <row r="154">
      <c r="A154" s="185">
        <v>45627.0</v>
      </c>
      <c r="B154" s="185">
        <v>45991.0</v>
      </c>
      <c r="C154" s="186" t="s">
        <v>11</v>
      </c>
      <c r="D154" s="187"/>
      <c r="E154" s="186"/>
      <c r="F154" s="186" t="s">
        <v>485</v>
      </c>
      <c r="G154" s="188">
        <v>6.64064139E8</v>
      </c>
      <c r="H154" s="188" t="s">
        <v>486</v>
      </c>
      <c r="I154" s="186" t="s">
        <v>487</v>
      </c>
      <c r="J154" s="186" t="s">
        <v>485</v>
      </c>
      <c r="K154" s="188">
        <v>6.77033281E8</v>
      </c>
      <c r="L154" s="189"/>
      <c r="M154" s="85"/>
      <c r="N154" s="37"/>
      <c r="O154" s="37"/>
      <c r="P154" s="37"/>
      <c r="Q154" s="37"/>
      <c r="R154" s="37"/>
      <c r="S154" s="37"/>
      <c r="T154" s="38"/>
      <c r="U154" s="39"/>
      <c r="V154" s="38"/>
      <c r="W154" s="39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</row>
    <row r="155">
      <c r="A155" s="185">
        <v>45627.0</v>
      </c>
      <c r="B155" s="185">
        <v>45991.0</v>
      </c>
      <c r="C155" s="186" t="s">
        <v>11</v>
      </c>
      <c r="D155" s="187"/>
      <c r="E155" s="186"/>
      <c r="F155" s="186" t="s">
        <v>488</v>
      </c>
      <c r="G155" s="188">
        <v>6.86990301E8</v>
      </c>
      <c r="H155" s="188" t="s">
        <v>489</v>
      </c>
      <c r="I155" s="186" t="s">
        <v>490</v>
      </c>
      <c r="J155" s="186" t="s">
        <v>488</v>
      </c>
      <c r="K155" s="188">
        <v>6.86990301E8</v>
      </c>
      <c r="L155" s="189"/>
      <c r="M155" s="85"/>
      <c r="N155" s="37"/>
      <c r="O155" s="37"/>
      <c r="P155" s="37"/>
      <c r="Q155" s="37"/>
      <c r="R155" s="37"/>
      <c r="S155" s="37"/>
      <c r="T155" s="38"/>
      <c r="U155" s="39"/>
      <c r="V155" s="38"/>
      <c r="W155" s="39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</row>
    <row r="156">
      <c r="A156" s="185">
        <v>45627.0</v>
      </c>
      <c r="B156" s="185">
        <v>45991.0</v>
      </c>
      <c r="C156" s="186" t="s">
        <v>11</v>
      </c>
      <c r="D156" s="187"/>
      <c r="E156" s="186"/>
      <c r="F156" s="186" t="s">
        <v>491</v>
      </c>
      <c r="G156" s="188">
        <v>6.18346936E8</v>
      </c>
      <c r="H156" s="188" t="s">
        <v>492</v>
      </c>
      <c r="I156" s="186" t="s">
        <v>493</v>
      </c>
      <c r="J156" s="186" t="s">
        <v>491</v>
      </c>
      <c r="K156" s="188">
        <v>6.18346936E8</v>
      </c>
      <c r="L156" s="189"/>
      <c r="M156" s="85"/>
      <c r="N156" s="37"/>
      <c r="O156" s="37"/>
      <c r="P156" s="37"/>
      <c r="Q156" s="37"/>
      <c r="R156" s="37"/>
      <c r="S156" s="37"/>
      <c r="T156" s="38"/>
      <c r="U156" s="39"/>
      <c r="V156" s="38"/>
      <c r="W156" s="39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</row>
    <row r="157">
      <c r="A157" s="185">
        <v>45627.0</v>
      </c>
      <c r="B157" s="185">
        <v>45991.0</v>
      </c>
      <c r="C157" s="186" t="s">
        <v>11</v>
      </c>
      <c r="D157" s="187"/>
      <c r="E157" s="186"/>
      <c r="F157" s="186" t="s">
        <v>494</v>
      </c>
      <c r="G157" s="188">
        <v>6.51380485E8</v>
      </c>
      <c r="H157" s="188" t="s">
        <v>495</v>
      </c>
      <c r="I157" s="186" t="s">
        <v>496</v>
      </c>
      <c r="J157" s="186" t="s">
        <v>494</v>
      </c>
      <c r="K157" s="188">
        <v>6.51380485E8</v>
      </c>
      <c r="L157" s="189"/>
      <c r="M157" s="85"/>
      <c r="N157" s="37"/>
      <c r="O157" s="37"/>
      <c r="P157" s="37"/>
      <c r="Q157" s="37"/>
      <c r="R157" s="37"/>
      <c r="S157" s="37"/>
      <c r="T157" s="38"/>
      <c r="U157" s="39"/>
      <c r="V157" s="38"/>
      <c r="W157" s="39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</row>
    <row r="158">
      <c r="A158" s="185">
        <v>45627.0</v>
      </c>
      <c r="B158" s="185">
        <v>45991.0</v>
      </c>
      <c r="C158" s="186" t="s">
        <v>11</v>
      </c>
      <c r="D158" s="187"/>
      <c r="E158" s="186"/>
      <c r="F158" s="186" t="s">
        <v>497</v>
      </c>
      <c r="G158" s="188">
        <v>6.5656289E8</v>
      </c>
      <c r="H158" s="188" t="s">
        <v>498</v>
      </c>
      <c r="I158" s="186" t="s">
        <v>499</v>
      </c>
      <c r="J158" s="186" t="s">
        <v>497</v>
      </c>
      <c r="K158" s="188">
        <v>6.5656289E8</v>
      </c>
      <c r="L158" s="189"/>
      <c r="M158" s="85"/>
      <c r="N158" s="37"/>
      <c r="O158" s="37"/>
      <c r="P158" s="37"/>
      <c r="Q158" s="37"/>
      <c r="R158" s="37"/>
      <c r="S158" s="37"/>
      <c r="T158" s="38"/>
      <c r="U158" s="39"/>
      <c r="V158" s="38"/>
      <c r="W158" s="39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</row>
    <row r="159">
      <c r="A159" s="185">
        <v>45627.0</v>
      </c>
      <c r="B159" s="185">
        <v>45991.0</v>
      </c>
      <c r="C159" s="186" t="s">
        <v>11</v>
      </c>
      <c r="D159" s="187"/>
      <c r="E159" s="186"/>
      <c r="F159" s="186" t="s">
        <v>500</v>
      </c>
      <c r="G159" s="188">
        <v>6.88862467E8</v>
      </c>
      <c r="H159" s="188" t="s">
        <v>501</v>
      </c>
      <c r="I159" s="186" t="s">
        <v>502</v>
      </c>
      <c r="J159" s="186" t="s">
        <v>500</v>
      </c>
      <c r="K159" s="188">
        <v>6.88862467E8</v>
      </c>
      <c r="L159" s="189"/>
      <c r="M159" s="85"/>
      <c r="N159" s="37"/>
      <c r="O159" s="37"/>
      <c r="P159" s="37"/>
      <c r="Q159" s="37"/>
      <c r="R159" s="37"/>
      <c r="S159" s="37"/>
      <c r="T159" s="38"/>
      <c r="U159" s="39"/>
      <c r="V159" s="38"/>
      <c r="W159" s="39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</row>
    <row r="160">
      <c r="A160" s="185">
        <v>45627.0</v>
      </c>
      <c r="B160" s="185">
        <v>45991.0</v>
      </c>
      <c r="C160" s="186" t="s">
        <v>11</v>
      </c>
      <c r="D160" s="187"/>
      <c r="E160" s="186"/>
      <c r="F160" s="186" t="s">
        <v>503</v>
      </c>
      <c r="G160" s="188">
        <v>6.59968988E8</v>
      </c>
      <c r="H160" s="188" t="s">
        <v>504</v>
      </c>
      <c r="I160" s="186" t="s">
        <v>505</v>
      </c>
      <c r="J160" s="186" t="s">
        <v>506</v>
      </c>
      <c r="K160" s="188">
        <v>6.59968988E8</v>
      </c>
      <c r="L160" s="189"/>
      <c r="M160" s="85"/>
      <c r="N160" s="37"/>
      <c r="O160" s="37"/>
      <c r="P160" s="37"/>
      <c r="Q160" s="37"/>
      <c r="R160" s="37"/>
      <c r="S160" s="37"/>
      <c r="T160" s="38"/>
      <c r="U160" s="39"/>
      <c r="V160" s="38"/>
      <c r="W160" s="39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</row>
    <row r="161">
      <c r="A161" s="185">
        <v>45627.0</v>
      </c>
      <c r="B161" s="185">
        <v>45991.0</v>
      </c>
      <c r="C161" s="186" t="s">
        <v>11</v>
      </c>
      <c r="D161" s="187"/>
      <c r="E161" s="186"/>
      <c r="F161" s="186" t="s">
        <v>507</v>
      </c>
      <c r="G161" s="188">
        <v>6.69394622E8</v>
      </c>
      <c r="H161" s="188" t="s">
        <v>508</v>
      </c>
      <c r="I161" s="186" t="s">
        <v>509</v>
      </c>
      <c r="J161" s="186" t="s">
        <v>507</v>
      </c>
      <c r="K161" s="188">
        <v>6.69394622E8</v>
      </c>
      <c r="L161" s="189" t="s">
        <v>510</v>
      </c>
      <c r="M161" s="85"/>
      <c r="N161" s="37"/>
      <c r="O161" s="37"/>
      <c r="P161" s="37"/>
      <c r="Q161" s="37"/>
      <c r="R161" s="37"/>
      <c r="S161" s="37"/>
      <c r="T161" s="38"/>
      <c r="U161" s="39"/>
      <c r="V161" s="38"/>
      <c r="W161" s="39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</row>
    <row r="162">
      <c r="A162" s="185">
        <v>45627.0</v>
      </c>
      <c r="B162" s="185">
        <v>45991.0</v>
      </c>
      <c r="C162" s="186" t="s">
        <v>11</v>
      </c>
      <c r="D162" s="187"/>
      <c r="E162" s="186"/>
      <c r="F162" s="186" t="s">
        <v>511</v>
      </c>
      <c r="G162" s="188">
        <v>6.60306934E8</v>
      </c>
      <c r="H162" s="188" t="s">
        <v>512</v>
      </c>
      <c r="I162" s="186" t="s">
        <v>513</v>
      </c>
      <c r="J162" s="186" t="s">
        <v>511</v>
      </c>
      <c r="K162" s="188">
        <v>6.60306934E8</v>
      </c>
      <c r="L162" s="189" t="s">
        <v>514</v>
      </c>
      <c r="M162" s="85"/>
      <c r="N162" s="37"/>
      <c r="O162" s="37"/>
      <c r="P162" s="37"/>
      <c r="Q162" s="37"/>
      <c r="R162" s="37"/>
      <c r="S162" s="37"/>
      <c r="T162" s="38"/>
      <c r="U162" s="39"/>
      <c r="V162" s="38"/>
      <c r="W162" s="39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</row>
    <row r="163">
      <c r="A163" s="185">
        <v>45627.0</v>
      </c>
      <c r="B163" s="185">
        <v>45991.0</v>
      </c>
      <c r="C163" s="186" t="s">
        <v>11</v>
      </c>
      <c r="D163" s="187"/>
      <c r="E163" s="186"/>
      <c r="F163" s="186" t="s">
        <v>515</v>
      </c>
      <c r="G163" s="188">
        <v>6.67417009E8</v>
      </c>
      <c r="H163" s="188" t="s">
        <v>516</v>
      </c>
      <c r="I163" s="186" t="s">
        <v>517</v>
      </c>
      <c r="J163" s="186" t="s">
        <v>515</v>
      </c>
      <c r="K163" s="188">
        <v>6.67417009E8</v>
      </c>
      <c r="L163" s="189"/>
      <c r="M163" s="85"/>
      <c r="N163" s="37"/>
      <c r="O163" s="37"/>
      <c r="P163" s="37"/>
      <c r="Q163" s="37"/>
      <c r="R163" s="37"/>
      <c r="S163" s="37"/>
      <c r="T163" s="38"/>
      <c r="U163" s="39"/>
      <c r="V163" s="38"/>
      <c r="W163" s="39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</row>
    <row r="164">
      <c r="A164" s="185">
        <v>45627.0</v>
      </c>
      <c r="B164" s="185">
        <v>45991.0</v>
      </c>
      <c r="C164" s="186" t="s">
        <v>11</v>
      </c>
      <c r="D164" s="187"/>
      <c r="E164" s="186"/>
      <c r="F164" s="186" t="s">
        <v>515</v>
      </c>
      <c r="G164" s="188">
        <v>6.67417009E8</v>
      </c>
      <c r="H164" s="188" t="s">
        <v>516</v>
      </c>
      <c r="I164" s="186" t="s">
        <v>518</v>
      </c>
      <c r="J164" s="186" t="s">
        <v>515</v>
      </c>
      <c r="K164" s="188">
        <v>6.67417009E8</v>
      </c>
      <c r="L164" s="189"/>
      <c r="M164" s="85"/>
      <c r="N164" s="37"/>
      <c r="O164" s="37"/>
      <c r="P164" s="37"/>
      <c r="Q164" s="37"/>
      <c r="R164" s="37"/>
      <c r="S164" s="37"/>
      <c r="T164" s="38"/>
      <c r="U164" s="39"/>
      <c r="V164" s="38"/>
      <c r="W164" s="39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</row>
    <row r="165">
      <c r="A165" s="185">
        <v>45627.0</v>
      </c>
      <c r="B165" s="185">
        <v>45991.0</v>
      </c>
      <c r="C165" s="186" t="s">
        <v>11</v>
      </c>
      <c r="D165" s="187"/>
      <c r="E165" s="186"/>
      <c r="F165" s="186" t="s">
        <v>519</v>
      </c>
      <c r="G165" s="188">
        <f>+989122440755</f>
        <v>989122440755</v>
      </c>
      <c r="H165" s="188" t="s">
        <v>520</v>
      </c>
      <c r="I165" s="186" t="s">
        <v>519</v>
      </c>
      <c r="J165" s="186" t="s">
        <v>519</v>
      </c>
      <c r="K165" s="188">
        <f>+989122440755</f>
        <v>989122440755</v>
      </c>
      <c r="L165" s="189"/>
      <c r="M165" s="85"/>
      <c r="N165" s="37"/>
      <c r="O165" s="37"/>
      <c r="P165" s="37"/>
      <c r="Q165" s="37"/>
      <c r="R165" s="37"/>
      <c r="S165" s="37"/>
      <c r="T165" s="38"/>
      <c r="U165" s="39"/>
      <c r="V165" s="38"/>
      <c r="W165" s="39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</row>
    <row r="166">
      <c r="A166" s="185">
        <v>45627.0</v>
      </c>
      <c r="B166" s="185">
        <v>45991.0</v>
      </c>
      <c r="C166" s="186" t="s">
        <v>11</v>
      </c>
      <c r="D166" s="187"/>
      <c r="E166" s="186"/>
      <c r="F166" s="186" t="s">
        <v>521</v>
      </c>
      <c r="G166" s="188">
        <v>6.48114189E8</v>
      </c>
      <c r="H166" s="188" t="s">
        <v>522</v>
      </c>
      <c r="I166" s="186" t="s">
        <v>523</v>
      </c>
      <c r="J166" s="186" t="s">
        <v>521</v>
      </c>
      <c r="K166" s="188">
        <v>6.48114189E8</v>
      </c>
      <c r="L166" s="189"/>
      <c r="M166" s="85"/>
      <c r="N166" s="37"/>
      <c r="O166" s="37"/>
      <c r="P166" s="37"/>
      <c r="Q166" s="37"/>
      <c r="R166" s="37"/>
      <c r="S166" s="37"/>
      <c r="T166" s="38"/>
      <c r="U166" s="39"/>
      <c r="V166" s="38"/>
      <c r="W166" s="39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</row>
    <row r="167">
      <c r="A167" s="185">
        <v>45627.0</v>
      </c>
      <c r="B167" s="185">
        <v>45991.0</v>
      </c>
      <c r="C167" s="186" t="s">
        <v>11</v>
      </c>
      <c r="D167" s="187"/>
      <c r="E167" s="186"/>
      <c r="F167" s="186" t="s">
        <v>524</v>
      </c>
      <c r="G167" s="188" t="s">
        <v>525</v>
      </c>
      <c r="H167" s="188" t="s">
        <v>526</v>
      </c>
      <c r="I167" s="186" t="s">
        <v>527</v>
      </c>
      <c r="J167" s="186" t="s">
        <v>524</v>
      </c>
      <c r="K167" s="188">
        <v>6.43672008E8</v>
      </c>
      <c r="L167" s="189"/>
      <c r="M167" s="85"/>
      <c r="N167" s="37"/>
      <c r="O167" s="37"/>
      <c r="P167" s="37"/>
      <c r="Q167" s="37"/>
      <c r="R167" s="37"/>
      <c r="S167" s="37"/>
      <c r="T167" s="38"/>
      <c r="U167" s="39"/>
      <c r="V167" s="38"/>
      <c r="W167" s="39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</row>
    <row r="168">
      <c r="A168" s="185">
        <v>45627.0</v>
      </c>
      <c r="B168" s="185">
        <v>45991.0</v>
      </c>
      <c r="C168" s="186" t="s">
        <v>11</v>
      </c>
      <c r="D168" s="187"/>
      <c r="E168" s="186"/>
      <c r="F168" s="186" t="s">
        <v>528</v>
      </c>
      <c r="G168" s="188">
        <v>6.62449849E8</v>
      </c>
      <c r="H168" s="188" t="s">
        <v>529</v>
      </c>
      <c r="I168" s="186" t="s">
        <v>530</v>
      </c>
      <c r="J168" s="186" t="s">
        <v>528</v>
      </c>
      <c r="K168" s="188">
        <v>6.62449849E8</v>
      </c>
      <c r="L168" s="189"/>
      <c r="M168" s="85"/>
      <c r="N168" s="37"/>
      <c r="O168" s="37"/>
      <c r="P168" s="37"/>
      <c r="Q168" s="37"/>
      <c r="R168" s="37"/>
      <c r="S168" s="37"/>
      <c r="T168" s="38"/>
      <c r="U168" s="39"/>
      <c r="V168" s="38"/>
      <c r="W168" s="39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</row>
    <row r="169">
      <c r="A169" s="185">
        <v>45627.0</v>
      </c>
      <c r="B169" s="185">
        <v>45991.0</v>
      </c>
      <c r="C169" s="186" t="s">
        <v>425</v>
      </c>
      <c r="D169" s="187"/>
      <c r="E169" s="186"/>
      <c r="F169" s="186" t="s">
        <v>531</v>
      </c>
      <c r="G169" s="188">
        <v>6.96789722E8</v>
      </c>
      <c r="H169" s="188" t="s">
        <v>532</v>
      </c>
      <c r="I169" s="186" t="s">
        <v>533</v>
      </c>
      <c r="J169" s="186" t="s">
        <v>534</v>
      </c>
      <c r="K169" s="188">
        <v>6.36764178E8</v>
      </c>
      <c r="L169" s="189"/>
      <c r="M169" s="85"/>
      <c r="N169" s="37"/>
      <c r="O169" s="37"/>
      <c r="P169" s="37"/>
      <c r="Q169" s="37"/>
      <c r="R169" s="37"/>
      <c r="S169" s="37"/>
      <c r="T169" s="38"/>
      <c r="U169" s="39"/>
      <c r="V169" s="38"/>
      <c r="W169" s="39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</row>
    <row r="170">
      <c r="A170" s="185">
        <v>45627.0</v>
      </c>
      <c r="B170" s="185">
        <v>45991.0</v>
      </c>
      <c r="C170" s="186" t="s">
        <v>11</v>
      </c>
      <c r="D170" s="187"/>
      <c r="E170" s="186"/>
      <c r="F170" s="186" t="s">
        <v>535</v>
      </c>
      <c r="G170" s="188">
        <v>6.3582883E8</v>
      </c>
      <c r="H170" s="188" t="s">
        <v>536</v>
      </c>
      <c r="I170" s="186" t="s">
        <v>537</v>
      </c>
      <c r="J170" s="186" t="s">
        <v>535</v>
      </c>
      <c r="K170" s="188">
        <v>6.3582883E8</v>
      </c>
      <c r="L170" s="189"/>
      <c r="M170" s="85"/>
      <c r="N170" s="37"/>
      <c r="O170" s="37"/>
      <c r="P170" s="37"/>
      <c r="Q170" s="37"/>
      <c r="R170" s="37"/>
      <c r="S170" s="37"/>
      <c r="T170" s="38"/>
      <c r="U170" s="39"/>
      <c r="V170" s="38"/>
      <c r="W170" s="39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</row>
    <row r="171">
      <c r="A171" s="185">
        <v>45627.0</v>
      </c>
      <c r="B171" s="185">
        <v>45991.0</v>
      </c>
      <c r="C171" s="186" t="s">
        <v>11</v>
      </c>
      <c r="D171" s="187"/>
      <c r="E171" s="186"/>
      <c r="F171" s="186" t="s">
        <v>538</v>
      </c>
      <c r="G171" s="188"/>
      <c r="H171" s="188" t="s">
        <v>539</v>
      </c>
      <c r="I171" s="186" t="s">
        <v>540</v>
      </c>
      <c r="J171" s="186" t="s">
        <v>541</v>
      </c>
      <c r="K171" s="188">
        <v>6.20545772E8</v>
      </c>
      <c r="L171" s="189"/>
      <c r="M171" s="85"/>
      <c r="N171" s="37"/>
      <c r="O171" s="37"/>
      <c r="P171" s="37"/>
      <c r="Q171" s="37"/>
      <c r="R171" s="37"/>
      <c r="S171" s="37"/>
      <c r="T171" s="38"/>
      <c r="U171" s="39"/>
      <c r="V171" s="38"/>
      <c r="W171" s="39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</row>
    <row r="172">
      <c r="A172" s="185">
        <v>45627.0</v>
      </c>
      <c r="B172" s="185">
        <v>45991.0</v>
      </c>
      <c r="C172" s="186" t="s">
        <v>11</v>
      </c>
      <c r="D172" s="187"/>
      <c r="E172" s="186"/>
      <c r="F172" s="186" t="s">
        <v>429</v>
      </c>
      <c r="G172" s="188">
        <v>6.29762311E8</v>
      </c>
      <c r="H172" s="188" t="s">
        <v>542</v>
      </c>
      <c r="I172" s="186" t="s">
        <v>543</v>
      </c>
      <c r="J172" s="186" t="s">
        <v>544</v>
      </c>
      <c r="K172" s="188">
        <v>6.79306005E8</v>
      </c>
      <c r="L172" s="189"/>
      <c r="M172" s="85"/>
      <c r="N172" s="37"/>
      <c r="O172" s="37"/>
      <c r="P172" s="37"/>
      <c r="Q172" s="37"/>
      <c r="R172" s="37"/>
      <c r="S172" s="37"/>
      <c r="T172" s="38"/>
      <c r="U172" s="39"/>
      <c r="V172" s="38"/>
      <c r="W172" s="39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</row>
    <row r="173">
      <c r="A173" s="185">
        <v>45627.0</v>
      </c>
      <c r="B173" s="185">
        <v>45991.0</v>
      </c>
      <c r="C173" s="186" t="s">
        <v>11</v>
      </c>
      <c r="D173" s="187"/>
      <c r="E173" s="186"/>
      <c r="F173" s="186" t="s">
        <v>545</v>
      </c>
      <c r="G173" s="188">
        <v>6.22593373E8</v>
      </c>
      <c r="H173" s="188" t="s">
        <v>546</v>
      </c>
      <c r="I173" s="186" t="s">
        <v>547</v>
      </c>
      <c r="J173" s="186" t="s">
        <v>548</v>
      </c>
      <c r="K173" s="188"/>
      <c r="L173" s="189"/>
      <c r="M173" s="85"/>
      <c r="N173" s="37"/>
      <c r="O173" s="37"/>
      <c r="P173" s="37"/>
      <c r="Q173" s="37"/>
      <c r="R173" s="37"/>
      <c r="S173" s="37"/>
      <c r="T173" s="38"/>
      <c r="U173" s="39"/>
      <c r="V173" s="38"/>
      <c r="W173" s="39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</row>
    <row r="174">
      <c r="A174" s="185">
        <v>45627.0</v>
      </c>
      <c r="B174" s="185">
        <v>45991.0</v>
      </c>
      <c r="C174" s="186" t="s">
        <v>11</v>
      </c>
      <c r="D174" s="187"/>
      <c r="E174" s="186"/>
      <c r="F174" s="186" t="s">
        <v>549</v>
      </c>
      <c r="G174" s="188">
        <v>6.2037488E8</v>
      </c>
      <c r="H174" s="188" t="s">
        <v>550</v>
      </c>
      <c r="I174" s="186" t="s">
        <v>551</v>
      </c>
      <c r="J174" s="186" t="s">
        <v>549</v>
      </c>
      <c r="K174" s="188">
        <v>9.34961244E8</v>
      </c>
      <c r="L174" s="189"/>
      <c r="M174" s="85"/>
      <c r="N174" s="37"/>
      <c r="O174" s="37"/>
      <c r="P174" s="37"/>
      <c r="Q174" s="37"/>
      <c r="R174" s="37"/>
      <c r="S174" s="37"/>
      <c r="T174" s="38"/>
      <c r="U174" s="39"/>
      <c r="V174" s="38"/>
      <c r="W174" s="39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</row>
    <row r="175">
      <c r="A175" s="185">
        <v>45627.0</v>
      </c>
      <c r="B175" s="185">
        <v>45991.0</v>
      </c>
      <c r="C175" s="186" t="s">
        <v>11</v>
      </c>
      <c r="D175" s="187"/>
      <c r="E175" s="186"/>
      <c r="F175" s="186" t="s">
        <v>552</v>
      </c>
      <c r="G175" s="188">
        <v>6.06735974E8</v>
      </c>
      <c r="H175" s="188" t="s">
        <v>553</v>
      </c>
      <c r="I175" s="186" t="s">
        <v>554</v>
      </c>
      <c r="J175" s="186" t="s">
        <v>552</v>
      </c>
      <c r="K175" s="188">
        <v>6.06735974E8</v>
      </c>
      <c r="L175" s="189"/>
      <c r="M175" s="85"/>
      <c r="N175" s="37"/>
      <c r="O175" s="37"/>
      <c r="P175" s="37"/>
      <c r="Q175" s="37"/>
      <c r="R175" s="37"/>
      <c r="S175" s="37"/>
      <c r="T175" s="38"/>
      <c r="U175" s="39"/>
      <c r="V175" s="38"/>
      <c r="W175" s="39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</row>
    <row r="176">
      <c r="A176" s="185">
        <v>45627.0</v>
      </c>
      <c r="B176" s="185">
        <v>45991.0</v>
      </c>
      <c r="C176" s="186" t="s">
        <v>11</v>
      </c>
      <c r="D176" s="187"/>
      <c r="E176" s="186"/>
      <c r="F176" s="186" t="s">
        <v>555</v>
      </c>
      <c r="G176" s="188">
        <v>6.06735974E8</v>
      </c>
      <c r="H176" s="188" t="s">
        <v>556</v>
      </c>
      <c r="I176" s="186" t="s">
        <v>557</v>
      </c>
      <c r="J176" s="186" t="s">
        <v>555</v>
      </c>
      <c r="K176" s="188">
        <v>6.06735974E8</v>
      </c>
      <c r="L176" s="189"/>
      <c r="M176" s="85"/>
      <c r="N176" s="37"/>
      <c r="O176" s="37"/>
      <c r="P176" s="37"/>
      <c r="Q176" s="37"/>
      <c r="R176" s="37"/>
      <c r="S176" s="37"/>
      <c r="T176" s="38"/>
      <c r="U176" s="39"/>
      <c r="V176" s="38"/>
      <c r="W176" s="39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</row>
    <row r="177">
      <c r="A177" s="185">
        <v>45627.0</v>
      </c>
      <c r="B177" s="185">
        <v>45991.0</v>
      </c>
      <c r="C177" s="186" t="s">
        <v>11</v>
      </c>
      <c r="D177" s="187"/>
      <c r="E177" s="186" t="s">
        <v>558</v>
      </c>
      <c r="F177" s="186"/>
      <c r="G177" s="188">
        <f> 972559823597</f>
        <v>972559823597</v>
      </c>
      <c r="H177" s="188" t="s">
        <v>559</v>
      </c>
      <c r="I177" s="186" t="s">
        <v>560</v>
      </c>
      <c r="J177" s="186" t="s">
        <v>561</v>
      </c>
      <c r="K177" s="188">
        <v>6.44672885E8</v>
      </c>
      <c r="L177" s="189"/>
      <c r="M177" s="85"/>
      <c r="N177" s="37"/>
      <c r="O177" s="37"/>
      <c r="P177" s="37"/>
      <c r="Q177" s="37"/>
      <c r="R177" s="37"/>
      <c r="S177" s="37"/>
      <c r="T177" s="38"/>
      <c r="U177" s="39"/>
      <c r="V177" s="38"/>
      <c r="W177" s="39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</row>
    <row r="178">
      <c r="A178" s="185">
        <v>45809.0</v>
      </c>
      <c r="B178" s="185">
        <v>45991.0</v>
      </c>
      <c r="C178" s="186" t="s">
        <v>29</v>
      </c>
      <c r="D178" s="187"/>
      <c r="E178" s="186"/>
      <c r="F178" s="186" t="s">
        <v>562</v>
      </c>
      <c r="G178" s="188">
        <v>6.67806332E8</v>
      </c>
      <c r="H178" s="188" t="s">
        <v>563</v>
      </c>
      <c r="I178" s="186" t="s">
        <v>564</v>
      </c>
      <c r="J178" s="186" t="s">
        <v>562</v>
      </c>
      <c r="K178" s="188">
        <v>6.67806332E8</v>
      </c>
      <c r="L178" s="189"/>
      <c r="M178" s="85"/>
      <c r="N178" s="37"/>
      <c r="O178" s="37"/>
      <c r="P178" s="37"/>
      <c r="Q178" s="37"/>
      <c r="R178" s="37"/>
      <c r="S178" s="37"/>
      <c r="T178" s="38"/>
      <c r="U178" s="39"/>
      <c r="V178" s="38"/>
      <c r="W178" s="39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</row>
    <row r="179">
      <c r="A179" s="185">
        <v>45627.0</v>
      </c>
      <c r="B179" s="185">
        <v>45808.0</v>
      </c>
      <c r="C179" s="186" t="s">
        <v>29</v>
      </c>
      <c r="D179" s="187"/>
      <c r="E179" s="186"/>
      <c r="F179" s="186" t="s">
        <v>565</v>
      </c>
      <c r="G179" s="188">
        <v>6.3663386E8</v>
      </c>
      <c r="H179" s="188" t="s">
        <v>566</v>
      </c>
      <c r="I179" s="186" t="s">
        <v>565</v>
      </c>
      <c r="J179" s="186" t="s">
        <v>565</v>
      </c>
      <c r="K179" s="188">
        <v>6.3663386E8</v>
      </c>
      <c r="L179" s="189"/>
      <c r="M179" s="85"/>
      <c r="N179" s="37"/>
      <c r="O179" s="37"/>
      <c r="P179" s="37"/>
      <c r="Q179" s="37"/>
      <c r="R179" s="37"/>
      <c r="S179" s="37"/>
      <c r="T179" s="38"/>
      <c r="U179" s="39"/>
      <c r="V179" s="38"/>
      <c r="W179" s="39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</row>
    <row r="180">
      <c r="A180" s="190">
        <v>45658.0</v>
      </c>
      <c r="B180" s="190">
        <v>46022.0</v>
      </c>
      <c r="C180" s="191" t="s">
        <v>11</v>
      </c>
      <c r="D180" s="192"/>
      <c r="E180" s="193"/>
      <c r="F180" s="191" t="s">
        <v>567</v>
      </c>
      <c r="G180" s="191">
        <v>6.00652071E8</v>
      </c>
      <c r="H180" s="194" t="s">
        <v>568</v>
      </c>
      <c r="I180" s="191" t="s">
        <v>569</v>
      </c>
      <c r="J180" s="191" t="s">
        <v>567</v>
      </c>
      <c r="K180" s="191">
        <v>6.00652071E8</v>
      </c>
      <c r="L180" s="195"/>
      <c r="M180" s="38"/>
      <c r="N180" s="38"/>
      <c r="O180" s="38"/>
      <c r="P180" s="38"/>
      <c r="Q180" s="38"/>
      <c r="R180" s="38"/>
      <c r="S180" s="38"/>
      <c r="T180" s="38"/>
      <c r="U180" s="3"/>
      <c r="V180" s="3"/>
      <c r="W180" s="3"/>
      <c r="X180" s="3"/>
      <c r="Y180" s="3"/>
      <c r="Z180" s="3"/>
      <c r="AA180" s="3"/>
      <c r="AB180" s="3"/>
      <c r="AC180" s="3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</row>
    <row r="181">
      <c r="A181" s="190">
        <v>45658.0</v>
      </c>
      <c r="B181" s="190">
        <v>46022.0</v>
      </c>
      <c r="C181" s="191" t="s">
        <v>11</v>
      </c>
      <c r="D181" s="192"/>
      <c r="E181" s="193"/>
      <c r="F181" s="191" t="s">
        <v>570</v>
      </c>
      <c r="G181" s="191">
        <v>6.84634629E8</v>
      </c>
      <c r="H181" s="194" t="s">
        <v>571</v>
      </c>
      <c r="I181" s="191" t="s">
        <v>572</v>
      </c>
      <c r="J181" s="191" t="s">
        <v>570</v>
      </c>
      <c r="K181" s="191">
        <v>6.84634629E8</v>
      </c>
      <c r="L181" s="195"/>
      <c r="M181" s="38"/>
      <c r="N181" s="38"/>
      <c r="O181" s="38"/>
      <c r="P181" s="38"/>
      <c r="Q181" s="38"/>
      <c r="R181" s="38"/>
      <c r="S181" s="38"/>
      <c r="T181" s="38"/>
      <c r="U181" s="3"/>
      <c r="V181" s="3"/>
      <c r="W181" s="3"/>
      <c r="X181" s="3"/>
      <c r="Y181" s="3"/>
      <c r="Z181" s="3"/>
      <c r="AA181" s="3"/>
      <c r="AB181" s="3"/>
      <c r="AC181" s="3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</row>
    <row r="182">
      <c r="A182" s="190">
        <v>45658.0</v>
      </c>
      <c r="B182" s="190">
        <v>46022.0</v>
      </c>
      <c r="C182" s="191" t="s">
        <v>11</v>
      </c>
      <c r="D182" s="192"/>
      <c r="E182" s="193"/>
      <c r="F182" s="191" t="s">
        <v>573</v>
      </c>
      <c r="G182" s="191">
        <v>6.13329924E8</v>
      </c>
      <c r="H182" s="194" t="s">
        <v>574</v>
      </c>
      <c r="I182" s="191" t="s">
        <v>575</v>
      </c>
      <c r="J182" s="191" t="s">
        <v>573</v>
      </c>
      <c r="K182" s="191">
        <v>6.13329924E8</v>
      </c>
      <c r="L182" s="195"/>
      <c r="M182" s="38"/>
      <c r="N182" s="38"/>
      <c r="O182" s="38"/>
      <c r="P182" s="38"/>
      <c r="Q182" s="38"/>
      <c r="R182" s="38"/>
      <c r="S182" s="38"/>
      <c r="T182" s="38"/>
      <c r="U182" s="3"/>
      <c r="V182" s="3"/>
      <c r="W182" s="3"/>
      <c r="X182" s="3"/>
      <c r="Y182" s="3"/>
      <c r="Z182" s="3"/>
      <c r="AA182" s="3"/>
      <c r="AB182" s="3"/>
      <c r="AC182" s="3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</row>
    <row r="183">
      <c r="A183" s="190">
        <v>45658.0</v>
      </c>
      <c r="B183" s="190">
        <v>46022.0</v>
      </c>
      <c r="C183" s="191" t="s">
        <v>11</v>
      </c>
      <c r="D183" s="192"/>
      <c r="E183" s="193"/>
      <c r="F183" s="191" t="s">
        <v>576</v>
      </c>
      <c r="G183" s="191">
        <v>6.54843381E8</v>
      </c>
      <c r="H183" s="194" t="s">
        <v>577</v>
      </c>
      <c r="I183" s="191" t="s">
        <v>578</v>
      </c>
      <c r="J183" s="191" t="s">
        <v>576</v>
      </c>
      <c r="K183" s="191">
        <v>6.54843381E8</v>
      </c>
      <c r="L183" s="195"/>
      <c r="M183" s="38"/>
      <c r="N183" s="38"/>
      <c r="O183" s="38"/>
      <c r="P183" s="38"/>
      <c r="Q183" s="38"/>
      <c r="R183" s="38"/>
      <c r="S183" s="38"/>
      <c r="T183" s="38"/>
      <c r="U183" s="3"/>
      <c r="V183" s="3"/>
      <c r="W183" s="3"/>
      <c r="X183" s="3"/>
      <c r="Y183" s="3"/>
      <c r="Z183" s="3"/>
      <c r="AA183" s="3"/>
      <c r="AB183" s="3"/>
      <c r="AC183" s="3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</row>
    <row r="184">
      <c r="A184" s="190">
        <v>45658.0</v>
      </c>
      <c r="B184" s="190">
        <v>46022.0</v>
      </c>
      <c r="C184" s="191" t="s">
        <v>11</v>
      </c>
      <c r="D184" s="192"/>
      <c r="E184" s="193"/>
      <c r="F184" s="191" t="s">
        <v>579</v>
      </c>
      <c r="G184" s="191">
        <v>6.49549818E8</v>
      </c>
      <c r="H184" s="194" t="s">
        <v>580</v>
      </c>
      <c r="I184" s="191" t="s">
        <v>581</v>
      </c>
      <c r="J184" s="191" t="s">
        <v>579</v>
      </c>
      <c r="K184" s="191">
        <v>6.49549818E8</v>
      </c>
      <c r="L184" s="195"/>
      <c r="M184" s="38"/>
      <c r="N184" s="38"/>
      <c r="O184" s="38"/>
      <c r="P184" s="38"/>
      <c r="Q184" s="38"/>
      <c r="R184" s="38"/>
      <c r="S184" s="38"/>
      <c r="T184" s="38"/>
      <c r="U184" s="3"/>
      <c r="V184" s="3"/>
      <c r="W184" s="3"/>
      <c r="X184" s="3"/>
      <c r="Y184" s="3"/>
      <c r="Z184" s="3"/>
      <c r="AA184" s="3"/>
      <c r="AB184" s="3"/>
      <c r="AC184" s="3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</row>
    <row r="185">
      <c r="A185" s="190">
        <v>45658.0</v>
      </c>
      <c r="B185" s="190">
        <v>46022.0</v>
      </c>
      <c r="C185" s="191" t="s">
        <v>11</v>
      </c>
      <c r="D185" s="192"/>
      <c r="E185" s="193"/>
      <c r="F185" s="191" t="s">
        <v>582</v>
      </c>
      <c r="G185" s="191">
        <v>6.61769766E8</v>
      </c>
      <c r="H185" s="194" t="s">
        <v>583</v>
      </c>
      <c r="I185" s="191" t="s">
        <v>584</v>
      </c>
      <c r="J185" s="191" t="s">
        <v>582</v>
      </c>
      <c r="K185" s="191">
        <v>6.61769766E8</v>
      </c>
      <c r="L185" s="195"/>
      <c r="M185" s="38"/>
      <c r="N185" s="38"/>
      <c r="O185" s="38"/>
      <c r="P185" s="38"/>
      <c r="Q185" s="38"/>
      <c r="R185" s="38"/>
      <c r="S185" s="38"/>
      <c r="T185" s="38"/>
      <c r="U185" s="3"/>
      <c r="V185" s="3"/>
      <c r="W185" s="3"/>
      <c r="X185" s="3"/>
      <c r="Y185" s="3"/>
      <c r="Z185" s="3"/>
      <c r="AA185" s="3"/>
      <c r="AB185" s="3"/>
      <c r="AC185" s="3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</row>
    <row r="186">
      <c r="A186" s="190">
        <v>45658.0</v>
      </c>
      <c r="B186" s="190">
        <v>46022.0</v>
      </c>
      <c r="C186" s="191" t="s">
        <v>11</v>
      </c>
      <c r="D186" s="192"/>
      <c r="E186" s="193"/>
      <c r="F186" s="191" t="s">
        <v>585</v>
      </c>
      <c r="G186" s="191">
        <v>6.76641072E8</v>
      </c>
      <c r="H186" s="194" t="s">
        <v>586</v>
      </c>
      <c r="I186" s="191" t="s">
        <v>587</v>
      </c>
      <c r="J186" s="191" t="s">
        <v>585</v>
      </c>
      <c r="K186" s="191">
        <v>6.76641072E8</v>
      </c>
      <c r="L186" s="195"/>
      <c r="M186" s="38"/>
      <c r="N186" s="38"/>
      <c r="O186" s="38"/>
      <c r="P186" s="38"/>
      <c r="Q186" s="38"/>
      <c r="R186" s="38"/>
      <c r="S186" s="38"/>
      <c r="T186" s="38"/>
      <c r="U186" s="3"/>
      <c r="V186" s="3"/>
      <c r="W186" s="3"/>
      <c r="X186" s="3"/>
      <c r="Y186" s="3"/>
      <c r="Z186" s="3"/>
      <c r="AA186" s="3"/>
      <c r="AB186" s="3"/>
      <c r="AC186" s="3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</row>
    <row r="187">
      <c r="A187" s="190">
        <v>45658.0</v>
      </c>
      <c r="B187" s="190">
        <v>46022.0</v>
      </c>
      <c r="C187" s="191" t="s">
        <v>11</v>
      </c>
      <c r="D187" s="192"/>
      <c r="E187" s="193" t="s">
        <v>588</v>
      </c>
      <c r="F187" s="191" t="s">
        <v>589</v>
      </c>
      <c r="G187" s="191">
        <v>6.19782287E8</v>
      </c>
      <c r="H187" s="194" t="s">
        <v>590</v>
      </c>
      <c r="I187" s="191" t="s">
        <v>589</v>
      </c>
      <c r="J187" s="191" t="s">
        <v>589</v>
      </c>
      <c r="K187" s="191">
        <v>6.19782287E8</v>
      </c>
      <c r="L187" s="195"/>
      <c r="M187" s="38"/>
      <c r="N187" s="38"/>
      <c r="O187" s="38"/>
      <c r="P187" s="38"/>
      <c r="Q187" s="38"/>
      <c r="R187" s="38"/>
      <c r="S187" s="38"/>
      <c r="T187" s="38"/>
      <c r="U187" s="3"/>
      <c r="V187" s="3"/>
      <c r="W187" s="3"/>
      <c r="X187" s="3"/>
      <c r="Y187" s="3"/>
      <c r="Z187" s="3"/>
      <c r="AA187" s="3"/>
      <c r="AB187" s="3"/>
      <c r="AC187" s="3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</row>
    <row r="188">
      <c r="A188" s="190">
        <v>45658.0</v>
      </c>
      <c r="B188" s="190">
        <v>46022.0</v>
      </c>
      <c r="C188" s="191" t="s">
        <v>11</v>
      </c>
      <c r="D188" s="192"/>
      <c r="E188" s="193"/>
      <c r="F188" s="191" t="s">
        <v>591</v>
      </c>
      <c r="G188" s="191">
        <v>6.27786883E8</v>
      </c>
      <c r="H188" s="194" t="s">
        <v>592</v>
      </c>
      <c r="I188" s="191" t="s">
        <v>593</v>
      </c>
      <c r="J188" s="191" t="s">
        <v>591</v>
      </c>
      <c r="K188" s="191">
        <v>6.27786883E8</v>
      </c>
      <c r="L188" s="195"/>
      <c r="M188" s="38"/>
      <c r="N188" s="38"/>
      <c r="O188" s="38"/>
      <c r="P188" s="38"/>
      <c r="Q188" s="38"/>
      <c r="R188" s="38"/>
      <c r="S188" s="38"/>
      <c r="T188" s="38"/>
      <c r="U188" s="3"/>
      <c r="V188" s="3"/>
      <c r="W188" s="3"/>
      <c r="X188" s="3"/>
      <c r="Y188" s="3"/>
      <c r="Z188" s="3"/>
      <c r="AA188" s="3"/>
      <c r="AB188" s="3"/>
      <c r="AC188" s="3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</row>
    <row r="189">
      <c r="A189" s="190">
        <v>45658.0</v>
      </c>
      <c r="B189" s="190">
        <v>46022.0</v>
      </c>
      <c r="C189" s="191" t="s">
        <v>11</v>
      </c>
      <c r="D189" s="192"/>
      <c r="E189" s="193"/>
      <c r="F189" s="191" t="s">
        <v>594</v>
      </c>
      <c r="G189" s="191">
        <v>6.29417685E8</v>
      </c>
      <c r="H189" s="194" t="s">
        <v>595</v>
      </c>
      <c r="I189" s="191" t="s">
        <v>596</v>
      </c>
      <c r="J189" s="191" t="s">
        <v>597</v>
      </c>
      <c r="K189" s="191">
        <v>6.35261446E8</v>
      </c>
      <c r="L189" s="195"/>
      <c r="M189" s="38"/>
      <c r="N189" s="38"/>
      <c r="O189" s="38"/>
      <c r="P189" s="38"/>
      <c r="Q189" s="38"/>
      <c r="R189" s="38"/>
      <c r="S189" s="38"/>
      <c r="T189" s="38"/>
      <c r="U189" s="3"/>
      <c r="V189" s="3"/>
      <c r="W189" s="3"/>
      <c r="X189" s="3"/>
      <c r="Y189" s="3"/>
      <c r="Z189" s="3"/>
      <c r="AA189" s="3"/>
      <c r="AB189" s="3"/>
      <c r="AC189" s="3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</row>
    <row r="190">
      <c r="A190" s="190">
        <v>45658.0</v>
      </c>
      <c r="B190" s="190">
        <v>46022.0</v>
      </c>
      <c r="C190" s="191" t="s">
        <v>11</v>
      </c>
      <c r="D190" s="192"/>
      <c r="E190" s="193"/>
      <c r="F190" s="191" t="s">
        <v>598</v>
      </c>
      <c r="G190" s="191">
        <v>6.87056654E8</v>
      </c>
      <c r="H190" s="194" t="s">
        <v>599</v>
      </c>
      <c r="I190" s="191" t="s">
        <v>600</v>
      </c>
      <c r="J190" s="191" t="s">
        <v>598</v>
      </c>
      <c r="K190" s="191">
        <v>6.87056654E8</v>
      </c>
      <c r="L190" s="195"/>
      <c r="M190" s="38"/>
      <c r="N190" s="38"/>
      <c r="O190" s="38"/>
      <c r="P190" s="38"/>
      <c r="Q190" s="38"/>
      <c r="R190" s="38"/>
      <c r="S190" s="38"/>
      <c r="T190" s="38"/>
      <c r="U190" s="3"/>
      <c r="V190" s="3"/>
      <c r="W190" s="3"/>
      <c r="X190" s="3"/>
      <c r="Y190" s="3"/>
      <c r="Z190" s="3"/>
      <c r="AA190" s="3"/>
      <c r="AB190" s="3"/>
      <c r="AC190" s="3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</row>
    <row r="191" ht="27.75" customHeight="1">
      <c r="A191" s="190">
        <v>45658.0</v>
      </c>
      <c r="B191" s="190">
        <v>46022.0</v>
      </c>
      <c r="C191" s="191" t="s">
        <v>425</v>
      </c>
      <c r="D191" s="192"/>
      <c r="E191" s="193"/>
      <c r="F191" s="191" t="s">
        <v>601</v>
      </c>
      <c r="G191" s="191">
        <v>6.15827956E8</v>
      </c>
      <c r="H191" s="194" t="s">
        <v>602</v>
      </c>
      <c r="I191" s="191" t="s">
        <v>603</v>
      </c>
      <c r="J191" s="191" t="s">
        <v>604</v>
      </c>
      <c r="K191" s="191">
        <v>6.15827956E8</v>
      </c>
      <c r="L191" s="195"/>
      <c r="M191" s="38"/>
      <c r="N191" s="38"/>
      <c r="O191" s="38"/>
      <c r="P191" s="38"/>
      <c r="Q191" s="38"/>
      <c r="R191" s="38"/>
      <c r="S191" s="38"/>
      <c r="T191" s="38"/>
      <c r="U191" s="3"/>
      <c r="V191" s="3"/>
      <c r="W191" s="3"/>
      <c r="X191" s="3"/>
      <c r="Y191" s="3"/>
      <c r="Z191" s="3"/>
      <c r="AA191" s="3"/>
      <c r="AB191" s="3"/>
      <c r="AC191" s="3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</row>
    <row r="192">
      <c r="A192" s="190">
        <v>45658.0</v>
      </c>
      <c r="B192" s="190">
        <v>46022.0</v>
      </c>
      <c r="C192" s="191" t="s">
        <v>425</v>
      </c>
      <c r="D192" s="192"/>
      <c r="E192" s="193"/>
      <c r="F192" s="191" t="s">
        <v>605</v>
      </c>
      <c r="G192" s="191">
        <v>6.35410804E8</v>
      </c>
      <c r="H192" s="194" t="s">
        <v>606</v>
      </c>
      <c r="I192" s="191" t="s">
        <v>607</v>
      </c>
      <c r="J192" s="191" t="s">
        <v>605</v>
      </c>
      <c r="K192" s="191">
        <v>6.35410804E8</v>
      </c>
      <c r="L192" s="195"/>
      <c r="M192" s="38"/>
      <c r="N192" s="38"/>
      <c r="O192" s="38"/>
      <c r="P192" s="38"/>
      <c r="Q192" s="38"/>
      <c r="R192" s="38"/>
      <c r="S192" s="38"/>
      <c r="T192" s="38"/>
      <c r="U192" s="3"/>
      <c r="V192" s="3"/>
      <c r="W192" s="3"/>
      <c r="X192" s="3"/>
      <c r="Y192" s="3"/>
      <c r="Z192" s="3"/>
      <c r="AA192" s="3"/>
      <c r="AB192" s="3"/>
      <c r="AC192" s="3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</row>
    <row r="193">
      <c r="A193" s="190">
        <v>45658.0</v>
      </c>
      <c r="B193" s="190">
        <v>46022.0</v>
      </c>
      <c r="C193" s="191" t="s">
        <v>425</v>
      </c>
      <c r="D193" s="192"/>
      <c r="E193" s="193"/>
      <c r="F193" s="191" t="s">
        <v>515</v>
      </c>
      <c r="G193" s="191">
        <v>6.67417009E8</v>
      </c>
      <c r="H193" s="194" t="s">
        <v>516</v>
      </c>
      <c r="I193" s="191" t="s">
        <v>608</v>
      </c>
      <c r="J193" s="191" t="s">
        <v>515</v>
      </c>
      <c r="K193" s="191">
        <v>6.67417009E8</v>
      </c>
      <c r="L193" s="195"/>
      <c r="M193" s="38"/>
      <c r="N193" s="38"/>
      <c r="O193" s="38"/>
      <c r="P193" s="38"/>
      <c r="Q193" s="38"/>
      <c r="R193" s="38"/>
      <c r="S193" s="38"/>
      <c r="T193" s="38"/>
      <c r="U193" s="3"/>
      <c r="V193" s="3"/>
      <c r="W193" s="3"/>
      <c r="X193" s="3"/>
      <c r="Y193" s="3"/>
      <c r="Z193" s="3"/>
      <c r="AA193" s="3"/>
      <c r="AB193" s="3"/>
      <c r="AC193" s="3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</row>
    <row r="194">
      <c r="A194" s="190">
        <v>45658.0</v>
      </c>
      <c r="B194" s="190">
        <v>46022.0</v>
      </c>
      <c r="C194" s="191" t="s">
        <v>425</v>
      </c>
      <c r="D194" s="192"/>
      <c r="E194" s="193"/>
      <c r="F194" s="191" t="s">
        <v>609</v>
      </c>
      <c r="G194" s="191">
        <v>6.35487983E8</v>
      </c>
      <c r="H194" s="194" t="s">
        <v>610</v>
      </c>
      <c r="I194" s="191" t="s">
        <v>609</v>
      </c>
      <c r="J194" s="191" t="s">
        <v>609</v>
      </c>
      <c r="K194" s="191">
        <v>6.35487983E8</v>
      </c>
      <c r="L194" s="195"/>
      <c r="M194" s="38"/>
      <c r="N194" s="38"/>
      <c r="O194" s="38"/>
      <c r="P194" s="38"/>
      <c r="Q194" s="38"/>
      <c r="R194" s="38"/>
      <c r="S194" s="38"/>
      <c r="T194" s="38"/>
      <c r="U194" s="3"/>
      <c r="V194" s="3"/>
      <c r="W194" s="3"/>
      <c r="X194" s="3"/>
      <c r="Y194" s="3"/>
      <c r="Z194" s="3"/>
      <c r="AA194" s="3"/>
      <c r="AB194" s="3"/>
      <c r="AC194" s="3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</row>
    <row r="195">
      <c r="A195" s="190">
        <v>45658.0</v>
      </c>
      <c r="B195" s="190">
        <v>46022.0</v>
      </c>
      <c r="C195" s="191" t="s">
        <v>425</v>
      </c>
      <c r="D195" s="192"/>
      <c r="E195" s="193"/>
      <c r="F195" s="191" t="s">
        <v>611</v>
      </c>
      <c r="G195" s="191">
        <v>6.10082741E8</v>
      </c>
      <c r="H195" s="194" t="s">
        <v>612</v>
      </c>
      <c r="I195" s="191" t="s">
        <v>613</v>
      </c>
      <c r="J195" s="191" t="s">
        <v>611</v>
      </c>
      <c r="K195" s="191">
        <v>6.10082741E8</v>
      </c>
      <c r="L195" s="195"/>
      <c r="M195" s="38"/>
      <c r="N195" s="38"/>
      <c r="O195" s="38"/>
      <c r="P195" s="38"/>
      <c r="Q195" s="38"/>
      <c r="R195" s="38"/>
      <c r="S195" s="38"/>
      <c r="T195" s="38"/>
      <c r="U195" s="3"/>
      <c r="V195" s="3"/>
      <c r="W195" s="3"/>
      <c r="X195" s="3"/>
      <c r="Y195" s="3"/>
      <c r="Z195" s="3"/>
      <c r="AA195" s="3"/>
      <c r="AB195" s="3"/>
      <c r="AC195" s="3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</row>
    <row r="196">
      <c r="A196" s="190">
        <v>45658.0</v>
      </c>
      <c r="B196" s="190">
        <v>46022.0</v>
      </c>
      <c r="C196" s="191" t="s">
        <v>425</v>
      </c>
      <c r="D196" s="192"/>
      <c r="E196" s="193"/>
      <c r="F196" s="191" t="s">
        <v>614</v>
      </c>
      <c r="G196" s="191">
        <v>6.09138412E8</v>
      </c>
      <c r="H196" s="194" t="s">
        <v>615</v>
      </c>
      <c r="I196" s="191" t="s">
        <v>616</v>
      </c>
      <c r="J196" s="191" t="s">
        <v>614</v>
      </c>
      <c r="K196" s="191">
        <v>6.09138412E8</v>
      </c>
      <c r="L196" s="195"/>
      <c r="M196" s="38"/>
      <c r="N196" s="38"/>
      <c r="O196" s="38"/>
      <c r="P196" s="38"/>
      <c r="Q196" s="38"/>
      <c r="R196" s="38"/>
      <c r="S196" s="38"/>
      <c r="T196" s="38"/>
      <c r="U196" s="3"/>
      <c r="V196" s="3"/>
      <c r="W196" s="3"/>
      <c r="X196" s="3"/>
      <c r="Y196" s="3"/>
      <c r="Z196" s="3"/>
      <c r="AA196" s="3"/>
      <c r="AB196" s="3"/>
      <c r="AC196" s="3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</row>
    <row r="197">
      <c r="A197" s="190">
        <v>45658.0</v>
      </c>
      <c r="B197" s="190">
        <v>46022.0</v>
      </c>
      <c r="C197" s="191" t="s">
        <v>425</v>
      </c>
      <c r="D197" s="192"/>
      <c r="E197" s="193"/>
      <c r="F197" s="191" t="s">
        <v>617</v>
      </c>
      <c r="G197" s="191">
        <v>6.6440375E8</v>
      </c>
      <c r="H197" s="194" t="s">
        <v>618</v>
      </c>
      <c r="I197" s="191" t="s">
        <v>619</v>
      </c>
      <c r="J197" s="191" t="s">
        <v>617</v>
      </c>
      <c r="K197" s="191">
        <v>6.6440375E8</v>
      </c>
      <c r="L197" s="195"/>
      <c r="M197" s="38"/>
      <c r="N197" s="38"/>
      <c r="O197" s="38"/>
      <c r="P197" s="38"/>
      <c r="Q197" s="38"/>
      <c r="R197" s="38"/>
      <c r="S197" s="38"/>
      <c r="T197" s="38"/>
      <c r="U197" s="3"/>
      <c r="V197" s="3"/>
      <c r="W197" s="3"/>
      <c r="X197" s="3"/>
      <c r="Y197" s="3"/>
      <c r="Z197" s="3"/>
      <c r="AA197" s="3"/>
      <c r="AB197" s="3"/>
      <c r="AC197" s="3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</row>
    <row r="198">
      <c r="A198" s="190">
        <v>45658.0</v>
      </c>
      <c r="B198" s="190">
        <v>46022.0</v>
      </c>
      <c r="C198" s="191" t="s">
        <v>425</v>
      </c>
      <c r="D198" s="192"/>
      <c r="E198" s="193"/>
      <c r="F198" s="191" t="s">
        <v>620</v>
      </c>
      <c r="G198" s="191">
        <v>6.09293031E8</v>
      </c>
      <c r="H198" s="194" t="s">
        <v>621</v>
      </c>
      <c r="I198" s="191" t="s">
        <v>622</v>
      </c>
      <c r="J198" s="191" t="s">
        <v>620</v>
      </c>
      <c r="K198" s="191">
        <v>6.09293031E8</v>
      </c>
      <c r="L198" s="195"/>
      <c r="M198" s="38"/>
      <c r="N198" s="38"/>
      <c r="O198" s="38"/>
      <c r="P198" s="38"/>
      <c r="Q198" s="38"/>
      <c r="R198" s="38"/>
      <c r="S198" s="38"/>
      <c r="T198" s="38"/>
      <c r="U198" s="3"/>
      <c r="V198" s="3"/>
      <c r="W198" s="3"/>
      <c r="X198" s="3"/>
      <c r="Y198" s="3"/>
      <c r="Z198" s="3"/>
      <c r="AA198" s="3"/>
      <c r="AB198" s="3"/>
      <c r="AC198" s="3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</row>
    <row r="199">
      <c r="A199" s="190">
        <v>45658.0</v>
      </c>
      <c r="B199" s="190">
        <v>46022.0</v>
      </c>
      <c r="C199" s="191" t="s">
        <v>425</v>
      </c>
      <c r="D199" s="192"/>
      <c r="E199" s="193"/>
      <c r="F199" s="191" t="s">
        <v>623</v>
      </c>
      <c r="G199" s="191">
        <v>6.33744009E8</v>
      </c>
      <c r="H199" s="194" t="s">
        <v>624</v>
      </c>
      <c r="I199" s="191" t="s">
        <v>625</v>
      </c>
      <c r="J199" s="191" t="s">
        <v>623</v>
      </c>
      <c r="K199" s="191">
        <v>6.48829491E8</v>
      </c>
      <c r="L199" s="195"/>
      <c r="M199" s="38"/>
      <c r="N199" s="38"/>
      <c r="O199" s="38"/>
      <c r="P199" s="38"/>
      <c r="Q199" s="38"/>
      <c r="R199" s="38"/>
      <c r="S199" s="38"/>
      <c r="T199" s="38"/>
      <c r="U199" s="3"/>
      <c r="V199" s="3"/>
      <c r="W199" s="3"/>
      <c r="X199" s="3"/>
      <c r="Y199" s="3"/>
      <c r="Z199" s="3"/>
      <c r="AA199" s="3"/>
      <c r="AB199" s="3"/>
      <c r="AC199" s="3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</row>
    <row r="200">
      <c r="A200" s="190">
        <v>45658.0</v>
      </c>
      <c r="B200" s="190">
        <v>46022.0</v>
      </c>
      <c r="C200" s="191" t="s">
        <v>425</v>
      </c>
      <c r="D200" s="192"/>
      <c r="E200" s="193"/>
      <c r="F200" s="191" t="s">
        <v>626</v>
      </c>
      <c r="G200" s="191">
        <v>6.5414262E8</v>
      </c>
      <c r="H200" s="194" t="s">
        <v>627</v>
      </c>
      <c r="I200" s="191" t="s">
        <v>628</v>
      </c>
      <c r="J200" s="191" t="s">
        <v>626</v>
      </c>
      <c r="K200" s="191">
        <v>6.5414262E8</v>
      </c>
      <c r="L200" s="195"/>
      <c r="M200" s="38"/>
      <c r="N200" s="38"/>
      <c r="O200" s="38"/>
      <c r="P200" s="38"/>
      <c r="Q200" s="38"/>
      <c r="R200" s="38"/>
      <c r="S200" s="38"/>
      <c r="T200" s="38"/>
      <c r="U200" s="3"/>
      <c r="V200" s="3"/>
      <c r="W200" s="3"/>
      <c r="X200" s="3"/>
      <c r="Y200" s="3"/>
      <c r="Z200" s="3"/>
      <c r="AA200" s="3"/>
      <c r="AB200" s="3"/>
      <c r="AC200" s="3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</row>
    <row r="201">
      <c r="A201" s="190">
        <v>45658.0</v>
      </c>
      <c r="B201" s="190">
        <v>46022.0</v>
      </c>
      <c r="C201" s="191" t="s">
        <v>425</v>
      </c>
      <c r="D201" s="192"/>
      <c r="E201" s="193"/>
      <c r="F201" s="191" t="s">
        <v>629</v>
      </c>
      <c r="G201" s="191">
        <v>6.11551997E8</v>
      </c>
      <c r="H201" s="194" t="s">
        <v>630</v>
      </c>
      <c r="I201" s="191" t="s">
        <v>631</v>
      </c>
      <c r="J201" s="191" t="s">
        <v>632</v>
      </c>
      <c r="K201" s="191">
        <v>6.11551997E8</v>
      </c>
      <c r="L201" s="195"/>
      <c r="M201" s="38"/>
      <c r="N201" s="38"/>
      <c r="O201" s="38"/>
      <c r="P201" s="38"/>
      <c r="Q201" s="38"/>
      <c r="R201" s="38"/>
      <c r="S201" s="38"/>
      <c r="T201" s="38"/>
      <c r="U201" s="3"/>
      <c r="V201" s="3"/>
      <c r="W201" s="3"/>
      <c r="X201" s="3"/>
      <c r="Y201" s="3"/>
      <c r="Z201" s="3"/>
      <c r="AA201" s="3"/>
      <c r="AB201" s="3"/>
      <c r="AC201" s="3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</row>
    <row r="202">
      <c r="A202" s="190">
        <v>45658.0</v>
      </c>
      <c r="B202" s="190">
        <v>46022.0</v>
      </c>
      <c r="C202" s="191" t="s">
        <v>425</v>
      </c>
      <c r="D202" s="196" t="s">
        <v>343</v>
      </c>
      <c r="E202" s="197" t="s">
        <v>633</v>
      </c>
      <c r="F202" s="191" t="s">
        <v>634</v>
      </c>
      <c r="G202" s="191">
        <v>6.01196229E8</v>
      </c>
      <c r="H202" s="194" t="s">
        <v>635</v>
      </c>
      <c r="I202" s="191" t="s">
        <v>636</v>
      </c>
      <c r="J202" s="191" t="s">
        <v>637</v>
      </c>
      <c r="K202" s="191">
        <v>6.01196229E8</v>
      </c>
      <c r="L202" s="195" t="s">
        <v>638</v>
      </c>
      <c r="M202" s="38"/>
      <c r="N202" s="38"/>
      <c r="O202" s="38"/>
      <c r="P202" s="38"/>
      <c r="Q202" s="38"/>
      <c r="R202" s="38"/>
      <c r="S202" s="38"/>
      <c r="T202" s="38"/>
      <c r="U202" s="3"/>
      <c r="V202" s="3"/>
      <c r="W202" s="3"/>
      <c r="X202" s="3"/>
      <c r="Y202" s="3"/>
      <c r="Z202" s="3"/>
      <c r="AA202" s="3"/>
      <c r="AB202" s="3"/>
      <c r="AC202" s="3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</row>
    <row r="203">
      <c r="A203" s="190">
        <v>45658.0</v>
      </c>
      <c r="B203" s="190">
        <v>46022.0</v>
      </c>
      <c r="C203" s="191" t="s">
        <v>425</v>
      </c>
      <c r="D203" s="192"/>
      <c r="E203" s="193"/>
      <c r="F203" s="191" t="s">
        <v>639</v>
      </c>
      <c r="G203" s="191">
        <v>6.82271277E8</v>
      </c>
      <c r="H203" s="194" t="s">
        <v>640</v>
      </c>
      <c r="I203" s="191" t="s">
        <v>641</v>
      </c>
      <c r="J203" s="191" t="s">
        <v>639</v>
      </c>
      <c r="K203" s="191">
        <v>6.82271277E8</v>
      </c>
      <c r="L203" s="195"/>
      <c r="M203" s="38"/>
      <c r="N203" s="38"/>
      <c r="O203" s="38"/>
      <c r="P203" s="38"/>
      <c r="Q203" s="38"/>
      <c r="R203" s="38"/>
      <c r="S203" s="38"/>
      <c r="T203" s="38"/>
      <c r="U203" s="3"/>
      <c r="V203" s="3"/>
      <c r="W203" s="3"/>
      <c r="X203" s="3"/>
      <c r="Y203" s="3"/>
      <c r="Z203" s="3"/>
      <c r="AA203" s="3"/>
      <c r="AB203" s="3"/>
      <c r="AC203" s="3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</row>
    <row r="204">
      <c r="A204" s="190">
        <v>45658.0</v>
      </c>
      <c r="B204" s="190">
        <v>46022.0</v>
      </c>
      <c r="C204" s="191" t="s">
        <v>11</v>
      </c>
      <c r="D204" s="192"/>
      <c r="E204" s="193"/>
      <c r="F204" s="191" t="s">
        <v>642</v>
      </c>
      <c r="G204" s="191">
        <v>6.69380622E8</v>
      </c>
      <c r="H204" s="194" t="s">
        <v>643</v>
      </c>
      <c r="I204" s="191" t="s">
        <v>644</v>
      </c>
      <c r="J204" s="191" t="s">
        <v>645</v>
      </c>
      <c r="K204" s="191">
        <v>6.69380622E8</v>
      </c>
      <c r="L204" s="195"/>
      <c r="M204" s="38"/>
      <c r="N204" s="38"/>
      <c r="O204" s="38"/>
      <c r="P204" s="38"/>
      <c r="Q204" s="38"/>
      <c r="R204" s="38"/>
      <c r="S204" s="38"/>
      <c r="T204" s="38"/>
      <c r="U204" s="3"/>
      <c r="V204" s="3"/>
      <c r="W204" s="3"/>
      <c r="X204" s="3"/>
      <c r="Y204" s="3"/>
      <c r="Z204" s="3"/>
      <c r="AA204" s="3"/>
      <c r="AB204" s="3"/>
      <c r="AC204" s="3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</row>
    <row r="205">
      <c r="A205" s="190">
        <v>45658.0</v>
      </c>
      <c r="B205" s="190">
        <v>46022.0</v>
      </c>
      <c r="C205" s="191" t="s">
        <v>425</v>
      </c>
      <c r="D205" s="192"/>
      <c r="E205" s="193"/>
      <c r="F205" s="191" t="s">
        <v>646</v>
      </c>
      <c r="G205" s="191">
        <v>6.29199403E8</v>
      </c>
      <c r="H205" s="194" t="s">
        <v>647</v>
      </c>
      <c r="I205" s="191" t="s">
        <v>648</v>
      </c>
      <c r="J205" s="191" t="s">
        <v>646</v>
      </c>
      <c r="K205" s="191">
        <v>6.29199403E8</v>
      </c>
      <c r="L205" s="195"/>
      <c r="M205" s="38"/>
      <c r="N205" s="38"/>
      <c r="O205" s="38"/>
      <c r="P205" s="38"/>
      <c r="Q205" s="38"/>
      <c r="R205" s="38"/>
      <c r="S205" s="38"/>
      <c r="T205" s="38"/>
      <c r="U205" s="3"/>
      <c r="V205" s="3"/>
      <c r="W205" s="3"/>
      <c r="X205" s="3"/>
      <c r="Y205" s="3"/>
      <c r="Z205" s="3"/>
      <c r="AA205" s="3"/>
      <c r="AB205" s="3"/>
      <c r="AC205" s="3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</row>
    <row r="206">
      <c r="A206" s="190">
        <v>45658.0</v>
      </c>
      <c r="B206" s="190">
        <v>46022.0</v>
      </c>
      <c r="C206" s="191" t="s">
        <v>425</v>
      </c>
      <c r="D206" s="192"/>
      <c r="E206" s="193"/>
      <c r="F206" s="191" t="s">
        <v>649</v>
      </c>
      <c r="G206" s="191">
        <v>6.76543299E8</v>
      </c>
      <c r="H206" s="194" t="s">
        <v>650</v>
      </c>
      <c r="I206" s="191" t="s">
        <v>651</v>
      </c>
      <c r="J206" s="191" t="s">
        <v>649</v>
      </c>
      <c r="K206" s="191">
        <v>6.76543299E8</v>
      </c>
      <c r="L206" s="195"/>
      <c r="M206" s="38"/>
      <c r="N206" s="38"/>
      <c r="O206" s="38"/>
      <c r="P206" s="38"/>
      <c r="Q206" s="38"/>
      <c r="R206" s="38"/>
      <c r="S206" s="38"/>
      <c r="T206" s="38"/>
      <c r="U206" s="3"/>
      <c r="V206" s="3"/>
      <c r="W206" s="3"/>
      <c r="X206" s="3"/>
      <c r="Y206" s="3"/>
      <c r="Z206" s="3"/>
      <c r="AA206" s="3"/>
      <c r="AB206" s="3"/>
      <c r="AC206" s="3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</row>
    <row r="207">
      <c r="A207" s="190">
        <v>45658.0</v>
      </c>
      <c r="B207" s="190">
        <v>46022.0</v>
      </c>
      <c r="C207" s="191" t="s">
        <v>425</v>
      </c>
      <c r="D207" s="192"/>
      <c r="E207" s="193"/>
      <c r="F207" s="191" t="s">
        <v>652</v>
      </c>
      <c r="G207" s="191">
        <v>6.10069051E8</v>
      </c>
      <c r="H207" s="194" t="s">
        <v>653</v>
      </c>
      <c r="I207" s="191" t="s">
        <v>654</v>
      </c>
      <c r="J207" s="191" t="s">
        <v>652</v>
      </c>
      <c r="K207" s="191">
        <v>6.10069051E8</v>
      </c>
      <c r="L207" s="195"/>
      <c r="M207" s="38"/>
      <c r="N207" s="38"/>
      <c r="O207" s="38"/>
      <c r="P207" s="38"/>
      <c r="Q207" s="38"/>
      <c r="R207" s="38"/>
      <c r="S207" s="38"/>
      <c r="T207" s="38"/>
      <c r="U207" s="3"/>
      <c r="V207" s="3"/>
      <c r="W207" s="3"/>
      <c r="X207" s="3"/>
      <c r="Y207" s="3"/>
      <c r="Z207" s="3"/>
      <c r="AA207" s="3"/>
      <c r="AB207" s="3"/>
      <c r="AC207" s="3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</row>
    <row r="208">
      <c r="A208" s="190">
        <v>45658.0</v>
      </c>
      <c r="B208" s="190">
        <v>46022.0</v>
      </c>
      <c r="C208" s="191" t="s">
        <v>425</v>
      </c>
      <c r="D208" s="192"/>
      <c r="E208" s="193"/>
      <c r="F208" s="191" t="s">
        <v>655</v>
      </c>
      <c r="G208" s="191">
        <v>6.06954593E8</v>
      </c>
      <c r="H208" s="194" t="s">
        <v>656</v>
      </c>
      <c r="I208" s="191" t="s">
        <v>657</v>
      </c>
      <c r="J208" s="191" t="s">
        <v>655</v>
      </c>
      <c r="K208" s="191">
        <v>6.06954593E8</v>
      </c>
      <c r="L208" s="195" t="s">
        <v>658</v>
      </c>
      <c r="M208" s="38"/>
      <c r="N208" s="38"/>
      <c r="O208" s="38"/>
      <c r="P208" s="38"/>
      <c r="Q208" s="38"/>
      <c r="R208" s="38"/>
      <c r="S208" s="38"/>
      <c r="T208" s="38"/>
      <c r="U208" s="3"/>
      <c r="V208" s="3"/>
      <c r="W208" s="3"/>
      <c r="X208" s="3"/>
      <c r="Y208" s="3"/>
      <c r="Z208" s="3"/>
      <c r="AA208" s="3"/>
      <c r="AB208" s="3"/>
      <c r="AC208" s="3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</row>
    <row r="209">
      <c r="A209" s="190">
        <v>45658.0</v>
      </c>
      <c r="B209" s="190">
        <v>46022.0</v>
      </c>
      <c r="C209" s="191" t="s">
        <v>425</v>
      </c>
      <c r="D209" s="192"/>
      <c r="E209" s="193"/>
      <c r="F209" s="191" t="s">
        <v>659</v>
      </c>
      <c r="G209" s="191">
        <v>6.7442833E8</v>
      </c>
      <c r="H209" s="194"/>
      <c r="I209" s="191" t="s">
        <v>660</v>
      </c>
      <c r="J209" s="191" t="s">
        <v>659</v>
      </c>
      <c r="K209" s="191">
        <v>6.7442833E8</v>
      </c>
      <c r="L209" s="195"/>
      <c r="M209" s="38"/>
      <c r="N209" s="38"/>
      <c r="O209" s="38"/>
      <c r="P209" s="38"/>
      <c r="Q209" s="38"/>
      <c r="R209" s="38"/>
      <c r="S209" s="38"/>
      <c r="T209" s="38"/>
      <c r="U209" s="3"/>
      <c r="V209" s="3"/>
      <c r="W209" s="3"/>
      <c r="X209" s="3"/>
      <c r="Y209" s="3"/>
      <c r="Z209" s="3"/>
      <c r="AA209" s="3"/>
      <c r="AB209" s="3"/>
      <c r="AC209" s="3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</row>
    <row r="210">
      <c r="A210" s="190">
        <v>45658.0</v>
      </c>
      <c r="B210" s="190">
        <v>46022.0</v>
      </c>
      <c r="C210" s="191" t="s">
        <v>425</v>
      </c>
      <c r="D210" s="192"/>
      <c r="E210" s="193"/>
      <c r="F210" s="191" t="s">
        <v>661</v>
      </c>
      <c r="G210" s="191">
        <v>6.97720752E8</v>
      </c>
      <c r="H210" s="194" t="s">
        <v>662</v>
      </c>
      <c r="I210" s="191" t="s">
        <v>663</v>
      </c>
      <c r="J210" s="191" t="s">
        <v>661</v>
      </c>
      <c r="K210" s="191">
        <v>6.97720752E8</v>
      </c>
      <c r="L210" s="198"/>
      <c r="M210" s="38"/>
      <c r="N210" s="38"/>
      <c r="O210" s="38"/>
      <c r="P210" s="38"/>
      <c r="Q210" s="38"/>
      <c r="R210" s="38"/>
      <c r="S210" s="38"/>
      <c r="T210" s="38"/>
      <c r="U210" s="3"/>
      <c r="V210" s="3"/>
      <c r="W210" s="3"/>
      <c r="X210" s="3"/>
      <c r="Y210" s="3"/>
      <c r="Z210" s="3"/>
      <c r="AA210" s="3"/>
      <c r="AB210" s="3"/>
      <c r="AC210" s="3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</row>
    <row r="211">
      <c r="A211" s="190">
        <v>45658.0</v>
      </c>
      <c r="B211" s="190">
        <v>46022.0</v>
      </c>
      <c r="C211" s="191" t="s">
        <v>11</v>
      </c>
      <c r="D211" s="192"/>
      <c r="E211" s="193"/>
      <c r="F211" s="191" t="s">
        <v>664</v>
      </c>
      <c r="G211" s="191">
        <v>6.91149104E8</v>
      </c>
      <c r="H211" s="194" t="s">
        <v>665</v>
      </c>
      <c r="I211" s="191" t="s">
        <v>664</v>
      </c>
      <c r="J211" s="191" t="s">
        <v>664</v>
      </c>
      <c r="K211" s="191">
        <v>6.91149104E8</v>
      </c>
      <c r="L211" s="195"/>
      <c r="M211" s="38"/>
      <c r="N211" s="38"/>
      <c r="O211" s="38"/>
      <c r="P211" s="38"/>
      <c r="Q211" s="38"/>
      <c r="R211" s="38"/>
      <c r="S211" s="38"/>
      <c r="T211" s="38"/>
      <c r="U211" s="3"/>
      <c r="V211" s="3"/>
      <c r="W211" s="3"/>
      <c r="X211" s="3"/>
      <c r="Y211" s="3"/>
      <c r="Z211" s="3"/>
      <c r="AA211" s="3"/>
      <c r="AB211" s="3"/>
      <c r="AC211" s="3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</row>
    <row r="212">
      <c r="A212" s="190">
        <v>45658.0</v>
      </c>
      <c r="B212" s="190">
        <v>46022.0</v>
      </c>
      <c r="C212" s="191" t="s">
        <v>11</v>
      </c>
      <c r="D212" s="192"/>
      <c r="E212" s="193" t="s">
        <v>588</v>
      </c>
      <c r="F212" s="191" t="s">
        <v>666</v>
      </c>
      <c r="G212" s="191">
        <v>6.99204597E8</v>
      </c>
      <c r="H212" s="194" t="s">
        <v>667</v>
      </c>
      <c r="I212" s="191" t="s">
        <v>668</v>
      </c>
      <c r="J212" s="191" t="s">
        <v>666</v>
      </c>
      <c r="K212" s="191">
        <v>6.99204597E8</v>
      </c>
      <c r="L212" s="198"/>
      <c r="M212" s="38"/>
      <c r="N212" s="38"/>
      <c r="O212" s="38"/>
      <c r="P212" s="38"/>
      <c r="Q212" s="38"/>
      <c r="R212" s="38"/>
      <c r="S212" s="38"/>
      <c r="T212" s="38"/>
      <c r="U212" s="3"/>
      <c r="V212" s="3"/>
      <c r="W212" s="3"/>
      <c r="X212" s="3"/>
      <c r="Y212" s="3"/>
      <c r="Z212" s="3"/>
      <c r="AA212" s="3"/>
      <c r="AB212" s="3"/>
      <c r="AC212" s="3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</row>
    <row r="213">
      <c r="A213" s="190">
        <v>45658.0</v>
      </c>
      <c r="B213" s="190">
        <v>46022.0</v>
      </c>
      <c r="C213" s="191" t="s">
        <v>11</v>
      </c>
      <c r="D213" s="192"/>
      <c r="E213" s="193" t="s">
        <v>588</v>
      </c>
      <c r="F213" s="191" t="s">
        <v>669</v>
      </c>
      <c r="G213" s="191">
        <v>6.77133638E8</v>
      </c>
      <c r="H213" s="194" t="s">
        <v>670</v>
      </c>
      <c r="I213" s="191" t="s">
        <v>671</v>
      </c>
      <c r="J213" s="191" t="s">
        <v>669</v>
      </c>
      <c r="K213" s="191">
        <v>6.77133638E8</v>
      </c>
      <c r="L213" s="198"/>
      <c r="M213" s="38"/>
      <c r="N213" s="38"/>
      <c r="O213" s="38"/>
      <c r="P213" s="38"/>
      <c r="Q213" s="38"/>
      <c r="R213" s="38"/>
      <c r="S213" s="38"/>
      <c r="T213" s="38"/>
      <c r="U213" s="3"/>
      <c r="V213" s="3"/>
      <c r="W213" s="3"/>
      <c r="X213" s="3"/>
      <c r="Y213" s="3"/>
      <c r="Z213" s="3"/>
      <c r="AA213" s="3"/>
      <c r="AB213" s="3"/>
      <c r="AC213" s="3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</row>
    <row r="214">
      <c r="A214" s="190">
        <v>45658.0</v>
      </c>
      <c r="B214" s="190">
        <v>46022.0</v>
      </c>
      <c r="C214" s="191" t="s">
        <v>11</v>
      </c>
      <c r="D214" s="192"/>
      <c r="E214" s="193"/>
      <c r="F214" s="191" t="s">
        <v>672</v>
      </c>
      <c r="G214" s="191">
        <v>6.53540517E8</v>
      </c>
      <c r="H214" s="194" t="s">
        <v>673</v>
      </c>
      <c r="I214" s="191" t="s">
        <v>674</v>
      </c>
      <c r="J214" s="191" t="s">
        <v>675</v>
      </c>
      <c r="K214" s="191">
        <v>6.37042992E8</v>
      </c>
      <c r="L214" s="198" t="s">
        <v>676</v>
      </c>
      <c r="M214" s="38"/>
      <c r="N214" s="38"/>
      <c r="O214" s="38"/>
      <c r="P214" s="38"/>
      <c r="Q214" s="38"/>
      <c r="R214" s="38"/>
      <c r="S214" s="38"/>
      <c r="T214" s="38"/>
      <c r="U214" s="3"/>
      <c r="V214" s="3"/>
      <c r="W214" s="3"/>
      <c r="X214" s="3"/>
      <c r="Y214" s="3"/>
      <c r="Z214" s="3"/>
      <c r="AA214" s="3"/>
      <c r="AB214" s="3"/>
      <c r="AC214" s="3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</row>
    <row r="215">
      <c r="A215" s="190">
        <v>45658.0</v>
      </c>
      <c r="B215" s="190">
        <v>46022.0</v>
      </c>
      <c r="C215" s="191" t="s">
        <v>11</v>
      </c>
      <c r="D215" s="192"/>
      <c r="E215" s="193"/>
      <c r="F215" s="191" t="s">
        <v>677</v>
      </c>
      <c r="G215" s="191">
        <v>7.22747925E8</v>
      </c>
      <c r="H215" s="194" t="s">
        <v>678</v>
      </c>
      <c r="I215" s="191" t="s">
        <v>679</v>
      </c>
      <c r="J215" s="191" t="s">
        <v>680</v>
      </c>
      <c r="K215" s="191">
        <v>7.22747925E8</v>
      </c>
      <c r="L215" s="198"/>
      <c r="M215" s="38"/>
      <c r="N215" s="38"/>
      <c r="O215" s="38"/>
      <c r="P215" s="38"/>
      <c r="Q215" s="38"/>
      <c r="R215" s="38"/>
      <c r="S215" s="38"/>
      <c r="T215" s="38"/>
      <c r="U215" s="3"/>
      <c r="V215" s="3"/>
      <c r="W215" s="3"/>
      <c r="X215" s="3"/>
      <c r="Y215" s="3"/>
      <c r="Z215" s="3"/>
      <c r="AA215" s="3"/>
      <c r="AB215" s="3"/>
      <c r="AC215" s="3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</row>
    <row r="216">
      <c r="A216" s="190">
        <v>45658.0</v>
      </c>
      <c r="B216" s="190">
        <v>46022.0</v>
      </c>
      <c r="C216" s="191" t="s">
        <v>11</v>
      </c>
      <c r="D216" s="192"/>
      <c r="E216" s="193"/>
      <c r="F216" s="191" t="s">
        <v>681</v>
      </c>
      <c r="G216" s="191">
        <v>6.61835111E8</v>
      </c>
      <c r="H216" s="194" t="s">
        <v>682</v>
      </c>
      <c r="I216" s="191" t="s">
        <v>683</v>
      </c>
      <c r="J216" s="191" t="s">
        <v>681</v>
      </c>
      <c r="K216" s="191">
        <v>6.61835111E8</v>
      </c>
      <c r="L216" s="198"/>
      <c r="M216" s="38"/>
      <c r="N216" s="38"/>
      <c r="O216" s="38"/>
      <c r="P216" s="38"/>
      <c r="Q216" s="38"/>
      <c r="R216" s="38"/>
      <c r="S216" s="38"/>
      <c r="T216" s="38"/>
      <c r="U216" s="3"/>
      <c r="V216" s="3"/>
      <c r="W216" s="3"/>
      <c r="X216" s="3"/>
      <c r="Y216" s="3"/>
      <c r="Z216" s="3"/>
      <c r="AA216" s="3"/>
      <c r="AB216" s="3"/>
      <c r="AC216" s="3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</row>
    <row r="217">
      <c r="A217" s="190">
        <v>45658.0</v>
      </c>
      <c r="B217" s="190">
        <v>46022.0</v>
      </c>
      <c r="C217" s="191" t="s">
        <v>11</v>
      </c>
      <c r="D217" s="192"/>
      <c r="E217" s="193"/>
      <c r="F217" s="191" t="s">
        <v>684</v>
      </c>
      <c r="G217" s="191">
        <v>6.92408988E8</v>
      </c>
      <c r="H217" s="194" t="s">
        <v>685</v>
      </c>
      <c r="I217" s="191" t="s">
        <v>686</v>
      </c>
      <c r="J217" s="191" t="s">
        <v>684</v>
      </c>
      <c r="K217" s="191">
        <v>6.92408988E8</v>
      </c>
      <c r="L217" s="198" t="s">
        <v>687</v>
      </c>
      <c r="M217" s="38"/>
      <c r="N217" s="38"/>
      <c r="O217" s="38"/>
      <c r="P217" s="38"/>
      <c r="Q217" s="38"/>
      <c r="R217" s="38"/>
      <c r="S217" s="38"/>
      <c r="T217" s="38"/>
      <c r="U217" s="3"/>
      <c r="V217" s="3"/>
      <c r="W217" s="3"/>
      <c r="X217" s="3"/>
      <c r="Y217" s="3"/>
      <c r="Z217" s="3"/>
      <c r="AA217" s="3"/>
      <c r="AB217" s="3"/>
      <c r="AC217" s="3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</row>
    <row r="218">
      <c r="A218" s="119">
        <v>45689.0</v>
      </c>
      <c r="B218" s="119">
        <v>46053.0</v>
      </c>
      <c r="C218" s="96" t="s">
        <v>11</v>
      </c>
      <c r="D218" s="199"/>
      <c r="E218" s="200"/>
      <c r="F218" s="113" t="s">
        <v>688</v>
      </c>
      <c r="G218" s="113">
        <v>6.93498291E8</v>
      </c>
      <c r="H218" s="114" t="s">
        <v>689</v>
      </c>
      <c r="I218" s="113" t="s">
        <v>690</v>
      </c>
      <c r="J218" s="113" t="s">
        <v>691</v>
      </c>
      <c r="K218" s="113">
        <v>6.93498291E8</v>
      </c>
      <c r="L218" s="124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201"/>
      <c r="AA218" s="201"/>
      <c r="AB218" s="201"/>
      <c r="AC218" s="201"/>
      <c r="AD218" s="201"/>
      <c r="AE218" s="201"/>
      <c r="AF218" s="201"/>
      <c r="AG218" s="201"/>
      <c r="AH218" s="201"/>
      <c r="AI218" s="201"/>
      <c r="AJ218" s="201"/>
      <c r="AK218" s="201"/>
      <c r="AL218" s="201"/>
      <c r="AM218" s="201"/>
      <c r="AN218" s="201"/>
      <c r="AO218" s="201"/>
      <c r="AP218" s="201"/>
      <c r="AQ218" s="201"/>
      <c r="AR218" s="201"/>
    </row>
    <row r="219">
      <c r="A219" s="119">
        <v>45689.0</v>
      </c>
      <c r="B219" s="119">
        <v>46053.0</v>
      </c>
      <c r="C219" s="96" t="s">
        <v>11</v>
      </c>
      <c r="D219" s="199"/>
      <c r="E219" s="200"/>
      <c r="F219" s="113" t="s">
        <v>692</v>
      </c>
      <c r="G219" s="113">
        <v>6.0321356E8</v>
      </c>
      <c r="H219" s="114" t="s">
        <v>693</v>
      </c>
      <c r="I219" s="113" t="s">
        <v>694</v>
      </c>
      <c r="J219" s="113" t="s">
        <v>692</v>
      </c>
      <c r="K219" s="113">
        <v>6.0321356E8</v>
      </c>
      <c r="L219" s="124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201"/>
      <c r="AB219" s="201"/>
      <c r="AC219" s="201"/>
      <c r="AD219" s="201"/>
      <c r="AE219" s="201"/>
      <c r="AF219" s="201"/>
      <c r="AG219" s="201"/>
      <c r="AH219" s="201"/>
      <c r="AI219" s="201"/>
      <c r="AJ219" s="201"/>
      <c r="AK219" s="201"/>
      <c r="AL219" s="201"/>
      <c r="AM219" s="201"/>
      <c r="AN219" s="201"/>
      <c r="AO219" s="201"/>
      <c r="AP219" s="201"/>
      <c r="AQ219" s="201"/>
      <c r="AR219" s="201"/>
    </row>
    <row r="220">
      <c r="A220" s="119">
        <v>45689.0</v>
      </c>
      <c r="B220" s="119">
        <v>46053.0</v>
      </c>
      <c r="C220" s="96" t="s">
        <v>11</v>
      </c>
      <c r="D220" s="199"/>
      <c r="E220" s="200"/>
      <c r="F220" s="113" t="s">
        <v>695</v>
      </c>
      <c r="G220" s="113">
        <v>6.23458599E8</v>
      </c>
      <c r="H220" s="114" t="s">
        <v>696</v>
      </c>
      <c r="I220" s="113" t="s">
        <v>697</v>
      </c>
      <c r="J220" s="113" t="s">
        <v>695</v>
      </c>
      <c r="K220" s="113">
        <v>6.23458599E8</v>
      </c>
      <c r="L220" s="124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201"/>
      <c r="AB220" s="201"/>
      <c r="AC220" s="201"/>
      <c r="AD220" s="201"/>
      <c r="AE220" s="201"/>
      <c r="AF220" s="201"/>
      <c r="AG220" s="201"/>
      <c r="AH220" s="201"/>
      <c r="AI220" s="201"/>
      <c r="AJ220" s="201"/>
      <c r="AK220" s="201"/>
      <c r="AL220" s="201"/>
      <c r="AM220" s="201"/>
      <c r="AN220" s="201"/>
      <c r="AO220" s="201"/>
      <c r="AP220" s="201"/>
      <c r="AQ220" s="201"/>
      <c r="AR220" s="201"/>
    </row>
    <row r="221">
      <c r="A221" s="119">
        <v>45689.0</v>
      </c>
      <c r="B221" s="119">
        <v>46053.0</v>
      </c>
      <c r="C221" s="96" t="s">
        <v>11</v>
      </c>
      <c r="D221" s="199"/>
      <c r="E221" s="200"/>
      <c r="F221" s="113" t="s">
        <v>698</v>
      </c>
      <c r="G221" s="113">
        <v>6.33231213E8</v>
      </c>
      <c r="H221" s="114" t="s">
        <v>699</v>
      </c>
      <c r="I221" s="113" t="s">
        <v>700</v>
      </c>
      <c r="J221" s="113" t="s">
        <v>698</v>
      </c>
      <c r="K221" s="113">
        <v>6.33231213E8</v>
      </c>
      <c r="L221" s="124" t="s">
        <v>701</v>
      </c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>
      <c r="A222" s="119">
        <v>45689.0</v>
      </c>
      <c r="B222" s="119">
        <v>46053.0</v>
      </c>
      <c r="C222" s="96" t="s">
        <v>11</v>
      </c>
      <c r="D222" s="202"/>
      <c r="E222" s="113"/>
      <c r="F222" s="113" t="s">
        <v>702</v>
      </c>
      <c r="G222" s="113"/>
      <c r="H222" s="114" t="s">
        <v>703</v>
      </c>
      <c r="I222" s="113" t="s">
        <v>704</v>
      </c>
      <c r="J222" s="113" t="s">
        <v>702</v>
      </c>
      <c r="K222" s="113">
        <f>+351967654903</f>
        <v>351967654903</v>
      </c>
      <c r="L222" s="124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</row>
    <row r="223">
      <c r="A223" s="119">
        <v>45689.0</v>
      </c>
      <c r="B223" s="119">
        <v>46053.0</v>
      </c>
      <c r="C223" s="96" t="s">
        <v>11</v>
      </c>
      <c r="D223" s="202"/>
      <c r="E223" s="113"/>
      <c r="F223" s="113" t="s">
        <v>705</v>
      </c>
      <c r="G223" s="113">
        <v>6.37447134E8</v>
      </c>
      <c r="H223" s="114" t="s">
        <v>706</v>
      </c>
      <c r="I223" s="113" t="s">
        <v>707</v>
      </c>
      <c r="J223" s="113" t="s">
        <v>705</v>
      </c>
      <c r="K223" s="113">
        <v>6.37447134E8</v>
      </c>
      <c r="L223" s="124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</row>
    <row r="224">
      <c r="A224" s="119">
        <v>45689.0</v>
      </c>
      <c r="B224" s="119">
        <v>46053.0</v>
      </c>
      <c r="C224" s="96" t="s">
        <v>11</v>
      </c>
      <c r="D224" s="202"/>
      <c r="E224" s="113"/>
      <c r="F224" s="113" t="s">
        <v>708</v>
      </c>
      <c r="G224" s="113" t="s">
        <v>709</v>
      </c>
      <c r="H224" s="114" t="s">
        <v>710</v>
      </c>
      <c r="I224" s="113" t="s">
        <v>711</v>
      </c>
      <c r="J224" s="113" t="s">
        <v>712</v>
      </c>
      <c r="K224" s="113">
        <v>6.17578433E8</v>
      </c>
      <c r="L224" s="124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</row>
    <row r="225">
      <c r="A225" s="119">
        <v>45689.0</v>
      </c>
      <c r="B225" s="119">
        <v>46053.0</v>
      </c>
      <c r="C225" s="96" t="s">
        <v>11</v>
      </c>
      <c r="D225" s="202"/>
      <c r="E225" s="113"/>
      <c r="F225" s="113" t="s">
        <v>713</v>
      </c>
      <c r="G225" s="113">
        <v>3.4644722855E10</v>
      </c>
      <c r="H225" s="114" t="s">
        <v>714</v>
      </c>
      <c r="I225" s="113" t="s">
        <v>715</v>
      </c>
      <c r="J225" s="113" t="s">
        <v>713</v>
      </c>
      <c r="K225" s="113">
        <v>3.4644722855E10</v>
      </c>
      <c r="L225" s="124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</row>
    <row r="226">
      <c r="A226" s="119">
        <v>45689.0</v>
      </c>
      <c r="B226" s="119">
        <v>46053.0</v>
      </c>
      <c r="C226" s="96" t="s">
        <v>11</v>
      </c>
      <c r="D226" s="202"/>
      <c r="E226" s="113"/>
      <c r="F226" s="113" t="s">
        <v>716</v>
      </c>
      <c r="G226" s="113">
        <v>6.10696306E8</v>
      </c>
      <c r="H226" s="114" t="s">
        <v>717</v>
      </c>
      <c r="I226" s="113" t="s">
        <v>718</v>
      </c>
      <c r="J226" s="113" t="s">
        <v>716</v>
      </c>
      <c r="K226" s="113">
        <v>6.10696306E8</v>
      </c>
      <c r="L226" s="124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  <c r="AG226" s="201"/>
      <c r="AH226" s="201"/>
      <c r="AI226" s="201"/>
      <c r="AJ226" s="201"/>
      <c r="AK226" s="201"/>
      <c r="AL226" s="201"/>
      <c r="AM226" s="201"/>
      <c r="AN226" s="201"/>
      <c r="AO226" s="201"/>
      <c r="AP226" s="201"/>
      <c r="AQ226" s="201"/>
      <c r="AR226" s="201"/>
    </row>
    <row r="227">
      <c r="A227" s="119">
        <v>45689.0</v>
      </c>
      <c r="B227" s="119">
        <v>46053.0</v>
      </c>
      <c r="C227" s="96" t="s">
        <v>11</v>
      </c>
      <c r="D227" s="202"/>
      <c r="E227" s="113"/>
      <c r="F227" s="113" t="s">
        <v>719</v>
      </c>
      <c r="G227" s="113">
        <v>6.72768673E8</v>
      </c>
      <c r="H227" s="114" t="s">
        <v>720</v>
      </c>
      <c r="I227" s="113" t="s">
        <v>721</v>
      </c>
      <c r="J227" s="113" t="s">
        <v>719</v>
      </c>
      <c r="K227" s="113">
        <v>6.72768673E8</v>
      </c>
      <c r="L227" s="124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>
      <c r="A228" s="119">
        <v>45689.0</v>
      </c>
      <c r="B228" s="119">
        <v>46053.0</v>
      </c>
      <c r="C228" s="96" t="s">
        <v>11</v>
      </c>
      <c r="D228" s="202"/>
      <c r="E228" s="113"/>
      <c r="F228" s="113" t="s">
        <v>722</v>
      </c>
      <c r="G228" s="113">
        <v>6.54854073E8</v>
      </c>
      <c r="H228" s="114" t="s">
        <v>723</v>
      </c>
      <c r="I228" s="113" t="s">
        <v>724</v>
      </c>
      <c r="J228" s="113" t="s">
        <v>722</v>
      </c>
      <c r="K228" s="113">
        <v>6.54854073E8</v>
      </c>
      <c r="L228" s="124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  <c r="AG228" s="201"/>
      <c r="AH228" s="201"/>
      <c r="AI228" s="201"/>
      <c r="AJ228" s="201"/>
      <c r="AK228" s="201"/>
      <c r="AL228" s="201"/>
      <c r="AM228" s="201"/>
      <c r="AN228" s="201"/>
      <c r="AO228" s="201"/>
      <c r="AP228" s="201"/>
      <c r="AQ228" s="201"/>
      <c r="AR228" s="201"/>
    </row>
    <row r="229">
      <c r="A229" s="119">
        <v>45689.0</v>
      </c>
      <c r="B229" s="119">
        <v>46053.0</v>
      </c>
      <c r="C229" s="96" t="s">
        <v>11</v>
      </c>
      <c r="D229" s="202"/>
      <c r="E229" s="113"/>
      <c r="F229" s="113" t="s">
        <v>725</v>
      </c>
      <c r="G229" s="113">
        <v>6.50115042E8</v>
      </c>
      <c r="H229" s="114" t="s">
        <v>726</v>
      </c>
      <c r="I229" s="113" t="s">
        <v>727</v>
      </c>
      <c r="J229" s="113" t="s">
        <v>725</v>
      </c>
      <c r="K229" s="113">
        <v>6.50115042E8</v>
      </c>
      <c r="L229" s="124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201"/>
      <c r="AQ229" s="201"/>
      <c r="AR229" s="201"/>
    </row>
    <row r="230">
      <c r="A230" s="119">
        <v>45689.0</v>
      </c>
      <c r="B230" s="119">
        <v>46053.0</v>
      </c>
      <c r="C230" s="96" t="s">
        <v>11</v>
      </c>
      <c r="D230" s="202"/>
      <c r="E230" s="113"/>
      <c r="F230" s="113" t="s">
        <v>728</v>
      </c>
      <c r="G230" s="113">
        <v>6.90770224E8</v>
      </c>
      <c r="H230" s="114" t="s">
        <v>729</v>
      </c>
      <c r="I230" s="113" t="s">
        <v>730</v>
      </c>
      <c r="J230" s="113" t="s">
        <v>728</v>
      </c>
      <c r="K230" s="113">
        <v>6.90770224E8</v>
      </c>
      <c r="L230" s="124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  <c r="AB230" s="201"/>
      <c r="AC230" s="201"/>
      <c r="AD230" s="201"/>
      <c r="AE230" s="201"/>
      <c r="AF230" s="201"/>
      <c r="AG230" s="201"/>
      <c r="AH230" s="201"/>
      <c r="AI230" s="201"/>
      <c r="AJ230" s="201"/>
      <c r="AK230" s="201"/>
      <c r="AL230" s="201"/>
      <c r="AM230" s="201"/>
      <c r="AN230" s="201"/>
      <c r="AO230" s="201"/>
      <c r="AP230" s="201"/>
      <c r="AQ230" s="201"/>
      <c r="AR230" s="201"/>
    </row>
    <row r="231">
      <c r="A231" s="119">
        <v>45689.0</v>
      </c>
      <c r="B231" s="119">
        <v>46053.0</v>
      </c>
      <c r="C231" s="96" t="s">
        <v>11</v>
      </c>
      <c r="D231" s="202"/>
      <c r="E231" s="113" t="s">
        <v>731</v>
      </c>
      <c r="F231" s="113" t="s">
        <v>732</v>
      </c>
      <c r="G231" s="113">
        <v>6.863226E8</v>
      </c>
      <c r="H231" s="203" t="s">
        <v>733</v>
      </c>
      <c r="I231" s="113" t="s">
        <v>734</v>
      </c>
      <c r="J231" s="113" t="s">
        <v>732</v>
      </c>
      <c r="K231" s="113">
        <v>6.863226E8</v>
      </c>
      <c r="L231" s="124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1"/>
      <c r="AB231" s="201"/>
      <c r="AC231" s="201"/>
      <c r="AD231" s="201"/>
      <c r="AE231" s="201"/>
      <c r="AF231" s="201"/>
      <c r="AG231" s="201"/>
      <c r="AH231" s="201"/>
      <c r="AI231" s="201"/>
      <c r="AJ231" s="201"/>
      <c r="AK231" s="201"/>
      <c r="AL231" s="201"/>
      <c r="AM231" s="201"/>
      <c r="AN231" s="201"/>
      <c r="AO231" s="201"/>
      <c r="AP231" s="201"/>
      <c r="AQ231" s="201"/>
      <c r="AR231" s="201"/>
    </row>
    <row r="232">
      <c r="A232" s="119">
        <v>45689.0</v>
      </c>
      <c r="B232" s="119">
        <v>46053.0</v>
      </c>
      <c r="C232" s="96" t="s">
        <v>11</v>
      </c>
      <c r="D232" s="202"/>
      <c r="E232" s="113"/>
      <c r="F232" s="113" t="s">
        <v>735</v>
      </c>
      <c r="G232" s="113">
        <v>6.75865199E8</v>
      </c>
      <c r="H232" s="114" t="s">
        <v>736</v>
      </c>
      <c r="I232" s="113" t="s">
        <v>737</v>
      </c>
      <c r="J232" s="113" t="s">
        <v>735</v>
      </c>
      <c r="K232" s="113">
        <v>6.75865199E8</v>
      </c>
      <c r="L232" s="124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</row>
    <row r="233">
      <c r="A233" s="119">
        <v>45689.0</v>
      </c>
      <c r="B233" s="119">
        <v>46053.0</v>
      </c>
      <c r="C233" s="96" t="s">
        <v>11</v>
      </c>
      <c r="D233" s="202"/>
      <c r="E233" s="113"/>
      <c r="F233" s="113" t="s">
        <v>738</v>
      </c>
      <c r="G233" s="113">
        <f>+351932684341</f>
        <v>351932684341</v>
      </c>
      <c r="H233" s="114" t="s">
        <v>739</v>
      </c>
      <c r="I233" s="113" t="s">
        <v>738</v>
      </c>
      <c r="J233" s="113" t="s">
        <v>738</v>
      </c>
      <c r="K233" s="113">
        <f>+351932684341</f>
        <v>351932684341</v>
      </c>
      <c r="L233" s="124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201"/>
      <c r="AB233" s="201"/>
      <c r="AC233" s="201"/>
      <c r="AD233" s="201"/>
      <c r="AE233" s="201"/>
      <c r="AF233" s="201"/>
      <c r="AG233" s="201"/>
      <c r="AH233" s="201"/>
      <c r="AI233" s="201"/>
      <c r="AJ233" s="201"/>
      <c r="AK233" s="201"/>
      <c r="AL233" s="201"/>
      <c r="AM233" s="201"/>
      <c r="AN233" s="201"/>
      <c r="AO233" s="201"/>
      <c r="AP233" s="201"/>
      <c r="AQ233" s="201"/>
      <c r="AR233" s="201"/>
    </row>
    <row r="234">
      <c r="A234" s="119">
        <v>45689.0</v>
      </c>
      <c r="B234" s="119">
        <v>46053.0</v>
      </c>
      <c r="C234" s="96" t="s">
        <v>11</v>
      </c>
      <c r="D234" s="202"/>
      <c r="E234" s="113"/>
      <c r="F234" s="113" t="s">
        <v>740</v>
      </c>
      <c r="G234" s="113">
        <v>6.18757681E8</v>
      </c>
      <c r="H234" s="114" t="s">
        <v>741</v>
      </c>
      <c r="I234" s="113" t="s">
        <v>742</v>
      </c>
      <c r="J234" s="113" t="s">
        <v>740</v>
      </c>
      <c r="K234" s="113">
        <v>6.04834764E8</v>
      </c>
      <c r="L234" s="124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/>
      <c r="Z234" s="201"/>
      <c r="AA234" s="201"/>
      <c r="AB234" s="201"/>
      <c r="AC234" s="201"/>
      <c r="AD234" s="201"/>
      <c r="AE234" s="201"/>
      <c r="AF234" s="201"/>
      <c r="AG234" s="201"/>
      <c r="AH234" s="201"/>
      <c r="AI234" s="201"/>
      <c r="AJ234" s="201"/>
      <c r="AK234" s="201"/>
      <c r="AL234" s="201"/>
      <c r="AM234" s="201"/>
      <c r="AN234" s="201"/>
      <c r="AO234" s="201"/>
      <c r="AP234" s="201"/>
      <c r="AQ234" s="201"/>
      <c r="AR234" s="201"/>
    </row>
    <row r="235">
      <c r="A235" s="119">
        <v>45689.0</v>
      </c>
      <c r="B235" s="119">
        <v>46053.0</v>
      </c>
      <c r="C235" s="96" t="s">
        <v>11</v>
      </c>
      <c r="D235" s="202"/>
      <c r="E235" s="113"/>
      <c r="F235" s="113" t="s">
        <v>743</v>
      </c>
      <c r="G235" s="113">
        <v>6.75234975E8</v>
      </c>
      <c r="H235" s="114" t="s">
        <v>744</v>
      </c>
      <c r="I235" s="113" t="s">
        <v>743</v>
      </c>
      <c r="J235" s="113" t="s">
        <v>743</v>
      </c>
      <c r="K235" s="113">
        <v>6.75234975E8</v>
      </c>
      <c r="L235" s="124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>
      <c r="A236" s="119">
        <v>45689.0</v>
      </c>
      <c r="B236" s="119">
        <v>46053.0</v>
      </c>
      <c r="C236" s="96" t="s">
        <v>11</v>
      </c>
      <c r="D236" s="202"/>
      <c r="E236" s="113"/>
      <c r="F236" s="113" t="s">
        <v>745</v>
      </c>
      <c r="G236" s="113">
        <v>6.18762122E8</v>
      </c>
      <c r="H236" s="114" t="s">
        <v>746</v>
      </c>
      <c r="I236" s="113" t="s">
        <v>747</v>
      </c>
      <c r="J236" s="113" t="s">
        <v>745</v>
      </c>
      <c r="K236" s="113">
        <v>6.18762122E8</v>
      </c>
      <c r="L236" s="124" t="s">
        <v>748</v>
      </c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  <c r="AA236" s="201"/>
      <c r="AB236" s="201"/>
      <c r="AC236" s="201"/>
      <c r="AD236" s="201"/>
      <c r="AE236" s="201"/>
      <c r="AF236" s="201"/>
      <c r="AG236" s="201"/>
      <c r="AH236" s="201"/>
      <c r="AI236" s="201"/>
      <c r="AJ236" s="201"/>
      <c r="AK236" s="201"/>
      <c r="AL236" s="201"/>
      <c r="AM236" s="201"/>
      <c r="AN236" s="201"/>
      <c r="AO236" s="201"/>
      <c r="AP236" s="201"/>
      <c r="AQ236" s="201"/>
      <c r="AR236" s="201"/>
    </row>
    <row r="237">
      <c r="A237" s="119">
        <v>45689.0</v>
      </c>
      <c r="B237" s="119">
        <v>46053.0</v>
      </c>
      <c r="C237" s="96" t="s">
        <v>11</v>
      </c>
      <c r="D237" s="202"/>
      <c r="E237" s="113"/>
      <c r="F237" s="113" t="s">
        <v>749</v>
      </c>
      <c r="G237" s="113">
        <v>6.89991078E8</v>
      </c>
      <c r="H237" s="114" t="s">
        <v>750</v>
      </c>
      <c r="I237" s="113" t="s">
        <v>751</v>
      </c>
      <c r="J237" s="113" t="s">
        <v>749</v>
      </c>
      <c r="K237" s="113">
        <v>6.89991078E8</v>
      </c>
      <c r="L237" s="124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201"/>
      <c r="AB237" s="201"/>
      <c r="AC237" s="201"/>
      <c r="AD237" s="201"/>
      <c r="AE237" s="201"/>
      <c r="AF237" s="201"/>
      <c r="AG237" s="201"/>
      <c r="AH237" s="201"/>
      <c r="AI237" s="201"/>
      <c r="AJ237" s="201"/>
      <c r="AK237" s="201"/>
      <c r="AL237" s="201"/>
      <c r="AM237" s="201"/>
      <c r="AN237" s="201"/>
      <c r="AO237" s="201"/>
      <c r="AP237" s="201"/>
      <c r="AQ237" s="201"/>
      <c r="AR237" s="201"/>
    </row>
    <row r="238">
      <c r="A238" s="119">
        <v>45689.0</v>
      </c>
      <c r="B238" s="119">
        <v>46053.0</v>
      </c>
      <c r="C238" s="96" t="s">
        <v>11</v>
      </c>
      <c r="D238" s="202"/>
      <c r="E238" s="113"/>
      <c r="F238" s="113" t="s">
        <v>752</v>
      </c>
      <c r="G238" s="113">
        <v>6.33856161E8</v>
      </c>
      <c r="H238" s="114" t="s">
        <v>753</v>
      </c>
      <c r="I238" s="113" t="s">
        <v>752</v>
      </c>
      <c r="J238" s="113" t="s">
        <v>752</v>
      </c>
      <c r="K238" s="113">
        <v>6.33856161E8</v>
      </c>
      <c r="L238" s="204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201"/>
      <c r="AA238" s="201"/>
      <c r="AB238" s="201"/>
      <c r="AC238" s="201"/>
      <c r="AD238" s="201"/>
      <c r="AE238" s="201"/>
      <c r="AF238" s="201"/>
      <c r="AG238" s="201"/>
      <c r="AH238" s="201"/>
      <c r="AI238" s="201"/>
      <c r="AJ238" s="201"/>
      <c r="AK238" s="201"/>
      <c r="AL238" s="201"/>
      <c r="AM238" s="201"/>
      <c r="AN238" s="201"/>
      <c r="AO238" s="201"/>
      <c r="AP238" s="201"/>
      <c r="AQ238" s="201"/>
      <c r="AR238" s="201"/>
    </row>
    <row r="239">
      <c r="A239" s="119">
        <v>45689.0</v>
      </c>
      <c r="B239" s="119">
        <v>46053.0</v>
      </c>
      <c r="C239" s="96" t="s">
        <v>11</v>
      </c>
      <c r="D239" s="202" t="s">
        <v>754</v>
      </c>
      <c r="E239" s="113" t="s">
        <v>755</v>
      </c>
      <c r="F239" s="113" t="s">
        <v>756</v>
      </c>
      <c r="G239" s="113">
        <v>6.76417809E8</v>
      </c>
      <c r="H239" s="114" t="s">
        <v>757</v>
      </c>
      <c r="I239" s="113" t="s">
        <v>758</v>
      </c>
      <c r="J239" s="113" t="s">
        <v>756</v>
      </c>
      <c r="K239" s="113">
        <v>6.76417809E8</v>
      </c>
      <c r="L239" s="124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1"/>
      <c r="Y239" s="201"/>
      <c r="Z239" s="201"/>
      <c r="AA239" s="201"/>
      <c r="AB239" s="201"/>
      <c r="AC239" s="201"/>
      <c r="AD239" s="201"/>
      <c r="AE239" s="201"/>
      <c r="AF239" s="201"/>
      <c r="AG239" s="201"/>
      <c r="AH239" s="201"/>
      <c r="AI239" s="201"/>
      <c r="AJ239" s="201"/>
      <c r="AK239" s="201"/>
      <c r="AL239" s="201"/>
      <c r="AM239" s="201"/>
      <c r="AN239" s="201"/>
      <c r="AO239" s="201"/>
      <c r="AP239" s="201"/>
      <c r="AQ239" s="201"/>
      <c r="AR239" s="201"/>
    </row>
    <row r="240">
      <c r="A240" s="119">
        <v>45689.0</v>
      </c>
      <c r="B240" s="119">
        <v>46053.0</v>
      </c>
      <c r="C240" s="96" t="s">
        <v>11</v>
      </c>
      <c r="D240" s="202"/>
      <c r="E240" s="113"/>
      <c r="F240" s="113" t="s">
        <v>759</v>
      </c>
      <c r="G240" s="113">
        <v>6.27725012E8</v>
      </c>
      <c r="H240" s="114" t="s">
        <v>760</v>
      </c>
      <c r="I240" s="111" t="s">
        <v>761</v>
      </c>
      <c r="J240" s="113" t="s">
        <v>759</v>
      </c>
      <c r="K240" s="113">
        <v>6.27725012E8</v>
      </c>
      <c r="L240" s="124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</row>
    <row r="241">
      <c r="A241" s="119">
        <v>45689.0</v>
      </c>
      <c r="B241" s="119">
        <v>46053.0</v>
      </c>
      <c r="C241" s="96" t="s">
        <v>11</v>
      </c>
      <c r="D241" s="202"/>
      <c r="E241" s="113"/>
      <c r="F241" s="113" t="s">
        <v>762</v>
      </c>
      <c r="G241" s="113">
        <v>6.33916466E8</v>
      </c>
      <c r="H241" s="114" t="s">
        <v>763</v>
      </c>
      <c r="I241" s="111" t="s">
        <v>764</v>
      </c>
      <c r="J241" s="113" t="s">
        <v>762</v>
      </c>
      <c r="K241" s="113">
        <v>6.33916466E8</v>
      </c>
      <c r="L241" s="124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</row>
    <row r="242">
      <c r="A242" s="119">
        <v>45689.0</v>
      </c>
      <c r="B242" s="119">
        <v>46053.0</v>
      </c>
      <c r="C242" s="96" t="s">
        <v>11</v>
      </c>
      <c r="D242" s="202"/>
      <c r="E242" s="113"/>
      <c r="F242" s="113" t="s">
        <v>765</v>
      </c>
      <c r="G242" s="113">
        <f>393518888450</f>
        <v>393518888450</v>
      </c>
      <c r="H242" s="114" t="s">
        <v>766</v>
      </c>
      <c r="I242" s="113" t="s">
        <v>765</v>
      </c>
      <c r="J242" s="113" t="s">
        <v>765</v>
      </c>
      <c r="K242" s="113">
        <f>393518888450</f>
        <v>393518888450</v>
      </c>
      <c r="L242" s="124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</row>
    <row r="243">
      <c r="A243" s="119">
        <v>45689.0</v>
      </c>
      <c r="B243" s="119">
        <v>46053.0</v>
      </c>
      <c r="C243" s="112" t="s">
        <v>11</v>
      </c>
      <c r="D243" s="206"/>
      <c r="E243" s="112"/>
      <c r="F243" s="112" t="s">
        <v>767</v>
      </c>
      <c r="G243" s="207">
        <v>6.333777E8</v>
      </c>
      <c r="H243" s="207" t="s">
        <v>768</v>
      </c>
      <c r="I243" s="112" t="s">
        <v>769</v>
      </c>
      <c r="J243" s="112" t="s">
        <v>770</v>
      </c>
      <c r="K243" s="207">
        <v>6.333777E8</v>
      </c>
      <c r="L243" s="208"/>
      <c r="M243" s="63"/>
      <c r="N243" s="209"/>
      <c r="O243" s="210"/>
      <c r="P243" s="209"/>
      <c r="Q243" s="210"/>
      <c r="R243" s="63"/>
      <c r="S243" s="63"/>
      <c r="T243" s="63"/>
      <c r="U243" s="63"/>
      <c r="V243" s="63"/>
      <c r="W243" s="63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</row>
    <row r="244">
      <c r="A244" s="119">
        <v>45689.0</v>
      </c>
      <c r="B244" s="119">
        <v>46053.0</v>
      </c>
      <c r="C244" s="112" t="s">
        <v>11</v>
      </c>
      <c r="D244" s="211"/>
      <c r="E244" s="212"/>
      <c r="F244" s="212" t="s">
        <v>771</v>
      </c>
      <c r="G244" s="213">
        <v>6.0799701E8</v>
      </c>
      <c r="H244" s="213" t="s">
        <v>772</v>
      </c>
      <c r="I244" s="212" t="s">
        <v>771</v>
      </c>
      <c r="J244" s="212" t="s">
        <v>771</v>
      </c>
      <c r="K244" s="213">
        <v>6.0799701E8</v>
      </c>
      <c r="L244" s="214"/>
      <c r="M244" s="63"/>
      <c r="N244" s="209"/>
      <c r="O244" s="210"/>
      <c r="P244" s="209"/>
      <c r="Q244" s="210"/>
      <c r="R244" s="63"/>
      <c r="S244" s="63"/>
      <c r="T244" s="63"/>
      <c r="U244" s="63"/>
      <c r="V244" s="63"/>
      <c r="W244" s="63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</row>
    <row r="245">
      <c r="A245" s="119">
        <v>45689.0</v>
      </c>
      <c r="B245" s="119">
        <v>46053.0</v>
      </c>
      <c r="C245" s="96" t="s">
        <v>11</v>
      </c>
      <c r="D245" s="202"/>
      <c r="E245" s="113"/>
      <c r="F245" s="113" t="s">
        <v>773</v>
      </c>
      <c r="G245" s="113">
        <v>6.92408988E8</v>
      </c>
      <c r="H245" s="114" t="s">
        <v>774</v>
      </c>
      <c r="I245" s="113" t="s">
        <v>775</v>
      </c>
      <c r="J245" s="113" t="s">
        <v>773</v>
      </c>
      <c r="K245" s="113">
        <v>6.92408988E8</v>
      </c>
      <c r="L245" s="124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</row>
    <row r="246">
      <c r="A246" s="119">
        <v>45689.0</v>
      </c>
      <c r="B246" s="119">
        <v>46053.0</v>
      </c>
      <c r="C246" s="96" t="s">
        <v>11</v>
      </c>
      <c r="D246" s="215"/>
      <c r="E246" s="216"/>
      <c r="F246" s="111" t="s">
        <v>776</v>
      </c>
      <c r="G246" s="113">
        <v>6.62479555E8</v>
      </c>
      <c r="H246" s="99" t="s">
        <v>777</v>
      </c>
      <c r="I246" s="113" t="s">
        <v>778</v>
      </c>
      <c r="J246" s="111" t="s">
        <v>776</v>
      </c>
      <c r="K246" s="113">
        <v>6.62479555E8</v>
      </c>
      <c r="L246" s="11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85"/>
      <c r="AO246" s="85"/>
      <c r="AP246" s="85"/>
      <c r="AQ246" s="85"/>
      <c r="AR246" s="85"/>
    </row>
    <row r="247">
      <c r="A247" s="119">
        <v>45689.0</v>
      </c>
      <c r="B247" s="119">
        <v>46053.0</v>
      </c>
      <c r="C247" s="112" t="s">
        <v>11</v>
      </c>
      <c r="D247" s="206"/>
      <c r="E247" s="112" t="s">
        <v>731</v>
      </c>
      <c r="F247" s="112" t="s">
        <v>779</v>
      </c>
      <c r="G247" s="207">
        <f>+51986608441</f>
        <v>51986608441</v>
      </c>
      <c r="H247" s="207" t="s">
        <v>780</v>
      </c>
      <c r="I247" s="112" t="s">
        <v>781</v>
      </c>
      <c r="J247" s="112" t="s">
        <v>779</v>
      </c>
      <c r="K247" s="207">
        <f>+51986608441</f>
        <v>51986608441</v>
      </c>
      <c r="L247" s="208"/>
      <c r="M247" s="63"/>
      <c r="N247" s="209"/>
      <c r="O247" s="210"/>
      <c r="P247" s="209"/>
      <c r="Q247" s="210"/>
      <c r="R247" s="63"/>
      <c r="S247" s="63"/>
      <c r="T247" s="63"/>
      <c r="U247" s="63"/>
      <c r="V247" s="63"/>
      <c r="W247" s="63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</row>
    <row r="248">
      <c r="A248" s="119">
        <v>45689.0</v>
      </c>
      <c r="B248" s="119">
        <v>46053.0</v>
      </c>
      <c r="C248" s="96" t="s">
        <v>11</v>
      </c>
      <c r="D248" s="202"/>
      <c r="E248" s="113"/>
      <c r="F248" s="217" t="s">
        <v>782</v>
      </c>
      <c r="G248" s="218">
        <v>6.29588987E8</v>
      </c>
      <c r="H248" s="218" t="s">
        <v>783</v>
      </c>
      <c r="I248" s="113" t="s">
        <v>784</v>
      </c>
      <c r="J248" s="217" t="s">
        <v>782</v>
      </c>
      <c r="K248" s="217">
        <v>6.29588987E8</v>
      </c>
      <c r="L248" s="219" t="s">
        <v>785</v>
      </c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  <c r="AA248" s="201"/>
      <c r="AB248" s="201"/>
      <c r="AC248" s="201"/>
      <c r="AD248" s="201"/>
      <c r="AE248" s="201"/>
      <c r="AF248" s="201"/>
      <c r="AG248" s="201"/>
      <c r="AH248" s="201"/>
      <c r="AI248" s="201"/>
      <c r="AJ248" s="201"/>
      <c r="AK248" s="201"/>
      <c r="AL248" s="201"/>
      <c r="AM248" s="201"/>
      <c r="AN248" s="201"/>
      <c r="AO248" s="201"/>
      <c r="AP248" s="201"/>
      <c r="AQ248" s="201"/>
      <c r="AR248" s="201"/>
    </row>
    <row r="249">
      <c r="A249" s="119">
        <v>45689.0</v>
      </c>
      <c r="B249" s="119">
        <v>46053.0</v>
      </c>
      <c r="C249" s="96" t="s">
        <v>11</v>
      </c>
      <c r="D249" s="199"/>
      <c r="E249" s="200"/>
      <c r="I249" s="113" t="s">
        <v>786</v>
      </c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201"/>
      <c r="AB249" s="201"/>
      <c r="AC249" s="201"/>
      <c r="AD249" s="201"/>
      <c r="AE249" s="201"/>
      <c r="AF249" s="201"/>
      <c r="AG249" s="201"/>
      <c r="AH249" s="201"/>
      <c r="AI249" s="201"/>
      <c r="AJ249" s="201"/>
      <c r="AK249" s="201"/>
      <c r="AL249" s="201"/>
      <c r="AM249" s="201"/>
      <c r="AN249" s="201"/>
      <c r="AO249" s="201"/>
      <c r="AP249" s="201"/>
      <c r="AQ249" s="201"/>
      <c r="AR249" s="201"/>
    </row>
    <row r="250">
      <c r="A250" s="119">
        <v>45689.0</v>
      </c>
      <c r="B250" s="119">
        <v>46053.0</v>
      </c>
      <c r="C250" s="96" t="s">
        <v>11</v>
      </c>
      <c r="D250" s="199"/>
      <c r="E250" s="200"/>
      <c r="I250" s="113" t="s">
        <v>787</v>
      </c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201"/>
      <c r="AA250" s="201"/>
      <c r="AB250" s="201"/>
      <c r="AC250" s="201"/>
      <c r="AD250" s="201"/>
      <c r="AE250" s="201"/>
      <c r="AF250" s="201"/>
      <c r="AG250" s="201"/>
      <c r="AH250" s="201"/>
      <c r="AI250" s="201"/>
      <c r="AJ250" s="201"/>
      <c r="AK250" s="201"/>
      <c r="AL250" s="201"/>
      <c r="AM250" s="201"/>
      <c r="AN250" s="201"/>
      <c r="AO250" s="201"/>
      <c r="AP250" s="201"/>
      <c r="AQ250" s="201"/>
      <c r="AR250" s="201"/>
    </row>
    <row r="251">
      <c r="A251" s="202" t="s">
        <v>788</v>
      </c>
      <c r="B251" s="119">
        <v>46053.0</v>
      </c>
      <c r="C251" s="96" t="s">
        <v>11</v>
      </c>
      <c r="D251" s="215"/>
      <c r="E251" s="216"/>
      <c r="F251" s="111" t="s">
        <v>789</v>
      </c>
      <c r="G251" s="113">
        <v>6.70018408E8</v>
      </c>
      <c r="H251" s="99" t="s">
        <v>790</v>
      </c>
      <c r="I251" s="113" t="s">
        <v>791</v>
      </c>
      <c r="J251" s="111" t="s">
        <v>789</v>
      </c>
      <c r="K251" s="113">
        <v>6.70018408E8</v>
      </c>
      <c r="L251" s="11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  <c r="AP251" s="85"/>
      <c r="AQ251" s="85"/>
      <c r="AR251" s="85"/>
    </row>
    <row r="252">
      <c r="A252" s="119">
        <v>45689.0</v>
      </c>
      <c r="B252" s="119">
        <v>46053.0</v>
      </c>
      <c r="C252" s="96" t="s">
        <v>11</v>
      </c>
      <c r="D252" s="202"/>
      <c r="E252" s="113"/>
      <c r="F252" s="217" t="s">
        <v>792</v>
      </c>
      <c r="G252" s="217">
        <v>6.7920277E8</v>
      </c>
      <c r="H252" s="218" t="s">
        <v>793</v>
      </c>
      <c r="I252" s="220" t="s">
        <v>794</v>
      </c>
      <c r="J252" s="217" t="s">
        <v>792</v>
      </c>
      <c r="K252" s="217">
        <v>6.7920277E8</v>
      </c>
      <c r="L252" s="219" t="s">
        <v>795</v>
      </c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>
      <c r="A253" s="119">
        <v>45689.0</v>
      </c>
      <c r="B253" s="119">
        <v>46053.0</v>
      </c>
      <c r="C253" s="96" t="s">
        <v>11</v>
      </c>
      <c r="D253" s="199"/>
      <c r="E253" s="200"/>
      <c r="I253" s="113" t="s">
        <v>796</v>
      </c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1"/>
      <c r="Y253" s="201"/>
      <c r="Z253" s="201"/>
      <c r="AA253" s="201"/>
      <c r="AB253" s="201"/>
      <c r="AC253" s="201"/>
      <c r="AD253" s="201"/>
      <c r="AE253" s="201"/>
      <c r="AF253" s="201"/>
      <c r="AG253" s="201"/>
      <c r="AH253" s="201"/>
      <c r="AI253" s="201"/>
      <c r="AJ253" s="201"/>
      <c r="AK253" s="201"/>
      <c r="AL253" s="201"/>
      <c r="AM253" s="201"/>
      <c r="AN253" s="201"/>
      <c r="AO253" s="201"/>
      <c r="AP253" s="201"/>
      <c r="AQ253" s="201"/>
      <c r="AR253" s="201"/>
    </row>
    <row r="254">
      <c r="A254" s="119">
        <v>45689.0</v>
      </c>
      <c r="B254" s="119">
        <v>46053.0</v>
      </c>
      <c r="C254" s="96" t="s">
        <v>11</v>
      </c>
      <c r="D254" s="199"/>
      <c r="E254" s="200"/>
      <c r="I254" s="113" t="s">
        <v>797</v>
      </c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>
      <c r="A255" s="119">
        <v>45689.0</v>
      </c>
      <c r="B255" s="119">
        <v>46053.0</v>
      </c>
      <c r="C255" s="96" t="s">
        <v>11</v>
      </c>
      <c r="D255" s="199"/>
      <c r="E255" s="200"/>
      <c r="I255" s="113" t="s">
        <v>798</v>
      </c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1"/>
      <c r="Y255" s="201"/>
      <c r="Z255" s="201"/>
      <c r="AA255" s="201"/>
      <c r="AB255" s="201"/>
      <c r="AC255" s="201"/>
      <c r="AD255" s="201"/>
      <c r="AE255" s="201"/>
      <c r="AF255" s="201"/>
      <c r="AG255" s="201"/>
      <c r="AH255" s="201"/>
      <c r="AI255" s="201"/>
      <c r="AJ255" s="201"/>
      <c r="AK255" s="201"/>
      <c r="AL255" s="201"/>
      <c r="AM255" s="201"/>
      <c r="AN255" s="201"/>
      <c r="AO255" s="201"/>
      <c r="AP255" s="201"/>
      <c r="AQ255" s="201"/>
      <c r="AR255" s="201"/>
    </row>
    <row r="256">
      <c r="A256" s="119">
        <v>45689.0</v>
      </c>
      <c r="B256" s="119">
        <v>46053.0</v>
      </c>
      <c r="C256" s="96" t="s">
        <v>11</v>
      </c>
      <c r="D256" s="199"/>
      <c r="E256" s="200"/>
      <c r="I256" s="113" t="s">
        <v>799</v>
      </c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>
      <c r="A257" s="119">
        <v>45689.0</v>
      </c>
      <c r="B257" s="119">
        <v>46053.0</v>
      </c>
      <c r="C257" s="96" t="s">
        <v>11</v>
      </c>
      <c r="D257" s="215"/>
      <c r="E257" s="216"/>
      <c r="I257" s="113" t="s">
        <v>800</v>
      </c>
      <c r="K257" s="217"/>
      <c r="L257" s="219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1"/>
      <c r="Y257" s="201"/>
      <c r="Z257" s="201"/>
      <c r="AA257" s="201"/>
      <c r="AB257" s="201"/>
      <c r="AC257" s="201"/>
      <c r="AD257" s="201"/>
      <c r="AE257" s="201"/>
      <c r="AF257" s="201"/>
      <c r="AG257" s="201"/>
      <c r="AH257" s="201"/>
      <c r="AI257" s="201"/>
      <c r="AJ257" s="201"/>
      <c r="AK257" s="201"/>
      <c r="AL257" s="201"/>
      <c r="AM257" s="201"/>
      <c r="AN257" s="201"/>
      <c r="AO257" s="201"/>
      <c r="AP257" s="201"/>
      <c r="AQ257" s="201"/>
      <c r="AR257" s="201"/>
    </row>
    <row r="258" ht="15.0" customHeight="1">
      <c r="A258" s="119">
        <v>45689.0</v>
      </c>
      <c r="B258" s="119">
        <v>46053.0</v>
      </c>
      <c r="C258" s="112" t="s">
        <v>11</v>
      </c>
      <c r="D258" s="206"/>
      <c r="E258" s="112"/>
      <c r="F258" s="112" t="s">
        <v>801</v>
      </c>
      <c r="G258" s="207">
        <v>6.86914459E8</v>
      </c>
      <c r="H258" s="207" t="s">
        <v>802</v>
      </c>
      <c r="I258" s="112" t="s">
        <v>803</v>
      </c>
      <c r="J258" s="112" t="s">
        <v>801</v>
      </c>
      <c r="K258" s="207">
        <v>6.86914459E8</v>
      </c>
      <c r="L258" s="208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</row>
    <row r="259" ht="15.0" customHeight="1">
      <c r="A259" s="119">
        <v>45689.0</v>
      </c>
      <c r="B259" s="119">
        <v>46053.0</v>
      </c>
      <c r="C259" s="112" t="s">
        <v>11</v>
      </c>
      <c r="D259" s="206"/>
      <c r="E259" s="112"/>
      <c r="F259" s="112" t="s">
        <v>804</v>
      </c>
      <c r="G259" s="207">
        <v>6.04298631E8</v>
      </c>
      <c r="H259" s="207" t="s">
        <v>805</v>
      </c>
      <c r="I259" s="112" t="s">
        <v>804</v>
      </c>
      <c r="J259" s="112" t="s">
        <v>804</v>
      </c>
      <c r="K259" s="207">
        <v>6.04298631E8</v>
      </c>
      <c r="L259" s="208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</row>
    <row r="260" ht="15.0" customHeight="1">
      <c r="A260" s="119">
        <v>45689.0</v>
      </c>
      <c r="B260" s="119">
        <v>46053.0</v>
      </c>
      <c r="C260" s="112" t="s">
        <v>11</v>
      </c>
      <c r="D260" s="206"/>
      <c r="E260" s="112"/>
      <c r="F260" s="112" t="s">
        <v>806</v>
      </c>
      <c r="G260" s="207">
        <v>6.71051914E8</v>
      </c>
      <c r="H260" s="207" t="s">
        <v>807</v>
      </c>
      <c r="I260" s="112" t="s">
        <v>808</v>
      </c>
      <c r="J260" s="112" t="s">
        <v>809</v>
      </c>
      <c r="K260" s="207">
        <v>6.6753438E8</v>
      </c>
      <c r="L260" s="208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</row>
    <row r="261" ht="15.0" customHeight="1">
      <c r="A261" s="119">
        <v>45689.0</v>
      </c>
      <c r="B261" s="119">
        <v>46053.0</v>
      </c>
      <c r="C261" s="112" t="s">
        <v>11</v>
      </c>
      <c r="D261" s="206"/>
      <c r="E261" s="112"/>
      <c r="F261" s="112" t="s">
        <v>810</v>
      </c>
      <c r="G261" s="207">
        <v>9.11878168E8</v>
      </c>
      <c r="H261" s="207" t="s">
        <v>811</v>
      </c>
      <c r="I261" s="221" t="s">
        <v>812</v>
      </c>
      <c r="J261" s="112" t="s">
        <v>810</v>
      </c>
      <c r="K261" s="207">
        <v>6.05562649E8</v>
      </c>
      <c r="L261" s="222" t="s">
        <v>813</v>
      </c>
      <c r="M261" s="63"/>
      <c r="N261" s="209"/>
      <c r="O261" s="210"/>
      <c r="P261" s="209"/>
      <c r="Q261" s="210"/>
      <c r="R261" s="63"/>
      <c r="S261" s="63"/>
      <c r="T261" s="63"/>
      <c r="U261" s="63"/>
      <c r="V261" s="63"/>
      <c r="W261" s="63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</row>
    <row r="262" ht="15.0" customHeight="1">
      <c r="A262" s="119">
        <v>45689.0</v>
      </c>
      <c r="B262" s="119">
        <v>46053.0</v>
      </c>
      <c r="C262" s="112" t="s">
        <v>11</v>
      </c>
      <c r="D262" s="206"/>
      <c r="E262" s="112"/>
      <c r="F262" s="112" t="s">
        <v>236</v>
      </c>
      <c r="G262" s="207">
        <v>6.49589151E8</v>
      </c>
      <c r="H262" s="207" t="s">
        <v>814</v>
      </c>
      <c r="I262" s="112" t="s">
        <v>815</v>
      </c>
      <c r="J262" s="112" t="s">
        <v>816</v>
      </c>
      <c r="K262" s="207">
        <v>6.49589151E8</v>
      </c>
      <c r="L262" s="208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</row>
    <row r="263" ht="15.0" customHeight="1">
      <c r="A263" s="119">
        <v>45689.0</v>
      </c>
      <c r="B263" s="119">
        <v>46053.0</v>
      </c>
      <c r="C263" s="112" t="s">
        <v>11</v>
      </c>
      <c r="D263" s="211"/>
      <c r="E263" s="212"/>
      <c r="F263" s="212" t="s">
        <v>817</v>
      </c>
      <c r="G263" s="213">
        <v>6.09142188E8</v>
      </c>
      <c r="H263" s="213" t="s">
        <v>818</v>
      </c>
      <c r="I263" s="212" t="s">
        <v>819</v>
      </c>
      <c r="J263" s="212" t="s">
        <v>817</v>
      </c>
      <c r="K263" s="213">
        <v>6.09142188E8</v>
      </c>
      <c r="L263" s="208"/>
      <c r="M263" s="63"/>
      <c r="N263" s="64"/>
      <c r="O263" s="65"/>
      <c r="P263" s="64"/>
      <c r="Q263" s="65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</row>
    <row r="264">
      <c r="A264" s="119">
        <v>45689.0</v>
      </c>
      <c r="B264" s="119">
        <v>46053.0</v>
      </c>
      <c r="C264" s="96" t="s">
        <v>11</v>
      </c>
      <c r="D264" s="202"/>
      <c r="E264" s="113"/>
      <c r="F264" s="113" t="s">
        <v>820</v>
      </c>
      <c r="G264" s="113">
        <v>6.89963688E8</v>
      </c>
      <c r="H264" s="114" t="s">
        <v>821</v>
      </c>
      <c r="I264" s="113" t="s">
        <v>822</v>
      </c>
      <c r="J264" s="113" t="s">
        <v>820</v>
      </c>
      <c r="K264" s="113">
        <v>6.89963688E8</v>
      </c>
      <c r="L264" s="124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1"/>
      <c r="Y264" s="201"/>
      <c r="Z264" s="201"/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  <c r="AK264" s="201"/>
      <c r="AL264" s="201"/>
      <c r="AM264" s="201"/>
      <c r="AN264" s="201"/>
      <c r="AO264" s="201"/>
      <c r="AP264" s="201"/>
      <c r="AQ264" s="201"/>
      <c r="AR264" s="201"/>
    </row>
    <row r="265">
      <c r="A265" s="119">
        <v>45689.0</v>
      </c>
      <c r="B265" s="119">
        <v>46053.0</v>
      </c>
      <c r="C265" s="96" t="s">
        <v>11</v>
      </c>
      <c r="D265" s="202"/>
      <c r="E265" s="113"/>
      <c r="F265" s="111" t="s">
        <v>823</v>
      </c>
      <c r="G265" s="113">
        <v>4.1779730146E10</v>
      </c>
      <c r="H265" s="114" t="s">
        <v>824</v>
      </c>
      <c r="I265" s="113" t="s">
        <v>825</v>
      </c>
      <c r="J265" s="111" t="s">
        <v>823</v>
      </c>
      <c r="K265" s="113">
        <v>4.1779730146E10</v>
      </c>
      <c r="L265" s="124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</row>
    <row r="266" ht="17.25" customHeight="1">
      <c r="A266" s="119">
        <v>45689.0</v>
      </c>
      <c r="B266" s="119">
        <v>46053.0</v>
      </c>
      <c r="C266" s="96" t="s">
        <v>11</v>
      </c>
      <c r="D266" s="202"/>
      <c r="E266" s="113"/>
      <c r="F266" s="111" t="s">
        <v>826</v>
      </c>
      <c r="G266" s="113">
        <v>6.06852004E8</v>
      </c>
      <c r="H266" s="114" t="s">
        <v>827</v>
      </c>
      <c r="I266" s="113" t="s">
        <v>828</v>
      </c>
      <c r="J266" s="111" t="s">
        <v>826</v>
      </c>
      <c r="K266" s="113">
        <v>6.06852004E8</v>
      </c>
      <c r="L266" s="124" t="s">
        <v>829</v>
      </c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</row>
    <row r="267" ht="17.25" customHeight="1">
      <c r="A267" s="119">
        <v>45689.0</v>
      </c>
      <c r="B267" s="119">
        <v>46053.0</v>
      </c>
      <c r="C267" s="96" t="s">
        <v>11</v>
      </c>
      <c r="D267" s="202"/>
      <c r="E267" s="113"/>
      <c r="F267" s="111" t="s">
        <v>830</v>
      </c>
      <c r="G267" s="113">
        <v>6.19555357E8</v>
      </c>
      <c r="H267" s="114" t="s">
        <v>831</v>
      </c>
      <c r="I267" s="113" t="s">
        <v>832</v>
      </c>
      <c r="J267" s="111" t="s">
        <v>830</v>
      </c>
      <c r="K267" s="113">
        <v>6.19555357E8</v>
      </c>
      <c r="L267" s="124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</row>
    <row r="268" ht="17.25" customHeight="1">
      <c r="A268" s="119">
        <v>45689.0</v>
      </c>
      <c r="B268" s="119">
        <v>46053.0</v>
      </c>
      <c r="C268" s="96" t="s">
        <v>11</v>
      </c>
      <c r="D268" s="202"/>
      <c r="E268" s="113"/>
      <c r="F268" s="111" t="s">
        <v>833</v>
      </c>
      <c r="G268" s="223" t="s">
        <v>834</v>
      </c>
      <c r="H268" s="114" t="s">
        <v>835</v>
      </c>
      <c r="I268" s="113" t="s">
        <v>836</v>
      </c>
      <c r="J268" s="111" t="s">
        <v>837</v>
      </c>
      <c r="K268" s="113">
        <v>3.1629323234E10</v>
      </c>
      <c r="L268" s="124" t="s">
        <v>838</v>
      </c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</row>
    <row r="269">
      <c r="A269" s="119">
        <v>45689.0</v>
      </c>
      <c r="B269" s="119">
        <v>46053.0</v>
      </c>
      <c r="C269" s="96" t="s">
        <v>11</v>
      </c>
      <c r="D269" s="120"/>
      <c r="E269" s="121"/>
      <c r="F269" s="122" t="s">
        <v>839</v>
      </c>
      <c r="G269" s="122">
        <v>6.55361864E8</v>
      </c>
      <c r="H269" s="224" t="s">
        <v>840</v>
      </c>
      <c r="I269" s="122" t="s">
        <v>839</v>
      </c>
      <c r="J269" s="122" t="s">
        <v>839</v>
      </c>
      <c r="K269" s="122">
        <v>6.55361864E8</v>
      </c>
      <c r="L269" s="124"/>
      <c r="N269" s="38"/>
      <c r="O269" s="39"/>
      <c r="P269" s="38"/>
      <c r="Q269" s="39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</row>
    <row r="270">
      <c r="A270" s="119">
        <v>45689.0</v>
      </c>
      <c r="B270" s="119">
        <v>46053.0</v>
      </c>
      <c r="C270" s="96" t="s">
        <v>11</v>
      </c>
      <c r="D270" s="225"/>
      <c r="E270" s="122"/>
      <c r="F270" s="122" t="s">
        <v>841</v>
      </c>
      <c r="G270" s="122">
        <f>+33637608666</f>
        <v>33637608666</v>
      </c>
      <c r="H270" s="223" t="s">
        <v>842</v>
      </c>
      <c r="I270" s="122" t="s">
        <v>843</v>
      </c>
      <c r="J270" s="122" t="s">
        <v>844</v>
      </c>
      <c r="K270" s="122"/>
      <c r="L270" s="226"/>
      <c r="N270" s="151"/>
      <c r="O270" s="152"/>
      <c r="P270" s="151"/>
      <c r="Q270" s="152"/>
      <c r="R270" s="150"/>
      <c r="S270" s="150"/>
      <c r="T270" s="150"/>
      <c r="U270" s="150"/>
      <c r="V270" s="150"/>
      <c r="W270" s="150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</row>
    <row r="271">
      <c r="A271" s="119">
        <v>45689.0</v>
      </c>
      <c r="B271" s="119">
        <v>46053.0</v>
      </c>
      <c r="C271" s="96" t="s">
        <v>11</v>
      </c>
      <c r="D271" s="94"/>
      <c r="E271" s="96"/>
      <c r="F271" s="96" t="s">
        <v>845</v>
      </c>
      <c r="G271" s="96">
        <v>9.31778597E8</v>
      </c>
      <c r="H271" s="99" t="s">
        <v>846</v>
      </c>
      <c r="I271" s="96" t="s">
        <v>847</v>
      </c>
      <c r="J271" s="96" t="s">
        <v>845</v>
      </c>
      <c r="K271" s="96">
        <v>9.31778597E8</v>
      </c>
      <c r="L271" s="204"/>
      <c r="N271" s="151"/>
      <c r="O271" s="152"/>
      <c r="P271" s="151"/>
      <c r="Q271" s="152"/>
      <c r="R271" s="150"/>
      <c r="S271" s="150"/>
      <c r="T271" s="150"/>
      <c r="U271" s="150"/>
      <c r="V271" s="150"/>
      <c r="W271" s="150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</row>
    <row r="272">
      <c r="A272" s="119">
        <v>45689.0</v>
      </c>
      <c r="B272" s="119">
        <v>46053.0</v>
      </c>
      <c r="C272" s="96" t="s">
        <v>11</v>
      </c>
      <c r="D272" s="225"/>
      <c r="E272" s="122"/>
      <c r="F272" s="122" t="s">
        <v>848</v>
      </c>
      <c r="G272" s="122">
        <v>6.96117199E8</v>
      </c>
      <c r="H272" s="223" t="s">
        <v>849</v>
      </c>
      <c r="I272" s="122" t="s">
        <v>850</v>
      </c>
      <c r="J272" s="122" t="s">
        <v>848</v>
      </c>
      <c r="K272" s="122">
        <v>9.51383947E8</v>
      </c>
      <c r="L272" s="204"/>
      <c r="N272" s="38"/>
      <c r="O272" s="39"/>
      <c r="P272" s="38"/>
      <c r="Q272" s="39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</row>
    <row r="273" ht="16.5" customHeight="1">
      <c r="A273" s="119">
        <v>45689.0</v>
      </c>
      <c r="B273" s="119">
        <v>46053.0</v>
      </c>
      <c r="C273" s="227" t="s">
        <v>11</v>
      </c>
      <c r="D273" s="228"/>
      <c r="E273" s="229"/>
      <c r="F273" s="96" t="s">
        <v>851</v>
      </c>
      <c r="G273" s="223" t="s">
        <v>852</v>
      </c>
      <c r="H273" s="99" t="s">
        <v>853</v>
      </c>
      <c r="I273" s="96" t="s">
        <v>854</v>
      </c>
      <c r="J273" s="96" t="s">
        <v>855</v>
      </c>
      <c r="K273" s="96">
        <v>6.07985152E8</v>
      </c>
      <c r="L273" s="115"/>
    </row>
    <row r="274">
      <c r="A274" s="119">
        <v>45689.0</v>
      </c>
      <c r="B274" s="119">
        <v>46053.0</v>
      </c>
      <c r="C274" s="96" t="s">
        <v>11</v>
      </c>
      <c r="D274" s="225"/>
      <c r="E274" s="122"/>
      <c r="F274" s="122" t="s">
        <v>856</v>
      </c>
      <c r="G274" s="122">
        <v>6.59930553E8</v>
      </c>
      <c r="H274" s="223" t="s">
        <v>857</v>
      </c>
      <c r="I274" s="122" t="s">
        <v>858</v>
      </c>
      <c r="J274" s="122" t="s">
        <v>856</v>
      </c>
      <c r="K274" s="122">
        <v>6.59930553E8</v>
      </c>
      <c r="L274" s="204"/>
      <c r="N274" s="151"/>
      <c r="O274" s="152"/>
      <c r="P274" s="151"/>
      <c r="Q274" s="152"/>
      <c r="R274" s="150"/>
      <c r="S274" s="150"/>
      <c r="T274" s="150"/>
      <c r="U274" s="150"/>
      <c r="V274" s="150"/>
      <c r="W274" s="150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</row>
    <row r="275">
      <c r="A275" s="119">
        <v>45689.0</v>
      </c>
      <c r="B275" s="119">
        <v>46053.0</v>
      </c>
      <c r="C275" s="96" t="s">
        <v>11</v>
      </c>
      <c r="D275" s="225"/>
      <c r="E275" s="122"/>
      <c r="F275" s="122" t="s">
        <v>859</v>
      </c>
      <c r="G275" s="122">
        <v>6.06390801E8</v>
      </c>
      <c r="H275" s="223" t="s">
        <v>860</v>
      </c>
      <c r="I275" s="122" t="s">
        <v>861</v>
      </c>
      <c r="J275" s="122" t="s">
        <v>859</v>
      </c>
      <c r="K275" s="122">
        <v>6.06390801E8</v>
      </c>
      <c r="L275" s="204"/>
      <c r="N275" s="151"/>
      <c r="O275" s="152"/>
      <c r="P275" s="151"/>
      <c r="Q275" s="152"/>
      <c r="R275" s="150"/>
      <c r="S275" s="150"/>
      <c r="T275" s="150"/>
      <c r="U275" s="150"/>
      <c r="V275" s="150"/>
      <c r="W275" s="150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</row>
    <row r="276">
      <c r="A276" s="119">
        <v>45689.0</v>
      </c>
      <c r="B276" s="119">
        <v>46053.0</v>
      </c>
      <c r="C276" s="96" t="s">
        <v>11</v>
      </c>
      <c r="D276" s="225"/>
      <c r="E276" s="122"/>
      <c r="F276" s="122" t="s">
        <v>862</v>
      </c>
      <c r="G276" s="122"/>
      <c r="H276" s="223" t="s">
        <v>863</v>
      </c>
      <c r="I276" s="122" t="s">
        <v>864</v>
      </c>
      <c r="J276" s="122" t="s">
        <v>865</v>
      </c>
      <c r="K276" s="122" t="s">
        <v>866</v>
      </c>
      <c r="L276" s="204"/>
      <c r="N276" s="151"/>
      <c r="O276" s="152"/>
      <c r="P276" s="151"/>
      <c r="Q276" s="152"/>
      <c r="R276" s="150"/>
      <c r="S276" s="150"/>
      <c r="T276" s="150"/>
      <c r="U276" s="150"/>
      <c r="V276" s="150"/>
      <c r="W276" s="150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</row>
    <row r="277">
      <c r="A277" s="119">
        <v>45689.0</v>
      </c>
      <c r="B277" s="119">
        <v>46053.0</v>
      </c>
      <c r="C277" s="112" t="s">
        <v>11</v>
      </c>
      <c r="D277" s="230"/>
      <c r="E277" s="221" t="s">
        <v>814</v>
      </c>
      <c r="F277" s="212" t="s">
        <v>867</v>
      </c>
      <c r="G277" s="213">
        <v>6.87612951E8</v>
      </c>
      <c r="H277" s="213" t="s">
        <v>868</v>
      </c>
      <c r="I277" s="122" t="s">
        <v>869</v>
      </c>
      <c r="J277" s="212" t="s">
        <v>867</v>
      </c>
      <c r="K277" s="213">
        <v>6.87612951E8</v>
      </c>
      <c r="L277" s="208"/>
      <c r="M277" s="63"/>
      <c r="N277" s="64"/>
      <c r="O277" s="65"/>
      <c r="P277" s="64"/>
      <c r="Q277" s="65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</row>
    <row r="278" ht="16.5" customHeight="1">
      <c r="A278" s="119">
        <v>45689.0</v>
      </c>
      <c r="B278" s="119">
        <v>46053.0</v>
      </c>
      <c r="C278" s="96" t="s">
        <v>11</v>
      </c>
      <c r="D278" s="215"/>
      <c r="E278" s="216"/>
      <c r="F278" s="111" t="s">
        <v>870</v>
      </c>
      <c r="G278" s="113">
        <v>6.38728172E8</v>
      </c>
      <c r="H278" s="99" t="s">
        <v>871</v>
      </c>
      <c r="I278" s="122" t="s">
        <v>872</v>
      </c>
      <c r="J278" s="111" t="s">
        <v>870</v>
      </c>
      <c r="K278" s="113">
        <v>6.10661199E8</v>
      </c>
      <c r="L278" s="124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</row>
    <row r="279" ht="16.5" customHeight="1">
      <c r="A279" s="119">
        <v>45689.0</v>
      </c>
      <c r="B279" s="119">
        <v>46053.0</v>
      </c>
      <c r="C279" s="96" t="s">
        <v>11</v>
      </c>
      <c r="D279" s="215"/>
      <c r="E279" s="216" t="s">
        <v>731</v>
      </c>
      <c r="F279" s="111" t="s">
        <v>873</v>
      </c>
      <c r="G279" s="113">
        <v>6.79284362E8</v>
      </c>
      <c r="H279" s="99" t="s">
        <v>874</v>
      </c>
      <c r="I279" s="122" t="s">
        <v>875</v>
      </c>
      <c r="J279" s="111" t="s">
        <v>873</v>
      </c>
      <c r="K279" s="113">
        <v>6.79284362E8</v>
      </c>
      <c r="L279" s="124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</row>
    <row r="280">
      <c r="A280" s="231">
        <v>45717.0</v>
      </c>
      <c r="B280" s="231">
        <v>46081.0</v>
      </c>
      <c r="C280" s="232" t="s">
        <v>11</v>
      </c>
      <c r="D280" s="233"/>
      <c r="E280" s="234"/>
      <c r="F280" s="235" t="s">
        <v>876</v>
      </c>
      <c r="G280" s="235">
        <v>6.26659699E8</v>
      </c>
      <c r="H280" s="236" t="s">
        <v>877</v>
      </c>
      <c r="I280" s="235" t="s">
        <v>878</v>
      </c>
      <c r="J280" s="235" t="s">
        <v>879</v>
      </c>
      <c r="K280" s="235">
        <v>6.38202896E8</v>
      </c>
      <c r="L280" s="237" t="s">
        <v>880</v>
      </c>
      <c r="M280" s="238"/>
      <c r="N280" s="239"/>
      <c r="O280" s="240"/>
      <c r="P280" s="239"/>
      <c r="Q280" s="240"/>
      <c r="R280" s="241"/>
      <c r="S280" s="241"/>
      <c r="T280" s="241"/>
      <c r="U280" s="241"/>
      <c r="V280" s="241"/>
      <c r="W280" s="241"/>
      <c r="X280" s="241"/>
      <c r="Y280" s="241"/>
      <c r="Z280" s="241"/>
      <c r="AA280" s="241"/>
      <c r="AB280" s="241"/>
      <c r="AC280" s="241"/>
      <c r="AD280" s="241"/>
      <c r="AE280" s="241"/>
      <c r="AF280" s="241"/>
      <c r="AG280" s="241"/>
      <c r="AH280" s="241"/>
      <c r="AI280" s="241"/>
      <c r="AJ280" s="241"/>
      <c r="AK280" s="241"/>
      <c r="AL280" s="241"/>
      <c r="AM280" s="241"/>
      <c r="AN280" s="241"/>
      <c r="AO280" s="241"/>
      <c r="AP280" s="241"/>
      <c r="AQ280" s="241"/>
      <c r="AR280" s="241"/>
    </row>
    <row r="281">
      <c r="A281" s="231">
        <v>45717.0</v>
      </c>
      <c r="B281" s="231">
        <v>46081.0</v>
      </c>
      <c r="C281" s="232" t="s">
        <v>11</v>
      </c>
      <c r="D281" s="233" t="s">
        <v>881</v>
      </c>
      <c r="E281" s="234"/>
      <c r="F281" s="235" t="s">
        <v>882</v>
      </c>
      <c r="G281" s="235">
        <v>6.79819815E8</v>
      </c>
      <c r="H281" s="236" t="s">
        <v>883</v>
      </c>
      <c r="I281" s="235" t="s">
        <v>884</v>
      </c>
      <c r="J281" s="235" t="s">
        <v>882</v>
      </c>
      <c r="K281" s="235">
        <v>6.79819815E8</v>
      </c>
      <c r="L281" s="237"/>
      <c r="M281" s="238"/>
      <c r="N281" s="239"/>
      <c r="O281" s="240"/>
      <c r="P281" s="239"/>
      <c r="Q281" s="240"/>
      <c r="R281" s="241"/>
      <c r="S281" s="241"/>
      <c r="T281" s="241"/>
      <c r="U281" s="241"/>
      <c r="V281" s="241"/>
      <c r="W281" s="241"/>
      <c r="X281" s="241"/>
      <c r="Y281" s="241"/>
      <c r="Z281" s="241"/>
      <c r="AA281" s="241"/>
      <c r="AB281" s="241"/>
      <c r="AC281" s="241"/>
      <c r="AD281" s="241"/>
      <c r="AE281" s="241"/>
      <c r="AF281" s="241"/>
      <c r="AG281" s="241"/>
      <c r="AH281" s="241"/>
      <c r="AI281" s="241"/>
      <c r="AJ281" s="241"/>
      <c r="AK281" s="241"/>
      <c r="AL281" s="241"/>
      <c r="AM281" s="241"/>
      <c r="AN281" s="241"/>
      <c r="AO281" s="241"/>
      <c r="AP281" s="241"/>
      <c r="AQ281" s="241"/>
      <c r="AR281" s="241"/>
    </row>
    <row r="282">
      <c r="A282" s="231">
        <v>45717.0</v>
      </c>
      <c r="B282" s="231">
        <v>46081.0</v>
      </c>
      <c r="C282" s="232" t="s">
        <v>11</v>
      </c>
      <c r="D282" s="233"/>
      <c r="E282" s="234"/>
      <c r="F282" s="235" t="s">
        <v>885</v>
      </c>
      <c r="G282" s="235">
        <f>+447895115380</f>
        <v>447895115380</v>
      </c>
      <c r="H282" s="236" t="s">
        <v>886</v>
      </c>
      <c r="I282" s="235" t="s">
        <v>887</v>
      </c>
      <c r="J282" s="235" t="s">
        <v>885</v>
      </c>
      <c r="K282" s="235">
        <f>+447895115380</f>
        <v>447895115380</v>
      </c>
      <c r="L282" s="237"/>
      <c r="M282" s="238"/>
      <c r="N282" s="239"/>
      <c r="O282" s="240"/>
      <c r="P282" s="239"/>
      <c r="Q282" s="240"/>
      <c r="R282" s="241"/>
      <c r="S282" s="241"/>
      <c r="T282" s="241"/>
      <c r="U282" s="241"/>
      <c r="V282" s="241"/>
      <c r="W282" s="241"/>
      <c r="X282" s="241"/>
      <c r="Y282" s="241"/>
      <c r="Z282" s="241"/>
      <c r="AA282" s="241"/>
      <c r="AB282" s="241"/>
      <c r="AC282" s="241"/>
      <c r="AD282" s="241"/>
      <c r="AE282" s="241"/>
      <c r="AF282" s="241"/>
      <c r="AG282" s="241"/>
      <c r="AH282" s="241"/>
      <c r="AI282" s="241"/>
      <c r="AJ282" s="241"/>
      <c r="AK282" s="241"/>
      <c r="AL282" s="241"/>
      <c r="AM282" s="241"/>
      <c r="AN282" s="241"/>
      <c r="AO282" s="241"/>
      <c r="AP282" s="241"/>
      <c r="AQ282" s="241"/>
      <c r="AR282" s="241"/>
    </row>
    <row r="283">
      <c r="A283" s="231">
        <v>45717.0</v>
      </c>
      <c r="B283" s="231">
        <v>46081.0</v>
      </c>
      <c r="C283" s="232" t="s">
        <v>11</v>
      </c>
      <c r="D283" s="233"/>
      <c r="E283" s="234"/>
      <c r="F283" s="235" t="s">
        <v>888</v>
      </c>
      <c r="G283" s="235">
        <v>6.22431251E8</v>
      </c>
      <c r="H283" s="236" t="s">
        <v>889</v>
      </c>
      <c r="I283" s="235" t="s">
        <v>888</v>
      </c>
      <c r="J283" s="235" t="s">
        <v>888</v>
      </c>
      <c r="K283" s="235">
        <v>6.22431251E8</v>
      </c>
      <c r="L283" s="237"/>
      <c r="M283" s="238"/>
      <c r="N283" s="239"/>
      <c r="O283" s="240"/>
      <c r="P283" s="239"/>
      <c r="Q283" s="240"/>
      <c r="R283" s="241"/>
      <c r="S283" s="241"/>
      <c r="T283" s="241"/>
      <c r="U283" s="241"/>
      <c r="V283" s="241"/>
      <c r="W283" s="241"/>
      <c r="X283" s="241"/>
      <c r="Y283" s="241"/>
      <c r="Z283" s="241"/>
      <c r="AA283" s="241"/>
      <c r="AB283" s="241"/>
      <c r="AC283" s="241"/>
      <c r="AD283" s="241"/>
      <c r="AE283" s="241"/>
      <c r="AF283" s="241"/>
      <c r="AG283" s="241"/>
      <c r="AH283" s="241"/>
      <c r="AI283" s="241"/>
      <c r="AJ283" s="241"/>
      <c r="AK283" s="241"/>
      <c r="AL283" s="241"/>
      <c r="AM283" s="241"/>
      <c r="AN283" s="241"/>
      <c r="AO283" s="241"/>
      <c r="AP283" s="241"/>
      <c r="AQ283" s="241"/>
      <c r="AR283" s="241"/>
    </row>
    <row r="284">
      <c r="A284" s="231">
        <v>45717.0</v>
      </c>
      <c r="B284" s="231">
        <v>46081.0</v>
      </c>
      <c r="C284" s="232" t="s">
        <v>11</v>
      </c>
      <c r="D284" s="233"/>
      <c r="E284" s="234"/>
      <c r="F284" s="235" t="s">
        <v>890</v>
      </c>
      <c r="G284" s="235">
        <v>6.51352364E8</v>
      </c>
      <c r="H284" s="236" t="s">
        <v>891</v>
      </c>
      <c r="I284" s="235" t="s">
        <v>892</v>
      </c>
      <c r="J284" s="235" t="s">
        <v>890</v>
      </c>
      <c r="K284" s="235">
        <v>6.64744516E8</v>
      </c>
      <c r="L284" s="237"/>
      <c r="M284" s="238"/>
      <c r="N284" s="239"/>
      <c r="O284" s="240"/>
      <c r="P284" s="239"/>
      <c r="Q284" s="240"/>
      <c r="R284" s="241"/>
      <c r="S284" s="241"/>
      <c r="T284" s="241"/>
      <c r="U284" s="241"/>
      <c r="V284" s="241"/>
      <c r="W284" s="241"/>
      <c r="X284" s="241"/>
      <c r="Y284" s="241"/>
      <c r="Z284" s="241"/>
      <c r="AA284" s="241"/>
      <c r="AB284" s="241"/>
      <c r="AC284" s="241"/>
      <c r="AD284" s="241"/>
      <c r="AE284" s="241"/>
      <c r="AF284" s="241"/>
      <c r="AG284" s="241"/>
      <c r="AH284" s="241"/>
      <c r="AI284" s="241"/>
      <c r="AJ284" s="241"/>
      <c r="AK284" s="241"/>
      <c r="AL284" s="241"/>
      <c r="AM284" s="241"/>
      <c r="AN284" s="241"/>
      <c r="AO284" s="241"/>
      <c r="AP284" s="241"/>
      <c r="AQ284" s="241"/>
      <c r="AR284" s="241"/>
    </row>
    <row r="285">
      <c r="A285" s="231">
        <v>45717.0</v>
      </c>
      <c r="B285" s="231">
        <v>46081.0</v>
      </c>
      <c r="C285" s="232" t="s">
        <v>11</v>
      </c>
      <c r="D285" s="233"/>
      <c r="E285" s="234"/>
      <c r="F285" s="235" t="s">
        <v>893</v>
      </c>
      <c r="G285" s="235">
        <v>6.62211463E8</v>
      </c>
      <c r="H285" s="236" t="s">
        <v>894</v>
      </c>
      <c r="I285" s="235" t="s">
        <v>895</v>
      </c>
      <c r="J285" s="235" t="s">
        <v>893</v>
      </c>
      <c r="K285" s="235">
        <v>6.62211463E8</v>
      </c>
      <c r="L285" s="237"/>
      <c r="M285" s="238"/>
      <c r="N285" s="239"/>
      <c r="O285" s="240"/>
      <c r="P285" s="239"/>
      <c r="Q285" s="240"/>
      <c r="R285" s="241"/>
      <c r="S285" s="241"/>
      <c r="T285" s="241"/>
      <c r="U285" s="241"/>
      <c r="V285" s="241"/>
      <c r="W285" s="241"/>
      <c r="X285" s="241"/>
      <c r="Y285" s="241"/>
      <c r="Z285" s="241"/>
      <c r="AA285" s="241"/>
      <c r="AB285" s="241"/>
      <c r="AC285" s="241"/>
      <c r="AD285" s="241"/>
      <c r="AE285" s="241"/>
      <c r="AF285" s="241"/>
      <c r="AG285" s="241"/>
      <c r="AH285" s="241"/>
      <c r="AI285" s="241"/>
      <c r="AJ285" s="241"/>
      <c r="AK285" s="241"/>
      <c r="AL285" s="241"/>
      <c r="AM285" s="241"/>
      <c r="AN285" s="241"/>
      <c r="AO285" s="241"/>
      <c r="AP285" s="241"/>
      <c r="AQ285" s="241"/>
      <c r="AR285" s="241"/>
    </row>
    <row r="286">
      <c r="A286" s="231">
        <v>45717.0</v>
      </c>
      <c r="B286" s="231">
        <v>46081.0</v>
      </c>
      <c r="C286" s="232" t="s">
        <v>11</v>
      </c>
      <c r="D286" s="233"/>
      <c r="E286" s="234"/>
      <c r="F286" s="235" t="s">
        <v>896</v>
      </c>
      <c r="G286" s="235">
        <v>6.29080239E8</v>
      </c>
      <c r="H286" s="242" t="s">
        <v>897</v>
      </c>
      <c r="I286" s="235" t="s">
        <v>898</v>
      </c>
      <c r="J286" s="235" t="s">
        <v>896</v>
      </c>
      <c r="K286" s="235">
        <v>6.29080239E8</v>
      </c>
      <c r="L286" s="237"/>
      <c r="M286" s="238"/>
      <c r="N286" s="239"/>
      <c r="O286" s="240"/>
      <c r="P286" s="239"/>
      <c r="Q286" s="240"/>
      <c r="R286" s="241"/>
      <c r="S286" s="241"/>
      <c r="T286" s="241"/>
      <c r="U286" s="241"/>
      <c r="V286" s="241"/>
      <c r="W286" s="241"/>
      <c r="X286" s="241"/>
      <c r="Y286" s="241"/>
      <c r="Z286" s="241"/>
      <c r="AA286" s="241"/>
      <c r="AB286" s="241"/>
      <c r="AC286" s="241"/>
      <c r="AD286" s="241"/>
      <c r="AE286" s="241"/>
      <c r="AF286" s="241"/>
      <c r="AG286" s="241"/>
      <c r="AH286" s="241"/>
      <c r="AI286" s="241"/>
      <c r="AJ286" s="241"/>
      <c r="AK286" s="241"/>
      <c r="AL286" s="241"/>
      <c r="AM286" s="241"/>
      <c r="AN286" s="241"/>
      <c r="AO286" s="241"/>
      <c r="AP286" s="241"/>
      <c r="AQ286" s="241"/>
      <c r="AR286" s="241"/>
    </row>
    <row r="287">
      <c r="A287" s="231">
        <v>45717.0</v>
      </c>
      <c r="B287" s="231">
        <v>46081.0</v>
      </c>
      <c r="C287" s="232" t="s">
        <v>11</v>
      </c>
      <c r="D287" s="233"/>
      <c r="E287" s="234"/>
      <c r="F287" s="235" t="s">
        <v>899</v>
      </c>
      <c r="G287" s="235">
        <v>6.16645663E8</v>
      </c>
      <c r="H287" s="242" t="s">
        <v>900</v>
      </c>
      <c r="I287" s="235" t="s">
        <v>899</v>
      </c>
      <c r="J287" s="235" t="s">
        <v>899</v>
      </c>
      <c r="K287" s="235">
        <v>6.16645663E8</v>
      </c>
      <c r="L287" s="237"/>
      <c r="M287" s="238"/>
      <c r="N287" s="239"/>
      <c r="O287" s="240"/>
      <c r="P287" s="239"/>
      <c r="Q287" s="240"/>
      <c r="R287" s="241"/>
      <c r="S287" s="241"/>
      <c r="T287" s="241"/>
      <c r="U287" s="241"/>
      <c r="V287" s="241"/>
      <c r="W287" s="241"/>
      <c r="X287" s="241"/>
      <c r="Y287" s="241"/>
      <c r="Z287" s="241"/>
      <c r="AA287" s="241"/>
      <c r="AB287" s="241"/>
      <c r="AC287" s="241"/>
      <c r="AD287" s="241"/>
      <c r="AE287" s="241"/>
      <c r="AF287" s="241"/>
      <c r="AG287" s="241"/>
      <c r="AH287" s="241"/>
      <c r="AI287" s="241"/>
      <c r="AJ287" s="241"/>
      <c r="AK287" s="241"/>
      <c r="AL287" s="241"/>
      <c r="AM287" s="241"/>
      <c r="AN287" s="241"/>
      <c r="AO287" s="241"/>
      <c r="AP287" s="241"/>
      <c r="AQ287" s="241"/>
      <c r="AR287" s="241"/>
    </row>
    <row r="288">
      <c r="A288" s="231">
        <v>45717.0</v>
      </c>
      <c r="B288" s="231">
        <v>46081.0</v>
      </c>
      <c r="C288" s="232" t="s">
        <v>11</v>
      </c>
      <c r="D288" s="233"/>
      <c r="E288" s="234"/>
      <c r="F288" s="235" t="s">
        <v>901</v>
      </c>
      <c r="G288" s="235">
        <v>6.24455971E8</v>
      </c>
      <c r="H288" s="242" t="s">
        <v>902</v>
      </c>
      <c r="I288" s="235" t="s">
        <v>903</v>
      </c>
      <c r="J288" s="235" t="s">
        <v>901</v>
      </c>
      <c r="K288" s="235">
        <v>6.24455971E8</v>
      </c>
      <c r="L288" s="237"/>
      <c r="M288" s="238"/>
      <c r="N288" s="239"/>
      <c r="O288" s="240"/>
      <c r="P288" s="239"/>
      <c r="Q288" s="240"/>
      <c r="R288" s="241"/>
      <c r="S288" s="241"/>
      <c r="T288" s="241"/>
      <c r="U288" s="241"/>
      <c r="V288" s="241"/>
      <c r="W288" s="241"/>
      <c r="X288" s="241"/>
      <c r="Y288" s="241"/>
      <c r="Z288" s="241"/>
      <c r="AA288" s="241"/>
      <c r="AB288" s="241"/>
      <c r="AC288" s="241"/>
      <c r="AD288" s="241"/>
      <c r="AE288" s="241"/>
      <c r="AF288" s="241"/>
      <c r="AG288" s="241"/>
      <c r="AH288" s="241"/>
      <c r="AI288" s="241"/>
      <c r="AJ288" s="241"/>
      <c r="AK288" s="241"/>
      <c r="AL288" s="241"/>
      <c r="AM288" s="241"/>
      <c r="AN288" s="241"/>
      <c r="AO288" s="241"/>
      <c r="AP288" s="241"/>
      <c r="AQ288" s="241"/>
      <c r="AR288" s="241"/>
    </row>
    <row r="289">
      <c r="A289" s="231">
        <v>45717.0</v>
      </c>
      <c r="B289" s="231">
        <v>46081.0</v>
      </c>
      <c r="C289" s="232" t="s">
        <v>11</v>
      </c>
      <c r="D289" s="233"/>
      <c r="E289" s="234"/>
      <c r="F289" s="235" t="s">
        <v>904</v>
      </c>
      <c r="G289" s="235">
        <v>6.67763116E8</v>
      </c>
      <c r="H289" s="242" t="s">
        <v>905</v>
      </c>
      <c r="I289" s="235" t="s">
        <v>906</v>
      </c>
      <c r="J289" s="235" t="s">
        <v>904</v>
      </c>
      <c r="K289" s="235">
        <v>6.67763116E8</v>
      </c>
      <c r="L289" s="237"/>
      <c r="M289" s="238"/>
      <c r="N289" s="239"/>
      <c r="O289" s="240"/>
      <c r="P289" s="239"/>
      <c r="Q289" s="240"/>
      <c r="R289" s="241"/>
      <c r="S289" s="241"/>
      <c r="T289" s="241"/>
      <c r="U289" s="241"/>
      <c r="V289" s="241"/>
      <c r="W289" s="241"/>
      <c r="X289" s="241"/>
      <c r="Y289" s="241"/>
      <c r="Z289" s="241"/>
      <c r="AA289" s="241"/>
      <c r="AB289" s="241"/>
      <c r="AC289" s="241"/>
      <c r="AD289" s="241"/>
      <c r="AE289" s="241"/>
      <c r="AF289" s="241"/>
      <c r="AG289" s="241"/>
      <c r="AH289" s="241"/>
      <c r="AI289" s="241"/>
      <c r="AJ289" s="241"/>
      <c r="AK289" s="241"/>
      <c r="AL289" s="241"/>
      <c r="AM289" s="241"/>
      <c r="AN289" s="241"/>
      <c r="AO289" s="241"/>
      <c r="AP289" s="241"/>
      <c r="AQ289" s="241"/>
      <c r="AR289" s="241"/>
    </row>
    <row r="290">
      <c r="A290" s="231">
        <v>45717.0</v>
      </c>
      <c r="B290" s="231">
        <v>46081.0</v>
      </c>
      <c r="C290" s="232" t="s">
        <v>11</v>
      </c>
      <c r="D290" s="233"/>
      <c r="E290" s="234"/>
      <c r="F290" s="235" t="s">
        <v>907</v>
      </c>
      <c r="G290" s="235">
        <v>6.15198502E8</v>
      </c>
      <c r="H290" s="242" t="s">
        <v>908</v>
      </c>
      <c r="I290" s="235" t="s">
        <v>909</v>
      </c>
      <c r="J290" s="235" t="s">
        <v>907</v>
      </c>
      <c r="K290" s="235">
        <v>6.15198502E8</v>
      </c>
      <c r="L290" s="237"/>
      <c r="M290" s="238"/>
      <c r="N290" s="239"/>
      <c r="O290" s="240"/>
      <c r="P290" s="239"/>
      <c r="Q290" s="240"/>
      <c r="R290" s="241"/>
      <c r="S290" s="241"/>
      <c r="T290" s="241"/>
      <c r="U290" s="241"/>
      <c r="V290" s="241"/>
      <c r="W290" s="241"/>
      <c r="X290" s="241"/>
      <c r="Y290" s="241"/>
      <c r="Z290" s="241"/>
      <c r="AA290" s="241"/>
      <c r="AB290" s="241"/>
      <c r="AC290" s="241"/>
      <c r="AD290" s="241"/>
      <c r="AE290" s="241"/>
      <c r="AF290" s="241"/>
      <c r="AG290" s="241"/>
      <c r="AH290" s="241"/>
      <c r="AI290" s="241"/>
      <c r="AJ290" s="241"/>
      <c r="AK290" s="241"/>
      <c r="AL290" s="241"/>
      <c r="AM290" s="241"/>
      <c r="AN290" s="241"/>
      <c r="AO290" s="241"/>
      <c r="AP290" s="241"/>
      <c r="AQ290" s="241"/>
      <c r="AR290" s="241"/>
    </row>
    <row r="291">
      <c r="A291" s="231">
        <v>45717.0</v>
      </c>
      <c r="B291" s="231">
        <v>46081.0</v>
      </c>
      <c r="C291" s="232" t="s">
        <v>11</v>
      </c>
      <c r="D291" s="233"/>
      <c r="E291" s="234"/>
      <c r="F291" s="235" t="s">
        <v>910</v>
      </c>
      <c r="G291" s="235">
        <v>6.50270332E8</v>
      </c>
      <c r="H291" s="242" t="s">
        <v>911</v>
      </c>
      <c r="I291" s="235" t="s">
        <v>910</v>
      </c>
      <c r="J291" s="235" t="s">
        <v>910</v>
      </c>
      <c r="K291" s="235">
        <v>6.50270332E8</v>
      </c>
      <c r="L291" s="237"/>
      <c r="M291" s="238"/>
      <c r="N291" s="239"/>
      <c r="O291" s="240"/>
      <c r="P291" s="239"/>
      <c r="Q291" s="240"/>
      <c r="R291" s="241"/>
      <c r="S291" s="241"/>
      <c r="T291" s="241"/>
      <c r="U291" s="241"/>
      <c r="V291" s="241"/>
      <c r="W291" s="241"/>
      <c r="X291" s="241"/>
      <c r="Y291" s="241"/>
      <c r="Z291" s="241"/>
      <c r="AA291" s="241"/>
      <c r="AB291" s="241"/>
      <c r="AC291" s="241"/>
      <c r="AD291" s="241"/>
      <c r="AE291" s="241"/>
      <c r="AF291" s="241"/>
      <c r="AG291" s="241"/>
      <c r="AH291" s="241"/>
      <c r="AI291" s="241"/>
      <c r="AJ291" s="241"/>
      <c r="AK291" s="241"/>
      <c r="AL291" s="241"/>
      <c r="AM291" s="241"/>
      <c r="AN291" s="241"/>
      <c r="AO291" s="241"/>
      <c r="AP291" s="241"/>
      <c r="AQ291" s="241"/>
      <c r="AR291" s="241"/>
    </row>
    <row r="292">
      <c r="A292" s="231">
        <v>45717.0</v>
      </c>
      <c r="B292" s="231">
        <v>46081.0</v>
      </c>
      <c r="C292" s="232" t="s">
        <v>11</v>
      </c>
      <c r="D292" s="233"/>
      <c r="E292" s="234"/>
      <c r="F292" s="235" t="s">
        <v>912</v>
      </c>
      <c r="G292" s="235">
        <v>6.08287483E8</v>
      </c>
      <c r="H292" s="242" t="s">
        <v>913</v>
      </c>
      <c r="I292" s="235" t="s">
        <v>914</v>
      </c>
      <c r="J292" s="235" t="s">
        <v>912</v>
      </c>
      <c r="K292" s="235">
        <v>6.08287483E8</v>
      </c>
      <c r="L292" s="237"/>
      <c r="M292" s="238"/>
      <c r="N292" s="239"/>
      <c r="O292" s="240"/>
      <c r="P292" s="239"/>
      <c r="Q292" s="240"/>
      <c r="R292" s="241"/>
      <c r="S292" s="241"/>
      <c r="T292" s="241"/>
      <c r="U292" s="241"/>
      <c r="V292" s="241"/>
      <c r="W292" s="241"/>
      <c r="X292" s="241"/>
      <c r="Y292" s="241"/>
      <c r="Z292" s="241"/>
      <c r="AA292" s="241"/>
      <c r="AB292" s="241"/>
      <c r="AC292" s="241"/>
      <c r="AD292" s="241"/>
      <c r="AE292" s="241"/>
      <c r="AF292" s="241"/>
      <c r="AG292" s="241"/>
      <c r="AH292" s="241"/>
      <c r="AI292" s="241"/>
      <c r="AJ292" s="241"/>
      <c r="AK292" s="241"/>
      <c r="AL292" s="241"/>
      <c r="AM292" s="241"/>
      <c r="AN292" s="241"/>
      <c r="AO292" s="241"/>
      <c r="AP292" s="241"/>
      <c r="AQ292" s="241"/>
      <c r="AR292" s="241"/>
    </row>
    <row r="293">
      <c r="A293" s="231">
        <v>45717.0</v>
      </c>
      <c r="B293" s="231">
        <v>46081.0</v>
      </c>
      <c r="C293" s="232" t="s">
        <v>11</v>
      </c>
      <c r="D293" s="233"/>
      <c r="E293" s="234"/>
      <c r="F293" s="235" t="s">
        <v>915</v>
      </c>
      <c r="G293" s="235">
        <v>6.48695343E8</v>
      </c>
      <c r="H293" s="242" t="s">
        <v>916</v>
      </c>
      <c r="I293" s="235" t="s">
        <v>917</v>
      </c>
      <c r="J293" s="235" t="s">
        <v>915</v>
      </c>
      <c r="K293" s="235">
        <v>6.48695343E8</v>
      </c>
      <c r="L293" s="237"/>
      <c r="M293" s="238"/>
      <c r="N293" s="239"/>
      <c r="O293" s="240"/>
      <c r="P293" s="239"/>
      <c r="Q293" s="240"/>
      <c r="R293" s="241"/>
      <c r="S293" s="241"/>
      <c r="T293" s="241"/>
      <c r="U293" s="241"/>
      <c r="V293" s="241"/>
      <c r="W293" s="241"/>
      <c r="X293" s="241"/>
      <c r="Y293" s="241"/>
      <c r="Z293" s="241"/>
      <c r="AA293" s="241"/>
      <c r="AB293" s="241"/>
      <c r="AC293" s="241"/>
      <c r="AD293" s="241"/>
      <c r="AE293" s="241"/>
      <c r="AF293" s="241"/>
      <c r="AG293" s="241"/>
      <c r="AH293" s="241"/>
      <c r="AI293" s="241"/>
      <c r="AJ293" s="241"/>
      <c r="AK293" s="241"/>
      <c r="AL293" s="241"/>
      <c r="AM293" s="241"/>
      <c r="AN293" s="241"/>
      <c r="AO293" s="241"/>
      <c r="AP293" s="241"/>
      <c r="AQ293" s="241"/>
      <c r="AR293" s="241"/>
    </row>
    <row r="294">
      <c r="A294" s="231">
        <v>45717.0</v>
      </c>
      <c r="B294" s="231">
        <v>46081.0</v>
      </c>
      <c r="C294" s="232" t="s">
        <v>425</v>
      </c>
      <c r="D294" s="233"/>
      <c r="E294" s="234"/>
      <c r="F294" s="235" t="s">
        <v>918</v>
      </c>
      <c r="G294" s="235">
        <v>6.54401359E8</v>
      </c>
      <c r="H294" s="242" t="s">
        <v>919</v>
      </c>
      <c r="I294" s="235" t="s">
        <v>920</v>
      </c>
      <c r="J294" s="235" t="s">
        <v>918</v>
      </c>
      <c r="K294" s="235">
        <v>6.54401359E8</v>
      </c>
      <c r="L294" s="237"/>
      <c r="M294" s="238"/>
      <c r="N294" s="239"/>
      <c r="O294" s="240"/>
      <c r="P294" s="239"/>
      <c r="Q294" s="240"/>
      <c r="R294" s="241"/>
      <c r="S294" s="241"/>
      <c r="T294" s="241"/>
      <c r="U294" s="241"/>
      <c r="V294" s="241"/>
      <c r="W294" s="241"/>
      <c r="X294" s="241"/>
      <c r="Y294" s="241"/>
      <c r="Z294" s="241"/>
      <c r="AA294" s="241"/>
      <c r="AB294" s="241"/>
      <c r="AC294" s="241"/>
      <c r="AD294" s="241"/>
      <c r="AE294" s="241"/>
      <c r="AF294" s="241"/>
      <c r="AG294" s="241"/>
      <c r="AH294" s="241"/>
      <c r="AI294" s="241"/>
      <c r="AJ294" s="241"/>
      <c r="AK294" s="241"/>
      <c r="AL294" s="241"/>
      <c r="AM294" s="241"/>
      <c r="AN294" s="241"/>
      <c r="AO294" s="241"/>
      <c r="AP294" s="241"/>
      <c r="AQ294" s="241"/>
      <c r="AR294" s="241"/>
    </row>
    <row r="295">
      <c r="A295" s="231">
        <v>45717.0</v>
      </c>
      <c r="B295" s="231">
        <v>46081.0</v>
      </c>
      <c r="C295" s="232" t="s">
        <v>11</v>
      </c>
      <c r="D295" s="233" t="s">
        <v>921</v>
      </c>
      <c r="E295" s="234"/>
      <c r="F295" s="235" t="s">
        <v>922</v>
      </c>
      <c r="G295" s="235">
        <v>6.4581056E8</v>
      </c>
      <c r="H295" s="242" t="s">
        <v>923</v>
      </c>
      <c r="I295" s="235" t="s">
        <v>924</v>
      </c>
      <c r="J295" s="235" t="s">
        <v>922</v>
      </c>
      <c r="K295" s="235">
        <v>6.4581056E8</v>
      </c>
      <c r="L295" s="237"/>
      <c r="M295" s="238"/>
      <c r="N295" s="239"/>
      <c r="O295" s="240"/>
      <c r="P295" s="239"/>
      <c r="Q295" s="240"/>
      <c r="R295" s="241"/>
      <c r="S295" s="241"/>
      <c r="T295" s="241"/>
      <c r="U295" s="241"/>
      <c r="V295" s="241"/>
      <c r="W295" s="241"/>
      <c r="X295" s="241"/>
      <c r="Y295" s="241"/>
      <c r="Z295" s="241"/>
      <c r="AA295" s="241"/>
      <c r="AB295" s="241"/>
      <c r="AC295" s="241"/>
      <c r="AD295" s="241"/>
      <c r="AE295" s="241"/>
      <c r="AF295" s="241"/>
      <c r="AG295" s="241"/>
      <c r="AH295" s="241"/>
      <c r="AI295" s="241"/>
      <c r="AJ295" s="241"/>
      <c r="AK295" s="241"/>
      <c r="AL295" s="241"/>
      <c r="AM295" s="241"/>
      <c r="AN295" s="241"/>
      <c r="AO295" s="241"/>
      <c r="AP295" s="241"/>
      <c r="AQ295" s="241"/>
      <c r="AR295" s="241"/>
    </row>
    <row r="296">
      <c r="A296" s="231">
        <v>45717.0</v>
      </c>
      <c r="B296" s="231">
        <v>46081.0</v>
      </c>
      <c r="C296" s="232" t="s">
        <v>11</v>
      </c>
      <c r="D296" s="233"/>
      <c r="E296" s="234"/>
      <c r="F296" s="235" t="s">
        <v>925</v>
      </c>
      <c r="G296" s="235"/>
      <c r="H296" s="242" t="s">
        <v>926</v>
      </c>
      <c r="I296" s="235" t="s">
        <v>927</v>
      </c>
      <c r="J296" s="235" t="s">
        <v>925</v>
      </c>
      <c r="K296" s="235">
        <v>6.20536207E8</v>
      </c>
      <c r="L296" s="237"/>
      <c r="M296" s="238"/>
      <c r="N296" s="239"/>
      <c r="O296" s="240"/>
      <c r="P296" s="239"/>
      <c r="Q296" s="240"/>
      <c r="R296" s="241"/>
      <c r="S296" s="241"/>
      <c r="T296" s="241"/>
      <c r="U296" s="241"/>
      <c r="V296" s="241"/>
      <c r="W296" s="241"/>
      <c r="X296" s="241"/>
      <c r="Y296" s="241"/>
      <c r="Z296" s="241"/>
      <c r="AA296" s="241"/>
      <c r="AB296" s="241"/>
      <c r="AC296" s="241"/>
      <c r="AD296" s="241"/>
      <c r="AE296" s="241"/>
      <c r="AF296" s="241"/>
      <c r="AG296" s="241"/>
      <c r="AH296" s="241"/>
      <c r="AI296" s="241"/>
      <c r="AJ296" s="241"/>
      <c r="AK296" s="241"/>
      <c r="AL296" s="241"/>
      <c r="AM296" s="241"/>
      <c r="AN296" s="241"/>
      <c r="AO296" s="241"/>
      <c r="AP296" s="241"/>
      <c r="AQ296" s="241"/>
      <c r="AR296" s="241"/>
    </row>
    <row r="297">
      <c r="A297" s="231">
        <v>45717.0</v>
      </c>
      <c r="B297" s="231">
        <v>46081.0</v>
      </c>
      <c r="C297" s="232" t="s">
        <v>11</v>
      </c>
      <c r="D297" s="233"/>
      <c r="E297" s="234"/>
      <c r="F297" s="235" t="s">
        <v>928</v>
      </c>
      <c r="G297" s="235">
        <v>6.80858485E8</v>
      </c>
      <c r="H297" s="242" t="s">
        <v>929</v>
      </c>
      <c r="I297" s="235" t="s">
        <v>930</v>
      </c>
      <c r="J297" s="235" t="s">
        <v>928</v>
      </c>
      <c r="K297" s="235">
        <v>6.80858485E8</v>
      </c>
      <c r="L297" s="237"/>
      <c r="M297" s="238"/>
      <c r="N297" s="239"/>
      <c r="O297" s="240"/>
      <c r="P297" s="239"/>
      <c r="Q297" s="240"/>
      <c r="R297" s="241"/>
      <c r="S297" s="241"/>
      <c r="T297" s="241"/>
      <c r="U297" s="241"/>
      <c r="V297" s="241"/>
      <c r="W297" s="241"/>
      <c r="X297" s="241"/>
      <c r="Y297" s="241"/>
      <c r="Z297" s="241"/>
      <c r="AA297" s="241"/>
      <c r="AB297" s="241"/>
      <c r="AC297" s="241"/>
      <c r="AD297" s="241"/>
      <c r="AE297" s="241"/>
      <c r="AF297" s="241"/>
      <c r="AG297" s="241"/>
      <c r="AH297" s="241"/>
      <c r="AI297" s="241"/>
      <c r="AJ297" s="241"/>
      <c r="AK297" s="241"/>
      <c r="AL297" s="241"/>
      <c r="AM297" s="241"/>
      <c r="AN297" s="241"/>
      <c r="AO297" s="241"/>
      <c r="AP297" s="241"/>
      <c r="AQ297" s="241"/>
      <c r="AR297" s="241"/>
    </row>
    <row r="298" ht="14.25" customHeight="1">
      <c r="A298" s="231">
        <v>45717.0</v>
      </c>
      <c r="B298" s="231">
        <v>46081.0</v>
      </c>
      <c r="C298" s="232" t="s">
        <v>11</v>
      </c>
      <c r="D298" s="233"/>
      <c r="E298" s="234"/>
      <c r="F298" s="235" t="s">
        <v>931</v>
      </c>
      <c r="G298" s="235">
        <v>6.59935393E8</v>
      </c>
      <c r="H298" s="242" t="s">
        <v>932</v>
      </c>
      <c r="I298" s="235" t="s">
        <v>933</v>
      </c>
      <c r="J298" s="235" t="s">
        <v>931</v>
      </c>
      <c r="K298" s="235">
        <v>6.59935393E8</v>
      </c>
      <c r="L298" s="237"/>
      <c r="M298" s="238"/>
      <c r="N298" s="239"/>
      <c r="O298" s="240"/>
      <c r="P298" s="239"/>
      <c r="Q298" s="240"/>
      <c r="R298" s="241"/>
      <c r="S298" s="241"/>
      <c r="T298" s="241"/>
      <c r="U298" s="241"/>
      <c r="V298" s="241"/>
      <c r="W298" s="241"/>
      <c r="X298" s="241"/>
      <c r="Y298" s="241"/>
      <c r="Z298" s="241"/>
      <c r="AA298" s="241"/>
      <c r="AB298" s="241"/>
      <c r="AC298" s="241"/>
      <c r="AD298" s="241"/>
      <c r="AE298" s="241"/>
      <c r="AF298" s="241"/>
      <c r="AG298" s="241"/>
      <c r="AH298" s="241"/>
      <c r="AI298" s="241"/>
      <c r="AJ298" s="241"/>
      <c r="AK298" s="241"/>
      <c r="AL298" s="241"/>
      <c r="AM298" s="241"/>
      <c r="AN298" s="241"/>
      <c r="AO298" s="241"/>
      <c r="AP298" s="241"/>
      <c r="AQ298" s="241"/>
      <c r="AR298" s="241"/>
    </row>
    <row r="299" ht="14.25" customHeight="1">
      <c r="A299" s="231">
        <v>45717.0</v>
      </c>
      <c r="B299" s="231">
        <v>46081.0</v>
      </c>
      <c r="C299" s="232" t="s">
        <v>11</v>
      </c>
      <c r="D299" s="233"/>
      <c r="E299" s="234"/>
      <c r="F299" s="235" t="s">
        <v>934</v>
      </c>
      <c r="G299" s="235">
        <v>6.19006977E8</v>
      </c>
      <c r="H299" s="242" t="s">
        <v>935</v>
      </c>
      <c r="I299" s="235" t="s">
        <v>936</v>
      </c>
      <c r="J299" s="235" t="s">
        <v>934</v>
      </c>
      <c r="K299" s="235">
        <v>6.19006977E8</v>
      </c>
      <c r="L299" s="237"/>
      <c r="M299" s="238"/>
      <c r="N299" s="239"/>
      <c r="O299" s="240"/>
      <c r="P299" s="239"/>
      <c r="Q299" s="240"/>
      <c r="R299" s="241"/>
      <c r="S299" s="241"/>
      <c r="T299" s="241"/>
      <c r="U299" s="241"/>
      <c r="V299" s="241"/>
      <c r="W299" s="241"/>
      <c r="X299" s="241"/>
      <c r="Y299" s="241"/>
      <c r="Z299" s="241"/>
      <c r="AA299" s="241"/>
      <c r="AB299" s="241"/>
      <c r="AC299" s="241"/>
      <c r="AD299" s="241"/>
      <c r="AE299" s="241"/>
      <c r="AF299" s="241"/>
      <c r="AG299" s="241"/>
      <c r="AH299" s="241"/>
      <c r="AI299" s="241"/>
      <c r="AJ299" s="241"/>
      <c r="AK299" s="241"/>
      <c r="AL299" s="241"/>
      <c r="AM299" s="241"/>
      <c r="AN299" s="241"/>
      <c r="AO299" s="241"/>
      <c r="AP299" s="241"/>
      <c r="AQ299" s="241"/>
      <c r="AR299" s="241"/>
    </row>
    <row r="300" ht="14.25" customHeight="1">
      <c r="A300" s="231">
        <v>45717.0</v>
      </c>
      <c r="B300" s="231">
        <v>46081.0</v>
      </c>
      <c r="C300" s="232" t="s">
        <v>11</v>
      </c>
      <c r="D300" s="233"/>
      <c r="E300" s="234"/>
      <c r="F300" s="235" t="s">
        <v>937</v>
      </c>
      <c r="G300" s="235">
        <v>6.86767491E8</v>
      </c>
      <c r="H300" s="242" t="s">
        <v>938</v>
      </c>
      <c r="I300" s="235" t="s">
        <v>939</v>
      </c>
      <c r="J300" s="235" t="s">
        <v>937</v>
      </c>
      <c r="K300" s="235">
        <v>6.86767491E8</v>
      </c>
      <c r="L300" s="237"/>
      <c r="M300" s="238"/>
      <c r="N300" s="239"/>
      <c r="O300" s="240"/>
      <c r="P300" s="239"/>
      <c r="Q300" s="240"/>
      <c r="R300" s="241"/>
      <c r="S300" s="241"/>
      <c r="T300" s="241"/>
      <c r="U300" s="241"/>
      <c r="V300" s="241"/>
      <c r="W300" s="241"/>
      <c r="X300" s="241"/>
      <c r="Y300" s="241"/>
      <c r="Z300" s="241"/>
      <c r="AA300" s="241"/>
      <c r="AB300" s="241"/>
      <c r="AC300" s="241"/>
      <c r="AD300" s="241"/>
      <c r="AE300" s="241"/>
      <c r="AF300" s="241"/>
      <c r="AG300" s="241"/>
      <c r="AH300" s="241"/>
      <c r="AI300" s="241"/>
      <c r="AJ300" s="241"/>
      <c r="AK300" s="241"/>
      <c r="AL300" s="241"/>
      <c r="AM300" s="241"/>
      <c r="AN300" s="241"/>
      <c r="AO300" s="241"/>
      <c r="AP300" s="241"/>
      <c r="AQ300" s="241"/>
      <c r="AR300" s="241"/>
    </row>
    <row r="301" ht="13.5" customHeight="1">
      <c r="A301" s="231">
        <v>45717.0</v>
      </c>
      <c r="B301" s="231">
        <v>46081.0</v>
      </c>
      <c r="C301" s="232" t="s">
        <v>11</v>
      </c>
      <c r="D301" s="233"/>
      <c r="E301" s="234"/>
      <c r="F301" s="235" t="s">
        <v>940</v>
      </c>
      <c r="G301" s="235">
        <v>6.10248204E8</v>
      </c>
      <c r="H301" s="242" t="s">
        <v>941</v>
      </c>
      <c r="I301" s="235" t="s">
        <v>942</v>
      </c>
      <c r="J301" s="235" t="s">
        <v>940</v>
      </c>
      <c r="K301" s="235">
        <v>6.10248204E8</v>
      </c>
      <c r="L301" s="237"/>
      <c r="M301" s="238"/>
      <c r="N301" s="239"/>
      <c r="O301" s="240"/>
      <c r="P301" s="239"/>
      <c r="Q301" s="240"/>
      <c r="R301" s="241"/>
      <c r="S301" s="241"/>
      <c r="T301" s="241"/>
      <c r="U301" s="241"/>
      <c r="V301" s="241"/>
      <c r="W301" s="241"/>
      <c r="X301" s="241"/>
      <c r="Y301" s="241"/>
      <c r="Z301" s="241"/>
      <c r="AA301" s="241"/>
      <c r="AB301" s="241"/>
      <c r="AC301" s="241"/>
      <c r="AD301" s="241"/>
      <c r="AE301" s="241"/>
      <c r="AF301" s="241"/>
      <c r="AG301" s="241"/>
      <c r="AH301" s="241"/>
      <c r="AI301" s="241"/>
      <c r="AJ301" s="241"/>
      <c r="AK301" s="241"/>
      <c r="AL301" s="241"/>
      <c r="AM301" s="241"/>
      <c r="AN301" s="241"/>
      <c r="AO301" s="241"/>
      <c r="AP301" s="241"/>
      <c r="AQ301" s="241"/>
      <c r="AR301" s="241"/>
    </row>
    <row r="302" ht="13.5" customHeight="1">
      <c r="A302" s="231">
        <v>45717.0</v>
      </c>
      <c r="B302" s="231">
        <v>46081.0</v>
      </c>
      <c r="C302" s="232" t="s">
        <v>11</v>
      </c>
      <c r="D302" s="233"/>
      <c r="E302" s="234"/>
      <c r="F302" s="235" t="s">
        <v>943</v>
      </c>
      <c r="G302" s="235">
        <v>6.29937833E8</v>
      </c>
      <c r="H302" s="242" t="s">
        <v>944</v>
      </c>
      <c r="I302" s="235" t="s">
        <v>945</v>
      </c>
      <c r="J302" s="235" t="s">
        <v>946</v>
      </c>
      <c r="K302" s="235">
        <v>6.29937833E8</v>
      </c>
      <c r="L302" s="237"/>
      <c r="M302" s="238"/>
      <c r="N302" s="239"/>
      <c r="O302" s="240"/>
      <c r="P302" s="239"/>
      <c r="Q302" s="240"/>
      <c r="R302" s="241"/>
      <c r="S302" s="241"/>
      <c r="T302" s="241"/>
      <c r="U302" s="241"/>
      <c r="V302" s="241"/>
      <c r="W302" s="241"/>
      <c r="X302" s="241"/>
      <c r="Y302" s="241"/>
      <c r="Z302" s="241"/>
      <c r="AA302" s="241"/>
      <c r="AB302" s="241"/>
      <c r="AC302" s="241"/>
      <c r="AD302" s="241"/>
      <c r="AE302" s="241"/>
      <c r="AF302" s="241"/>
      <c r="AG302" s="241"/>
      <c r="AH302" s="241"/>
      <c r="AI302" s="241"/>
      <c r="AJ302" s="241"/>
      <c r="AK302" s="241"/>
      <c r="AL302" s="241"/>
      <c r="AM302" s="241"/>
      <c r="AN302" s="241"/>
      <c r="AO302" s="241"/>
      <c r="AP302" s="241"/>
      <c r="AQ302" s="241"/>
      <c r="AR302" s="241"/>
    </row>
    <row r="303" ht="13.5" customHeight="1">
      <c r="A303" s="231">
        <v>45717.0</v>
      </c>
      <c r="B303" s="231">
        <v>46081.0</v>
      </c>
      <c r="C303" s="232" t="s">
        <v>11</v>
      </c>
      <c r="D303" s="233"/>
      <c r="E303" s="234"/>
      <c r="F303" s="235" t="s">
        <v>947</v>
      </c>
      <c r="G303" s="235">
        <v>6.76136298E8</v>
      </c>
      <c r="H303" s="242" t="s">
        <v>948</v>
      </c>
      <c r="I303" s="235" t="s">
        <v>949</v>
      </c>
      <c r="J303" s="235" t="s">
        <v>950</v>
      </c>
      <c r="K303" s="235">
        <v>6.19700174E8</v>
      </c>
      <c r="L303" s="237"/>
      <c r="M303" s="238"/>
      <c r="N303" s="239"/>
      <c r="O303" s="240"/>
      <c r="P303" s="239"/>
      <c r="Q303" s="240"/>
      <c r="R303" s="241"/>
      <c r="S303" s="241"/>
      <c r="T303" s="241"/>
      <c r="U303" s="241"/>
      <c r="V303" s="241"/>
      <c r="W303" s="241"/>
      <c r="X303" s="241"/>
      <c r="Y303" s="241"/>
      <c r="Z303" s="241"/>
      <c r="AA303" s="241"/>
      <c r="AB303" s="241"/>
      <c r="AC303" s="241"/>
      <c r="AD303" s="241"/>
      <c r="AE303" s="241"/>
      <c r="AF303" s="241"/>
      <c r="AG303" s="241"/>
      <c r="AH303" s="241"/>
      <c r="AI303" s="241"/>
      <c r="AJ303" s="241"/>
      <c r="AK303" s="241"/>
      <c r="AL303" s="241"/>
      <c r="AM303" s="241"/>
      <c r="AN303" s="241"/>
      <c r="AO303" s="241"/>
      <c r="AP303" s="241"/>
      <c r="AQ303" s="241"/>
      <c r="AR303" s="241"/>
    </row>
    <row r="304">
      <c r="A304" s="243">
        <v>45748.0</v>
      </c>
      <c r="B304" s="243">
        <v>46112.0</v>
      </c>
      <c r="C304" s="244" t="s">
        <v>11</v>
      </c>
      <c r="D304" s="245"/>
      <c r="E304" s="246"/>
      <c r="F304" s="247" t="s">
        <v>951</v>
      </c>
      <c r="G304" s="247">
        <v>6.61602689E8</v>
      </c>
      <c r="H304" s="248" t="s">
        <v>952</v>
      </c>
      <c r="I304" s="247" t="s">
        <v>953</v>
      </c>
      <c r="J304" s="247" t="s">
        <v>951</v>
      </c>
      <c r="K304" s="247">
        <v>6.61602689E8</v>
      </c>
      <c r="L304" s="249"/>
      <c r="M304" s="250"/>
      <c r="N304" s="251"/>
      <c r="O304" s="252"/>
      <c r="P304" s="251"/>
      <c r="Q304" s="252"/>
      <c r="R304" s="253"/>
      <c r="S304" s="253"/>
      <c r="T304" s="253"/>
      <c r="U304" s="253"/>
      <c r="V304" s="253"/>
      <c r="W304" s="253"/>
      <c r="X304" s="253"/>
      <c r="Y304" s="253"/>
      <c r="Z304" s="253"/>
      <c r="AA304" s="253"/>
      <c r="AB304" s="253"/>
      <c r="AC304" s="253"/>
      <c r="AD304" s="253"/>
      <c r="AE304" s="253"/>
      <c r="AF304" s="253"/>
      <c r="AG304" s="253"/>
      <c r="AH304" s="253"/>
      <c r="AI304" s="253"/>
      <c r="AJ304" s="253"/>
      <c r="AK304" s="253"/>
      <c r="AL304" s="253"/>
      <c r="AM304" s="253"/>
      <c r="AN304" s="253"/>
      <c r="AO304" s="253"/>
      <c r="AP304" s="253"/>
      <c r="AQ304" s="253"/>
      <c r="AR304" s="253"/>
    </row>
    <row r="305">
      <c r="A305" s="243">
        <v>45748.0</v>
      </c>
      <c r="B305" s="243">
        <v>46112.0</v>
      </c>
      <c r="C305" s="244" t="s">
        <v>11</v>
      </c>
      <c r="D305" s="245"/>
      <c r="E305" s="246"/>
      <c r="F305" s="247" t="s">
        <v>951</v>
      </c>
      <c r="G305" s="247">
        <v>6.61602689E8</v>
      </c>
      <c r="H305" s="248" t="s">
        <v>952</v>
      </c>
      <c r="I305" s="247" t="s">
        <v>954</v>
      </c>
      <c r="J305" s="247" t="s">
        <v>951</v>
      </c>
      <c r="K305" s="247">
        <v>6.61602689E8</v>
      </c>
      <c r="L305" s="246"/>
      <c r="M305" s="247"/>
      <c r="N305" s="247"/>
      <c r="O305" s="248"/>
      <c r="P305" s="243"/>
      <c r="Q305" s="243"/>
      <c r="R305" s="244"/>
      <c r="S305" s="246"/>
      <c r="T305" s="247"/>
      <c r="U305" s="247"/>
      <c r="V305" s="248"/>
      <c r="W305" s="243"/>
      <c r="X305" s="243"/>
      <c r="Y305" s="244"/>
      <c r="Z305" s="246"/>
      <c r="AA305" s="247"/>
      <c r="AB305" s="247"/>
      <c r="AC305" s="248"/>
      <c r="AD305" s="243"/>
      <c r="AE305" s="243"/>
      <c r="AF305" s="244"/>
      <c r="AG305" s="246"/>
      <c r="AH305" s="247"/>
      <c r="AI305" s="247"/>
      <c r="AJ305" s="248"/>
      <c r="AK305" s="243"/>
      <c r="AL305" s="243"/>
      <c r="AM305" s="244"/>
      <c r="AN305" s="246"/>
      <c r="AO305" s="247"/>
      <c r="AP305" s="247"/>
      <c r="AQ305" s="248"/>
      <c r="AR305" s="253"/>
    </row>
    <row r="306">
      <c r="A306" s="243">
        <v>45748.0</v>
      </c>
      <c r="B306" s="243">
        <v>46112.0</v>
      </c>
      <c r="C306" s="244" t="s">
        <v>11</v>
      </c>
      <c r="D306" s="245"/>
      <c r="E306" s="246"/>
      <c r="F306" s="247" t="s">
        <v>955</v>
      </c>
      <c r="G306" s="247">
        <v>6.9664612E8</v>
      </c>
      <c r="H306" s="248" t="s">
        <v>956</v>
      </c>
      <c r="I306" s="247" t="s">
        <v>957</v>
      </c>
      <c r="J306" s="247" t="s">
        <v>955</v>
      </c>
      <c r="K306" s="247">
        <v>6.9664612E8</v>
      </c>
      <c r="L306" s="246" t="s">
        <v>958</v>
      </c>
      <c r="M306" s="247"/>
      <c r="N306" s="247"/>
      <c r="O306" s="248"/>
      <c r="P306" s="243"/>
      <c r="Q306" s="243"/>
      <c r="R306" s="244"/>
      <c r="S306" s="246"/>
      <c r="T306" s="247"/>
      <c r="U306" s="247"/>
      <c r="V306" s="248"/>
      <c r="W306" s="243"/>
      <c r="X306" s="243"/>
      <c r="Y306" s="244"/>
      <c r="Z306" s="246"/>
      <c r="AA306" s="247"/>
      <c r="AB306" s="247"/>
      <c r="AC306" s="248"/>
      <c r="AD306" s="243"/>
      <c r="AE306" s="243"/>
      <c r="AF306" s="244"/>
      <c r="AG306" s="246"/>
      <c r="AH306" s="247"/>
      <c r="AI306" s="247"/>
      <c r="AJ306" s="248"/>
      <c r="AK306" s="243"/>
      <c r="AL306" s="243"/>
      <c r="AM306" s="244"/>
      <c r="AN306" s="246"/>
      <c r="AO306" s="247"/>
      <c r="AP306" s="247"/>
      <c r="AQ306" s="248"/>
      <c r="AR306" s="253"/>
    </row>
    <row r="307">
      <c r="A307" s="243">
        <v>45748.0</v>
      </c>
      <c r="B307" s="243">
        <v>46112.0</v>
      </c>
      <c r="C307" s="244" t="s">
        <v>11</v>
      </c>
      <c r="D307" s="245"/>
      <c r="E307" s="246"/>
      <c r="F307" s="247" t="s">
        <v>959</v>
      </c>
      <c r="G307" s="247">
        <v>6.62405682E8</v>
      </c>
      <c r="H307" s="248" t="s">
        <v>960</v>
      </c>
      <c r="I307" s="247" t="s">
        <v>961</v>
      </c>
      <c r="J307" s="247" t="s">
        <v>959</v>
      </c>
      <c r="K307" s="247" t="s">
        <v>962</v>
      </c>
      <c r="L307" s="246" t="s">
        <v>963</v>
      </c>
      <c r="M307" s="247"/>
      <c r="N307" s="247"/>
      <c r="O307" s="248"/>
      <c r="P307" s="243"/>
      <c r="Q307" s="243"/>
      <c r="R307" s="244"/>
      <c r="S307" s="246"/>
      <c r="T307" s="247"/>
      <c r="U307" s="247"/>
      <c r="V307" s="248"/>
      <c r="W307" s="243"/>
      <c r="X307" s="243"/>
      <c r="Y307" s="244"/>
      <c r="Z307" s="246"/>
      <c r="AA307" s="247"/>
      <c r="AB307" s="247"/>
      <c r="AC307" s="248"/>
      <c r="AD307" s="243"/>
      <c r="AE307" s="243"/>
      <c r="AF307" s="244"/>
      <c r="AG307" s="246"/>
      <c r="AH307" s="247"/>
      <c r="AI307" s="247"/>
      <c r="AJ307" s="248"/>
      <c r="AK307" s="243"/>
      <c r="AL307" s="243"/>
      <c r="AM307" s="244"/>
      <c r="AN307" s="246"/>
      <c r="AO307" s="247"/>
      <c r="AP307" s="247"/>
      <c r="AQ307" s="248"/>
      <c r="AR307" s="253"/>
    </row>
    <row r="308">
      <c r="A308" s="243">
        <v>45748.0</v>
      </c>
      <c r="B308" s="243">
        <v>46112.0</v>
      </c>
      <c r="C308" s="244" t="s">
        <v>11</v>
      </c>
      <c r="D308" s="245"/>
      <c r="E308" s="246"/>
      <c r="F308" s="247" t="s">
        <v>964</v>
      </c>
      <c r="G308" s="247">
        <v>6.0693551E8</v>
      </c>
      <c r="H308" s="248" t="s">
        <v>965</v>
      </c>
      <c r="I308" s="247" t="s">
        <v>966</v>
      </c>
      <c r="J308" s="247" t="s">
        <v>967</v>
      </c>
      <c r="K308" s="247">
        <v>6.0693551E8</v>
      </c>
      <c r="L308" s="246"/>
      <c r="M308" s="247"/>
      <c r="N308" s="247"/>
      <c r="O308" s="248"/>
      <c r="P308" s="243"/>
      <c r="Q308" s="243"/>
      <c r="R308" s="244"/>
      <c r="S308" s="246"/>
      <c r="T308" s="247"/>
      <c r="U308" s="247"/>
      <c r="V308" s="248"/>
      <c r="W308" s="243"/>
      <c r="X308" s="243"/>
      <c r="Y308" s="244"/>
      <c r="Z308" s="246"/>
      <c r="AA308" s="247"/>
      <c r="AB308" s="247"/>
      <c r="AC308" s="248"/>
      <c r="AD308" s="243"/>
      <c r="AE308" s="243"/>
      <c r="AF308" s="244"/>
      <c r="AG308" s="246"/>
      <c r="AH308" s="247"/>
      <c r="AI308" s="247"/>
      <c r="AJ308" s="248"/>
      <c r="AK308" s="243"/>
      <c r="AL308" s="243"/>
      <c r="AM308" s="244"/>
      <c r="AN308" s="246"/>
      <c r="AO308" s="247"/>
      <c r="AP308" s="247"/>
      <c r="AQ308" s="248"/>
      <c r="AR308" s="253"/>
    </row>
    <row r="309">
      <c r="A309" s="243">
        <v>45748.0</v>
      </c>
      <c r="B309" s="243">
        <v>46112.0</v>
      </c>
      <c r="C309" s="244" t="s">
        <v>11</v>
      </c>
      <c r="D309" s="245"/>
      <c r="E309" s="246"/>
      <c r="F309" s="247" t="s">
        <v>968</v>
      </c>
      <c r="G309" s="247">
        <v>6.38780078E8</v>
      </c>
      <c r="H309" s="248" t="s">
        <v>969</v>
      </c>
      <c r="I309" s="247" t="s">
        <v>970</v>
      </c>
      <c r="J309" s="247" t="s">
        <v>968</v>
      </c>
      <c r="K309" s="247"/>
      <c r="L309" s="246" t="s">
        <v>971</v>
      </c>
      <c r="M309" s="247"/>
      <c r="N309" s="247"/>
      <c r="O309" s="248"/>
      <c r="P309" s="243"/>
      <c r="Q309" s="243"/>
      <c r="R309" s="244"/>
      <c r="S309" s="246"/>
      <c r="T309" s="247"/>
      <c r="U309" s="247"/>
      <c r="V309" s="248"/>
      <c r="W309" s="243"/>
      <c r="X309" s="243"/>
      <c r="Y309" s="244"/>
      <c r="Z309" s="246"/>
      <c r="AA309" s="247"/>
      <c r="AB309" s="247"/>
      <c r="AC309" s="248"/>
      <c r="AD309" s="243"/>
      <c r="AE309" s="243"/>
      <c r="AF309" s="244"/>
      <c r="AG309" s="246"/>
      <c r="AH309" s="247"/>
      <c r="AI309" s="247"/>
      <c r="AJ309" s="248"/>
      <c r="AK309" s="243"/>
      <c r="AL309" s="243"/>
      <c r="AM309" s="244"/>
      <c r="AN309" s="246"/>
      <c r="AO309" s="247"/>
      <c r="AP309" s="247"/>
      <c r="AQ309" s="248"/>
      <c r="AR309" s="253"/>
    </row>
    <row r="310">
      <c r="A310" s="243">
        <v>45748.0</v>
      </c>
      <c r="B310" s="243">
        <v>46112.0</v>
      </c>
      <c r="C310" s="244" t="s">
        <v>11</v>
      </c>
      <c r="D310" s="245"/>
      <c r="E310" s="246"/>
      <c r="F310" s="247" t="s">
        <v>972</v>
      </c>
      <c r="G310" s="247">
        <v>6.86311539E8</v>
      </c>
      <c r="H310" s="248" t="s">
        <v>973</v>
      </c>
      <c r="I310" s="247" t="s">
        <v>974</v>
      </c>
      <c r="J310" s="247" t="s">
        <v>972</v>
      </c>
      <c r="K310" s="247">
        <v>6.86311539E8</v>
      </c>
      <c r="L310" s="246"/>
      <c r="M310" s="247"/>
      <c r="N310" s="247"/>
      <c r="O310" s="248"/>
      <c r="P310" s="243"/>
      <c r="Q310" s="243"/>
      <c r="R310" s="244"/>
      <c r="S310" s="246"/>
      <c r="T310" s="247"/>
      <c r="U310" s="247"/>
      <c r="V310" s="248"/>
      <c r="W310" s="243"/>
      <c r="X310" s="243"/>
      <c r="Y310" s="244"/>
      <c r="Z310" s="246"/>
      <c r="AA310" s="247"/>
      <c r="AB310" s="247"/>
      <c r="AC310" s="248"/>
      <c r="AD310" s="243"/>
      <c r="AE310" s="243"/>
      <c r="AF310" s="244"/>
      <c r="AG310" s="246"/>
      <c r="AH310" s="247"/>
      <c r="AI310" s="247"/>
      <c r="AJ310" s="248"/>
      <c r="AK310" s="243"/>
      <c r="AL310" s="243"/>
      <c r="AM310" s="244"/>
      <c r="AN310" s="246"/>
      <c r="AO310" s="247"/>
      <c r="AP310" s="247"/>
      <c r="AQ310" s="248"/>
      <c r="AR310" s="253"/>
    </row>
    <row r="311">
      <c r="A311" s="243">
        <v>45748.0</v>
      </c>
      <c r="B311" s="243">
        <v>46112.0</v>
      </c>
      <c r="C311" s="244" t="s">
        <v>11</v>
      </c>
      <c r="D311" s="245"/>
      <c r="E311" s="246"/>
      <c r="F311" s="247" t="s">
        <v>975</v>
      </c>
      <c r="G311" s="247">
        <v>6.23421706E8</v>
      </c>
      <c r="H311" s="248" t="s">
        <v>976</v>
      </c>
      <c r="I311" s="247" t="s">
        <v>977</v>
      </c>
      <c r="J311" s="247" t="s">
        <v>978</v>
      </c>
      <c r="K311" s="247">
        <v>6.23421706E8</v>
      </c>
      <c r="L311" s="246" t="s">
        <v>979</v>
      </c>
      <c r="M311" s="247"/>
      <c r="N311" s="247"/>
      <c r="O311" s="248"/>
      <c r="P311" s="243"/>
      <c r="Q311" s="243"/>
      <c r="R311" s="244"/>
      <c r="S311" s="246"/>
      <c r="T311" s="247"/>
      <c r="U311" s="247"/>
      <c r="V311" s="248"/>
      <c r="W311" s="243"/>
      <c r="X311" s="243"/>
      <c r="Y311" s="244"/>
      <c r="Z311" s="246"/>
      <c r="AA311" s="247"/>
      <c r="AB311" s="247"/>
      <c r="AC311" s="248"/>
      <c r="AD311" s="243"/>
      <c r="AE311" s="243"/>
      <c r="AF311" s="244"/>
      <c r="AG311" s="246"/>
      <c r="AH311" s="247"/>
      <c r="AI311" s="247"/>
      <c r="AJ311" s="248"/>
      <c r="AK311" s="243"/>
      <c r="AL311" s="243"/>
      <c r="AM311" s="244"/>
      <c r="AN311" s="246"/>
      <c r="AO311" s="247"/>
      <c r="AP311" s="247"/>
      <c r="AQ311" s="248"/>
      <c r="AR311" s="253"/>
    </row>
    <row r="312">
      <c r="A312" s="243">
        <v>45748.0</v>
      </c>
      <c r="B312" s="243">
        <v>46112.0</v>
      </c>
      <c r="C312" s="244" t="s">
        <v>11</v>
      </c>
      <c r="D312" s="245"/>
      <c r="E312" s="246"/>
      <c r="F312" s="247" t="s">
        <v>980</v>
      </c>
      <c r="G312" s="247">
        <v>6.05878834E8</v>
      </c>
      <c r="H312" s="248" t="s">
        <v>981</v>
      </c>
      <c r="I312" s="247" t="s">
        <v>982</v>
      </c>
      <c r="J312" s="247" t="s">
        <v>980</v>
      </c>
      <c r="K312" s="247">
        <v>6.05878834E8</v>
      </c>
      <c r="L312" s="246" t="s">
        <v>983</v>
      </c>
      <c r="M312" s="247"/>
      <c r="N312" s="247"/>
      <c r="O312" s="248"/>
      <c r="P312" s="243"/>
      <c r="Q312" s="243"/>
      <c r="R312" s="244"/>
      <c r="S312" s="246"/>
      <c r="T312" s="247"/>
      <c r="U312" s="247"/>
      <c r="V312" s="248"/>
      <c r="W312" s="243"/>
      <c r="X312" s="243"/>
      <c r="Y312" s="244"/>
      <c r="Z312" s="246"/>
      <c r="AA312" s="247"/>
      <c r="AB312" s="247"/>
      <c r="AC312" s="248"/>
      <c r="AD312" s="243"/>
      <c r="AE312" s="243"/>
      <c r="AF312" s="244"/>
      <c r="AG312" s="246"/>
      <c r="AH312" s="247"/>
      <c r="AI312" s="247"/>
      <c r="AJ312" s="248"/>
      <c r="AK312" s="243"/>
      <c r="AL312" s="243"/>
      <c r="AM312" s="244"/>
      <c r="AN312" s="246"/>
      <c r="AO312" s="247"/>
      <c r="AP312" s="247"/>
      <c r="AQ312" s="248"/>
      <c r="AR312" s="253"/>
    </row>
    <row r="313">
      <c r="A313" s="243">
        <v>45748.0</v>
      </c>
      <c r="B313" s="243">
        <v>46112.0</v>
      </c>
      <c r="C313" s="244" t="s">
        <v>11</v>
      </c>
      <c r="D313" s="245"/>
      <c r="E313" s="246" t="s">
        <v>525</v>
      </c>
      <c r="F313" s="247" t="s">
        <v>984</v>
      </c>
      <c r="G313" s="247">
        <v>6.26842136E8</v>
      </c>
      <c r="H313" s="248" t="s">
        <v>985</v>
      </c>
      <c r="I313" s="247" t="s">
        <v>986</v>
      </c>
      <c r="J313" s="247" t="s">
        <v>984</v>
      </c>
      <c r="K313" s="247">
        <v>6.26842136E8</v>
      </c>
      <c r="L313" s="246"/>
      <c r="M313" s="247"/>
      <c r="N313" s="247"/>
      <c r="O313" s="248"/>
      <c r="P313" s="243"/>
      <c r="Q313" s="243"/>
      <c r="R313" s="244"/>
      <c r="S313" s="246"/>
      <c r="T313" s="247"/>
      <c r="U313" s="247"/>
      <c r="V313" s="248"/>
      <c r="W313" s="243"/>
      <c r="X313" s="243"/>
      <c r="Y313" s="244"/>
      <c r="Z313" s="246"/>
      <c r="AA313" s="247"/>
      <c r="AB313" s="247"/>
      <c r="AC313" s="248"/>
      <c r="AD313" s="243"/>
      <c r="AE313" s="243"/>
      <c r="AF313" s="244"/>
      <c r="AG313" s="246"/>
      <c r="AH313" s="247"/>
      <c r="AI313" s="247"/>
      <c r="AJ313" s="248"/>
      <c r="AK313" s="243"/>
      <c r="AL313" s="243"/>
      <c r="AM313" s="244"/>
      <c r="AN313" s="246"/>
      <c r="AO313" s="247"/>
      <c r="AP313" s="247"/>
      <c r="AQ313" s="248"/>
      <c r="AR313" s="253"/>
    </row>
    <row r="314">
      <c r="A314" s="243">
        <v>45748.0</v>
      </c>
      <c r="B314" s="243">
        <v>46112.0</v>
      </c>
      <c r="C314" s="244" t="s">
        <v>11</v>
      </c>
      <c r="D314" s="245"/>
      <c r="E314" s="246"/>
      <c r="F314" s="247" t="s">
        <v>987</v>
      </c>
      <c r="G314" s="247">
        <v>6.6224459E8</v>
      </c>
      <c r="H314" s="248" t="s">
        <v>988</v>
      </c>
      <c r="I314" s="247" t="s">
        <v>989</v>
      </c>
      <c r="J314" s="247" t="s">
        <v>987</v>
      </c>
      <c r="K314" s="247">
        <v>6.6224459E8</v>
      </c>
      <c r="L314" s="246" t="s">
        <v>990</v>
      </c>
      <c r="M314" s="247"/>
      <c r="N314" s="247"/>
      <c r="O314" s="248"/>
      <c r="P314" s="243"/>
      <c r="Q314" s="243"/>
      <c r="R314" s="244"/>
      <c r="S314" s="246"/>
      <c r="T314" s="247"/>
      <c r="U314" s="247"/>
      <c r="V314" s="248"/>
      <c r="W314" s="243"/>
      <c r="X314" s="243"/>
      <c r="Y314" s="244"/>
      <c r="Z314" s="246"/>
      <c r="AA314" s="247"/>
      <c r="AB314" s="247"/>
      <c r="AC314" s="248"/>
      <c r="AD314" s="243"/>
      <c r="AE314" s="243"/>
      <c r="AF314" s="244"/>
      <c r="AG314" s="246"/>
      <c r="AH314" s="247"/>
      <c r="AI314" s="247"/>
      <c r="AJ314" s="248"/>
      <c r="AK314" s="243"/>
      <c r="AL314" s="243"/>
      <c r="AM314" s="244"/>
      <c r="AN314" s="246"/>
      <c r="AO314" s="247"/>
      <c r="AP314" s="247"/>
      <c r="AQ314" s="248"/>
      <c r="AR314" s="253"/>
    </row>
    <row r="315">
      <c r="A315" s="243">
        <v>45748.0</v>
      </c>
      <c r="B315" s="243">
        <v>46112.0</v>
      </c>
      <c r="C315" s="244" t="s">
        <v>11</v>
      </c>
      <c r="D315" s="245"/>
      <c r="E315" s="246"/>
      <c r="F315" s="247" t="s">
        <v>991</v>
      </c>
      <c r="G315" s="247">
        <v>6.58062063E8</v>
      </c>
      <c r="H315" s="248" t="s">
        <v>992</v>
      </c>
      <c r="I315" s="247" t="s">
        <v>993</v>
      </c>
      <c r="J315" s="247" t="s">
        <v>994</v>
      </c>
      <c r="K315" s="247">
        <v>6.58062063E8</v>
      </c>
      <c r="L315" s="246"/>
      <c r="M315" s="247"/>
      <c r="N315" s="247"/>
      <c r="O315" s="248"/>
      <c r="P315" s="243"/>
      <c r="Q315" s="243"/>
      <c r="R315" s="244"/>
      <c r="S315" s="246"/>
      <c r="T315" s="247"/>
      <c r="U315" s="247"/>
      <c r="V315" s="248"/>
      <c r="W315" s="243"/>
      <c r="X315" s="243"/>
      <c r="Y315" s="244"/>
      <c r="Z315" s="246"/>
      <c r="AA315" s="247"/>
      <c r="AB315" s="247"/>
      <c r="AC315" s="248"/>
      <c r="AD315" s="243"/>
      <c r="AE315" s="243"/>
      <c r="AF315" s="244"/>
      <c r="AG315" s="246"/>
      <c r="AH315" s="247"/>
      <c r="AI315" s="247"/>
      <c r="AJ315" s="248"/>
      <c r="AK315" s="243"/>
      <c r="AL315" s="243"/>
      <c r="AM315" s="244"/>
      <c r="AN315" s="246"/>
      <c r="AO315" s="247"/>
      <c r="AP315" s="247"/>
      <c r="AQ315" s="248"/>
      <c r="AR315" s="253"/>
    </row>
    <row r="316">
      <c r="A316" s="243">
        <v>45748.0</v>
      </c>
      <c r="B316" s="243">
        <v>46112.0</v>
      </c>
      <c r="C316" s="244" t="s">
        <v>11</v>
      </c>
      <c r="D316" s="245"/>
      <c r="E316" s="246"/>
      <c r="F316" s="247" t="s">
        <v>995</v>
      </c>
      <c r="G316" s="247">
        <v>6.59829357E8</v>
      </c>
      <c r="H316" s="248" t="s">
        <v>996</v>
      </c>
      <c r="I316" s="247" t="s">
        <v>997</v>
      </c>
      <c r="J316" s="247" t="s">
        <v>995</v>
      </c>
      <c r="K316" s="247">
        <v>6.59829357E8</v>
      </c>
      <c r="L316" s="246"/>
      <c r="M316" s="247"/>
      <c r="N316" s="247"/>
      <c r="O316" s="248"/>
      <c r="P316" s="243"/>
      <c r="Q316" s="243"/>
      <c r="R316" s="244"/>
      <c r="S316" s="246"/>
      <c r="T316" s="247"/>
      <c r="U316" s="247"/>
      <c r="V316" s="248"/>
      <c r="W316" s="243"/>
      <c r="X316" s="243"/>
      <c r="Y316" s="244"/>
      <c r="Z316" s="246"/>
      <c r="AA316" s="247"/>
      <c r="AB316" s="247"/>
      <c r="AC316" s="248"/>
      <c r="AD316" s="243"/>
      <c r="AE316" s="243"/>
      <c r="AF316" s="244"/>
      <c r="AG316" s="246"/>
      <c r="AH316" s="247"/>
      <c r="AI316" s="247"/>
      <c r="AJ316" s="248"/>
      <c r="AK316" s="243"/>
      <c r="AL316" s="243"/>
      <c r="AM316" s="244"/>
      <c r="AN316" s="246"/>
      <c r="AO316" s="247"/>
      <c r="AP316" s="247"/>
      <c r="AQ316" s="248"/>
      <c r="AR316" s="253"/>
    </row>
    <row r="317">
      <c r="A317" s="243">
        <v>45748.0</v>
      </c>
      <c r="B317" s="243">
        <v>46112.0</v>
      </c>
      <c r="C317" s="244" t="s">
        <v>11</v>
      </c>
      <c r="D317" s="245"/>
      <c r="E317" s="246"/>
      <c r="F317" s="247" t="s">
        <v>998</v>
      </c>
      <c r="G317" s="254" t="s">
        <v>999</v>
      </c>
      <c r="H317" s="248" t="s">
        <v>1000</v>
      </c>
      <c r="I317" s="255" t="s">
        <v>1001</v>
      </c>
      <c r="J317" s="247" t="s">
        <v>998</v>
      </c>
      <c r="K317" s="247">
        <v>6.21364283E8</v>
      </c>
      <c r="L317" s="246"/>
      <c r="M317" s="247"/>
      <c r="N317" s="247"/>
      <c r="O317" s="248"/>
      <c r="P317" s="243"/>
      <c r="Q317" s="243"/>
      <c r="R317" s="244"/>
      <c r="S317" s="246"/>
      <c r="T317" s="247"/>
      <c r="U317" s="247"/>
      <c r="V317" s="248"/>
      <c r="W317" s="243"/>
      <c r="X317" s="243"/>
      <c r="Y317" s="244"/>
      <c r="Z317" s="246"/>
      <c r="AA317" s="247"/>
      <c r="AB317" s="247"/>
      <c r="AC317" s="248"/>
      <c r="AD317" s="243"/>
      <c r="AE317" s="243"/>
      <c r="AF317" s="244"/>
      <c r="AG317" s="246"/>
      <c r="AH317" s="247"/>
      <c r="AI317" s="247"/>
      <c r="AJ317" s="248"/>
      <c r="AK317" s="243"/>
      <c r="AL317" s="243"/>
      <c r="AM317" s="244"/>
      <c r="AN317" s="246"/>
      <c r="AO317" s="247"/>
      <c r="AP317" s="247"/>
      <c r="AQ317" s="248"/>
      <c r="AR317" s="253"/>
    </row>
    <row r="318">
      <c r="A318" s="243">
        <v>45748.0</v>
      </c>
      <c r="B318" s="243">
        <v>46112.0</v>
      </c>
      <c r="C318" s="244" t="s">
        <v>11</v>
      </c>
      <c r="D318" s="245"/>
      <c r="E318" s="246"/>
      <c r="F318" s="247" t="s">
        <v>1002</v>
      </c>
      <c r="G318" s="247">
        <v>6.83430693E8</v>
      </c>
      <c r="H318" s="248" t="s">
        <v>1003</v>
      </c>
      <c r="I318" s="247" t="s">
        <v>1004</v>
      </c>
      <c r="J318" s="247" t="s">
        <v>1002</v>
      </c>
      <c r="K318" s="247">
        <v>6.83430693E8</v>
      </c>
      <c r="L318" s="246"/>
      <c r="M318" s="247"/>
      <c r="N318" s="247"/>
      <c r="O318" s="248"/>
      <c r="P318" s="243"/>
      <c r="Q318" s="243"/>
      <c r="R318" s="244"/>
      <c r="S318" s="246"/>
      <c r="T318" s="247"/>
      <c r="U318" s="247"/>
      <c r="V318" s="248"/>
      <c r="W318" s="243"/>
      <c r="X318" s="243"/>
      <c r="Y318" s="244"/>
      <c r="Z318" s="246"/>
      <c r="AA318" s="247"/>
      <c r="AB318" s="247"/>
      <c r="AC318" s="248"/>
      <c r="AD318" s="243"/>
      <c r="AE318" s="243"/>
      <c r="AF318" s="244"/>
      <c r="AG318" s="246"/>
      <c r="AH318" s="247"/>
      <c r="AI318" s="247"/>
      <c r="AJ318" s="248"/>
      <c r="AK318" s="243"/>
      <c r="AL318" s="243"/>
      <c r="AM318" s="244"/>
      <c r="AN318" s="246"/>
      <c r="AO318" s="247"/>
      <c r="AP318" s="247"/>
      <c r="AQ318" s="248"/>
      <c r="AR318" s="253"/>
    </row>
    <row r="319">
      <c r="A319" s="243">
        <v>45748.0</v>
      </c>
      <c r="B319" s="243">
        <v>46112.0</v>
      </c>
      <c r="C319" s="244" t="s">
        <v>11</v>
      </c>
      <c r="D319" s="245"/>
      <c r="E319" s="246"/>
      <c r="F319" s="247" t="s">
        <v>1005</v>
      </c>
      <c r="G319" s="247"/>
      <c r="H319" s="248" t="s">
        <v>1006</v>
      </c>
      <c r="I319" s="247" t="s">
        <v>1007</v>
      </c>
      <c r="J319" s="247" t="s">
        <v>1008</v>
      </c>
      <c r="K319" s="247">
        <v>6.99305917E8</v>
      </c>
      <c r="L319" s="246"/>
      <c r="M319" s="247"/>
      <c r="N319" s="247"/>
      <c r="O319" s="248"/>
      <c r="P319" s="243"/>
      <c r="Q319" s="243"/>
      <c r="R319" s="244"/>
      <c r="S319" s="246"/>
      <c r="T319" s="247"/>
      <c r="U319" s="247"/>
      <c r="V319" s="248"/>
      <c r="W319" s="243"/>
      <c r="X319" s="243"/>
      <c r="Y319" s="244"/>
      <c r="Z319" s="246"/>
      <c r="AA319" s="247"/>
      <c r="AB319" s="247"/>
      <c r="AC319" s="248"/>
      <c r="AD319" s="243"/>
      <c r="AE319" s="243"/>
      <c r="AF319" s="244"/>
      <c r="AG319" s="246"/>
      <c r="AH319" s="247"/>
      <c r="AI319" s="247"/>
      <c r="AJ319" s="248"/>
      <c r="AK319" s="243"/>
      <c r="AL319" s="243"/>
      <c r="AM319" s="244"/>
      <c r="AN319" s="246"/>
      <c r="AO319" s="247"/>
      <c r="AP319" s="247"/>
      <c r="AQ319" s="248"/>
      <c r="AR319" s="253"/>
    </row>
    <row r="320">
      <c r="A320" s="243">
        <v>45748.0</v>
      </c>
      <c r="B320" s="243">
        <v>46112.0</v>
      </c>
      <c r="C320" s="244" t="s">
        <v>425</v>
      </c>
      <c r="D320" s="245"/>
      <c r="E320" s="246"/>
      <c r="F320" s="247" t="s">
        <v>1009</v>
      </c>
      <c r="G320" s="247"/>
      <c r="H320" s="248" t="s">
        <v>1010</v>
      </c>
      <c r="I320" s="247" t="s">
        <v>1011</v>
      </c>
      <c r="J320" s="247"/>
      <c r="K320" s="247">
        <f>+393319395848</f>
        <v>393319395848</v>
      </c>
      <c r="L320" s="246" t="s">
        <v>1012</v>
      </c>
      <c r="M320" s="247"/>
      <c r="N320" s="247"/>
      <c r="O320" s="248"/>
      <c r="P320" s="243"/>
      <c r="Q320" s="243"/>
      <c r="R320" s="244"/>
      <c r="S320" s="246"/>
      <c r="T320" s="247"/>
      <c r="U320" s="247"/>
      <c r="V320" s="248"/>
      <c r="W320" s="243"/>
      <c r="X320" s="243"/>
      <c r="Y320" s="244"/>
      <c r="Z320" s="246"/>
      <c r="AA320" s="247"/>
      <c r="AB320" s="247"/>
      <c r="AC320" s="248"/>
      <c r="AD320" s="243"/>
      <c r="AE320" s="243"/>
      <c r="AF320" s="244"/>
      <c r="AG320" s="246"/>
      <c r="AH320" s="247"/>
      <c r="AI320" s="247"/>
      <c r="AJ320" s="248"/>
      <c r="AK320" s="243"/>
      <c r="AL320" s="243"/>
      <c r="AM320" s="244"/>
      <c r="AN320" s="246"/>
      <c r="AO320" s="247"/>
      <c r="AP320" s="247"/>
      <c r="AQ320" s="248"/>
      <c r="AR320" s="253"/>
    </row>
    <row r="321">
      <c r="A321" s="243">
        <v>45748.0</v>
      </c>
      <c r="B321" s="243">
        <v>46112.0</v>
      </c>
      <c r="C321" s="244" t="s">
        <v>425</v>
      </c>
      <c r="D321" s="245"/>
      <c r="E321" s="246"/>
      <c r="F321" s="247" t="s">
        <v>1013</v>
      </c>
      <c r="G321" s="247">
        <v>6.76016372E8</v>
      </c>
      <c r="H321" s="248" t="s">
        <v>1014</v>
      </c>
      <c r="I321" s="247" t="s">
        <v>1015</v>
      </c>
      <c r="J321" s="247" t="s">
        <v>1016</v>
      </c>
      <c r="K321" s="247">
        <v>6.76016372E8</v>
      </c>
      <c r="L321" s="246"/>
      <c r="M321" s="247"/>
      <c r="N321" s="247"/>
      <c r="O321" s="248"/>
      <c r="P321" s="243"/>
      <c r="Q321" s="243"/>
      <c r="R321" s="244"/>
      <c r="S321" s="246"/>
      <c r="T321" s="247"/>
      <c r="U321" s="247"/>
      <c r="V321" s="248"/>
      <c r="W321" s="243"/>
      <c r="X321" s="243"/>
      <c r="Y321" s="244"/>
      <c r="Z321" s="246"/>
      <c r="AA321" s="247"/>
      <c r="AB321" s="247"/>
      <c r="AC321" s="248"/>
      <c r="AD321" s="243"/>
      <c r="AE321" s="243"/>
      <c r="AF321" s="244"/>
      <c r="AG321" s="246"/>
      <c r="AH321" s="247"/>
      <c r="AI321" s="247"/>
      <c r="AJ321" s="248"/>
      <c r="AK321" s="243"/>
      <c r="AL321" s="243"/>
      <c r="AM321" s="244"/>
      <c r="AN321" s="246"/>
      <c r="AO321" s="247"/>
      <c r="AP321" s="247"/>
      <c r="AQ321" s="248"/>
      <c r="AR321" s="253"/>
    </row>
    <row r="322">
      <c r="A322" s="243">
        <v>45748.0</v>
      </c>
      <c r="B322" s="243">
        <v>46112.0</v>
      </c>
      <c r="C322" s="244" t="s">
        <v>425</v>
      </c>
      <c r="D322" s="245"/>
      <c r="E322" s="246"/>
      <c r="F322" s="247" t="s">
        <v>1017</v>
      </c>
      <c r="G322" s="247">
        <v>6.28924911E8</v>
      </c>
      <c r="H322" s="248" t="s">
        <v>1018</v>
      </c>
      <c r="I322" s="247" t="s">
        <v>1019</v>
      </c>
      <c r="J322" s="247" t="s">
        <v>1017</v>
      </c>
      <c r="K322" s="247">
        <v>6.28924911E8</v>
      </c>
      <c r="L322" s="246"/>
      <c r="M322" s="247"/>
      <c r="N322" s="247"/>
      <c r="O322" s="248"/>
      <c r="P322" s="243"/>
      <c r="Q322" s="243"/>
      <c r="R322" s="244"/>
      <c r="S322" s="246"/>
      <c r="T322" s="247"/>
      <c r="U322" s="247"/>
      <c r="V322" s="248"/>
      <c r="W322" s="243"/>
      <c r="X322" s="243"/>
      <c r="Y322" s="244"/>
      <c r="Z322" s="246"/>
      <c r="AA322" s="247"/>
      <c r="AB322" s="247"/>
      <c r="AC322" s="248"/>
      <c r="AD322" s="243"/>
      <c r="AE322" s="243"/>
      <c r="AF322" s="244"/>
      <c r="AG322" s="246"/>
      <c r="AH322" s="247"/>
      <c r="AI322" s="247"/>
      <c r="AJ322" s="248"/>
      <c r="AK322" s="243"/>
      <c r="AL322" s="243"/>
      <c r="AM322" s="244"/>
      <c r="AN322" s="246"/>
      <c r="AO322" s="247"/>
      <c r="AP322" s="247"/>
      <c r="AQ322" s="248"/>
      <c r="AR322" s="253"/>
    </row>
    <row r="323">
      <c r="A323" s="243">
        <v>45748.0</v>
      </c>
      <c r="B323" s="243">
        <v>46112.0</v>
      </c>
      <c r="C323" s="244" t="s">
        <v>11</v>
      </c>
      <c r="D323" s="245"/>
      <c r="E323" s="246"/>
      <c r="F323" s="247" t="s">
        <v>1020</v>
      </c>
      <c r="G323" s="247">
        <v>6.33694146E8</v>
      </c>
      <c r="H323" s="248" t="s">
        <v>1021</v>
      </c>
      <c r="I323" s="247" t="s">
        <v>1022</v>
      </c>
      <c r="J323" s="247" t="s">
        <v>1023</v>
      </c>
      <c r="K323" s="247">
        <v>6.33694146E8</v>
      </c>
      <c r="L323" s="246"/>
      <c r="M323" s="247"/>
      <c r="N323" s="247"/>
      <c r="O323" s="248"/>
      <c r="P323" s="243"/>
      <c r="Q323" s="243"/>
      <c r="R323" s="244"/>
      <c r="S323" s="246"/>
      <c r="T323" s="247"/>
      <c r="U323" s="247"/>
      <c r="V323" s="248"/>
      <c r="W323" s="243"/>
      <c r="X323" s="243"/>
      <c r="Y323" s="244"/>
      <c r="Z323" s="246"/>
      <c r="AA323" s="247"/>
      <c r="AB323" s="247"/>
      <c r="AC323" s="248"/>
      <c r="AD323" s="243"/>
      <c r="AE323" s="243"/>
      <c r="AF323" s="244"/>
      <c r="AG323" s="246"/>
      <c r="AH323" s="247"/>
      <c r="AI323" s="247"/>
      <c r="AJ323" s="248"/>
      <c r="AK323" s="243"/>
      <c r="AL323" s="243"/>
      <c r="AM323" s="244"/>
      <c r="AN323" s="246"/>
      <c r="AO323" s="247"/>
      <c r="AP323" s="247"/>
      <c r="AQ323" s="248"/>
      <c r="AR323" s="253"/>
    </row>
    <row r="324">
      <c r="A324" s="243">
        <v>45748.0</v>
      </c>
      <c r="B324" s="243">
        <v>46112.0</v>
      </c>
      <c r="C324" s="244" t="s">
        <v>11</v>
      </c>
      <c r="D324" s="245" t="s">
        <v>1024</v>
      </c>
      <c r="E324" s="246"/>
      <c r="F324" s="247" t="s">
        <v>1025</v>
      </c>
      <c r="G324" s="247">
        <v>7.22837983E8</v>
      </c>
      <c r="H324" s="248" t="s">
        <v>1026</v>
      </c>
      <c r="I324" s="247" t="s">
        <v>1027</v>
      </c>
      <c r="J324" s="247" t="s">
        <v>1025</v>
      </c>
      <c r="K324" s="247">
        <v>7.22837983E8</v>
      </c>
      <c r="L324" s="246"/>
      <c r="M324" s="247"/>
      <c r="N324" s="247"/>
      <c r="O324" s="248"/>
      <c r="P324" s="243"/>
      <c r="Q324" s="243"/>
      <c r="R324" s="244"/>
      <c r="S324" s="246"/>
      <c r="T324" s="247"/>
      <c r="U324" s="247"/>
      <c r="V324" s="248"/>
      <c r="W324" s="243"/>
      <c r="X324" s="243"/>
      <c r="Y324" s="244"/>
      <c r="Z324" s="246"/>
      <c r="AA324" s="247"/>
      <c r="AB324" s="247"/>
      <c r="AC324" s="248"/>
      <c r="AD324" s="243"/>
      <c r="AE324" s="243"/>
      <c r="AF324" s="244"/>
      <c r="AG324" s="246"/>
      <c r="AH324" s="247"/>
      <c r="AI324" s="247"/>
      <c r="AJ324" s="248"/>
      <c r="AK324" s="243"/>
      <c r="AL324" s="243"/>
      <c r="AM324" s="244"/>
      <c r="AN324" s="246"/>
      <c r="AO324" s="247"/>
      <c r="AP324" s="247"/>
      <c r="AQ324" s="248"/>
      <c r="AR324" s="253"/>
    </row>
    <row r="325">
      <c r="A325" s="243">
        <v>45748.0</v>
      </c>
      <c r="B325" s="243">
        <v>46112.0</v>
      </c>
      <c r="C325" s="244" t="s">
        <v>11</v>
      </c>
      <c r="D325" s="245"/>
      <c r="E325" s="246"/>
      <c r="F325" s="247" t="s">
        <v>1028</v>
      </c>
      <c r="G325" s="247">
        <v>6.72788086E8</v>
      </c>
      <c r="H325" s="248" t="s">
        <v>1029</v>
      </c>
      <c r="I325" s="247" t="s">
        <v>1030</v>
      </c>
      <c r="J325" s="247" t="s">
        <v>1028</v>
      </c>
      <c r="K325" s="247">
        <v>6.72788086E8</v>
      </c>
      <c r="L325" s="246"/>
      <c r="M325" s="247"/>
      <c r="N325" s="247"/>
      <c r="O325" s="248"/>
      <c r="P325" s="243"/>
      <c r="Q325" s="243"/>
      <c r="R325" s="244"/>
      <c r="S325" s="246"/>
      <c r="T325" s="247"/>
      <c r="U325" s="247"/>
      <c r="V325" s="248"/>
      <c r="W325" s="243"/>
      <c r="X325" s="243"/>
      <c r="Y325" s="244"/>
      <c r="Z325" s="246"/>
      <c r="AA325" s="247"/>
      <c r="AB325" s="247"/>
      <c r="AC325" s="248"/>
      <c r="AD325" s="243"/>
      <c r="AE325" s="243"/>
      <c r="AF325" s="244"/>
      <c r="AG325" s="246"/>
      <c r="AH325" s="247"/>
      <c r="AI325" s="247"/>
      <c r="AJ325" s="248"/>
      <c r="AK325" s="243"/>
      <c r="AL325" s="243"/>
      <c r="AM325" s="244"/>
      <c r="AN325" s="246"/>
      <c r="AO325" s="247"/>
      <c r="AP325" s="247"/>
      <c r="AQ325" s="248"/>
      <c r="AR325" s="253"/>
    </row>
    <row r="326">
      <c r="A326" s="243">
        <v>45748.0</v>
      </c>
      <c r="B326" s="243">
        <v>46112.0</v>
      </c>
      <c r="C326" s="244" t="s">
        <v>11</v>
      </c>
      <c r="D326" s="245"/>
      <c r="E326" s="245"/>
      <c r="F326" s="247" t="s">
        <v>1031</v>
      </c>
      <c r="G326" s="247">
        <v>6.51441321E8</v>
      </c>
      <c r="H326" s="248" t="s">
        <v>1032</v>
      </c>
      <c r="I326" s="247" t="s">
        <v>1033</v>
      </c>
      <c r="J326" s="247" t="s">
        <v>1031</v>
      </c>
      <c r="K326" s="247">
        <v>6.51441321E8</v>
      </c>
      <c r="L326" s="246"/>
      <c r="M326" s="247"/>
      <c r="N326" s="247"/>
      <c r="O326" s="248"/>
      <c r="P326" s="243"/>
      <c r="Q326" s="243"/>
      <c r="R326" s="244"/>
      <c r="S326" s="246"/>
      <c r="T326" s="247"/>
      <c r="U326" s="247"/>
      <c r="V326" s="248"/>
      <c r="W326" s="243"/>
      <c r="X326" s="243"/>
      <c r="Y326" s="244"/>
      <c r="Z326" s="246"/>
      <c r="AA326" s="247"/>
      <c r="AB326" s="247"/>
      <c r="AC326" s="248"/>
      <c r="AD326" s="243"/>
      <c r="AE326" s="243"/>
      <c r="AF326" s="244"/>
      <c r="AG326" s="246"/>
      <c r="AH326" s="247"/>
      <c r="AI326" s="247"/>
      <c r="AJ326" s="248"/>
      <c r="AK326" s="243"/>
      <c r="AL326" s="243"/>
      <c r="AM326" s="244"/>
      <c r="AN326" s="246"/>
      <c r="AO326" s="247"/>
      <c r="AP326" s="247"/>
      <c r="AQ326" s="248"/>
      <c r="AR326" s="253"/>
    </row>
    <row r="327" ht="15.0" customHeight="1">
      <c r="A327" s="243">
        <v>45748.0</v>
      </c>
      <c r="B327" s="243">
        <v>46112.0</v>
      </c>
      <c r="C327" s="244" t="s">
        <v>11</v>
      </c>
      <c r="D327" s="245"/>
      <c r="E327" s="246"/>
      <c r="F327" s="247" t="s">
        <v>1034</v>
      </c>
      <c r="G327" s="247">
        <v>6.86110172E8</v>
      </c>
      <c r="H327" s="248" t="s">
        <v>1035</v>
      </c>
      <c r="I327" s="247" t="s">
        <v>1036</v>
      </c>
      <c r="J327" s="247" t="s">
        <v>1036</v>
      </c>
      <c r="K327" s="247">
        <f>+549116685-3342</f>
        <v>549113343</v>
      </c>
      <c r="L327" s="246" t="s">
        <v>1037</v>
      </c>
      <c r="M327" s="247"/>
      <c r="N327" s="247"/>
      <c r="O327" s="248"/>
      <c r="P327" s="243"/>
      <c r="Q327" s="243"/>
      <c r="R327" s="244"/>
      <c r="S327" s="246"/>
      <c r="T327" s="247"/>
      <c r="U327" s="247"/>
      <c r="V327" s="248"/>
      <c r="W327" s="243"/>
      <c r="X327" s="243"/>
      <c r="Y327" s="244"/>
      <c r="Z327" s="246"/>
      <c r="AA327" s="247"/>
      <c r="AB327" s="247"/>
      <c r="AC327" s="248"/>
      <c r="AD327" s="243"/>
      <c r="AE327" s="243"/>
      <c r="AF327" s="244"/>
      <c r="AG327" s="246"/>
      <c r="AH327" s="247"/>
      <c r="AI327" s="247"/>
      <c r="AJ327" s="248"/>
      <c r="AK327" s="243"/>
      <c r="AL327" s="243"/>
      <c r="AM327" s="244"/>
      <c r="AN327" s="246"/>
      <c r="AO327" s="247"/>
      <c r="AP327" s="247"/>
      <c r="AQ327" s="248"/>
      <c r="AR327" s="253"/>
    </row>
    <row r="328">
      <c r="A328" s="243">
        <v>45748.0</v>
      </c>
      <c r="B328" s="243">
        <v>46112.0</v>
      </c>
      <c r="C328" s="244" t="s">
        <v>425</v>
      </c>
      <c r="D328" s="245"/>
      <c r="E328" s="246"/>
      <c r="F328" s="247" t="s">
        <v>1038</v>
      </c>
      <c r="G328" s="247">
        <v>6.78723245E8</v>
      </c>
      <c r="H328" s="248" t="s">
        <v>1039</v>
      </c>
      <c r="I328" s="247"/>
      <c r="J328" s="247" t="s">
        <v>1038</v>
      </c>
      <c r="K328" s="247">
        <v>6.78723245E8</v>
      </c>
      <c r="L328" s="246"/>
      <c r="M328" s="247"/>
      <c r="N328" s="247"/>
      <c r="O328" s="248"/>
      <c r="P328" s="243"/>
      <c r="Q328" s="243"/>
      <c r="R328" s="244"/>
      <c r="S328" s="246"/>
      <c r="T328" s="247"/>
      <c r="U328" s="247"/>
      <c r="V328" s="248"/>
      <c r="W328" s="243"/>
      <c r="X328" s="243"/>
      <c r="Y328" s="244"/>
      <c r="Z328" s="246"/>
      <c r="AA328" s="247"/>
      <c r="AB328" s="247"/>
      <c r="AC328" s="248"/>
      <c r="AD328" s="243"/>
      <c r="AE328" s="243"/>
      <c r="AF328" s="244"/>
      <c r="AG328" s="246"/>
      <c r="AH328" s="247"/>
      <c r="AI328" s="247"/>
      <c r="AJ328" s="248"/>
      <c r="AK328" s="243"/>
      <c r="AL328" s="243"/>
      <c r="AM328" s="244"/>
      <c r="AN328" s="246"/>
      <c r="AO328" s="247"/>
      <c r="AP328" s="247"/>
      <c r="AQ328" s="248"/>
      <c r="AR328" s="253"/>
    </row>
    <row r="329" ht="39.0" customHeight="1">
      <c r="A329" s="243">
        <v>45748.0</v>
      </c>
      <c r="B329" s="243">
        <v>46112.0</v>
      </c>
      <c r="C329" s="244" t="s">
        <v>425</v>
      </c>
      <c r="D329" s="245"/>
      <c r="E329" s="246"/>
      <c r="F329" s="247" t="s">
        <v>1040</v>
      </c>
      <c r="G329" s="247">
        <v>6.61069904E8</v>
      </c>
      <c r="H329" s="248" t="s">
        <v>1041</v>
      </c>
      <c r="I329" s="247" t="s">
        <v>1042</v>
      </c>
      <c r="J329" s="247" t="s">
        <v>1040</v>
      </c>
      <c r="K329" s="247">
        <v>6.61069904E8</v>
      </c>
      <c r="L329" s="246"/>
      <c r="M329" s="247"/>
      <c r="N329" s="247"/>
      <c r="O329" s="248"/>
      <c r="P329" s="243"/>
      <c r="Q329" s="243"/>
      <c r="R329" s="244"/>
      <c r="S329" s="246"/>
      <c r="T329" s="247"/>
      <c r="U329" s="247"/>
      <c r="V329" s="248"/>
      <c r="W329" s="243"/>
      <c r="X329" s="243"/>
      <c r="Y329" s="244"/>
      <c r="Z329" s="246"/>
      <c r="AA329" s="247"/>
      <c r="AB329" s="247"/>
      <c r="AC329" s="248"/>
      <c r="AD329" s="243"/>
      <c r="AE329" s="243"/>
      <c r="AF329" s="244"/>
      <c r="AG329" s="246"/>
      <c r="AH329" s="247"/>
      <c r="AI329" s="247"/>
      <c r="AJ329" s="248"/>
      <c r="AK329" s="243"/>
      <c r="AL329" s="243"/>
      <c r="AM329" s="244"/>
      <c r="AN329" s="246"/>
      <c r="AO329" s="247"/>
      <c r="AP329" s="247"/>
      <c r="AQ329" s="248"/>
      <c r="AR329" s="253"/>
    </row>
    <row r="330">
      <c r="A330" s="243">
        <v>45748.0</v>
      </c>
      <c r="B330" s="243">
        <v>46112.0</v>
      </c>
      <c r="C330" s="244" t="s">
        <v>425</v>
      </c>
      <c r="D330" s="245"/>
      <c r="E330" s="246"/>
      <c r="F330" s="247" t="s">
        <v>1043</v>
      </c>
      <c r="G330" s="247">
        <v>6.76230767E8</v>
      </c>
      <c r="H330" s="248" t="s">
        <v>1044</v>
      </c>
      <c r="I330" s="247" t="s">
        <v>1045</v>
      </c>
      <c r="J330" s="247" t="s">
        <v>1043</v>
      </c>
      <c r="K330" s="247">
        <v>6.76230767E8</v>
      </c>
      <c r="L330" s="246"/>
      <c r="M330" s="247"/>
      <c r="N330" s="247"/>
      <c r="O330" s="248"/>
      <c r="P330" s="243"/>
      <c r="Q330" s="243"/>
      <c r="R330" s="244"/>
      <c r="S330" s="246"/>
      <c r="T330" s="247"/>
      <c r="U330" s="247"/>
      <c r="V330" s="248"/>
      <c r="W330" s="243"/>
      <c r="X330" s="243"/>
      <c r="Y330" s="244"/>
      <c r="Z330" s="246"/>
      <c r="AA330" s="247"/>
      <c r="AB330" s="247"/>
      <c r="AC330" s="248"/>
      <c r="AD330" s="243"/>
      <c r="AE330" s="243"/>
      <c r="AF330" s="244"/>
      <c r="AG330" s="246"/>
      <c r="AH330" s="247"/>
      <c r="AI330" s="247"/>
      <c r="AJ330" s="248"/>
      <c r="AK330" s="243"/>
      <c r="AL330" s="243"/>
      <c r="AM330" s="244"/>
      <c r="AN330" s="246"/>
      <c r="AO330" s="247"/>
      <c r="AP330" s="247"/>
      <c r="AQ330" s="248"/>
      <c r="AR330" s="253"/>
    </row>
    <row r="331">
      <c r="A331" s="243">
        <v>45748.0</v>
      </c>
      <c r="B331" s="243">
        <v>46112.0</v>
      </c>
      <c r="C331" s="244" t="s">
        <v>425</v>
      </c>
      <c r="D331" s="245"/>
      <c r="E331" s="245"/>
      <c r="F331" s="247" t="s">
        <v>1046</v>
      </c>
      <c r="G331" s="247">
        <v>6.62257644E8</v>
      </c>
      <c r="H331" s="248" t="s">
        <v>1047</v>
      </c>
      <c r="I331" s="247" t="s">
        <v>1048</v>
      </c>
      <c r="J331" s="247" t="s">
        <v>1049</v>
      </c>
      <c r="K331" s="247">
        <v>6.62257644E8</v>
      </c>
      <c r="L331" s="246"/>
      <c r="M331" s="247"/>
      <c r="N331" s="247"/>
      <c r="O331" s="248"/>
      <c r="P331" s="243"/>
      <c r="Q331" s="243"/>
      <c r="R331" s="244"/>
      <c r="S331" s="246"/>
      <c r="T331" s="247"/>
      <c r="U331" s="247"/>
      <c r="V331" s="248"/>
      <c r="W331" s="243"/>
      <c r="X331" s="243"/>
      <c r="Y331" s="244"/>
      <c r="Z331" s="246"/>
      <c r="AA331" s="247"/>
      <c r="AB331" s="247"/>
      <c r="AC331" s="248"/>
      <c r="AD331" s="243"/>
      <c r="AE331" s="243"/>
      <c r="AF331" s="244"/>
      <c r="AG331" s="246"/>
      <c r="AH331" s="247"/>
      <c r="AI331" s="247"/>
      <c r="AJ331" s="248"/>
      <c r="AK331" s="243"/>
      <c r="AL331" s="243"/>
      <c r="AM331" s="244"/>
      <c r="AN331" s="246"/>
      <c r="AO331" s="247"/>
      <c r="AP331" s="247"/>
      <c r="AQ331" s="248"/>
      <c r="AR331" s="253"/>
    </row>
    <row r="332">
      <c r="A332" s="243">
        <v>45748.0</v>
      </c>
      <c r="B332" s="243">
        <v>46112.0</v>
      </c>
      <c r="C332" s="244" t="s">
        <v>425</v>
      </c>
      <c r="D332" s="245"/>
      <c r="E332" s="246"/>
      <c r="F332" s="247" t="s">
        <v>1050</v>
      </c>
      <c r="G332" s="247">
        <v>6.82922462E8</v>
      </c>
      <c r="H332" s="248" t="s">
        <v>1051</v>
      </c>
      <c r="I332" s="247" t="s">
        <v>1052</v>
      </c>
      <c r="J332" s="247" t="s">
        <v>1050</v>
      </c>
      <c r="K332" s="247">
        <v>6.82922462E8</v>
      </c>
      <c r="L332" s="246"/>
      <c r="M332" s="247"/>
      <c r="N332" s="247"/>
      <c r="O332" s="248"/>
      <c r="P332" s="243"/>
      <c r="Q332" s="243"/>
      <c r="R332" s="244"/>
      <c r="S332" s="246"/>
      <c r="T332" s="247"/>
      <c r="U332" s="247"/>
      <c r="V332" s="248"/>
      <c r="W332" s="243"/>
      <c r="X332" s="243"/>
      <c r="Y332" s="244"/>
      <c r="Z332" s="246"/>
      <c r="AA332" s="247"/>
      <c r="AB332" s="247"/>
      <c r="AC332" s="248"/>
      <c r="AD332" s="243"/>
      <c r="AE332" s="243"/>
      <c r="AF332" s="244"/>
      <c r="AG332" s="246"/>
      <c r="AH332" s="247"/>
      <c r="AI332" s="247"/>
      <c r="AJ332" s="248"/>
      <c r="AK332" s="243"/>
      <c r="AL332" s="243"/>
      <c r="AM332" s="244"/>
      <c r="AN332" s="246"/>
      <c r="AO332" s="247"/>
      <c r="AP332" s="247"/>
      <c r="AQ332" s="248"/>
      <c r="AR332" s="253"/>
    </row>
    <row r="333">
      <c r="A333" s="243">
        <v>45748.0</v>
      </c>
      <c r="B333" s="243">
        <v>46112.0</v>
      </c>
      <c r="C333" s="244" t="s">
        <v>11</v>
      </c>
      <c r="D333" s="245"/>
      <c r="E333" s="246"/>
      <c r="F333" s="247" t="s">
        <v>1053</v>
      </c>
      <c r="G333" s="247">
        <v>6.17175162E8</v>
      </c>
      <c r="H333" s="248" t="s">
        <v>1054</v>
      </c>
      <c r="I333" s="247" t="s">
        <v>1055</v>
      </c>
      <c r="J333" s="247" t="s">
        <v>1053</v>
      </c>
      <c r="K333" s="247">
        <v>6.17175162E8</v>
      </c>
      <c r="L333" s="246"/>
      <c r="M333" s="247"/>
      <c r="N333" s="247"/>
      <c r="O333" s="248"/>
      <c r="P333" s="243"/>
      <c r="Q333" s="243"/>
      <c r="R333" s="244"/>
      <c r="S333" s="246"/>
      <c r="T333" s="247"/>
      <c r="U333" s="247"/>
      <c r="V333" s="248"/>
      <c r="W333" s="243"/>
      <c r="X333" s="243"/>
      <c r="Y333" s="244"/>
      <c r="Z333" s="246"/>
      <c r="AA333" s="247"/>
      <c r="AB333" s="247"/>
      <c r="AC333" s="248"/>
      <c r="AD333" s="243"/>
      <c r="AE333" s="243"/>
      <c r="AF333" s="244"/>
      <c r="AG333" s="246"/>
      <c r="AH333" s="247"/>
      <c r="AI333" s="247"/>
      <c r="AJ333" s="248"/>
      <c r="AK333" s="243"/>
      <c r="AL333" s="243"/>
      <c r="AM333" s="244"/>
      <c r="AN333" s="246"/>
      <c r="AO333" s="247"/>
      <c r="AP333" s="247"/>
      <c r="AQ333" s="248"/>
      <c r="AR333" s="253"/>
    </row>
    <row r="334">
      <c r="A334" s="243">
        <v>45748.0</v>
      </c>
      <c r="B334" s="243">
        <v>46112.0</v>
      </c>
      <c r="C334" s="244" t="s">
        <v>425</v>
      </c>
      <c r="D334" s="245"/>
      <c r="E334" s="246"/>
      <c r="F334" s="247" t="s">
        <v>1056</v>
      </c>
      <c r="G334" s="247">
        <v>6.29817776E8</v>
      </c>
      <c r="H334" s="248" t="s">
        <v>1057</v>
      </c>
      <c r="I334" s="247" t="s">
        <v>1058</v>
      </c>
      <c r="J334" s="247" t="s">
        <v>1056</v>
      </c>
      <c r="K334" s="247">
        <v>6.29817776E8</v>
      </c>
      <c r="L334" s="246"/>
      <c r="M334" s="247"/>
      <c r="N334" s="247"/>
      <c r="O334" s="248"/>
      <c r="P334" s="243"/>
      <c r="Q334" s="243"/>
      <c r="R334" s="244"/>
      <c r="S334" s="246"/>
      <c r="T334" s="247"/>
      <c r="U334" s="247"/>
      <c r="V334" s="248"/>
      <c r="W334" s="243"/>
      <c r="X334" s="243"/>
      <c r="Y334" s="244"/>
      <c r="Z334" s="246"/>
      <c r="AA334" s="247"/>
      <c r="AB334" s="247"/>
      <c r="AC334" s="248"/>
      <c r="AD334" s="243"/>
      <c r="AE334" s="243"/>
      <c r="AF334" s="244"/>
      <c r="AG334" s="246"/>
      <c r="AH334" s="247"/>
      <c r="AI334" s="247"/>
      <c r="AJ334" s="248"/>
      <c r="AK334" s="243"/>
      <c r="AL334" s="243"/>
      <c r="AM334" s="244"/>
      <c r="AN334" s="246"/>
      <c r="AO334" s="247"/>
      <c r="AP334" s="247"/>
      <c r="AQ334" s="248"/>
      <c r="AR334" s="253"/>
    </row>
    <row r="335">
      <c r="A335" s="243">
        <v>45748.0</v>
      </c>
      <c r="B335" s="243">
        <v>46112.0</v>
      </c>
      <c r="C335" s="244" t="s">
        <v>425</v>
      </c>
      <c r="D335" s="245"/>
      <c r="E335" s="246"/>
      <c r="F335" s="247" t="s">
        <v>1059</v>
      </c>
      <c r="G335" s="247">
        <v>6.61301104E8</v>
      </c>
      <c r="H335" s="248" t="s">
        <v>1060</v>
      </c>
      <c r="I335" s="247" t="s">
        <v>1061</v>
      </c>
      <c r="J335" s="247" t="s">
        <v>1059</v>
      </c>
      <c r="K335" s="247">
        <v>6.61301104E8</v>
      </c>
      <c r="L335" s="246" t="s">
        <v>1062</v>
      </c>
      <c r="M335" s="247"/>
      <c r="N335" s="247"/>
      <c r="O335" s="248"/>
      <c r="P335" s="243"/>
      <c r="Q335" s="243"/>
      <c r="R335" s="244"/>
      <c r="S335" s="246"/>
      <c r="T335" s="247"/>
      <c r="U335" s="247"/>
      <c r="V335" s="248"/>
      <c r="W335" s="243"/>
      <c r="X335" s="243"/>
      <c r="Y335" s="244"/>
      <c r="Z335" s="246"/>
      <c r="AA335" s="247"/>
      <c r="AB335" s="247"/>
      <c r="AC335" s="248"/>
      <c r="AD335" s="243"/>
      <c r="AE335" s="243"/>
      <c r="AF335" s="244"/>
      <c r="AG335" s="246"/>
      <c r="AH335" s="247"/>
      <c r="AI335" s="247"/>
      <c r="AJ335" s="248"/>
      <c r="AK335" s="243"/>
      <c r="AL335" s="243"/>
      <c r="AM335" s="244"/>
      <c r="AN335" s="246"/>
      <c r="AO335" s="247"/>
      <c r="AP335" s="247"/>
      <c r="AQ335" s="248"/>
      <c r="AR335" s="253"/>
    </row>
    <row r="336">
      <c r="A336" s="256">
        <v>45778.0</v>
      </c>
      <c r="B336" s="257">
        <v>46142.0</v>
      </c>
      <c r="C336" s="191" t="s">
        <v>11</v>
      </c>
      <c r="D336" s="258"/>
      <c r="E336" s="259"/>
      <c r="F336" s="260" t="s">
        <v>1063</v>
      </c>
      <c r="G336" s="260">
        <v>6.34089123E8</v>
      </c>
      <c r="H336" s="261" t="s">
        <v>1064</v>
      </c>
      <c r="I336" s="260" t="s">
        <v>1063</v>
      </c>
      <c r="J336" s="260" t="s">
        <v>1063</v>
      </c>
      <c r="K336" s="260">
        <v>6.34089123E8</v>
      </c>
      <c r="L336" s="259"/>
      <c r="M336" s="260"/>
      <c r="N336" s="260"/>
      <c r="O336" s="261"/>
      <c r="P336" s="256"/>
      <c r="Q336" s="256"/>
      <c r="R336" s="191"/>
      <c r="S336" s="259"/>
      <c r="T336" s="260"/>
      <c r="U336" s="260"/>
      <c r="V336" s="261"/>
      <c r="W336" s="256"/>
      <c r="X336" s="256"/>
      <c r="Y336" s="191"/>
      <c r="Z336" s="259"/>
      <c r="AA336" s="260"/>
      <c r="AB336" s="260"/>
      <c r="AC336" s="261"/>
      <c r="AD336" s="256"/>
      <c r="AE336" s="256"/>
      <c r="AF336" s="191"/>
      <c r="AG336" s="259"/>
      <c r="AH336" s="260"/>
      <c r="AI336" s="260"/>
      <c r="AJ336" s="261"/>
      <c r="AK336" s="256"/>
      <c r="AL336" s="256"/>
      <c r="AM336" s="191"/>
      <c r="AN336" s="259"/>
      <c r="AO336" s="260"/>
      <c r="AP336" s="260"/>
      <c r="AQ336" s="261"/>
      <c r="AR336" s="262"/>
    </row>
    <row r="337">
      <c r="A337" s="257">
        <v>45778.0</v>
      </c>
      <c r="B337" s="257">
        <v>46142.0</v>
      </c>
      <c r="C337" s="263" t="s">
        <v>11</v>
      </c>
      <c r="D337" s="258"/>
      <c r="E337" s="264"/>
      <c r="F337" s="263" t="s">
        <v>1065</v>
      </c>
      <c r="G337" s="265">
        <v>6.2641451E8</v>
      </c>
      <c r="H337" s="266" t="s">
        <v>1066</v>
      </c>
      <c r="I337" s="265" t="s">
        <v>1067</v>
      </c>
      <c r="J337" s="263" t="s">
        <v>1065</v>
      </c>
      <c r="K337" s="260">
        <v>6.2641451E8</v>
      </c>
      <c r="L337" s="267" t="s">
        <v>1068</v>
      </c>
      <c r="M337" s="268"/>
      <c r="N337" s="268"/>
      <c r="O337" s="268"/>
      <c r="P337" s="268"/>
      <c r="Q337" s="268"/>
      <c r="R337" s="268"/>
      <c r="S337" s="268"/>
      <c r="T337" s="268"/>
      <c r="U337" s="269"/>
      <c r="V337" s="269"/>
      <c r="W337" s="269"/>
      <c r="X337" s="269"/>
      <c r="Y337" s="269"/>
      <c r="Z337" s="269"/>
      <c r="AA337" s="269"/>
      <c r="AB337" s="269"/>
      <c r="AC337" s="269"/>
      <c r="AD337" s="270"/>
      <c r="AE337" s="270"/>
      <c r="AF337" s="270"/>
      <c r="AG337" s="270"/>
      <c r="AH337" s="270"/>
      <c r="AI337" s="270"/>
      <c r="AJ337" s="270"/>
      <c r="AK337" s="270"/>
      <c r="AL337" s="270"/>
      <c r="AM337" s="270"/>
      <c r="AN337" s="270"/>
      <c r="AO337" s="270"/>
      <c r="AP337" s="270"/>
      <c r="AQ337" s="270"/>
      <c r="AR337" s="270"/>
    </row>
    <row r="338">
      <c r="A338" s="257">
        <v>45778.0</v>
      </c>
      <c r="B338" s="257">
        <v>46142.0</v>
      </c>
      <c r="C338" s="263" t="s">
        <v>11</v>
      </c>
      <c r="D338" s="258"/>
      <c r="E338" s="264"/>
      <c r="F338" s="263" t="s">
        <v>1069</v>
      </c>
      <c r="G338" s="265">
        <v>6.50843524E8</v>
      </c>
      <c r="H338" s="266" t="s">
        <v>1070</v>
      </c>
      <c r="I338" s="265" t="s">
        <v>1071</v>
      </c>
      <c r="J338" s="263" t="s">
        <v>1069</v>
      </c>
      <c r="K338" s="260">
        <v>6.50843524E8</v>
      </c>
      <c r="L338" s="267"/>
      <c r="M338" s="268"/>
      <c r="N338" s="268"/>
      <c r="O338" s="268"/>
      <c r="P338" s="268"/>
      <c r="Q338" s="268"/>
      <c r="R338" s="268"/>
      <c r="S338" s="268"/>
      <c r="T338" s="268"/>
      <c r="U338" s="269"/>
      <c r="V338" s="269"/>
      <c r="W338" s="269"/>
      <c r="X338" s="269"/>
      <c r="Y338" s="269"/>
      <c r="Z338" s="269"/>
      <c r="AA338" s="269"/>
      <c r="AB338" s="269"/>
      <c r="AC338" s="269"/>
      <c r="AD338" s="270"/>
      <c r="AE338" s="270"/>
      <c r="AF338" s="270"/>
      <c r="AG338" s="270"/>
      <c r="AH338" s="270"/>
      <c r="AI338" s="270"/>
      <c r="AJ338" s="270"/>
      <c r="AK338" s="270"/>
      <c r="AL338" s="270"/>
      <c r="AM338" s="270"/>
      <c r="AN338" s="270"/>
      <c r="AO338" s="270"/>
      <c r="AP338" s="270"/>
      <c r="AQ338" s="270"/>
      <c r="AR338" s="270"/>
    </row>
    <row r="339">
      <c r="A339" s="257">
        <v>45778.0</v>
      </c>
      <c r="B339" s="257">
        <v>46142.0</v>
      </c>
      <c r="C339" s="263" t="s">
        <v>11</v>
      </c>
      <c r="D339" s="258"/>
      <c r="E339" s="264"/>
      <c r="F339" s="263" t="s">
        <v>1072</v>
      </c>
      <c r="G339" s="265">
        <v>6.76297152E8</v>
      </c>
      <c r="H339" s="266" t="s">
        <v>1073</v>
      </c>
      <c r="I339" s="265" t="s">
        <v>1074</v>
      </c>
      <c r="J339" s="263" t="s">
        <v>1072</v>
      </c>
      <c r="K339" s="260">
        <v>6.76297152E8</v>
      </c>
      <c r="L339" s="267"/>
      <c r="M339" s="268"/>
      <c r="N339" s="268"/>
      <c r="O339" s="268"/>
      <c r="P339" s="268"/>
      <c r="Q339" s="268"/>
      <c r="R339" s="268"/>
      <c r="S339" s="268"/>
      <c r="T339" s="268"/>
      <c r="U339" s="269"/>
      <c r="V339" s="269"/>
      <c r="W339" s="269"/>
      <c r="X339" s="269"/>
      <c r="Y339" s="269"/>
      <c r="Z339" s="269"/>
      <c r="AA339" s="269"/>
      <c r="AB339" s="269"/>
      <c r="AC339" s="269"/>
      <c r="AD339" s="270"/>
      <c r="AE339" s="270"/>
      <c r="AF339" s="270"/>
      <c r="AG339" s="270"/>
      <c r="AH339" s="270"/>
      <c r="AI339" s="270"/>
      <c r="AJ339" s="270"/>
      <c r="AK339" s="270"/>
      <c r="AL339" s="270"/>
      <c r="AM339" s="270"/>
      <c r="AN339" s="270"/>
      <c r="AO339" s="270"/>
      <c r="AP339" s="270"/>
      <c r="AQ339" s="270"/>
      <c r="AR339" s="270"/>
    </row>
    <row r="340">
      <c r="A340" s="257">
        <v>45778.0</v>
      </c>
      <c r="B340" s="257">
        <v>46142.0</v>
      </c>
      <c r="C340" s="263" t="s">
        <v>11</v>
      </c>
      <c r="D340" s="258"/>
      <c r="E340" s="264" t="s">
        <v>731</v>
      </c>
      <c r="F340" s="263" t="s">
        <v>1075</v>
      </c>
      <c r="G340" s="265">
        <f>+5491156956064</f>
        <v>5491156956064</v>
      </c>
      <c r="H340" s="266" t="s">
        <v>1076</v>
      </c>
      <c r="I340" s="265" t="s">
        <v>1075</v>
      </c>
      <c r="J340" s="263" t="s">
        <v>1075</v>
      </c>
      <c r="K340" s="260">
        <f>+5491156956064</f>
        <v>5491156956064</v>
      </c>
      <c r="L340" s="267"/>
      <c r="M340" s="268"/>
      <c r="N340" s="268"/>
      <c r="O340" s="268"/>
      <c r="P340" s="268"/>
      <c r="Q340" s="268"/>
      <c r="R340" s="268"/>
      <c r="S340" s="268"/>
      <c r="T340" s="268"/>
      <c r="U340" s="269"/>
      <c r="V340" s="269"/>
      <c r="W340" s="269"/>
      <c r="X340" s="269"/>
      <c r="Y340" s="269"/>
      <c r="Z340" s="269"/>
      <c r="AA340" s="269"/>
      <c r="AB340" s="269"/>
      <c r="AC340" s="269"/>
      <c r="AD340" s="270"/>
      <c r="AE340" s="270"/>
      <c r="AF340" s="270"/>
      <c r="AG340" s="270"/>
      <c r="AH340" s="270"/>
      <c r="AI340" s="270"/>
      <c r="AJ340" s="270"/>
      <c r="AK340" s="270"/>
      <c r="AL340" s="270"/>
      <c r="AM340" s="270"/>
      <c r="AN340" s="270"/>
      <c r="AO340" s="270"/>
      <c r="AP340" s="270"/>
      <c r="AQ340" s="270"/>
      <c r="AR340" s="270"/>
    </row>
    <row r="341">
      <c r="A341" s="257">
        <v>45778.0</v>
      </c>
      <c r="B341" s="257">
        <v>46142.0</v>
      </c>
      <c r="C341" s="263" t="s">
        <v>11</v>
      </c>
      <c r="D341" s="264"/>
      <c r="E341" s="264"/>
      <c r="F341" s="263" t="s">
        <v>1077</v>
      </c>
      <c r="G341" s="265">
        <v>6.42882251E8</v>
      </c>
      <c r="H341" s="266" t="s">
        <v>1078</v>
      </c>
      <c r="I341" s="265" t="s">
        <v>1079</v>
      </c>
      <c r="J341" s="263" t="s">
        <v>1077</v>
      </c>
      <c r="K341" s="260">
        <v>6.42882251E8</v>
      </c>
      <c r="L341" s="271" t="s">
        <v>1080</v>
      </c>
      <c r="M341" s="268"/>
      <c r="N341" s="268"/>
      <c r="O341" s="268"/>
      <c r="P341" s="268"/>
      <c r="Q341" s="268"/>
      <c r="R341" s="268"/>
      <c r="S341" s="268"/>
      <c r="T341" s="268"/>
      <c r="U341" s="269"/>
      <c r="V341" s="269"/>
      <c r="W341" s="269"/>
      <c r="X341" s="269"/>
      <c r="Y341" s="269"/>
      <c r="Z341" s="269"/>
      <c r="AA341" s="269"/>
      <c r="AB341" s="269"/>
      <c r="AC341" s="269"/>
      <c r="AD341" s="270"/>
      <c r="AE341" s="270"/>
      <c r="AF341" s="270"/>
      <c r="AG341" s="270"/>
      <c r="AH341" s="270"/>
      <c r="AI341" s="270"/>
      <c r="AJ341" s="270"/>
      <c r="AK341" s="270"/>
      <c r="AL341" s="270"/>
      <c r="AM341" s="270"/>
      <c r="AN341" s="270"/>
      <c r="AO341" s="270"/>
      <c r="AP341" s="270"/>
      <c r="AQ341" s="270"/>
      <c r="AR341" s="270"/>
    </row>
    <row r="342">
      <c r="A342" s="257">
        <v>45778.0</v>
      </c>
      <c r="B342" s="257">
        <v>46142.0</v>
      </c>
      <c r="C342" s="263" t="s">
        <v>11</v>
      </c>
      <c r="D342" s="264"/>
      <c r="E342" s="264"/>
      <c r="F342" s="263" t="s">
        <v>1081</v>
      </c>
      <c r="G342" s="265">
        <v>6.12405894E8</v>
      </c>
      <c r="H342" s="266" t="s">
        <v>1082</v>
      </c>
      <c r="I342" s="265" t="s">
        <v>1083</v>
      </c>
      <c r="J342" s="263" t="s">
        <v>1081</v>
      </c>
      <c r="K342" s="260">
        <v>6.12405894E8</v>
      </c>
      <c r="L342" s="271"/>
      <c r="M342" s="268"/>
      <c r="N342" s="268"/>
      <c r="O342" s="268"/>
      <c r="P342" s="268"/>
      <c r="Q342" s="268"/>
      <c r="R342" s="268"/>
      <c r="S342" s="268"/>
      <c r="T342" s="268"/>
      <c r="U342" s="269"/>
      <c r="V342" s="269"/>
      <c r="W342" s="269"/>
      <c r="X342" s="269"/>
      <c r="Y342" s="269"/>
      <c r="Z342" s="269"/>
      <c r="AA342" s="269"/>
      <c r="AB342" s="269"/>
      <c r="AC342" s="269"/>
      <c r="AD342" s="270"/>
      <c r="AE342" s="270"/>
      <c r="AF342" s="270"/>
      <c r="AG342" s="270"/>
      <c r="AH342" s="270"/>
      <c r="AI342" s="270"/>
      <c r="AJ342" s="270"/>
      <c r="AK342" s="270"/>
      <c r="AL342" s="270"/>
      <c r="AM342" s="270"/>
      <c r="AN342" s="270"/>
      <c r="AO342" s="270"/>
      <c r="AP342" s="270"/>
      <c r="AQ342" s="270"/>
      <c r="AR342" s="270"/>
    </row>
    <row r="343">
      <c r="A343" s="257">
        <v>45778.0</v>
      </c>
      <c r="B343" s="257">
        <v>46142.0</v>
      </c>
      <c r="C343" s="263" t="s">
        <v>11</v>
      </c>
      <c r="D343" s="264"/>
      <c r="E343" s="264"/>
      <c r="F343" s="263" t="s">
        <v>1084</v>
      </c>
      <c r="G343" s="265">
        <v>6.525528E8</v>
      </c>
      <c r="H343" s="266" t="s">
        <v>1085</v>
      </c>
      <c r="I343" s="265" t="s">
        <v>1086</v>
      </c>
      <c r="J343" s="263" t="s">
        <v>1084</v>
      </c>
      <c r="K343" s="265">
        <v>6.525528E8</v>
      </c>
      <c r="L343" s="267"/>
      <c r="M343" s="268"/>
      <c r="N343" s="268"/>
      <c r="O343" s="268"/>
      <c r="P343" s="268"/>
      <c r="Q343" s="268"/>
      <c r="R343" s="268"/>
      <c r="S343" s="268"/>
      <c r="T343" s="268"/>
      <c r="U343" s="269"/>
      <c r="V343" s="269"/>
      <c r="W343" s="269"/>
      <c r="X343" s="269"/>
      <c r="Y343" s="269"/>
      <c r="Z343" s="269"/>
      <c r="AA343" s="269"/>
      <c r="AB343" s="269"/>
      <c r="AC343" s="269"/>
      <c r="AD343" s="270"/>
      <c r="AE343" s="270"/>
      <c r="AF343" s="270"/>
      <c r="AG343" s="270"/>
      <c r="AH343" s="270"/>
      <c r="AI343" s="270"/>
      <c r="AJ343" s="270"/>
      <c r="AK343" s="270"/>
      <c r="AL343" s="270"/>
      <c r="AM343" s="270"/>
      <c r="AN343" s="270"/>
      <c r="AO343" s="270"/>
      <c r="AP343" s="270"/>
      <c r="AQ343" s="270"/>
      <c r="AR343" s="270"/>
    </row>
    <row r="344">
      <c r="A344" s="257">
        <v>45778.0</v>
      </c>
      <c r="B344" s="257">
        <v>46142.0</v>
      </c>
      <c r="C344" s="263" t="s">
        <v>11</v>
      </c>
      <c r="D344" s="264"/>
      <c r="E344" s="264"/>
      <c r="F344" s="263" t="s">
        <v>1087</v>
      </c>
      <c r="G344" s="265">
        <v>6.96624983E8</v>
      </c>
      <c r="H344" s="266" t="s">
        <v>1088</v>
      </c>
      <c r="I344" s="265" t="s">
        <v>1089</v>
      </c>
      <c r="J344" s="263" t="s">
        <v>1087</v>
      </c>
      <c r="K344" s="265">
        <v>6.96624983E8</v>
      </c>
      <c r="L344" s="267"/>
      <c r="M344" s="268"/>
      <c r="N344" s="268"/>
      <c r="O344" s="268"/>
      <c r="P344" s="268"/>
      <c r="Q344" s="268"/>
      <c r="R344" s="268"/>
      <c r="S344" s="268"/>
      <c r="T344" s="268"/>
      <c r="U344" s="269"/>
      <c r="V344" s="269"/>
      <c r="W344" s="269"/>
      <c r="X344" s="269"/>
      <c r="Y344" s="269"/>
      <c r="Z344" s="269"/>
      <c r="AA344" s="269"/>
      <c r="AB344" s="269"/>
      <c r="AC344" s="269"/>
      <c r="AD344" s="270"/>
      <c r="AE344" s="270"/>
      <c r="AF344" s="270"/>
      <c r="AG344" s="270"/>
      <c r="AH344" s="270"/>
      <c r="AI344" s="270"/>
      <c r="AJ344" s="270"/>
      <c r="AK344" s="270"/>
      <c r="AL344" s="270"/>
      <c r="AM344" s="270"/>
      <c r="AN344" s="270"/>
      <c r="AO344" s="270"/>
      <c r="AP344" s="270"/>
      <c r="AQ344" s="270"/>
      <c r="AR344" s="270"/>
    </row>
    <row r="345">
      <c r="A345" s="257">
        <v>45778.0</v>
      </c>
      <c r="B345" s="257">
        <v>46142.0</v>
      </c>
      <c r="C345" s="263" t="s">
        <v>11</v>
      </c>
      <c r="D345" s="264"/>
      <c r="E345" s="264"/>
      <c r="F345" s="263" t="s">
        <v>1090</v>
      </c>
      <c r="G345" s="265">
        <v>6.76456338E8</v>
      </c>
      <c r="H345" s="266" t="s">
        <v>1091</v>
      </c>
      <c r="I345" s="265" t="s">
        <v>1092</v>
      </c>
      <c r="J345" s="263" t="s">
        <v>1090</v>
      </c>
      <c r="K345" s="265">
        <v>6.76456338E8</v>
      </c>
      <c r="L345" s="267"/>
      <c r="M345" s="268"/>
      <c r="N345" s="268"/>
      <c r="O345" s="268"/>
      <c r="P345" s="268"/>
      <c r="Q345" s="268"/>
      <c r="R345" s="268"/>
      <c r="S345" s="268"/>
      <c r="T345" s="268"/>
      <c r="U345" s="269"/>
      <c r="V345" s="269"/>
      <c r="W345" s="269"/>
      <c r="X345" s="269"/>
      <c r="Y345" s="269"/>
      <c r="Z345" s="269"/>
      <c r="AA345" s="269"/>
      <c r="AB345" s="269"/>
      <c r="AC345" s="269"/>
      <c r="AD345" s="270"/>
      <c r="AE345" s="270"/>
      <c r="AF345" s="270"/>
      <c r="AG345" s="270"/>
      <c r="AH345" s="270"/>
      <c r="AI345" s="270"/>
      <c r="AJ345" s="270"/>
      <c r="AK345" s="270"/>
      <c r="AL345" s="270"/>
      <c r="AM345" s="270"/>
      <c r="AN345" s="270"/>
      <c r="AO345" s="270"/>
      <c r="AP345" s="270"/>
      <c r="AQ345" s="270"/>
      <c r="AR345" s="270"/>
    </row>
    <row r="346" ht="15.0" customHeight="1">
      <c r="A346" s="257">
        <v>45778.0</v>
      </c>
      <c r="B346" s="257">
        <v>46142.0</v>
      </c>
      <c r="C346" s="263" t="s">
        <v>11</v>
      </c>
      <c r="D346" s="264"/>
      <c r="E346" s="264"/>
      <c r="F346" s="263" t="s">
        <v>1093</v>
      </c>
      <c r="G346" s="265">
        <v>7.47484099E8</v>
      </c>
      <c r="H346" s="266" t="s">
        <v>1094</v>
      </c>
      <c r="I346" s="265" t="s">
        <v>1095</v>
      </c>
      <c r="J346" s="263" t="s">
        <v>1096</v>
      </c>
      <c r="K346" s="265">
        <v>6.39654793E8</v>
      </c>
      <c r="L346" s="267"/>
      <c r="M346" s="268"/>
      <c r="N346" s="268"/>
      <c r="O346" s="268"/>
      <c r="P346" s="268"/>
      <c r="Q346" s="268"/>
      <c r="R346" s="268"/>
      <c r="S346" s="268"/>
      <c r="T346" s="268"/>
      <c r="U346" s="269"/>
      <c r="V346" s="269"/>
      <c r="W346" s="269"/>
      <c r="X346" s="269"/>
      <c r="Y346" s="269"/>
      <c r="Z346" s="269"/>
      <c r="AA346" s="269"/>
      <c r="AB346" s="269"/>
      <c r="AC346" s="269"/>
      <c r="AD346" s="270"/>
      <c r="AE346" s="270"/>
      <c r="AF346" s="270"/>
      <c r="AG346" s="270"/>
      <c r="AH346" s="270"/>
      <c r="AI346" s="270"/>
      <c r="AJ346" s="270"/>
      <c r="AK346" s="270"/>
      <c r="AL346" s="270"/>
      <c r="AM346" s="270"/>
      <c r="AN346" s="270"/>
      <c r="AO346" s="270"/>
      <c r="AP346" s="270"/>
      <c r="AQ346" s="270"/>
      <c r="AR346" s="270"/>
    </row>
    <row r="347" ht="15.0" customHeight="1">
      <c r="A347" s="257">
        <v>45778.0</v>
      </c>
      <c r="B347" s="257">
        <v>46142.0</v>
      </c>
      <c r="C347" s="263" t="s">
        <v>11</v>
      </c>
      <c r="D347" s="264"/>
      <c r="E347" s="264"/>
      <c r="F347" s="263" t="s">
        <v>1097</v>
      </c>
      <c r="G347" s="265">
        <v>6.69866216E8</v>
      </c>
      <c r="H347" s="266" t="s">
        <v>1098</v>
      </c>
      <c r="I347" s="265" t="s">
        <v>1099</v>
      </c>
      <c r="J347" s="263" t="s">
        <v>1100</v>
      </c>
      <c r="K347" s="265">
        <v>6.69866216E8</v>
      </c>
      <c r="L347" s="267"/>
      <c r="M347" s="268"/>
      <c r="N347" s="268"/>
      <c r="O347" s="268"/>
      <c r="P347" s="268"/>
      <c r="Q347" s="268"/>
      <c r="R347" s="268"/>
      <c r="S347" s="268"/>
      <c r="T347" s="268"/>
      <c r="U347" s="269"/>
      <c r="V347" s="269"/>
      <c r="W347" s="269"/>
      <c r="X347" s="269"/>
      <c r="Y347" s="269"/>
      <c r="Z347" s="269"/>
      <c r="AA347" s="269"/>
      <c r="AB347" s="269"/>
      <c r="AC347" s="269"/>
      <c r="AD347" s="270"/>
      <c r="AE347" s="270"/>
      <c r="AF347" s="270"/>
      <c r="AG347" s="270"/>
      <c r="AH347" s="270"/>
      <c r="AI347" s="270"/>
      <c r="AJ347" s="270"/>
      <c r="AK347" s="270"/>
      <c r="AL347" s="270"/>
      <c r="AM347" s="270"/>
      <c r="AN347" s="270"/>
      <c r="AO347" s="270"/>
      <c r="AP347" s="270"/>
      <c r="AQ347" s="270"/>
      <c r="AR347" s="270"/>
    </row>
    <row r="348" ht="15.0" customHeight="1">
      <c r="A348" s="257">
        <v>45778.0</v>
      </c>
      <c r="B348" s="257">
        <v>46142.0</v>
      </c>
      <c r="C348" s="263" t="s">
        <v>11</v>
      </c>
      <c r="D348" s="264"/>
      <c r="E348" s="264"/>
      <c r="F348" s="263" t="s">
        <v>1101</v>
      </c>
      <c r="G348" s="265">
        <v>6.76619083E8</v>
      </c>
      <c r="H348" s="266" t="s">
        <v>1102</v>
      </c>
      <c r="I348" s="265" t="s">
        <v>1103</v>
      </c>
      <c r="J348" s="263" t="s">
        <v>1101</v>
      </c>
      <c r="K348" s="265">
        <v>6.76619083E8</v>
      </c>
      <c r="L348" s="267"/>
      <c r="M348" s="268"/>
      <c r="N348" s="268"/>
      <c r="O348" s="268"/>
      <c r="P348" s="268"/>
      <c r="Q348" s="268"/>
      <c r="R348" s="268"/>
      <c r="S348" s="268"/>
      <c r="T348" s="268"/>
      <c r="U348" s="269"/>
      <c r="V348" s="269"/>
      <c r="W348" s="269"/>
      <c r="X348" s="269"/>
      <c r="Y348" s="269"/>
      <c r="Z348" s="269"/>
      <c r="AA348" s="269"/>
      <c r="AB348" s="269"/>
      <c r="AC348" s="269"/>
      <c r="AD348" s="270"/>
      <c r="AE348" s="270"/>
      <c r="AF348" s="270"/>
      <c r="AG348" s="270"/>
      <c r="AH348" s="270"/>
      <c r="AI348" s="270"/>
      <c r="AJ348" s="270"/>
      <c r="AK348" s="270"/>
      <c r="AL348" s="270"/>
      <c r="AM348" s="270"/>
      <c r="AN348" s="270"/>
      <c r="AO348" s="270"/>
      <c r="AP348" s="270"/>
      <c r="AQ348" s="270"/>
      <c r="AR348" s="270"/>
    </row>
    <row r="349" ht="15.0" customHeight="1">
      <c r="A349" s="257">
        <v>45778.0</v>
      </c>
      <c r="B349" s="257">
        <v>46142.0</v>
      </c>
      <c r="C349" s="263" t="s">
        <v>11</v>
      </c>
      <c r="D349" s="264"/>
      <c r="E349" s="264"/>
      <c r="F349" s="263" t="s">
        <v>1104</v>
      </c>
      <c r="G349" s="265">
        <v>6.17311896E8</v>
      </c>
      <c r="H349" s="266" t="s">
        <v>1105</v>
      </c>
      <c r="I349" s="265" t="s">
        <v>1106</v>
      </c>
      <c r="J349" s="263" t="s">
        <v>1104</v>
      </c>
      <c r="K349" s="265">
        <v>6.17311896E8</v>
      </c>
      <c r="L349" s="267"/>
      <c r="M349" s="268"/>
      <c r="N349" s="268"/>
      <c r="O349" s="268"/>
      <c r="P349" s="268"/>
      <c r="Q349" s="268"/>
      <c r="R349" s="268"/>
      <c r="S349" s="268"/>
      <c r="T349" s="268"/>
      <c r="U349" s="269"/>
      <c r="V349" s="269"/>
      <c r="W349" s="269"/>
      <c r="X349" s="269"/>
      <c r="Y349" s="269"/>
      <c r="Z349" s="269"/>
      <c r="AA349" s="269"/>
      <c r="AB349" s="269"/>
      <c r="AC349" s="269"/>
      <c r="AD349" s="270"/>
      <c r="AE349" s="270"/>
      <c r="AF349" s="270"/>
      <c r="AG349" s="270"/>
      <c r="AH349" s="270"/>
      <c r="AI349" s="270"/>
      <c r="AJ349" s="270"/>
      <c r="AK349" s="270"/>
      <c r="AL349" s="270"/>
      <c r="AM349" s="270"/>
      <c r="AN349" s="270"/>
      <c r="AO349" s="270"/>
      <c r="AP349" s="270"/>
      <c r="AQ349" s="270"/>
      <c r="AR349" s="270"/>
    </row>
    <row r="350" ht="15.0" customHeight="1">
      <c r="A350" s="257">
        <v>45778.0</v>
      </c>
      <c r="B350" s="257">
        <v>46142.0</v>
      </c>
      <c r="C350" s="263" t="s">
        <v>11</v>
      </c>
      <c r="D350" s="264"/>
      <c r="E350" s="264"/>
      <c r="F350" s="263" t="s">
        <v>1107</v>
      </c>
      <c r="G350" s="265">
        <v>6.15350391E8</v>
      </c>
      <c r="H350" s="266" t="s">
        <v>1108</v>
      </c>
      <c r="I350" s="265" t="s">
        <v>1109</v>
      </c>
      <c r="J350" s="263" t="s">
        <v>1107</v>
      </c>
      <c r="K350" s="265">
        <v>6.15350391E8</v>
      </c>
      <c r="L350" s="267"/>
      <c r="M350" s="268"/>
      <c r="N350" s="268"/>
      <c r="O350" s="268"/>
      <c r="P350" s="268"/>
      <c r="Q350" s="268"/>
      <c r="R350" s="268"/>
      <c r="S350" s="268"/>
      <c r="T350" s="268"/>
      <c r="U350" s="269"/>
      <c r="V350" s="269"/>
      <c r="W350" s="269"/>
      <c r="X350" s="269"/>
      <c r="Y350" s="269"/>
      <c r="Z350" s="269"/>
      <c r="AA350" s="269"/>
      <c r="AB350" s="269"/>
      <c r="AC350" s="269"/>
      <c r="AD350" s="270"/>
      <c r="AE350" s="270"/>
      <c r="AF350" s="270"/>
      <c r="AG350" s="270"/>
      <c r="AH350" s="270"/>
      <c r="AI350" s="270"/>
      <c r="AJ350" s="270"/>
      <c r="AK350" s="270"/>
      <c r="AL350" s="270"/>
      <c r="AM350" s="270"/>
      <c r="AN350" s="270"/>
      <c r="AO350" s="270"/>
      <c r="AP350" s="270"/>
      <c r="AQ350" s="270"/>
      <c r="AR350" s="270"/>
    </row>
    <row r="351" ht="15.0" customHeight="1">
      <c r="A351" s="257">
        <v>45778.0</v>
      </c>
      <c r="B351" s="257">
        <v>46142.0</v>
      </c>
      <c r="C351" s="263" t="s">
        <v>11</v>
      </c>
      <c r="D351" s="264"/>
      <c r="E351" s="264"/>
      <c r="F351" s="263" t="s">
        <v>1110</v>
      </c>
      <c r="G351" s="265">
        <v>6.22131113E8</v>
      </c>
      <c r="H351" s="266" t="s">
        <v>1111</v>
      </c>
      <c r="I351" s="265" t="s">
        <v>1112</v>
      </c>
      <c r="J351" s="263" t="s">
        <v>1110</v>
      </c>
      <c r="K351" s="265">
        <v>6.22131113E8</v>
      </c>
      <c r="L351" s="267"/>
      <c r="M351" s="268"/>
      <c r="N351" s="268"/>
      <c r="O351" s="268"/>
      <c r="P351" s="268"/>
      <c r="Q351" s="268"/>
      <c r="R351" s="268"/>
      <c r="S351" s="268"/>
      <c r="T351" s="268"/>
      <c r="U351" s="269"/>
      <c r="V351" s="269"/>
      <c r="W351" s="269"/>
      <c r="X351" s="269"/>
      <c r="Y351" s="269"/>
      <c r="Z351" s="269"/>
      <c r="AA351" s="269"/>
      <c r="AB351" s="269"/>
      <c r="AC351" s="269"/>
      <c r="AD351" s="270"/>
      <c r="AE351" s="270"/>
      <c r="AF351" s="270"/>
      <c r="AG351" s="270"/>
      <c r="AH351" s="270"/>
      <c r="AI351" s="270"/>
      <c r="AJ351" s="270"/>
      <c r="AK351" s="270"/>
      <c r="AL351" s="270"/>
      <c r="AM351" s="270"/>
      <c r="AN351" s="270"/>
      <c r="AO351" s="270"/>
      <c r="AP351" s="270"/>
      <c r="AQ351" s="270"/>
      <c r="AR351" s="270"/>
    </row>
    <row r="352" ht="15.0" customHeight="1">
      <c r="A352" s="257">
        <v>45778.0</v>
      </c>
      <c r="B352" s="257">
        <v>46142.0</v>
      </c>
      <c r="C352" s="263" t="s">
        <v>11</v>
      </c>
      <c r="D352" s="264"/>
      <c r="E352" s="264"/>
      <c r="F352" s="263" t="s">
        <v>1113</v>
      </c>
      <c r="G352" s="265">
        <v>6.87612951E8</v>
      </c>
      <c r="H352" s="266" t="s">
        <v>1114</v>
      </c>
      <c r="I352" s="265" t="s">
        <v>1115</v>
      </c>
      <c r="J352" s="263" t="s">
        <v>1116</v>
      </c>
      <c r="K352" s="265">
        <v>6.87612951E8</v>
      </c>
      <c r="L352" s="267" t="s">
        <v>1117</v>
      </c>
      <c r="M352" s="268"/>
      <c r="N352" s="268"/>
      <c r="O352" s="268"/>
      <c r="P352" s="268"/>
      <c r="Q352" s="268"/>
      <c r="R352" s="268"/>
      <c r="S352" s="268"/>
      <c r="T352" s="268"/>
      <c r="U352" s="269"/>
      <c r="V352" s="269"/>
      <c r="W352" s="269"/>
      <c r="X352" s="269"/>
      <c r="Y352" s="269"/>
      <c r="Z352" s="269"/>
      <c r="AA352" s="269"/>
      <c r="AB352" s="269"/>
      <c r="AC352" s="269"/>
      <c r="AD352" s="270"/>
      <c r="AE352" s="270"/>
      <c r="AF352" s="270"/>
      <c r="AG352" s="270"/>
      <c r="AH352" s="270"/>
      <c r="AI352" s="270"/>
      <c r="AJ352" s="270"/>
      <c r="AK352" s="270"/>
      <c r="AL352" s="270"/>
      <c r="AM352" s="270"/>
      <c r="AN352" s="270"/>
      <c r="AO352" s="270"/>
      <c r="AP352" s="270"/>
      <c r="AQ352" s="270"/>
      <c r="AR352" s="270"/>
    </row>
    <row r="353" ht="15.0" customHeight="1">
      <c r="A353" s="257">
        <v>45778.0</v>
      </c>
      <c r="B353" s="257">
        <v>46142.0</v>
      </c>
      <c r="C353" s="263" t="s">
        <v>11</v>
      </c>
      <c r="D353" s="264"/>
      <c r="E353" s="264"/>
      <c r="F353" s="263" t="s">
        <v>1118</v>
      </c>
      <c r="G353" s="272" t="s">
        <v>1119</v>
      </c>
      <c r="H353" s="266" t="s">
        <v>1120</v>
      </c>
      <c r="I353" s="265" t="s">
        <v>1121</v>
      </c>
      <c r="J353" s="263" t="s">
        <v>1118</v>
      </c>
      <c r="K353" s="272" t="s">
        <v>1119</v>
      </c>
      <c r="L353" s="267"/>
      <c r="M353" s="268"/>
      <c r="N353" s="268"/>
      <c r="O353" s="268"/>
      <c r="P353" s="268"/>
      <c r="Q353" s="268"/>
      <c r="R353" s="268"/>
      <c r="S353" s="268"/>
      <c r="T353" s="268"/>
      <c r="U353" s="269"/>
      <c r="V353" s="269"/>
      <c r="W353" s="269"/>
      <c r="X353" s="269"/>
      <c r="Y353" s="269"/>
      <c r="Z353" s="269"/>
      <c r="AA353" s="269"/>
      <c r="AB353" s="269"/>
      <c r="AC353" s="269"/>
      <c r="AD353" s="270"/>
      <c r="AE353" s="270"/>
      <c r="AF353" s="270"/>
      <c r="AG353" s="270"/>
      <c r="AH353" s="270"/>
      <c r="AI353" s="270"/>
      <c r="AJ353" s="270"/>
      <c r="AK353" s="270"/>
      <c r="AL353" s="270"/>
      <c r="AM353" s="270"/>
      <c r="AN353" s="270"/>
      <c r="AO353" s="270"/>
      <c r="AP353" s="270"/>
      <c r="AQ353" s="270"/>
      <c r="AR353" s="270"/>
    </row>
    <row r="354" ht="15.0" customHeight="1">
      <c r="A354" s="257">
        <v>45778.0</v>
      </c>
      <c r="B354" s="257">
        <v>46142.0</v>
      </c>
      <c r="C354" s="263" t="s">
        <v>11</v>
      </c>
      <c r="D354" s="264"/>
      <c r="E354" s="264"/>
      <c r="F354" s="263" t="s">
        <v>1122</v>
      </c>
      <c r="G354" s="265">
        <v>6.83408773E8</v>
      </c>
      <c r="H354" s="266" t="s">
        <v>1123</v>
      </c>
      <c r="I354" s="265" t="s">
        <v>1124</v>
      </c>
      <c r="J354" s="263" t="s">
        <v>1122</v>
      </c>
      <c r="K354" s="265">
        <v>6.83408773E8</v>
      </c>
      <c r="L354" s="267"/>
      <c r="M354" s="268"/>
      <c r="N354" s="268"/>
      <c r="O354" s="268"/>
      <c r="P354" s="268"/>
      <c r="Q354" s="268"/>
      <c r="R354" s="268"/>
      <c r="S354" s="268"/>
      <c r="T354" s="268"/>
      <c r="U354" s="269"/>
      <c r="V354" s="269"/>
      <c r="W354" s="269"/>
      <c r="X354" s="269"/>
      <c r="Y354" s="269"/>
      <c r="Z354" s="269"/>
      <c r="AA354" s="269"/>
      <c r="AB354" s="269"/>
      <c r="AC354" s="269"/>
      <c r="AD354" s="270"/>
      <c r="AE354" s="270"/>
      <c r="AF354" s="270"/>
      <c r="AG354" s="270"/>
      <c r="AH354" s="270"/>
      <c r="AI354" s="270"/>
      <c r="AJ354" s="270"/>
      <c r="AK354" s="270"/>
      <c r="AL354" s="270"/>
      <c r="AM354" s="270"/>
      <c r="AN354" s="270"/>
      <c r="AO354" s="270"/>
      <c r="AP354" s="270"/>
      <c r="AQ354" s="270"/>
      <c r="AR354" s="270"/>
    </row>
    <row r="355" ht="15.0" customHeight="1">
      <c r="A355" s="273">
        <v>45778.0</v>
      </c>
      <c r="B355" s="273">
        <v>46142.0</v>
      </c>
      <c r="C355" s="274" t="s">
        <v>11</v>
      </c>
      <c r="D355" s="275" t="s">
        <v>1125</v>
      </c>
      <c r="E355" s="275"/>
      <c r="F355" s="274" t="s">
        <v>1126</v>
      </c>
      <c r="G355" s="276">
        <v>6.15324611E8</v>
      </c>
      <c r="H355" s="277" t="s">
        <v>1127</v>
      </c>
      <c r="I355" s="276" t="s">
        <v>1128</v>
      </c>
      <c r="J355" s="274" t="s">
        <v>1126</v>
      </c>
      <c r="K355" s="276">
        <v>6.15324611E8</v>
      </c>
      <c r="L355" s="278"/>
      <c r="M355" s="279"/>
      <c r="N355" s="279"/>
      <c r="O355" s="279"/>
      <c r="P355" s="279"/>
      <c r="Q355" s="279"/>
      <c r="R355" s="279"/>
      <c r="S355" s="279"/>
      <c r="T355" s="279"/>
      <c r="U355" s="270"/>
      <c r="V355" s="270"/>
      <c r="W355" s="270"/>
      <c r="X355" s="270"/>
      <c r="Y355" s="270"/>
      <c r="Z355" s="270"/>
      <c r="AA355" s="270"/>
      <c r="AB355" s="270"/>
      <c r="AC355" s="270"/>
      <c r="AD355" s="270"/>
      <c r="AE355" s="270"/>
      <c r="AF355" s="270"/>
      <c r="AG355" s="270"/>
      <c r="AH355" s="270"/>
      <c r="AI355" s="270"/>
      <c r="AJ355" s="270"/>
      <c r="AK355" s="270"/>
      <c r="AL355" s="270"/>
      <c r="AM355" s="270"/>
      <c r="AN355" s="270"/>
      <c r="AO355" s="270"/>
      <c r="AP355" s="270"/>
      <c r="AQ355" s="270"/>
      <c r="AR355" s="270"/>
    </row>
    <row r="356" ht="15.0" customHeight="1">
      <c r="A356" s="257">
        <v>45778.0</v>
      </c>
      <c r="B356" s="257">
        <v>46142.0</v>
      </c>
      <c r="C356" s="263" t="s">
        <v>11</v>
      </c>
      <c r="D356" s="264"/>
      <c r="E356" s="264"/>
      <c r="F356" s="263" t="s">
        <v>1129</v>
      </c>
      <c r="G356" s="265">
        <v>6.15324611E8</v>
      </c>
      <c r="H356" s="266" t="s">
        <v>1127</v>
      </c>
      <c r="I356" s="265" t="s">
        <v>1130</v>
      </c>
      <c r="J356" s="263" t="s">
        <v>1131</v>
      </c>
      <c r="K356" s="265">
        <v>6.15324611E8</v>
      </c>
      <c r="L356" s="267"/>
      <c r="M356" s="268"/>
      <c r="N356" s="268"/>
      <c r="O356" s="268"/>
      <c r="P356" s="268"/>
      <c r="Q356" s="268"/>
      <c r="R356" s="268"/>
      <c r="S356" s="268"/>
      <c r="T356" s="268"/>
      <c r="U356" s="269"/>
      <c r="V356" s="269"/>
      <c r="W356" s="269"/>
      <c r="X356" s="269"/>
      <c r="Y356" s="269"/>
      <c r="Z356" s="269"/>
      <c r="AA356" s="269"/>
      <c r="AB356" s="269"/>
      <c r="AC356" s="269"/>
      <c r="AD356" s="270"/>
      <c r="AE356" s="270"/>
      <c r="AF356" s="270"/>
      <c r="AG356" s="270"/>
      <c r="AH356" s="270"/>
      <c r="AI356" s="270"/>
      <c r="AJ356" s="270"/>
      <c r="AK356" s="270"/>
      <c r="AL356" s="270"/>
      <c r="AM356" s="270"/>
      <c r="AN356" s="270"/>
      <c r="AO356" s="270"/>
      <c r="AP356" s="270"/>
      <c r="AQ356" s="270"/>
      <c r="AR356" s="270"/>
    </row>
    <row r="357" ht="15.0" customHeight="1">
      <c r="A357" s="257">
        <v>45778.0</v>
      </c>
      <c r="B357" s="257">
        <v>46142.0</v>
      </c>
      <c r="C357" s="263" t="s">
        <v>11</v>
      </c>
      <c r="D357" s="264"/>
      <c r="E357" s="264"/>
      <c r="F357" s="263" t="s">
        <v>1132</v>
      </c>
      <c r="G357" s="265">
        <v>6.0906999E8</v>
      </c>
      <c r="H357" s="266" t="s">
        <v>1133</v>
      </c>
      <c r="I357" s="265" t="s">
        <v>1134</v>
      </c>
      <c r="J357" s="263" t="s">
        <v>1132</v>
      </c>
      <c r="K357" s="265">
        <v>6.0906999E8</v>
      </c>
      <c r="L357" s="267"/>
      <c r="M357" s="268"/>
      <c r="N357" s="268"/>
      <c r="O357" s="268"/>
      <c r="P357" s="268"/>
      <c r="Q357" s="268"/>
      <c r="R357" s="268"/>
      <c r="S357" s="268"/>
      <c r="T357" s="268"/>
      <c r="U357" s="269"/>
      <c r="V357" s="269"/>
      <c r="W357" s="269"/>
      <c r="X357" s="269"/>
      <c r="Y357" s="269"/>
      <c r="Z357" s="269"/>
      <c r="AA357" s="269"/>
      <c r="AB357" s="269"/>
      <c r="AC357" s="269"/>
      <c r="AD357" s="270"/>
      <c r="AE357" s="270"/>
      <c r="AF357" s="270"/>
      <c r="AG357" s="270"/>
      <c r="AH357" s="270"/>
      <c r="AI357" s="270"/>
      <c r="AJ357" s="270"/>
      <c r="AK357" s="270"/>
      <c r="AL357" s="270"/>
      <c r="AM357" s="270"/>
      <c r="AN357" s="270"/>
      <c r="AO357" s="270"/>
      <c r="AP357" s="270"/>
      <c r="AQ357" s="270"/>
      <c r="AR357" s="270"/>
    </row>
    <row r="358" ht="15.0" customHeight="1">
      <c r="A358" s="257">
        <v>45778.0</v>
      </c>
      <c r="B358" s="257">
        <v>46142.0</v>
      </c>
      <c r="C358" s="263" t="s">
        <v>11</v>
      </c>
      <c r="D358" s="264"/>
      <c r="E358" s="264"/>
      <c r="F358" s="263" t="s">
        <v>249</v>
      </c>
      <c r="G358" s="265">
        <v>6.13022392E8</v>
      </c>
      <c r="H358" s="266" t="s">
        <v>1135</v>
      </c>
      <c r="I358" s="265" t="s">
        <v>1136</v>
      </c>
      <c r="J358" s="263" t="s">
        <v>249</v>
      </c>
      <c r="K358" s="265">
        <v>6.13022392E8</v>
      </c>
      <c r="L358" s="267"/>
      <c r="M358" s="268"/>
      <c r="N358" s="268"/>
      <c r="O358" s="268"/>
      <c r="P358" s="268"/>
      <c r="Q358" s="268"/>
      <c r="R358" s="268"/>
      <c r="S358" s="268"/>
      <c r="T358" s="268"/>
      <c r="U358" s="269"/>
      <c r="V358" s="269"/>
      <c r="W358" s="269"/>
      <c r="X358" s="269"/>
      <c r="Y358" s="269"/>
      <c r="Z358" s="269"/>
      <c r="AA358" s="269"/>
      <c r="AB358" s="269"/>
      <c r="AC358" s="269"/>
      <c r="AD358" s="270"/>
      <c r="AE358" s="270"/>
      <c r="AF358" s="270"/>
      <c r="AG358" s="270"/>
      <c r="AH358" s="270"/>
      <c r="AI358" s="270"/>
      <c r="AJ358" s="270"/>
      <c r="AK358" s="270"/>
      <c r="AL358" s="270"/>
      <c r="AM358" s="270"/>
      <c r="AN358" s="270"/>
      <c r="AO358" s="270"/>
      <c r="AP358" s="270"/>
      <c r="AQ358" s="270"/>
      <c r="AR358" s="270"/>
    </row>
    <row r="359">
      <c r="A359" s="280">
        <v>45809.0</v>
      </c>
      <c r="B359" s="280">
        <v>46173.0</v>
      </c>
      <c r="C359" s="281" t="s">
        <v>11</v>
      </c>
      <c r="D359" s="282"/>
      <c r="E359" s="283"/>
      <c r="F359" s="284" t="s">
        <v>1137</v>
      </c>
      <c r="G359" s="285">
        <v>6.35686614E8</v>
      </c>
      <c r="H359" s="285" t="s">
        <v>1138</v>
      </c>
      <c r="I359" s="284" t="s">
        <v>1139</v>
      </c>
      <c r="J359" s="284" t="s">
        <v>1137</v>
      </c>
      <c r="K359" s="285">
        <v>6.35686614E8</v>
      </c>
      <c r="L359" s="286"/>
      <c r="M359" s="287"/>
      <c r="N359" s="287"/>
      <c r="O359" s="287"/>
      <c r="P359" s="287"/>
      <c r="Q359" s="287"/>
      <c r="R359" s="287"/>
      <c r="S359" s="287"/>
      <c r="T359" s="287"/>
      <c r="U359" s="288"/>
      <c r="V359" s="288"/>
      <c r="W359" s="288"/>
      <c r="X359" s="288"/>
      <c r="Y359" s="288"/>
      <c r="Z359" s="288"/>
      <c r="AA359" s="288"/>
      <c r="AB359" s="288"/>
      <c r="AC359" s="288"/>
      <c r="AD359" s="289"/>
      <c r="AE359" s="289"/>
      <c r="AF359" s="289"/>
      <c r="AG359" s="289"/>
      <c r="AH359" s="289"/>
      <c r="AI359" s="289"/>
      <c r="AJ359" s="289"/>
      <c r="AK359" s="289"/>
      <c r="AL359" s="289"/>
      <c r="AM359" s="289"/>
      <c r="AN359" s="289"/>
      <c r="AO359" s="289"/>
      <c r="AP359" s="289"/>
      <c r="AQ359" s="289"/>
      <c r="AR359" s="289"/>
    </row>
    <row r="360">
      <c r="A360" s="280">
        <v>45809.0</v>
      </c>
      <c r="B360" s="280">
        <v>46173.0</v>
      </c>
      <c r="C360" s="281" t="s">
        <v>11</v>
      </c>
      <c r="D360" s="282" t="s">
        <v>1140</v>
      </c>
      <c r="E360" s="283"/>
      <c r="F360" s="284" t="s">
        <v>1141</v>
      </c>
      <c r="G360" s="285">
        <v>6.09807475E8</v>
      </c>
      <c r="H360" s="285" t="s">
        <v>1142</v>
      </c>
      <c r="I360" s="284" t="s">
        <v>1143</v>
      </c>
      <c r="J360" s="284" t="s">
        <v>1141</v>
      </c>
      <c r="K360" s="285">
        <v>6.09807475E8</v>
      </c>
      <c r="L360" s="286"/>
      <c r="M360" s="287"/>
      <c r="N360" s="287"/>
      <c r="O360" s="287"/>
      <c r="P360" s="287"/>
      <c r="Q360" s="287"/>
      <c r="R360" s="287"/>
      <c r="S360" s="287"/>
      <c r="T360" s="287"/>
      <c r="U360" s="288"/>
      <c r="V360" s="288"/>
      <c r="W360" s="288"/>
      <c r="X360" s="288"/>
      <c r="Y360" s="288"/>
      <c r="Z360" s="288"/>
      <c r="AA360" s="288"/>
      <c r="AB360" s="288"/>
      <c r="AC360" s="288"/>
      <c r="AD360" s="289"/>
      <c r="AE360" s="289"/>
      <c r="AF360" s="289"/>
      <c r="AG360" s="289"/>
      <c r="AH360" s="289"/>
      <c r="AI360" s="289"/>
      <c r="AJ360" s="289"/>
      <c r="AK360" s="289"/>
      <c r="AL360" s="289"/>
      <c r="AM360" s="289"/>
      <c r="AN360" s="289"/>
      <c r="AO360" s="289"/>
      <c r="AP360" s="289"/>
      <c r="AQ360" s="289"/>
      <c r="AR360" s="289"/>
    </row>
    <row r="361">
      <c r="A361" s="280">
        <v>45809.0</v>
      </c>
      <c r="B361" s="280">
        <v>46173.0</v>
      </c>
      <c r="C361" s="281" t="s">
        <v>11</v>
      </c>
      <c r="D361" s="282"/>
      <c r="E361" s="283"/>
      <c r="F361" s="284" t="s">
        <v>1144</v>
      </c>
      <c r="G361" s="285">
        <v>6.95898396E8</v>
      </c>
      <c r="H361" s="285" t="s">
        <v>1145</v>
      </c>
      <c r="I361" s="284" t="s">
        <v>1146</v>
      </c>
      <c r="J361" s="284" t="s">
        <v>1144</v>
      </c>
      <c r="K361" s="285">
        <v>6.95898396E8</v>
      </c>
      <c r="L361" s="286"/>
      <c r="M361" s="287"/>
      <c r="N361" s="287"/>
      <c r="O361" s="287"/>
      <c r="P361" s="287"/>
      <c r="Q361" s="287"/>
      <c r="R361" s="287"/>
      <c r="S361" s="287"/>
      <c r="T361" s="287"/>
      <c r="U361" s="288"/>
      <c r="V361" s="288"/>
      <c r="W361" s="288"/>
      <c r="X361" s="288"/>
      <c r="Y361" s="288"/>
      <c r="Z361" s="288"/>
      <c r="AA361" s="288"/>
      <c r="AB361" s="288"/>
      <c r="AC361" s="288"/>
      <c r="AD361" s="289"/>
      <c r="AE361" s="289"/>
      <c r="AF361" s="289"/>
      <c r="AG361" s="289"/>
      <c r="AH361" s="289"/>
      <c r="AI361" s="289"/>
      <c r="AJ361" s="289"/>
      <c r="AK361" s="289"/>
      <c r="AL361" s="289"/>
      <c r="AM361" s="289"/>
      <c r="AN361" s="289"/>
      <c r="AO361" s="289"/>
      <c r="AP361" s="289"/>
      <c r="AQ361" s="289"/>
      <c r="AR361" s="289"/>
    </row>
    <row r="362">
      <c r="A362" s="280">
        <v>45809.0</v>
      </c>
      <c r="B362" s="280">
        <v>46173.0</v>
      </c>
      <c r="C362" s="281" t="s">
        <v>11</v>
      </c>
      <c r="D362" s="282"/>
      <c r="E362" s="283"/>
      <c r="F362" s="284" t="s">
        <v>1147</v>
      </c>
      <c r="G362" s="285">
        <v>6.14357433E8</v>
      </c>
      <c r="H362" s="285" t="s">
        <v>1148</v>
      </c>
      <c r="I362" s="284" t="s">
        <v>1147</v>
      </c>
      <c r="J362" s="284" t="s">
        <v>1147</v>
      </c>
      <c r="K362" s="285">
        <v>6.14357433E8</v>
      </c>
      <c r="L362" s="286"/>
      <c r="M362" s="287"/>
      <c r="N362" s="287"/>
      <c r="O362" s="287"/>
      <c r="P362" s="287"/>
      <c r="Q362" s="287"/>
      <c r="R362" s="287"/>
      <c r="S362" s="287"/>
      <c r="T362" s="287"/>
      <c r="U362" s="288"/>
      <c r="V362" s="288"/>
      <c r="W362" s="288"/>
      <c r="X362" s="288"/>
      <c r="Y362" s="288"/>
      <c r="Z362" s="288"/>
      <c r="AA362" s="288"/>
      <c r="AB362" s="288"/>
      <c r="AC362" s="288"/>
      <c r="AD362" s="289"/>
      <c r="AE362" s="289"/>
      <c r="AF362" s="289"/>
      <c r="AG362" s="289"/>
      <c r="AH362" s="289"/>
      <c r="AI362" s="289"/>
      <c r="AJ362" s="289"/>
      <c r="AK362" s="289"/>
      <c r="AL362" s="289"/>
      <c r="AM362" s="289"/>
      <c r="AN362" s="289"/>
      <c r="AO362" s="289"/>
      <c r="AP362" s="289"/>
      <c r="AQ362" s="289"/>
      <c r="AR362" s="289"/>
    </row>
    <row r="363">
      <c r="A363" s="280">
        <v>45809.0</v>
      </c>
      <c r="B363" s="280">
        <v>46173.0</v>
      </c>
      <c r="C363" s="281" t="s">
        <v>11</v>
      </c>
      <c r="D363" s="282"/>
      <c r="E363" s="283"/>
      <c r="F363" s="284" t="s">
        <v>1149</v>
      </c>
      <c r="G363" s="285">
        <v>6.48854667E8</v>
      </c>
      <c r="H363" s="285" t="s">
        <v>1150</v>
      </c>
      <c r="I363" s="284" t="s">
        <v>1149</v>
      </c>
      <c r="J363" s="284" t="s">
        <v>1149</v>
      </c>
      <c r="K363" s="285">
        <v>6.48854667E8</v>
      </c>
      <c r="L363" s="286"/>
      <c r="M363" s="287"/>
      <c r="N363" s="287"/>
      <c r="O363" s="287"/>
      <c r="P363" s="287"/>
      <c r="Q363" s="287"/>
      <c r="R363" s="287"/>
      <c r="S363" s="287"/>
      <c r="T363" s="287"/>
      <c r="U363" s="288"/>
      <c r="V363" s="288"/>
      <c r="W363" s="288"/>
      <c r="X363" s="288"/>
      <c r="Y363" s="288"/>
      <c r="Z363" s="288"/>
      <c r="AA363" s="288"/>
      <c r="AB363" s="288"/>
      <c r="AC363" s="288"/>
      <c r="AD363" s="289"/>
      <c r="AE363" s="289"/>
      <c r="AF363" s="289"/>
      <c r="AG363" s="289"/>
      <c r="AH363" s="289"/>
      <c r="AI363" s="289"/>
      <c r="AJ363" s="289"/>
      <c r="AK363" s="289"/>
      <c r="AL363" s="289"/>
      <c r="AM363" s="289"/>
      <c r="AN363" s="289"/>
      <c r="AO363" s="289"/>
      <c r="AP363" s="289"/>
      <c r="AQ363" s="289"/>
      <c r="AR363" s="289"/>
    </row>
    <row r="364">
      <c r="A364" s="280">
        <v>45809.0</v>
      </c>
      <c r="B364" s="280">
        <v>46173.0</v>
      </c>
      <c r="C364" s="281" t="s">
        <v>11</v>
      </c>
      <c r="D364" s="282"/>
      <c r="E364" s="283"/>
      <c r="F364" s="284" t="s">
        <v>1151</v>
      </c>
      <c r="G364" s="285">
        <v>6.01603443E8</v>
      </c>
      <c r="H364" s="285" t="s">
        <v>1152</v>
      </c>
      <c r="I364" s="284" t="s">
        <v>1153</v>
      </c>
      <c r="J364" s="284" t="s">
        <v>1154</v>
      </c>
      <c r="K364" s="285">
        <v>6.01603443E8</v>
      </c>
      <c r="L364" s="286"/>
      <c r="M364" s="287"/>
      <c r="N364" s="287"/>
      <c r="O364" s="287"/>
      <c r="P364" s="287"/>
      <c r="Q364" s="287"/>
      <c r="R364" s="287"/>
      <c r="S364" s="287"/>
      <c r="T364" s="287"/>
      <c r="U364" s="288"/>
      <c r="V364" s="288"/>
      <c r="W364" s="288"/>
      <c r="X364" s="288"/>
      <c r="Y364" s="288"/>
      <c r="Z364" s="288"/>
      <c r="AA364" s="288"/>
      <c r="AB364" s="288"/>
      <c r="AC364" s="288"/>
      <c r="AD364" s="289"/>
      <c r="AE364" s="289"/>
      <c r="AF364" s="289"/>
      <c r="AG364" s="289"/>
      <c r="AH364" s="289"/>
      <c r="AI364" s="289"/>
      <c r="AJ364" s="289"/>
      <c r="AK364" s="289"/>
      <c r="AL364" s="289"/>
      <c r="AM364" s="289"/>
      <c r="AN364" s="289"/>
      <c r="AO364" s="289"/>
      <c r="AP364" s="289"/>
      <c r="AQ364" s="289"/>
      <c r="AR364" s="289"/>
    </row>
    <row r="365">
      <c r="A365" s="280">
        <v>45809.0</v>
      </c>
      <c r="B365" s="280">
        <v>46173.0</v>
      </c>
      <c r="C365" s="281" t="s">
        <v>11</v>
      </c>
      <c r="D365" s="282"/>
      <c r="E365" s="283"/>
      <c r="F365" s="284" t="s">
        <v>1155</v>
      </c>
      <c r="G365" s="285">
        <v>6.30168243E8</v>
      </c>
      <c r="H365" s="285" t="s">
        <v>1156</v>
      </c>
      <c r="I365" s="284" t="s">
        <v>1157</v>
      </c>
      <c r="J365" s="284" t="s">
        <v>1155</v>
      </c>
      <c r="K365" s="285">
        <v>6.30168243E8</v>
      </c>
      <c r="L365" s="286"/>
      <c r="M365" s="287"/>
      <c r="N365" s="287"/>
      <c r="O365" s="287"/>
      <c r="P365" s="287"/>
      <c r="Q365" s="287"/>
      <c r="R365" s="287"/>
      <c r="S365" s="287"/>
      <c r="T365" s="287"/>
      <c r="U365" s="288"/>
      <c r="V365" s="288"/>
      <c r="W365" s="288"/>
      <c r="X365" s="288"/>
      <c r="Y365" s="288"/>
      <c r="Z365" s="288"/>
      <c r="AA365" s="288"/>
      <c r="AB365" s="288"/>
      <c r="AC365" s="288"/>
      <c r="AD365" s="289"/>
      <c r="AE365" s="289"/>
      <c r="AF365" s="289"/>
      <c r="AG365" s="289"/>
      <c r="AH365" s="289"/>
      <c r="AI365" s="289"/>
      <c r="AJ365" s="289"/>
      <c r="AK365" s="289"/>
      <c r="AL365" s="289"/>
      <c r="AM365" s="289"/>
      <c r="AN365" s="289"/>
      <c r="AO365" s="289"/>
      <c r="AP365" s="289"/>
      <c r="AQ365" s="289"/>
      <c r="AR365" s="289"/>
    </row>
    <row r="366">
      <c r="A366" s="280">
        <v>45809.0</v>
      </c>
      <c r="B366" s="280">
        <v>46173.0</v>
      </c>
      <c r="C366" s="281" t="s">
        <v>11</v>
      </c>
      <c r="D366" s="282"/>
      <c r="E366" s="283"/>
      <c r="F366" s="284" t="s">
        <v>1158</v>
      </c>
      <c r="G366" s="285">
        <v>6.1163239E8</v>
      </c>
      <c r="H366" s="285" t="s">
        <v>1159</v>
      </c>
      <c r="I366" s="284" t="s">
        <v>1160</v>
      </c>
      <c r="J366" s="284" t="s">
        <v>1158</v>
      </c>
      <c r="K366" s="285">
        <v>6.1163239E8</v>
      </c>
      <c r="L366" s="286"/>
      <c r="M366" s="287"/>
      <c r="N366" s="287"/>
      <c r="O366" s="287"/>
      <c r="P366" s="287"/>
      <c r="Q366" s="287"/>
      <c r="R366" s="287"/>
      <c r="S366" s="287"/>
      <c r="T366" s="287"/>
      <c r="U366" s="288"/>
      <c r="V366" s="288"/>
      <c r="W366" s="288"/>
      <c r="X366" s="288"/>
      <c r="Y366" s="288"/>
      <c r="Z366" s="288"/>
      <c r="AA366" s="288"/>
      <c r="AB366" s="288"/>
      <c r="AC366" s="288"/>
      <c r="AD366" s="289"/>
      <c r="AE366" s="289"/>
      <c r="AF366" s="289"/>
      <c r="AG366" s="289"/>
      <c r="AH366" s="289"/>
      <c r="AI366" s="289"/>
      <c r="AJ366" s="289"/>
      <c r="AK366" s="289"/>
      <c r="AL366" s="289"/>
      <c r="AM366" s="289"/>
      <c r="AN366" s="289"/>
      <c r="AO366" s="289"/>
      <c r="AP366" s="289"/>
      <c r="AQ366" s="289"/>
      <c r="AR366" s="289"/>
    </row>
    <row r="367">
      <c r="A367" s="280">
        <v>45809.0</v>
      </c>
      <c r="B367" s="280">
        <v>46173.0</v>
      </c>
      <c r="C367" s="281" t="s">
        <v>11</v>
      </c>
      <c r="D367" s="282"/>
      <c r="E367" s="283"/>
      <c r="F367" s="284" t="s">
        <v>1161</v>
      </c>
      <c r="G367" s="285">
        <v>6.663004E8</v>
      </c>
      <c r="H367" s="285" t="s">
        <v>1162</v>
      </c>
      <c r="I367" s="284" t="s">
        <v>1163</v>
      </c>
      <c r="J367" s="284" t="s">
        <v>1161</v>
      </c>
      <c r="K367" s="285">
        <v>6.663004E8</v>
      </c>
      <c r="L367" s="286"/>
      <c r="M367" s="287"/>
      <c r="N367" s="287"/>
      <c r="O367" s="287"/>
      <c r="P367" s="287"/>
      <c r="Q367" s="287"/>
      <c r="R367" s="287"/>
      <c r="S367" s="287"/>
      <c r="T367" s="287"/>
      <c r="U367" s="288"/>
      <c r="V367" s="288"/>
      <c r="W367" s="288"/>
      <c r="X367" s="288"/>
      <c r="Y367" s="288"/>
      <c r="Z367" s="288"/>
      <c r="AA367" s="288"/>
      <c r="AB367" s="288"/>
      <c r="AC367" s="288"/>
      <c r="AD367" s="289"/>
      <c r="AE367" s="289"/>
      <c r="AF367" s="289"/>
      <c r="AG367" s="289"/>
      <c r="AH367" s="289"/>
      <c r="AI367" s="289"/>
      <c r="AJ367" s="289"/>
      <c r="AK367" s="289"/>
      <c r="AL367" s="289"/>
      <c r="AM367" s="289"/>
      <c r="AN367" s="289"/>
      <c r="AO367" s="289"/>
      <c r="AP367" s="289"/>
      <c r="AQ367" s="289"/>
      <c r="AR367" s="289"/>
    </row>
    <row r="368">
      <c r="A368" s="280">
        <v>45809.0</v>
      </c>
      <c r="B368" s="280">
        <v>46173.0</v>
      </c>
      <c r="C368" s="281" t="s">
        <v>11</v>
      </c>
      <c r="D368" s="282"/>
      <c r="E368" s="283"/>
      <c r="F368" s="284" t="s">
        <v>1164</v>
      </c>
      <c r="G368" s="285" t="s">
        <v>1165</v>
      </c>
      <c r="H368" s="285" t="s">
        <v>1166</v>
      </c>
      <c r="I368" s="284" t="s">
        <v>1164</v>
      </c>
      <c r="J368" s="284" t="s">
        <v>1164</v>
      </c>
      <c r="K368" s="285" t="s">
        <v>1167</v>
      </c>
      <c r="L368" s="290" t="s">
        <v>1168</v>
      </c>
      <c r="M368" s="287"/>
      <c r="N368" s="287"/>
      <c r="O368" s="287"/>
      <c r="P368" s="287"/>
      <c r="Q368" s="287"/>
      <c r="R368" s="287"/>
      <c r="S368" s="287"/>
      <c r="T368" s="287"/>
      <c r="U368" s="288"/>
      <c r="V368" s="288"/>
      <c r="W368" s="288"/>
      <c r="X368" s="288"/>
      <c r="Y368" s="288"/>
      <c r="Z368" s="288"/>
      <c r="AA368" s="288"/>
      <c r="AB368" s="288"/>
      <c r="AC368" s="288"/>
      <c r="AD368" s="289"/>
      <c r="AE368" s="289"/>
      <c r="AF368" s="289"/>
      <c r="AG368" s="289"/>
      <c r="AH368" s="289"/>
      <c r="AI368" s="289"/>
      <c r="AJ368" s="289"/>
      <c r="AK368" s="289"/>
      <c r="AL368" s="289"/>
      <c r="AM368" s="289"/>
      <c r="AN368" s="289"/>
      <c r="AO368" s="289"/>
      <c r="AP368" s="289"/>
      <c r="AQ368" s="289"/>
      <c r="AR368" s="289"/>
    </row>
    <row r="369">
      <c r="A369" s="280">
        <v>45809.0</v>
      </c>
      <c r="B369" s="280">
        <v>46173.0</v>
      </c>
      <c r="C369" s="281" t="s">
        <v>11</v>
      </c>
      <c r="D369" s="282"/>
      <c r="E369" s="283"/>
      <c r="F369" s="284" t="s">
        <v>1169</v>
      </c>
      <c r="G369" s="285" t="s">
        <v>1170</v>
      </c>
      <c r="H369" s="285" t="s">
        <v>1171</v>
      </c>
      <c r="I369" s="284" t="s">
        <v>1169</v>
      </c>
      <c r="J369" s="284" t="s">
        <v>1169</v>
      </c>
      <c r="K369" s="285" t="s">
        <v>1170</v>
      </c>
      <c r="L369" s="290" t="s">
        <v>1168</v>
      </c>
      <c r="M369" s="287"/>
      <c r="N369" s="287"/>
      <c r="O369" s="287"/>
      <c r="P369" s="287"/>
      <c r="Q369" s="287"/>
      <c r="R369" s="287"/>
      <c r="S369" s="287"/>
      <c r="T369" s="287"/>
      <c r="U369" s="288"/>
      <c r="V369" s="288"/>
      <c r="W369" s="288"/>
      <c r="X369" s="288"/>
      <c r="Y369" s="288"/>
      <c r="Z369" s="288"/>
      <c r="AA369" s="288"/>
      <c r="AB369" s="288"/>
      <c r="AC369" s="288"/>
      <c r="AD369" s="289"/>
      <c r="AE369" s="289"/>
      <c r="AF369" s="289"/>
      <c r="AG369" s="289"/>
      <c r="AH369" s="289"/>
      <c r="AI369" s="289"/>
      <c r="AJ369" s="289"/>
      <c r="AK369" s="289"/>
      <c r="AL369" s="289"/>
      <c r="AM369" s="289"/>
      <c r="AN369" s="289"/>
      <c r="AO369" s="289"/>
      <c r="AP369" s="289"/>
      <c r="AQ369" s="289"/>
      <c r="AR369" s="289"/>
    </row>
    <row r="370">
      <c r="A370" s="280">
        <v>45809.0</v>
      </c>
      <c r="B370" s="280">
        <v>46173.0</v>
      </c>
      <c r="C370" s="281" t="s">
        <v>11</v>
      </c>
      <c r="D370" s="282"/>
      <c r="E370" s="283"/>
      <c r="F370" s="284" t="s">
        <v>1172</v>
      </c>
      <c r="G370" s="285">
        <v>6.50213464E8</v>
      </c>
      <c r="H370" s="285" t="s">
        <v>1173</v>
      </c>
      <c r="I370" s="284" t="s">
        <v>1174</v>
      </c>
      <c r="J370" s="284" t="s">
        <v>1172</v>
      </c>
      <c r="K370" s="285">
        <v>6.50213464E8</v>
      </c>
      <c r="L370" s="286" t="s">
        <v>1175</v>
      </c>
      <c r="M370" s="287"/>
      <c r="N370" s="287"/>
      <c r="O370" s="287"/>
      <c r="P370" s="287"/>
      <c r="Q370" s="287"/>
      <c r="R370" s="287"/>
      <c r="S370" s="287"/>
      <c r="T370" s="287"/>
      <c r="U370" s="288"/>
      <c r="V370" s="288"/>
      <c r="W370" s="288"/>
      <c r="X370" s="288"/>
      <c r="Y370" s="288"/>
      <c r="Z370" s="288"/>
      <c r="AA370" s="288"/>
      <c r="AB370" s="288"/>
      <c r="AC370" s="288"/>
      <c r="AD370" s="289"/>
      <c r="AE370" s="289"/>
      <c r="AF370" s="289"/>
      <c r="AG370" s="289"/>
      <c r="AH370" s="289"/>
      <c r="AI370" s="289"/>
      <c r="AJ370" s="289"/>
      <c r="AK370" s="289"/>
      <c r="AL370" s="289"/>
      <c r="AM370" s="289"/>
      <c r="AN370" s="289"/>
      <c r="AO370" s="289"/>
      <c r="AP370" s="289"/>
      <c r="AQ370" s="289"/>
      <c r="AR370" s="289"/>
    </row>
    <row r="371">
      <c r="A371" s="280">
        <v>45809.0</v>
      </c>
      <c r="B371" s="280">
        <v>46173.0</v>
      </c>
      <c r="C371" s="281" t="s">
        <v>11</v>
      </c>
      <c r="D371" s="282"/>
      <c r="E371" s="283"/>
      <c r="F371" s="284" t="s">
        <v>1176</v>
      </c>
      <c r="G371" s="285">
        <v>6.33899768E8</v>
      </c>
      <c r="H371" s="285" t="s">
        <v>1177</v>
      </c>
      <c r="I371" s="284" t="s">
        <v>1178</v>
      </c>
      <c r="J371" s="284" t="s">
        <v>1176</v>
      </c>
      <c r="K371" s="285">
        <v>6.33899768E8</v>
      </c>
      <c r="L371" s="286" t="s">
        <v>1179</v>
      </c>
      <c r="M371" s="287"/>
      <c r="N371" s="287"/>
      <c r="O371" s="287"/>
      <c r="P371" s="287"/>
      <c r="Q371" s="287"/>
      <c r="R371" s="287"/>
      <c r="S371" s="287"/>
      <c r="T371" s="287"/>
      <c r="U371" s="288"/>
      <c r="V371" s="288"/>
      <c r="W371" s="288"/>
      <c r="X371" s="288"/>
      <c r="Y371" s="288"/>
      <c r="Z371" s="288"/>
      <c r="AA371" s="288"/>
      <c r="AB371" s="288"/>
      <c r="AC371" s="288"/>
      <c r="AD371" s="289"/>
      <c r="AE371" s="289"/>
      <c r="AF371" s="289"/>
      <c r="AG371" s="289"/>
      <c r="AH371" s="289"/>
      <c r="AI371" s="289"/>
      <c r="AJ371" s="289"/>
      <c r="AK371" s="289"/>
      <c r="AL371" s="289"/>
      <c r="AM371" s="289"/>
      <c r="AN371" s="289"/>
      <c r="AO371" s="289"/>
      <c r="AP371" s="289"/>
      <c r="AQ371" s="289"/>
      <c r="AR371" s="289"/>
    </row>
    <row r="372">
      <c r="A372" s="280">
        <v>45809.0</v>
      </c>
      <c r="B372" s="280">
        <v>46173.0</v>
      </c>
      <c r="C372" s="281" t="s">
        <v>11</v>
      </c>
      <c r="D372" s="282"/>
      <c r="E372" s="283" t="s">
        <v>731</v>
      </c>
      <c r="F372" s="284" t="s">
        <v>1180</v>
      </c>
      <c r="G372" s="285">
        <v>6.8543037E8</v>
      </c>
      <c r="H372" s="285" t="s">
        <v>1181</v>
      </c>
      <c r="I372" s="284" t="s">
        <v>1180</v>
      </c>
      <c r="J372" s="284" t="s">
        <v>1180</v>
      </c>
      <c r="K372" s="285">
        <v>6.8543037E8</v>
      </c>
      <c r="L372" s="286"/>
      <c r="M372" s="287"/>
      <c r="N372" s="287"/>
      <c r="O372" s="287"/>
      <c r="P372" s="287"/>
      <c r="Q372" s="287"/>
      <c r="R372" s="287"/>
      <c r="S372" s="287"/>
      <c r="T372" s="287"/>
      <c r="U372" s="288"/>
      <c r="V372" s="288"/>
      <c r="W372" s="288"/>
      <c r="X372" s="288"/>
      <c r="Y372" s="288"/>
      <c r="Z372" s="288"/>
      <c r="AA372" s="288"/>
      <c r="AB372" s="288"/>
      <c r="AC372" s="288"/>
      <c r="AD372" s="289"/>
      <c r="AE372" s="289"/>
      <c r="AF372" s="289"/>
      <c r="AG372" s="289"/>
      <c r="AH372" s="289"/>
      <c r="AI372" s="289"/>
      <c r="AJ372" s="289"/>
      <c r="AK372" s="289"/>
      <c r="AL372" s="289"/>
      <c r="AM372" s="289"/>
      <c r="AN372" s="289"/>
      <c r="AO372" s="289"/>
      <c r="AP372" s="289"/>
      <c r="AQ372" s="289"/>
      <c r="AR372" s="289"/>
    </row>
    <row r="373">
      <c r="A373" s="280">
        <v>45809.0</v>
      </c>
      <c r="B373" s="280">
        <v>46173.0</v>
      </c>
      <c r="C373" s="281" t="s">
        <v>11</v>
      </c>
      <c r="D373" s="282"/>
      <c r="E373" s="283"/>
      <c r="F373" s="284" t="s">
        <v>1182</v>
      </c>
      <c r="G373" s="285">
        <v>6.18700528E8</v>
      </c>
      <c r="H373" s="285" t="s">
        <v>1183</v>
      </c>
      <c r="I373" s="284" t="s">
        <v>1184</v>
      </c>
      <c r="J373" s="284" t="s">
        <v>1182</v>
      </c>
      <c r="K373" s="285">
        <v>6.18700528E8</v>
      </c>
      <c r="L373" s="286" t="s">
        <v>1185</v>
      </c>
      <c r="M373" s="287"/>
      <c r="N373" s="287"/>
      <c r="O373" s="287"/>
      <c r="P373" s="287"/>
      <c r="Q373" s="287"/>
      <c r="R373" s="287"/>
      <c r="S373" s="287"/>
      <c r="T373" s="287"/>
      <c r="U373" s="288"/>
      <c r="V373" s="288"/>
      <c r="W373" s="288"/>
      <c r="X373" s="288"/>
      <c r="Y373" s="288"/>
      <c r="Z373" s="288"/>
      <c r="AA373" s="288"/>
      <c r="AB373" s="288"/>
      <c r="AC373" s="288"/>
      <c r="AD373" s="289"/>
      <c r="AE373" s="289"/>
      <c r="AF373" s="289"/>
      <c r="AG373" s="289"/>
      <c r="AH373" s="289"/>
      <c r="AI373" s="289"/>
      <c r="AJ373" s="289"/>
      <c r="AK373" s="289"/>
      <c r="AL373" s="289"/>
      <c r="AM373" s="289"/>
      <c r="AN373" s="289"/>
      <c r="AO373" s="289"/>
      <c r="AP373" s="289"/>
      <c r="AQ373" s="289"/>
      <c r="AR373" s="289"/>
    </row>
    <row r="374">
      <c r="A374" s="280">
        <v>45809.0</v>
      </c>
      <c r="B374" s="280">
        <v>46173.0</v>
      </c>
      <c r="C374" s="281" t="s">
        <v>11</v>
      </c>
      <c r="D374" s="282"/>
      <c r="E374" s="283" t="s">
        <v>731</v>
      </c>
      <c r="F374" s="284" t="s">
        <v>1186</v>
      </c>
      <c r="G374" s="285">
        <v>6.15517463E8</v>
      </c>
      <c r="H374" s="285" t="s">
        <v>1187</v>
      </c>
      <c r="I374" s="284" t="s">
        <v>1188</v>
      </c>
      <c r="J374" s="284" t="s">
        <v>1186</v>
      </c>
      <c r="K374" s="285">
        <v>6.15517463E8</v>
      </c>
      <c r="L374" s="290" t="s">
        <v>1189</v>
      </c>
      <c r="M374" s="287"/>
      <c r="N374" s="287"/>
      <c r="O374" s="287"/>
      <c r="P374" s="287"/>
      <c r="Q374" s="287"/>
      <c r="R374" s="287"/>
      <c r="S374" s="287"/>
      <c r="T374" s="287"/>
      <c r="U374" s="288"/>
      <c r="V374" s="288"/>
      <c r="W374" s="288"/>
      <c r="X374" s="288"/>
      <c r="Y374" s="288"/>
      <c r="Z374" s="288"/>
      <c r="AA374" s="288"/>
      <c r="AB374" s="288"/>
      <c r="AC374" s="288"/>
      <c r="AD374" s="289"/>
      <c r="AE374" s="289"/>
      <c r="AF374" s="289"/>
      <c r="AG374" s="289"/>
      <c r="AH374" s="289"/>
      <c r="AI374" s="289"/>
      <c r="AJ374" s="289"/>
      <c r="AK374" s="289"/>
      <c r="AL374" s="289"/>
      <c r="AM374" s="289"/>
      <c r="AN374" s="289"/>
      <c r="AO374" s="289"/>
      <c r="AP374" s="289"/>
      <c r="AQ374" s="289"/>
      <c r="AR374" s="289"/>
    </row>
    <row r="375">
      <c r="A375" s="280">
        <v>45809.0</v>
      </c>
      <c r="B375" s="280">
        <v>46173.0</v>
      </c>
      <c r="C375" s="281" t="s">
        <v>11</v>
      </c>
      <c r="D375" s="282"/>
      <c r="E375" s="283"/>
      <c r="F375" s="284" t="s">
        <v>1190</v>
      </c>
      <c r="G375" s="285">
        <v>6.09641876E8</v>
      </c>
      <c r="H375" s="285" t="s">
        <v>1191</v>
      </c>
      <c r="I375" s="284" t="s">
        <v>1192</v>
      </c>
      <c r="J375" s="284" t="s">
        <v>1190</v>
      </c>
      <c r="K375" s="285">
        <v>6.09641876E8</v>
      </c>
      <c r="L375" s="290" t="s">
        <v>1193</v>
      </c>
      <c r="M375" s="287"/>
      <c r="N375" s="287"/>
      <c r="O375" s="287"/>
      <c r="P375" s="287"/>
      <c r="Q375" s="287"/>
      <c r="R375" s="287"/>
      <c r="S375" s="287"/>
      <c r="T375" s="287"/>
      <c r="U375" s="288"/>
      <c r="V375" s="288"/>
      <c r="W375" s="288"/>
      <c r="X375" s="288"/>
      <c r="Y375" s="288"/>
      <c r="Z375" s="288"/>
      <c r="AA375" s="288"/>
      <c r="AB375" s="288"/>
      <c r="AC375" s="288"/>
      <c r="AD375" s="289"/>
      <c r="AE375" s="289"/>
      <c r="AF375" s="289"/>
      <c r="AG375" s="289"/>
      <c r="AH375" s="289"/>
      <c r="AI375" s="289"/>
      <c r="AJ375" s="289"/>
      <c r="AK375" s="289"/>
      <c r="AL375" s="289"/>
      <c r="AM375" s="289"/>
      <c r="AN375" s="289"/>
      <c r="AO375" s="289"/>
      <c r="AP375" s="289"/>
      <c r="AQ375" s="289"/>
      <c r="AR375" s="289"/>
    </row>
    <row r="376">
      <c r="A376" s="280">
        <v>45809.0</v>
      </c>
      <c r="B376" s="280">
        <v>46173.0</v>
      </c>
      <c r="C376" s="281" t="s">
        <v>11</v>
      </c>
      <c r="D376" s="282"/>
      <c r="E376" s="283"/>
      <c r="F376" s="284" t="s">
        <v>1194</v>
      </c>
      <c r="G376" s="285">
        <v>6.61552406E8</v>
      </c>
      <c r="H376" s="285" t="s">
        <v>1195</v>
      </c>
      <c r="I376" s="284" t="s">
        <v>1196</v>
      </c>
      <c r="J376" s="284" t="s">
        <v>1194</v>
      </c>
      <c r="K376" s="285">
        <v>6.61552406E8</v>
      </c>
      <c r="L376" s="290" t="s">
        <v>1197</v>
      </c>
      <c r="M376" s="287"/>
      <c r="N376" s="287"/>
      <c r="O376" s="287"/>
      <c r="P376" s="287"/>
      <c r="Q376" s="287"/>
      <c r="R376" s="287"/>
      <c r="S376" s="287"/>
      <c r="T376" s="287"/>
      <c r="U376" s="288"/>
      <c r="V376" s="288"/>
      <c r="W376" s="288"/>
      <c r="X376" s="288"/>
      <c r="Y376" s="288"/>
      <c r="Z376" s="288"/>
      <c r="AA376" s="288"/>
      <c r="AB376" s="288"/>
      <c r="AC376" s="288"/>
      <c r="AD376" s="289"/>
      <c r="AE376" s="289"/>
      <c r="AF376" s="289"/>
      <c r="AG376" s="289"/>
      <c r="AH376" s="289"/>
      <c r="AI376" s="289"/>
      <c r="AJ376" s="289"/>
      <c r="AK376" s="289"/>
      <c r="AL376" s="289"/>
      <c r="AM376" s="289"/>
      <c r="AN376" s="289"/>
      <c r="AO376" s="289"/>
      <c r="AP376" s="289"/>
      <c r="AQ376" s="289"/>
      <c r="AR376" s="289"/>
    </row>
    <row r="377">
      <c r="A377" s="280">
        <v>45809.0</v>
      </c>
      <c r="B377" s="280">
        <v>46173.0</v>
      </c>
      <c r="C377" s="281" t="s">
        <v>11</v>
      </c>
      <c r="D377" s="282"/>
      <c r="E377" s="283"/>
      <c r="F377" s="284" t="s">
        <v>1198</v>
      </c>
      <c r="G377" s="285">
        <v>6.55949279E8</v>
      </c>
      <c r="H377" s="285" t="s">
        <v>1199</v>
      </c>
      <c r="I377" s="284" t="s">
        <v>1200</v>
      </c>
      <c r="J377" s="284" t="s">
        <v>1198</v>
      </c>
      <c r="K377" s="285">
        <v>6.55949279E8</v>
      </c>
      <c r="L377" s="290"/>
      <c r="M377" s="287"/>
      <c r="N377" s="287"/>
      <c r="O377" s="287"/>
      <c r="P377" s="287"/>
      <c r="Q377" s="287"/>
      <c r="R377" s="287"/>
      <c r="S377" s="287"/>
      <c r="T377" s="287"/>
      <c r="U377" s="288"/>
      <c r="V377" s="288"/>
      <c r="W377" s="288"/>
      <c r="X377" s="288"/>
      <c r="Y377" s="288"/>
      <c r="Z377" s="288"/>
      <c r="AA377" s="288"/>
      <c r="AB377" s="288"/>
      <c r="AC377" s="288"/>
      <c r="AD377" s="289"/>
      <c r="AE377" s="289"/>
      <c r="AF377" s="289"/>
      <c r="AG377" s="289"/>
      <c r="AH377" s="289"/>
      <c r="AI377" s="289"/>
      <c r="AJ377" s="289"/>
      <c r="AK377" s="289"/>
      <c r="AL377" s="289"/>
      <c r="AM377" s="289"/>
      <c r="AN377" s="289"/>
      <c r="AO377" s="289"/>
      <c r="AP377" s="289"/>
      <c r="AQ377" s="289"/>
      <c r="AR377" s="289"/>
    </row>
    <row r="378">
      <c r="A378" s="280">
        <v>45809.0</v>
      </c>
      <c r="B378" s="280">
        <v>46173.0</v>
      </c>
      <c r="C378" s="281" t="s">
        <v>11</v>
      </c>
      <c r="D378" s="282"/>
      <c r="E378" s="283" t="s">
        <v>731</v>
      </c>
      <c r="F378" s="284" t="s">
        <v>1201</v>
      </c>
      <c r="G378" s="285">
        <v>6.63868621E8</v>
      </c>
      <c r="H378" s="285" t="s">
        <v>1202</v>
      </c>
      <c r="I378" s="284" t="s">
        <v>1203</v>
      </c>
      <c r="J378" s="284" t="s">
        <v>1201</v>
      </c>
      <c r="K378" s="285">
        <v>6.63868621E8</v>
      </c>
      <c r="L378" s="286" t="s">
        <v>1204</v>
      </c>
      <c r="M378" s="287"/>
      <c r="N378" s="287"/>
      <c r="O378" s="287"/>
      <c r="P378" s="287"/>
      <c r="Q378" s="287"/>
      <c r="R378" s="287"/>
      <c r="S378" s="287"/>
      <c r="T378" s="287"/>
      <c r="U378" s="288"/>
      <c r="V378" s="288"/>
      <c r="W378" s="288"/>
      <c r="X378" s="288"/>
      <c r="Y378" s="288"/>
      <c r="Z378" s="288"/>
      <c r="AA378" s="288"/>
      <c r="AB378" s="288"/>
      <c r="AC378" s="288"/>
      <c r="AD378" s="289"/>
      <c r="AE378" s="289"/>
      <c r="AF378" s="289"/>
      <c r="AG378" s="289"/>
      <c r="AH378" s="289"/>
      <c r="AI378" s="289"/>
      <c r="AJ378" s="289"/>
      <c r="AK378" s="289"/>
      <c r="AL378" s="289"/>
      <c r="AM378" s="289"/>
      <c r="AN378" s="289"/>
      <c r="AO378" s="289"/>
      <c r="AP378" s="289"/>
      <c r="AQ378" s="289"/>
      <c r="AR378" s="289"/>
    </row>
    <row r="379">
      <c r="A379" s="280">
        <v>45809.0</v>
      </c>
      <c r="B379" s="280">
        <v>46173.0</v>
      </c>
      <c r="C379" s="281" t="s">
        <v>11</v>
      </c>
      <c r="D379" s="282"/>
      <c r="E379" s="283"/>
      <c r="F379" s="284" t="s">
        <v>1205</v>
      </c>
      <c r="G379" s="285">
        <v>6.43849438E8</v>
      </c>
      <c r="H379" s="285" t="s">
        <v>1206</v>
      </c>
      <c r="I379" s="284" t="s">
        <v>1207</v>
      </c>
      <c r="J379" s="284" t="s">
        <v>1205</v>
      </c>
      <c r="K379" s="285">
        <v>6.43849438E8</v>
      </c>
      <c r="L379" s="286"/>
      <c r="M379" s="287"/>
      <c r="N379" s="287"/>
      <c r="O379" s="287"/>
      <c r="P379" s="287"/>
      <c r="Q379" s="287"/>
      <c r="R379" s="287"/>
      <c r="S379" s="287"/>
      <c r="T379" s="287"/>
      <c r="U379" s="288"/>
      <c r="V379" s="288"/>
      <c r="W379" s="288"/>
      <c r="X379" s="288"/>
      <c r="Y379" s="288"/>
      <c r="Z379" s="288"/>
      <c r="AA379" s="288"/>
      <c r="AB379" s="288"/>
      <c r="AC379" s="288"/>
      <c r="AD379" s="289"/>
      <c r="AE379" s="289"/>
      <c r="AF379" s="289"/>
      <c r="AG379" s="289"/>
      <c r="AH379" s="289"/>
      <c r="AI379" s="289"/>
      <c r="AJ379" s="289"/>
      <c r="AK379" s="289"/>
      <c r="AL379" s="289"/>
      <c r="AM379" s="289"/>
      <c r="AN379" s="289"/>
      <c r="AO379" s="289"/>
      <c r="AP379" s="289"/>
      <c r="AQ379" s="289"/>
      <c r="AR379" s="289"/>
    </row>
    <row r="380">
      <c r="A380" s="280">
        <v>45809.0</v>
      </c>
      <c r="B380" s="280">
        <v>46173.0</v>
      </c>
      <c r="C380" s="281" t="s">
        <v>11</v>
      </c>
      <c r="D380" s="282"/>
      <c r="E380" s="283"/>
      <c r="F380" s="284" t="s">
        <v>1208</v>
      </c>
      <c r="G380" s="285">
        <v>6.62243676E8</v>
      </c>
      <c r="H380" s="285" t="s">
        <v>1209</v>
      </c>
      <c r="I380" s="284" t="s">
        <v>1210</v>
      </c>
      <c r="J380" s="284" t="s">
        <v>1208</v>
      </c>
      <c r="K380" s="285">
        <v>6.61317456E8</v>
      </c>
      <c r="L380" s="286" t="s">
        <v>1211</v>
      </c>
      <c r="M380" s="287"/>
      <c r="N380" s="287"/>
      <c r="O380" s="287"/>
      <c r="P380" s="287"/>
      <c r="Q380" s="287"/>
      <c r="R380" s="287"/>
      <c r="S380" s="287"/>
      <c r="T380" s="287"/>
      <c r="U380" s="288"/>
      <c r="V380" s="288"/>
      <c r="W380" s="288"/>
      <c r="X380" s="288"/>
      <c r="Y380" s="288"/>
      <c r="Z380" s="288"/>
      <c r="AA380" s="288"/>
      <c r="AB380" s="288"/>
      <c r="AC380" s="288"/>
      <c r="AD380" s="289"/>
      <c r="AE380" s="289"/>
      <c r="AF380" s="289"/>
      <c r="AG380" s="289"/>
      <c r="AH380" s="289"/>
      <c r="AI380" s="289"/>
      <c r="AJ380" s="289"/>
      <c r="AK380" s="289"/>
      <c r="AL380" s="289"/>
      <c r="AM380" s="289"/>
      <c r="AN380" s="289"/>
      <c r="AO380" s="289"/>
      <c r="AP380" s="289"/>
      <c r="AQ380" s="289"/>
      <c r="AR380" s="289"/>
    </row>
    <row r="381">
      <c r="A381" s="280">
        <v>45809.0</v>
      </c>
      <c r="B381" s="280">
        <v>46173.0</v>
      </c>
      <c r="C381" s="281" t="s">
        <v>11</v>
      </c>
      <c r="D381" s="282"/>
      <c r="E381" s="283"/>
      <c r="F381" s="284" t="s">
        <v>1212</v>
      </c>
      <c r="G381" s="285">
        <v>6.11126579E8</v>
      </c>
      <c r="H381" s="285" t="s">
        <v>1213</v>
      </c>
      <c r="I381" s="284" t="s">
        <v>1214</v>
      </c>
      <c r="J381" s="284" t="s">
        <v>1212</v>
      </c>
      <c r="K381" s="285">
        <v>6.11126579E8</v>
      </c>
      <c r="L381" s="286"/>
      <c r="M381" s="287"/>
      <c r="N381" s="287"/>
      <c r="O381" s="287"/>
      <c r="P381" s="287"/>
      <c r="Q381" s="287"/>
      <c r="R381" s="287"/>
      <c r="S381" s="287"/>
      <c r="T381" s="287"/>
      <c r="U381" s="288"/>
      <c r="V381" s="288"/>
      <c r="W381" s="288"/>
      <c r="X381" s="288"/>
      <c r="Y381" s="288"/>
      <c r="Z381" s="288"/>
      <c r="AA381" s="288"/>
      <c r="AB381" s="288"/>
      <c r="AC381" s="288"/>
      <c r="AD381" s="289"/>
      <c r="AE381" s="289"/>
      <c r="AF381" s="289"/>
      <c r="AG381" s="289"/>
      <c r="AH381" s="289"/>
      <c r="AI381" s="289"/>
      <c r="AJ381" s="289"/>
      <c r="AK381" s="289"/>
      <c r="AL381" s="289"/>
      <c r="AM381" s="289"/>
      <c r="AN381" s="289"/>
      <c r="AO381" s="289"/>
      <c r="AP381" s="289"/>
      <c r="AQ381" s="289"/>
      <c r="AR381" s="289"/>
    </row>
    <row r="382">
      <c r="A382" s="280">
        <v>45809.0</v>
      </c>
      <c r="B382" s="280">
        <v>46173.0</v>
      </c>
      <c r="C382" s="281" t="s">
        <v>11</v>
      </c>
      <c r="D382" s="282"/>
      <c r="E382" s="283"/>
      <c r="F382" s="284" t="s">
        <v>1215</v>
      </c>
      <c r="G382" s="285">
        <v>6.99988709E8</v>
      </c>
      <c r="H382" s="285" t="s">
        <v>1216</v>
      </c>
      <c r="I382" s="284" t="s">
        <v>1217</v>
      </c>
      <c r="J382" s="284" t="s">
        <v>1215</v>
      </c>
      <c r="K382" s="285">
        <v>6.99988709E8</v>
      </c>
      <c r="L382" s="286"/>
      <c r="M382" s="287"/>
      <c r="N382" s="287"/>
      <c r="O382" s="287"/>
      <c r="P382" s="287"/>
      <c r="Q382" s="287"/>
      <c r="R382" s="287"/>
      <c r="S382" s="287"/>
      <c r="T382" s="287"/>
      <c r="U382" s="288"/>
      <c r="V382" s="288"/>
      <c r="W382" s="288"/>
      <c r="X382" s="288"/>
      <c r="Y382" s="288"/>
      <c r="Z382" s="288"/>
      <c r="AA382" s="288"/>
      <c r="AB382" s="288"/>
      <c r="AC382" s="288"/>
      <c r="AD382" s="289"/>
      <c r="AE382" s="289"/>
      <c r="AF382" s="289"/>
      <c r="AG382" s="289"/>
      <c r="AH382" s="289"/>
      <c r="AI382" s="289"/>
      <c r="AJ382" s="289"/>
      <c r="AK382" s="289"/>
      <c r="AL382" s="289"/>
      <c r="AM382" s="289"/>
      <c r="AN382" s="289"/>
      <c r="AO382" s="289"/>
      <c r="AP382" s="289"/>
      <c r="AQ382" s="289"/>
      <c r="AR382" s="289"/>
    </row>
    <row r="383">
      <c r="A383" s="280">
        <v>45809.0</v>
      </c>
      <c r="B383" s="280">
        <v>46173.0</v>
      </c>
      <c r="C383" s="281" t="s">
        <v>11</v>
      </c>
      <c r="D383" s="282"/>
      <c r="E383" s="283"/>
      <c r="F383" s="284" t="s">
        <v>1218</v>
      </c>
      <c r="G383" s="285">
        <v>6.30042718E8</v>
      </c>
      <c r="H383" s="285" t="s">
        <v>1219</v>
      </c>
      <c r="I383" s="284" t="s">
        <v>1220</v>
      </c>
      <c r="J383" s="284" t="s">
        <v>1221</v>
      </c>
      <c r="K383" s="285">
        <v>6.53917515E8</v>
      </c>
      <c r="L383" s="286" t="s">
        <v>1222</v>
      </c>
      <c r="M383" s="287"/>
      <c r="N383" s="287"/>
      <c r="O383" s="287"/>
      <c r="P383" s="287"/>
      <c r="Q383" s="287"/>
      <c r="R383" s="287"/>
      <c r="S383" s="287"/>
      <c r="T383" s="287"/>
      <c r="U383" s="288"/>
      <c r="V383" s="288"/>
      <c r="W383" s="288"/>
      <c r="X383" s="288"/>
      <c r="Y383" s="288"/>
      <c r="Z383" s="288"/>
      <c r="AA383" s="288"/>
      <c r="AB383" s="288"/>
      <c r="AC383" s="288"/>
      <c r="AD383" s="289"/>
      <c r="AE383" s="289"/>
      <c r="AF383" s="289"/>
      <c r="AG383" s="289"/>
      <c r="AH383" s="289"/>
      <c r="AI383" s="289"/>
      <c r="AJ383" s="289"/>
      <c r="AK383" s="289"/>
      <c r="AL383" s="289"/>
      <c r="AM383" s="289"/>
      <c r="AN383" s="289"/>
      <c r="AO383" s="289"/>
      <c r="AP383" s="289"/>
      <c r="AQ383" s="289"/>
      <c r="AR383" s="289"/>
    </row>
    <row r="384">
      <c r="A384" s="280">
        <v>45809.0</v>
      </c>
      <c r="B384" s="280">
        <v>46173.0</v>
      </c>
      <c r="C384" s="281" t="s">
        <v>11</v>
      </c>
      <c r="D384" s="282"/>
      <c r="E384" s="283"/>
      <c r="F384" s="284" t="s">
        <v>1223</v>
      </c>
      <c r="G384" s="285">
        <v>6.28117586E8</v>
      </c>
      <c r="H384" s="285" t="s">
        <v>1224</v>
      </c>
      <c r="I384" s="284" t="s">
        <v>1225</v>
      </c>
      <c r="J384" s="284" t="s">
        <v>1226</v>
      </c>
      <c r="K384" s="285">
        <v>6.28117586E8</v>
      </c>
      <c r="L384" s="286"/>
      <c r="M384" s="287"/>
      <c r="N384" s="287"/>
      <c r="O384" s="287"/>
      <c r="P384" s="287"/>
      <c r="Q384" s="287"/>
      <c r="R384" s="287"/>
      <c r="S384" s="287"/>
      <c r="T384" s="287"/>
      <c r="U384" s="288"/>
      <c r="V384" s="288"/>
      <c r="W384" s="288"/>
      <c r="X384" s="288"/>
      <c r="Y384" s="288"/>
      <c r="Z384" s="288"/>
      <c r="AA384" s="288"/>
      <c r="AB384" s="288"/>
      <c r="AC384" s="288"/>
      <c r="AD384" s="289"/>
      <c r="AE384" s="289"/>
      <c r="AF384" s="289"/>
      <c r="AG384" s="289"/>
      <c r="AH384" s="289"/>
      <c r="AI384" s="289"/>
      <c r="AJ384" s="289"/>
      <c r="AK384" s="289"/>
      <c r="AL384" s="289"/>
      <c r="AM384" s="289"/>
      <c r="AN384" s="289"/>
      <c r="AO384" s="289"/>
      <c r="AP384" s="289"/>
      <c r="AQ384" s="289"/>
      <c r="AR384" s="289"/>
    </row>
    <row r="385">
      <c r="A385" s="280">
        <v>45809.0</v>
      </c>
      <c r="B385" s="280">
        <v>46173.0</v>
      </c>
      <c r="C385" s="281" t="s">
        <v>11</v>
      </c>
      <c r="D385" s="282"/>
      <c r="E385" s="283"/>
      <c r="F385" s="284" t="s">
        <v>1227</v>
      </c>
      <c r="G385" s="285">
        <v>6.52449055E8</v>
      </c>
      <c r="H385" s="285" t="s">
        <v>1228</v>
      </c>
      <c r="I385" s="284" t="s">
        <v>1229</v>
      </c>
      <c r="J385" s="284" t="s">
        <v>1227</v>
      </c>
      <c r="K385" s="285">
        <v>6.52449055E8</v>
      </c>
      <c r="L385" s="286"/>
      <c r="M385" s="287"/>
      <c r="N385" s="287"/>
      <c r="O385" s="287"/>
      <c r="P385" s="287"/>
      <c r="Q385" s="287"/>
      <c r="R385" s="287"/>
      <c r="S385" s="287"/>
      <c r="T385" s="287"/>
      <c r="U385" s="288"/>
      <c r="V385" s="288"/>
      <c r="W385" s="288"/>
      <c r="X385" s="288"/>
      <c r="Y385" s="288"/>
      <c r="Z385" s="288"/>
      <c r="AA385" s="288"/>
      <c r="AB385" s="288"/>
      <c r="AC385" s="288"/>
      <c r="AD385" s="289"/>
      <c r="AE385" s="289"/>
      <c r="AF385" s="289"/>
      <c r="AG385" s="289"/>
      <c r="AH385" s="289"/>
      <c r="AI385" s="289"/>
      <c r="AJ385" s="289"/>
      <c r="AK385" s="289"/>
      <c r="AL385" s="289"/>
      <c r="AM385" s="289"/>
      <c r="AN385" s="289"/>
      <c r="AO385" s="289"/>
      <c r="AP385" s="289"/>
      <c r="AQ385" s="289"/>
      <c r="AR385" s="289"/>
    </row>
    <row r="386">
      <c r="A386" s="280">
        <v>45809.0</v>
      </c>
      <c r="B386" s="280">
        <v>46173.0</v>
      </c>
      <c r="C386" s="281" t="s">
        <v>11</v>
      </c>
      <c r="D386" s="282"/>
      <c r="E386" s="283"/>
      <c r="F386" s="284" t="s">
        <v>1230</v>
      </c>
      <c r="G386" s="285">
        <v>6.30037527E8</v>
      </c>
      <c r="H386" s="285" t="s">
        <v>1231</v>
      </c>
      <c r="I386" s="284" t="s">
        <v>1232</v>
      </c>
      <c r="J386" s="284" t="s">
        <v>1233</v>
      </c>
      <c r="K386" s="285">
        <v>6.30788562E8</v>
      </c>
      <c r="L386" s="286"/>
      <c r="M386" s="287"/>
      <c r="N386" s="287"/>
      <c r="O386" s="287"/>
      <c r="P386" s="287"/>
      <c r="Q386" s="287"/>
      <c r="R386" s="287"/>
      <c r="S386" s="287"/>
      <c r="T386" s="287"/>
      <c r="U386" s="288"/>
      <c r="V386" s="288"/>
      <c r="W386" s="288"/>
      <c r="X386" s="288"/>
      <c r="Y386" s="288"/>
      <c r="Z386" s="288"/>
      <c r="AA386" s="288"/>
      <c r="AB386" s="288"/>
      <c r="AC386" s="288"/>
      <c r="AD386" s="289"/>
      <c r="AE386" s="289"/>
      <c r="AF386" s="289"/>
      <c r="AG386" s="289"/>
      <c r="AH386" s="289"/>
      <c r="AI386" s="289"/>
      <c r="AJ386" s="289"/>
      <c r="AK386" s="289"/>
      <c r="AL386" s="289"/>
      <c r="AM386" s="289"/>
      <c r="AN386" s="289"/>
      <c r="AO386" s="289"/>
      <c r="AP386" s="289"/>
      <c r="AQ386" s="289"/>
      <c r="AR386" s="289"/>
    </row>
    <row r="387">
      <c r="A387" s="280">
        <v>45809.0</v>
      </c>
      <c r="B387" s="280">
        <v>46173.0</v>
      </c>
      <c r="C387" s="281" t="s">
        <v>11</v>
      </c>
      <c r="D387" s="282"/>
      <c r="E387" s="283"/>
      <c r="F387" s="284" t="s">
        <v>1234</v>
      </c>
      <c r="G387" s="285">
        <v>6.77908588E8</v>
      </c>
      <c r="H387" s="285" t="s">
        <v>1235</v>
      </c>
      <c r="I387" s="284" t="s">
        <v>1236</v>
      </c>
      <c r="J387" s="284" t="s">
        <v>1237</v>
      </c>
      <c r="K387" s="285">
        <v>9.28374026E8</v>
      </c>
      <c r="L387" s="286"/>
      <c r="M387" s="287"/>
      <c r="N387" s="287"/>
      <c r="O387" s="287"/>
      <c r="P387" s="287"/>
      <c r="Q387" s="287"/>
      <c r="R387" s="287"/>
      <c r="S387" s="287"/>
      <c r="T387" s="287"/>
      <c r="U387" s="288"/>
      <c r="V387" s="288"/>
      <c r="W387" s="288"/>
      <c r="X387" s="288"/>
      <c r="Y387" s="288"/>
      <c r="Z387" s="288"/>
      <c r="AA387" s="288"/>
      <c r="AB387" s="288"/>
      <c r="AC387" s="288"/>
      <c r="AD387" s="289"/>
      <c r="AE387" s="289"/>
      <c r="AF387" s="289"/>
      <c r="AG387" s="289"/>
      <c r="AH387" s="289"/>
      <c r="AI387" s="289"/>
      <c r="AJ387" s="289"/>
      <c r="AK387" s="289"/>
      <c r="AL387" s="289"/>
      <c r="AM387" s="289"/>
      <c r="AN387" s="289"/>
      <c r="AO387" s="289"/>
      <c r="AP387" s="289"/>
      <c r="AQ387" s="289"/>
      <c r="AR387" s="289"/>
    </row>
    <row r="388">
      <c r="A388" s="280">
        <v>45809.0</v>
      </c>
      <c r="B388" s="280">
        <v>46173.0</v>
      </c>
      <c r="C388" s="281" t="s">
        <v>11</v>
      </c>
      <c r="D388" s="282"/>
      <c r="E388" s="283"/>
      <c r="F388" s="284" t="s">
        <v>1238</v>
      </c>
      <c r="G388" s="285">
        <v>6.17270102E8</v>
      </c>
      <c r="H388" s="285" t="s">
        <v>1239</v>
      </c>
      <c r="I388" s="284" t="s">
        <v>1240</v>
      </c>
      <c r="J388" s="284" t="s">
        <v>1238</v>
      </c>
      <c r="K388" s="285">
        <v>6.17270102E8</v>
      </c>
      <c r="L388" s="286"/>
      <c r="M388" s="287"/>
      <c r="N388" s="287"/>
      <c r="O388" s="287"/>
      <c r="P388" s="287"/>
      <c r="Q388" s="287"/>
      <c r="R388" s="287"/>
      <c r="S388" s="287"/>
      <c r="T388" s="287"/>
      <c r="U388" s="288"/>
      <c r="V388" s="288"/>
      <c r="W388" s="288"/>
      <c r="X388" s="288"/>
      <c r="Y388" s="288"/>
      <c r="Z388" s="288"/>
      <c r="AA388" s="288"/>
      <c r="AB388" s="288"/>
      <c r="AC388" s="288"/>
      <c r="AD388" s="289"/>
      <c r="AE388" s="289"/>
      <c r="AF388" s="289"/>
      <c r="AG388" s="289"/>
      <c r="AH388" s="289"/>
      <c r="AI388" s="289"/>
      <c r="AJ388" s="289"/>
      <c r="AK388" s="289"/>
      <c r="AL388" s="289"/>
      <c r="AM388" s="289"/>
      <c r="AN388" s="289"/>
      <c r="AO388" s="289"/>
      <c r="AP388" s="289"/>
      <c r="AQ388" s="289"/>
      <c r="AR388" s="289"/>
    </row>
    <row r="389">
      <c r="A389" s="280">
        <v>45809.0</v>
      </c>
      <c r="B389" s="280">
        <v>46173.0</v>
      </c>
      <c r="C389" s="281" t="s">
        <v>11</v>
      </c>
      <c r="D389" s="282"/>
      <c r="E389" s="283"/>
      <c r="F389" s="284" t="s">
        <v>1241</v>
      </c>
      <c r="G389" s="285">
        <v>6.44532623E8</v>
      </c>
      <c r="H389" s="285" t="s">
        <v>1242</v>
      </c>
      <c r="I389" s="284" t="s">
        <v>1243</v>
      </c>
      <c r="J389" s="284" t="s">
        <v>1241</v>
      </c>
      <c r="K389" s="285">
        <v>6.44532623E8</v>
      </c>
      <c r="L389" s="286"/>
      <c r="M389" s="287"/>
      <c r="N389" s="287"/>
      <c r="O389" s="287"/>
      <c r="P389" s="287"/>
      <c r="Q389" s="287"/>
      <c r="R389" s="287"/>
      <c r="S389" s="287"/>
      <c r="T389" s="287"/>
      <c r="U389" s="288"/>
      <c r="V389" s="288"/>
      <c r="W389" s="288"/>
      <c r="X389" s="288"/>
      <c r="Y389" s="288"/>
      <c r="Z389" s="288"/>
      <c r="AA389" s="288"/>
      <c r="AB389" s="288"/>
      <c r="AC389" s="288"/>
      <c r="AD389" s="289"/>
      <c r="AE389" s="289"/>
      <c r="AF389" s="289"/>
      <c r="AG389" s="289"/>
      <c r="AH389" s="289"/>
      <c r="AI389" s="289"/>
      <c r="AJ389" s="289"/>
      <c r="AK389" s="289"/>
      <c r="AL389" s="289"/>
      <c r="AM389" s="289"/>
      <c r="AN389" s="289"/>
      <c r="AO389" s="289"/>
      <c r="AP389" s="289"/>
      <c r="AQ389" s="289"/>
      <c r="AR389" s="289"/>
    </row>
    <row r="390">
      <c r="A390" s="280">
        <v>45809.0</v>
      </c>
      <c r="B390" s="280">
        <v>46173.0</v>
      </c>
      <c r="C390" s="281" t="s">
        <v>11</v>
      </c>
      <c r="D390" s="282"/>
      <c r="E390" s="283"/>
      <c r="F390" s="284" t="s">
        <v>1244</v>
      </c>
      <c r="G390" s="285">
        <v>6.41530434E8</v>
      </c>
      <c r="H390" s="285" t="s">
        <v>1245</v>
      </c>
      <c r="I390" s="284" t="s">
        <v>1246</v>
      </c>
      <c r="J390" s="284" t="s">
        <v>1244</v>
      </c>
      <c r="K390" s="285">
        <v>6.41530434E8</v>
      </c>
      <c r="L390" s="286"/>
      <c r="M390" s="287"/>
      <c r="N390" s="287"/>
      <c r="O390" s="287"/>
      <c r="P390" s="287"/>
      <c r="Q390" s="287"/>
      <c r="R390" s="287"/>
      <c r="S390" s="287"/>
      <c r="T390" s="287"/>
      <c r="U390" s="288"/>
      <c r="V390" s="288"/>
      <c r="W390" s="288"/>
      <c r="X390" s="288"/>
      <c r="Y390" s="288"/>
      <c r="Z390" s="288"/>
      <c r="AA390" s="288"/>
      <c r="AB390" s="288"/>
      <c r="AC390" s="288"/>
      <c r="AD390" s="289"/>
      <c r="AE390" s="289"/>
      <c r="AF390" s="289"/>
      <c r="AG390" s="289"/>
      <c r="AH390" s="289"/>
      <c r="AI390" s="289"/>
      <c r="AJ390" s="289"/>
      <c r="AK390" s="289"/>
      <c r="AL390" s="289"/>
      <c r="AM390" s="289"/>
      <c r="AN390" s="289"/>
      <c r="AO390" s="289"/>
      <c r="AP390" s="289"/>
      <c r="AQ390" s="289"/>
      <c r="AR390" s="289"/>
    </row>
    <row r="391">
      <c r="A391" s="280">
        <v>45809.0</v>
      </c>
      <c r="B391" s="280">
        <v>46173.0</v>
      </c>
      <c r="C391" s="281" t="s">
        <v>11</v>
      </c>
      <c r="D391" s="282"/>
      <c r="E391" s="283" t="s">
        <v>731</v>
      </c>
      <c r="F391" s="284" t="s">
        <v>1247</v>
      </c>
      <c r="G391" s="285">
        <v>6.04380565E8</v>
      </c>
      <c r="H391" s="285" t="s">
        <v>1248</v>
      </c>
      <c r="I391" s="284" t="s">
        <v>1249</v>
      </c>
      <c r="J391" s="284" t="s">
        <v>1247</v>
      </c>
      <c r="K391" s="285">
        <v>6.04380565E8</v>
      </c>
      <c r="L391" s="286"/>
      <c r="M391" s="287"/>
      <c r="N391" s="287"/>
      <c r="O391" s="287"/>
      <c r="P391" s="287"/>
      <c r="Q391" s="287"/>
      <c r="R391" s="287"/>
      <c r="S391" s="287"/>
      <c r="T391" s="287"/>
      <c r="U391" s="288"/>
      <c r="V391" s="288"/>
      <c r="W391" s="288"/>
      <c r="X391" s="288"/>
      <c r="Y391" s="288"/>
      <c r="Z391" s="288"/>
      <c r="AA391" s="288"/>
      <c r="AB391" s="288"/>
      <c r="AC391" s="288"/>
      <c r="AD391" s="289"/>
      <c r="AE391" s="289"/>
      <c r="AF391" s="289"/>
      <c r="AG391" s="289"/>
      <c r="AH391" s="289"/>
      <c r="AI391" s="289"/>
      <c r="AJ391" s="289"/>
      <c r="AK391" s="289"/>
      <c r="AL391" s="289"/>
      <c r="AM391" s="289"/>
      <c r="AN391" s="289"/>
      <c r="AO391" s="289"/>
      <c r="AP391" s="289"/>
      <c r="AQ391" s="289"/>
      <c r="AR391" s="289"/>
    </row>
    <row r="392">
      <c r="A392" s="280">
        <v>45809.0</v>
      </c>
      <c r="B392" s="280">
        <v>46173.0</v>
      </c>
      <c r="C392" s="281" t="s">
        <v>11</v>
      </c>
      <c r="D392" s="282"/>
      <c r="E392" s="283"/>
      <c r="F392" s="284" t="s">
        <v>1250</v>
      </c>
      <c r="G392" s="285">
        <v>6.28804989E8</v>
      </c>
      <c r="H392" s="285" t="s">
        <v>1251</v>
      </c>
      <c r="I392" s="284" t="s">
        <v>1252</v>
      </c>
      <c r="J392" s="284" t="s">
        <v>1250</v>
      </c>
      <c r="K392" s="285">
        <v>6.28804989E8</v>
      </c>
      <c r="L392" s="286" t="s">
        <v>1253</v>
      </c>
      <c r="M392" s="287"/>
      <c r="N392" s="287"/>
      <c r="O392" s="287"/>
      <c r="P392" s="287"/>
      <c r="Q392" s="287"/>
      <c r="R392" s="287"/>
      <c r="S392" s="287"/>
      <c r="T392" s="287"/>
      <c r="U392" s="288"/>
      <c r="V392" s="288"/>
      <c r="W392" s="288"/>
      <c r="X392" s="288"/>
      <c r="Y392" s="288"/>
      <c r="Z392" s="288"/>
      <c r="AA392" s="288"/>
      <c r="AB392" s="288"/>
      <c r="AC392" s="288"/>
      <c r="AD392" s="289"/>
      <c r="AE392" s="289"/>
      <c r="AF392" s="289"/>
      <c r="AG392" s="289"/>
      <c r="AH392" s="289"/>
      <c r="AI392" s="289"/>
      <c r="AJ392" s="289"/>
      <c r="AK392" s="289"/>
      <c r="AL392" s="289"/>
      <c r="AM392" s="289"/>
      <c r="AN392" s="289"/>
      <c r="AO392" s="289"/>
      <c r="AP392" s="289"/>
      <c r="AQ392" s="289"/>
      <c r="AR392" s="289"/>
    </row>
    <row r="393">
      <c r="A393" s="280">
        <v>45809.0</v>
      </c>
      <c r="B393" s="280">
        <v>46173.0</v>
      </c>
      <c r="C393" s="281" t="s">
        <v>11</v>
      </c>
      <c r="D393" s="282"/>
      <c r="E393" s="283" t="s">
        <v>731</v>
      </c>
      <c r="F393" s="284" t="s">
        <v>1254</v>
      </c>
      <c r="G393" s="285">
        <f>+5511995268764</f>
        <v>5511995268764</v>
      </c>
      <c r="H393" s="285" t="s">
        <v>1255</v>
      </c>
      <c r="I393" s="284" t="s">
        <v>1254</v>
      </c>
      <c r="J393" s="284" t="s">
        <v>1254</v>
      </c>
      <c r="K393" s="285">
        <f>+5511995268764</f>
        <v>5511995268764</v>
      </c>
      <c r="L393" s="286"/>
      <c r="M393" s="287"/>
      <c r="N393" s="287"/>
      <c r="O393" s="287"/>
      <c r="P393" s="287"/>
      <c r="Q393" s="287"/>
      <c r="R393" s="287"/>
      <c r="S393" s="287"/>
      <c r="T393" s="287"/>
      <c r="U393" s="288"/>
      <c r="V393" s="288"/>
      <c r="W393" s="288"/>
      <c r="X393" s="288"/>
      <c r="Y393" s="288"/>
      <c r="Z393" s="288"/>
      <c r="AA393" s="288"/>
      <c r="AB393" s="288"/>
      <c r="AC393" s="288"/>
      <c r="AD393" s="289"/>
      <c r="AE393" s="289"/>
      <c r="AF393" s="289"/>
      <c r="AG393" s="289"/>
      <c r="AH393" s="289"/>
      <c r="AI393" s="289"/>
      <c r="AJ393" s="289"/>
      <c r="AK393" s="289"/>
      <c r="AL393" s="289"/>
      <c r="AM393" s="289"/>
      <c r="AN393" s="289"/>
      <c r="AO393" s="289"/>
      <c r="AP393" s="289"/>
      <c r="AQ393" s="289"/>
      <c r="AR393" s="289"/>
    </row>
    <row r="394">
      <c r="A394" s="280"/>
      <c r="B394" s="280"/>
      <c r="C394" s="281"/>
      <c r="D394" s="282"/>
      <c r="E394" s="283"/>
      <c r="F394" s="284"/>
      <c r="G394" s="285"/>
      <c r="H394" s="285"/>
      <c r="I394" s="284"/>
      <c r="J394" s="284"/>
      <c r="K394" s="285"/>
      <c r="L394" s="286"/>
      <c r="M394" s="287"/>
      <c r="N394" s="287"/>
      <c r="O394" s="287"/>
      <c r="P394" s="287"/>
      <c r="Q394" s="287"/>
      <c r="R394" s="287"/>
      <c r="S394" s="287"/>
      <c r="T394" s="287"/>
      <c r="U394" s="288"/>
      <c r="V394" s="288"/>
      <c r="W394" s="288"/>
      <c r="X394" s="288"/>
      <c r="Y394" s="288"/>
      <c r="Z394" s="288"/>
      <c r="AA394" s="288"/>
      <c r="AB394" s="288"/>
      <c r="AC394" s="288"/>
      <c r="AD394" s="289"/>
      <c r="AE394" s="289"/>
      <c r="AF394" s="289"/>
      <c r="AG394" s="289"/>
      <c r="AH394" s="289"/>
      <c r="AI394" s="289"/>
      <c r="AJ394" s="289"/>
      <c r="AK394" s="289"/>
      <c r="AL394" s="289"/>
      <c r="AM394" s="289"/>
      <c r="AN394" s="289"/>
      <c r="AO394" s="289"/>
      <c r="AP394" s="289"/>
      <c r="AQ394" s="289"/>
      <c r="AR394" s="289"/>
    </row>
    <row r="395">
      <c r="A395" s="291"/>
      <c r="B395" s="291"/>
      <c r="C395" s="291"/>
      <c r="D395" s="292"/>
      <c r="E395" s="293"/>
      <c r="F395" s="294"/>
      <c r="G395" s="294"/>
      <c r="H395" s="294"/>
      <c r="I395" s="294"/>
      <c r="J395" s="293"/>
      <c r="K395" s="291"/>
      <c r="L395" s="295"/>
      <c r="M395" s="296"/>
      <c r="N395" s="296"/>
      <c r="O395" s="296"/>
      <c r="P395" s="296"/>
      <c r="Q395" s="296"/>
      <c r="R395" s="296"/>
      <c r="S395" s="296"/>
      <c r="T395" s="296"/>
      <c r="U395" s="297"/>
      <c r="V395" s="297"/>
      <c r="W395" s="297"/>
      <c r="X395" s="297"/>
      <c r="Y395" s="297"/>
      <c r="Z395" s="297"/>
      <c r="AA395" s="297"/>
      <c r="AB395" s="297"/>
      <c r="AC395" s="297"/>
      <c r="AD395" s="298"/>
      <c r="AE395" s="298"/>
      <c r="AF395" s="298"/>
      <c r="AG395" s="298"/>
      <c r="AH395" s="298"/>
      <c r="AI395" s="298"/>
      <c r="AJ395" s="298"/>
      <c r="AK395" s="298"/>
      <c r="AL395" s="298"/>
      <c r="AM395" s="298"/>
      <c r="AN395" s="298"/>
      <c r="AO395" s="298"/>
      <c r="AP395" s="298"/>
      <c r="AQ395" s="298"/>
      <c r="AR395" s="298"/>
    </row>
    <row r="396">
      <c r="A396" s="291"/>
      <c r="B396" s="291"/>
      <c r="C396" s="291"/>
      <c r="D396" s="292"/>
      <c r="E396" s="293"/>
      <c r="F396" s="294"/>
      <c r="G396" s="294"/>
      <c r="H396" s="294"/>
      <c r="I396" s="294"/>
      <c r="J396" s="293"/>
      <c r="K396" s="291"/>
      <c r="L396" s="295"/>
      <c r="M396" s="296"/>
      <c r="N396" s="296"/>
      <c r="O396" s="296"/>
      <c r="P396" s="296"/>
      <c r="Q396" s="296"/>
      <c r="R396" s="296"/>
      <c r="S396" s="296"/>
      <c r="T396" s="296"/>
      <c r="U396" s="297"/>
      <c r="V396" s="297"/>
      <c r="W396" s="297"/>
      <c r="X396" s="297"/>
      <c r="Y396" s="297"/>
      <c r="Z396" s="297"/>
      <c r="AA396" s="297"/>
      <c r="AB396" s="297"/>
      <c r="AC396" s="297"/>
      <c r="AD396" s="298"/>
      <c r="AE396" s="298"/>
      <c r="AF396" s="298"/>
      <c r="AG396" s="298"/>
      <c r="AH396" s="298"/>
      <c r="AI396" s="298"/>
      <c r="AJ396" s="298"/>
      <c r="AK396" s="298"/>
      <c r="AL396" s="298"/>
      <c r="AM396" s="298"/>
      <c r="AN396" s="298"/>
      <c r="AO396" s="298"/>
      <c r="AP396" s="298"/>
      <c r="AQ396" s="298"/>
      <c r="AR396" s="298"/>
    </row>
    <row r="397">
      <c r="A397" s="291"/>
      <c r="B397" s="291"/>
      <c r="C397" s="291"/>
      <c r="D397" s="292"/>
      <c r="E397" s="293"/>
      <c r="F397" s="294"/>
      <c r="G397" s="294"/>
      <c r="H397" s="294"/>
      <c r="I397" s="294"/>
      <c r="J397" s="293"/>
      <c r="K397" s="291"/>
      <c r="L397" s="295"/>
      <c r="M397" s="296"/>
      <c r="N397" s="296"/>
      <c r="O397" s="296"/>
      <c r="P397" s="296"/>
      <c r="Q397" s="296"/>
      <c r="R397" s="296"/>
      <c r="S397" s="296"/>
      <c r="T397" s="296"/>
      <c r="U397" s="297"/>
      <c r="V397" s="297"/>
      <c r="W397" s="297"/>
      <c r="X397" s="297"/>
      <c r="Y397" s="297"/>
      <c r="Z397" s="297"/>
      <c r="AA397" s="297"/>
      <c r="AB397" s="297"/>
      <c r="AC397" s="297"/>
      <c r="AD397" s="298"/>
      <c r="AE397" s="298"/>
      <c r="AF397" s="298"/>
      <c r="AG397" s="298"/>
      <c r="AH397" s="298"/>
      <c r="AI397" s="298"/>
      <c r="AJ397" s="298"/>
      <c r="AK397" s="298"/>
      <c r="AL397" s="298"/>
      <c r="AM397" s="298"/>
      <c r="AN397" s="298"/>
      <c r="AO397" s="298"/>
      <c r="AP397" s="298"/>
      <c r="AQ397" s="298"/>
      <c r="AR397" s="298"/>
    </row>
    <row r="398">
      <c r="A398" s="291"/>
      <c r="B398" s="291"/>
      <c r="C398" s="291"/>
      <c r="D398" s="292"/>
      <c r="E398" s="293"/>
      <c r="F398" s="294"/>
      <c r="G398" s="294"/>
      <c r="H398" s="294"/>
      <c r="I398" s="294"/>
      <c r="J398" s="293"/>
      <c r="K398" s="291"/>
      <c r="L398" s="295"/>
      <c r="M398" s="296"/>
      <c r="N398" s="296"/>
      <c r="O398" s="296"/>
      <c r="P398" s="296"/>
      <c r="Q398" s="296"/>
      <c r="R398" s="296"/>
      <c r="S398" s="296"/>
      <c r="T398" s="296"/>
      <c r="U398" s="297"/>
      <c r="V398" s="297"/>
      <c r="W398" s="297"/>
      <c r="X398" s="297"/>
      <c r="Y398" s="297"/>
      <c r="Z398" s="297"/>
      <c r="AA398" s="297"/>
      <c r="AB398" s="297"/>
      <c r="AC398" s="297"/>
      <c r="AD398" s="298"/>
      <c r="AE398" s="298"/>
      <c r="AF398" s="298"/>
      <c r="AG398" s="298"/>
      <c r="AH398" s="298"/>
      <c r="AI398" s="298"/>
      <c r="AJ398" s="298"/>
      <c r="AK398" s="298"/>
      <c r="AL398" s="298"/>
      <c r="AM398" s="298"/>
      <c r="AN398" s="298"/>
      <c r="AO398" s="298"/>
      <c r="AP398" s="298"/>
      <c r="AQ398" s="298"/>
      <c r="AR398" s="298"/>
    </row>
    <row r="399">
      <c r="A399" s="291"/>
      <c r="B399" s="291"/>
      <c r="C399" s="291"/>
      <c r="D399" s="292"/>
      <c r="E399" s="293"/>
      <c r="F399" s="294"/>
      <c r="G399" s="294"/>
      <c r="H399" s="294"/>
      <c r="I399" s="294"/>
      <c r="J399" s="293"/>
      <c r="K399" s="291"/>
      <c r="L399" s="295"/>
      <c r="M399" s="296"/>
      <c r="N399" s="296"/>
      <c r="O399" s="296"/>
      <c r="P399" s="296"/>
      <c r="Q399" s="296"/>
      <c r="R399" s="296"/>
      <c r="S399" s="296"/>
      <c r="T399" s="296"/>
      <c r="U399" s="297"/>
      <c r="V399" s="297"/>
      <c r="W399" s="297"/>
      <c r="X399" s="297"/>
      <c r="Y399" s="297"/>
      <c r="Z399" s="297"/>
      <c r="AA399" s="297"/>
      <c r="AB399" s="297"/>
      <c r="AC399" s="297"/>
      <c r="AD399" s="298"/>
      <c r="AE399" s="298"/>
      <c r="AF399" s="298"/>
      <c r="AG399" s="298"/>
      <c r="AH399" s="298"/>
      <c r="AI399" s="298"/>
      <c r="AJ399" s="298"/>
      <c r="AK399" s="298"/>
      <c r="AL399" s="298"/>
      <c r="AM399" s="298"/>
      <c r="AN399" s="298"/>
      <c r="AO399" s="298"/>
      <c r="AP399" s="298"/>
      <c r="AQ399" s="298"/>
      <c r="AR399" s="298"/>
    </row>
    <row r="400">
      <c r="A400" s="291"/>
      <c r="B400" s="291"/>
      <c r="C400" s="291"/>
      <c r="D400" s="292"/>
      <c r="E400" s="293"/>
      <c r="F400" s="294"/>
      <c r="G400" s="294"/>
      <c r="H400" s="294"/>
      <c r="I400" s="294"/>
      <c r="J400" s="293"/>
      <c r="K400" s="291"/>
      <c r="L400" s="295"/>
      <c r="M400" s="296"/>
      <c r="N400" s="296"/>
      <c r="O400" s="296"/>
      <c r="P400" s="296"/>
      <c r="Q400" s="296"/>
      <c r="R400" s="296"/>
      <c r="S400" s="296"/>
      <c r="T400" s="296"/>
      <c r="U400" s="297"/>
      <c r="V400" s="297"/>
      <c r="W400" s="297"/>
      <c r="X400" s="297"/>
      <c r="Y400" s="297"/>
      <c r="Z400" s="297"/>
      <c r="AA400" s="297"/>
      <c r="AB400" s="297"/>
      <c r="AC400" s="297"/>
      <c r="AD400" s="298"/>
      <c r="AE400" s="298"/>
      <c r="AF400" s="298"/>
      <c r="AG400" s="298"/>
      <c r="AH400" s="298"/>
      <c r="AI400" s="298"/>
      <c r="AJ400" s="298"/>
      <c r="AK400" s="298"/>
      <c r="AL400" s="298"/>
      <c r="AM400" s="298"/>
      <c r="AN400" s="298"/>
      <c r="AO400" s="298"/>
      <c r="AP400" s="298"/>
      <c r="AQ400" s="298"/>
      <c r="AR400" s="298"/>
    </row>
    <row r="401">
      <c r="A401" s="291"/>
      <c r="B401" s="291"/>
      <c r="C401" s="291"/>
      <c r="D401" s="292"/>
      <c r="E401" s="293"/>
      <c r="F401" s="294"/>
      <c r="G401" s="294"/>
      <c r="H401" s="294"/>
      <c r="I401" s="294"/>
      <c r="J401" s="293"/>
      <c r="K401" s="291"/>
      <c r="L401" s="295"/>
      <c r="M401" s="296"/>
      <c r="N401" s="296"/>
      <c r="O401" s="296"/>
      <c r="P401" s="296"/>
      <c r="Q401" s="296"/>
      <c r="R401" s="296"/>
      <c r="S401" s="296"/>
      <c r="T401" s="296"/>
      <c r="U401" s="297"/>
      <c r="V401" s="297"/>
      <c r="W401" s="297"/>
      <c r="X401" s="297"/>
      <c r="Y401" s="297"/>
      <c r="Z401" s="297"/>
      <c r="AA401" s="297"/>
      <c r="AB401" s="297"/>
      <c r="AC401" s="297"/>
      <c r="AD401" s="298"/>
      <c r="AE401" s="298"/>
      <c r="AF401" s="298"/>
      <c r="AG401" s="298"/>
      <c r="AH401" s="298"/>
      <c r="AI401" s="298"/>
      <c r="AJ401" s="298"/>
      <c r="AK401" s="298"/>
      <c r="AL401" s="298"/>
      <c r="AM401" s="298"/>
      <c r="AN401" s="298"/>
      <c r="AO401" s="298"/>
      <c r="AP401" s="298"/>
      <c r="AQ401" s="298"/>
      <c r="AR401" s="298"/>
    </row>
    <row r="402">
      <c r="A402" s="299"/>
      <c r="B402" s="299"/>
      <c r="C402" s="299"/>
      <c r="D402" s="300" t="s">
        <v>343</v>
      </c>
      <c r="E402" s="301"/>
      <c r="F402" s="302" t="s">
        <v>1256</v>
      </c>
      <c r="G402" s="302">
        <v>6.16396476E8</v>
      </c>
      <c r="H402" s="302" t="s">
        <v>525</v>
      </c>
      <c r="I402" s="302" t="s">
        <v>1257</v>
      </c>
      <c r="J402" s="301" t="s">
        <v>1258</v>
      </c>
      <c r="K402" s="299"/>
      <c r="L402" s="303"/>
      <c r="M402" s="38"/>
      <c r="N402" s="38"/>
      <c r="O402" s="38"/>
      <c r="P402" s="38"/>
      <c r="Q402" s="38"/>
      <c r="R402" s="38"/>
      <c r="S402" s="38"/>
      <c r="T402" s="38"/>
      <c r="U402" s="3"/>
      <c r="V402" s="3"/>
      <c r="W402" s="3"/>
      <c r="X402" s="3"/>
      <c r="Y402" s="3"/>
      <c r="Z402" s="3"/>
      <c r="AA402" s="3"/>
      <c r="AB402" s="3"/>
      <c r="AC402" s="3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</row>
    <row r="403">
      <c r="A403" s="304"/>
      <c r="B403" s="304"/>
      <c r="C403" s="304"/>
      <c r="D403" s="305" t="s">
        <v>1259</v>
      </c>
      <c r="E403" s="306"/>
      <c r="F403" s="307" t="s">
        <v>1260</v>
      </c>
      <c r="G403" s="307">
        <v>6.73497769E8</v>
      </c>
      <c r="H403" s="308" t="s">
        <v>1261</v>
      </c>
      <c r="I403" s="307" t="s">
        <v>1262</v>
      </c>
      <c r="J403" s="304"/>
      <c r="K403" s="304"/>
      <c r="L403" s="309"/>
      <c r="M403" s="310"/>
      <c r="N403" s="310"/>
      <c r="O403" s="310"/>
      <c r="P403" s="310"/>
      <c r="Q403" s="310"/>
      <c r="R403" s="310"/>
      <c r="S403" s="310"/>
      <c r="T403" s="310"/>
      <c r="U403" s="311"/>
      <c r="V403" s="311"/>
      <c r="W403" s="311"/>
      <c r="X403" s="311"/>
      <c r="Y403" s="311"/>
      <c r="Z403" s="311"/>
      <c r="AA403" s="311"/>
      <c r="AB403" s="311"/>
      <c r="AC403" s="311"/>
      <c r="AD403" s="312"/>
      <c r="AE403" s="312"/>
      <c r="AF403" s="312"/>
      <c r="AG403" s="312"/>
      <c r="AH403" s="312"/>
      <c r="AI403" s="312"/>
      <c r="AJ403" s="312"/>
      <c r="AK403" s="312"/>
      <c r="AL403" s="312"/>
      <c r="AM403" s="312"/>
      <c r="AN403" s="312"/>
      <c r="AO403" s="312"/>
      <c r="AP403" s="312"/>
      <c r="AQ403" s="312"/>
      <c r="AR403" s="312"/>
    </row>
    <row r="404">
      <c r="A404" s="299"/>
      <c r="B404" s="299"/>
      <c r="C404" s="299"/>
      <c r="D404" s="300" t="s">
        <v>343</v>
      </c>
      <c r="E404" s="301"/>
      <c r="F404" s="302" t="s">
        <v>1263</v>
      </c>
      <c r="G404" s="302">
        <v>6.4917794E8</v>
      </c>
      <c r="H404" s="302" t="s">
        <v>1264</v>
      </c>
      <c r="I404" s="302" t="s">
        <v>1265</v>
      </c>
      <c r="J404" s="299"/>
      <c r="K404" s="299"/>
      <c r="L404" s="303"/>
      <c r="M404" s="38"/>
      <c r="N404" s="38"/>
      <c r="O404" s="38"/>
      <c r="P404" s="38"/>
      <c r="Q404" s="38"/>
      <c r="R404" s="38"/>
      <c r="S404" s="38"/>
      <c r="T404" s="38"/>
      <c r="U404" s="3"/>
      <c r="V404" s="3"/>
      <c r="W404" s="3"/>
      <c r="X404" s="3"/>
      <c r="Y404" s="3"/>
      <c r="Z404" s="3"/>
      <c r="AA404" s="3"/>
      <c r="AB404" s="3"/>
      <c r="AC404" s="3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</row>
    <row r="405" ht="17.25" customHeight="1">
      <c r="A405" s="299"/>
      <c r="B405" s="299"/>
      <c r="C405" s="299"/>
      <c r="D405" s="300" t="s">
        <v>1266</v>
      </c>
      <c r="E405" s="299"/>
      <c r="F405" s="302" t="s">
        <v>1267</v>
      </c>
      <c r="G405" s="313"/>
      <c r="H405" s="302" t="s">
        <v>1268</v>
      </c>
      <c r="I405" s="302" t="s">
        <v>1269</v>
      </c>
      <c r="J405" s="299"/>
      <c r="K405" s="299"/>
      <c r="L405" s="303"/>
      <c r="M405" s="38"/>
      <c r="N405" s="38"/>
      <c r="O405" s="38"/>
      <c r="P405" s="38"/>
      <c r="Q405" s="38"/>
      <c r="R405" s="38"/>
      <c r="S405" s="38"/>
      <c r="T405" s="38"/>
      <c r="U405" s="3"/>
      <c r="V405" s="3"/>
      <c r="W405" s="3"/>
      <c r="X405" s="3"/>
      <c r="Y405" s="3"/>
      <c r="Z405" s="3"/>
      <c r="AA405" s="3"/>
      <c r="AB405" s="3"/>
      <c r="AC405" s="3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</row>
    <row r="406" ht="17.25" customHeight="1">
      <c r="A406" s="299"/>
      <c r="B406" s="299"/>
      <c r="C406" s="299"/>
      <c r="D406" s="300" t="s">
        <v>343</v>
      </c>
      <c r="E406" s="299"/>
      <c r="F406" s="302" t="s">
        <v>1270</v>
      </c>
      <c r="G406" s="313"/>
      <c r="H406" s="302"/>
      <c r="I406" s="302" t="s">
        <v>1271</v>
      </c>
      <c r="J406" s="299"/>
      <c r="K406" s="299"/>
      <c r="L406" s="303"/>
      <c r="M406" s="38"/>
      <c r="N406" s="38"/>
      <c r="O406" s="38"/>
      <c r="P406" s="38"/>
      <c r="Q406" s="38"/>
      <c r="R406" s="38"/>
      <c r="S406" s="38"/>
      <c r="T406" s="38"/>
      <c r="U406" s="3"/>
      <c r="V406" s="3"/>
      <c r="W406" s="3"/>
      <c r="X406" s="3"/>
      <c r="Y406" s="3"/>
      <c r="Z406" s="3"/>
      <c r="AA406" s="3"/>
      <c r="AB406" s="3"/>
      <c r="AC406" s="3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</row>
    <row r="407">
      <c r="D407" s="314"/>
      <c r="L407" s="315"/>
      <c r="M407" s="38"/>
      <c r="N407" s="38"/>
      <c r="O407" s="38"/>
      <c r="P407" s="38"/>
      <c r="Q407" s="38"/>
      <c r="R407" s="38"/>
      <c r="S407" s="38"/>
      <c r="T407" s="38"/>
      <c r="U407" s="3"/>
      <c r="V407" s="3"/>
      <c r="W407" s="3"/>
      <c r="X407" s="3"/>
      <c r="Y407" s="3"/>
      <c r="Z407" s="3"/>
      <c r="AA407" s="3"/>
      <c r="AB407" s="3"/>
      <c r="AC407" s="3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</row>
    <row r="408">
      <c r="D408" s="314"/>
      <c r="L408" s="315"/>
      <c r="M408" s="38"/>
      <c r="N408" s="38"/>
      <c r="O408" s="38"/>
      <c r="P408" s="38"/>
      <c r="Q408" s="38"/>
      <c r="R408" s="38"/>
      <c r="S408" s="38"/>
      <c r="T408" s="38"/>
      <c r="U408" s="3"/>
      <c r="V408" s="3"/>
      <c r="W408" s="3"/>
      <c r="X408" s="3"/>
      <c r="Y408" s="3"/>
      <c r="Z408" s="3"/>
      <c r="AA408" s="3"/>
      <c r="AB408" s="3"/>
      <c r="AC408" s="3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</row>
    <row r="409">
      <c r="D409" s="314"/>
      <c r="L409" s="315"/>
      <c r="M409" s="38"/>
      <c r="N409" s="38"/>
      <c r="O409" s="38"/>
      <c r="P409" s="38"/>
      <c r="Q409" s="38"/>
      <c r="R409" s="38"/>
      <c r="S409" s="38"/>
      <c r="T409" s="38"/>
      <c r="U409" s="3"/>
      <c r="V409" s="3"/>
      <c r="W409" s="3"/>
      <c r="X409" s="3"/>
      <c r="Y409" s="3"/>
      <c r="Z409" s="3"/>
      <c r="AA409" s="3"/>
      <c r="AB409" s="3"/>
      <c r="AC409" s="3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</row>
    <row r="410">
      <c r="A410" s="316" t="s">
        <v>1272</v>
      </c>
      <c r="B410" s="317">
        <v>45230.0</v>
      </c>
      <c r="C410" s="318" t="s">
        <v>11</v>
      </c>
      <c r="D410" s="316"/>
      <c r="E410" s="318"/>
      <c r="F410" s="318" t="s">
        <v>1273</v>
      </c>
      <c r="G410" s="318">
        <f>573108584272</f>
        <v>573108584272</v>
      </c>
      <c r="H410" s="319"/>
      <c r="I410" s="318"/>
      <c r="J410" s="318"/>
      <c r="K410" s="318"/>
      <c r="L410" s="320"/>
      <c r="M410" s="38"/>
      <c r="N410" s="38"/>
      <c r="O410" s="38"/>
      <c r="P410" s="38"/>
      <c r="Q410" s="38"/>
      <c r="R410" s="38"/>
      <c r="S410" s="38"/>
      <c r="T410" s="38"/>
      <c r="U410" s="3"/>
      <c r="V410" s="3"/>
      <c r="W410" s="3"/>
      <c r="X410" s="3"/>
      <c r="Y410" s="3"/>
      <c r="Z410" s="3"/>
      <c r="AA410" s="3"/>
      <c r="AB410" s="3"/>
      <c r="AC410" s="3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</row>
    <row r="411">
      <c r="A411" s="316" t="s">
        <v>1272</v>
      </c>
      <c r="B411" s="316" t="s">
        <v>1274</v>
      </c>
      <c r="C411" s="318" t="s">
        <v>55</v>
      </c>
      <c r="D411" s="316"/>
      <c r="E411" s="318"/>
      <c r="F411" s="318" t="s">
        <v>1275</v>
      </c>
      <c r="G411" s="318">
        <v>6.66718894E8</v>
      </c>
      <c r="H411" s="319" t="s">
        <v>1276</v>
      </c>
      <c r="I411" s="318"/>
      <c r="J411" s="318" t="s">
        <v>1275</v>
      </c>
      <c r="K411" s="318">
        <v>6.66718894E8</v>
      </c>
      <c r="L411" s="320"/>
      <c r="M411" s="38"/>
      <c r="N411" s="38"/>
      <c r="O411" s="38"/>
      <c r="P411" s="38"/>
      <c r="Q411" s="38"/>
      <c r="R411" s="38"/>
      <c r="S411" s="38"/>
      <c r="T411" s="38"/>
      <c r="U411" s="3"/>
      <c r="V411" s="3"/>
      <c r="W411" s="3"/>
      <c r="X411" s="3"/>
      <c r="Y411" s="3"/>
      <c r="Z411" s="3"/>
      <c r="AA411" s="3"/>
      <c r="AB411" s="3"/>
      <c r="AC411" s="3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</row>
    <row r="412">
      <c r="A412" s="105" t="s">
        <v>1272</v>
      </c>
      <c r="B412" s="106">
        <v>45169.0</v>
      </c>
      <c r="C412" s="107" t="s">
        <v>29</v>
      </c>
      <c r="D412" s="321"/>
      <c r="E412" s="322" t="s">
        <v>1277</v>
      </c>
      <c r="F412" s="107" t="s">
        <v>1278</v>
      </c>
      <c r="G412" s="107"/>
      <c r="H412" s="110" t="s">
        <v>1279</v>
      </c>
      <c r="I412" s="107" t="s">
        <v>1280</v>
      </c>
      <c r="J412" s="107" t="s">
        <v>1278</v>
      </c>
      <c r="K412" s="110">
        <v>6.27264128E8</v>
      </c>
      <c r="L412" s="100"/>
      <c r="M412" s="38"/>
      <c r="N412" s="38"/>
      <c r="O412" s="38"/>
      <c r="P412" s="38"/>
      <c r="Q412" s="38"/>
      <c r="R412" s="38"/>
      <c r="S412" s="38"/>
      <c r="T412" s="38"/>
      <c r="U412" s="3"/>
      <c r="V412" s="3"/>
      <c r="W412" s="3"/>
      <c r="X412" s="3"/>
      <c r="Y412" s="3"/>
      <c r="Z412" s="3"/>
      <c r="AA412" s="3"/>
      <c r="AB412" s="3"/>
      <c r="AC412" s="3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</row>
    <row r="413">
      <c r="A413" s="105" t="s">
        <v>1272</v>
      </c>
      <c r="B413" s="106">
        <v>45169.0</v>
      </c>
      <c r="C413" s="107" t="s">
        <v>55</v>
      </c>
      <c r="D413" s="105"/>
      <c r="E413" s="107"/>
      <c r="F413" s="107" t="s">
        <v>1281</v>
      </c>
      <c r="G413" s="107">
        <v>6.23252759E8</v>
      </c>
      <c r="H413" s="110" t="s">
        <v>1282</v>
      </c>
      <c r="I413" s="107" t="s">
        <v>1281</v>
      </c>
      <c r="J413" s="107" t="s">
        <v>1281</v>
      </c>
      <c r="K413" s="107">
        <v>6.23252759E8</v>
      </c>
      <c r="L413" s="323"/>
      <c r="M413" s="38"/>
      <c r="N413" s="38"/>
      <c r="O413" s="38"/>
      <c r="P413" s="38"/>
      <c r="Q413" s="38"/>
      <c r="R413" s="38"/>
      <c r="S413" s="38"/>
      <c r="T413" s="38"/>
      <c r="U413" s="3"/>
      <c r="V413" s="3"/>
      <c r="W413" s="3"/>
      <c r="X413" s="3"/>
      <c r="Y413" s="3"/>
      <c r="Z413" s="3"/>
      <c r="AA413" s="3"/>
      <c r="AB413" s="3"/>
      <c r="AC413" s="3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</row>
    <row r="414">
      <c r="A414" s="324" t="s">
        <v>1272</v>
      </c>
      <c r="B414" s="325">
        <v>45473.0</v>
      </c>
      <c r="C414" s="326" t="s">
        <v>11</v>
      </c>
      <c r="D414" s="324"/>
      <c r="E414" s="326"/>
      <c r="F414" s="326" t="s">
        <v>1283</v>
      </c>
      <c r="G414" s="327" t="s">
        <v>1284</v>
      </c>
      <c r="H414" s="328" t="s">
        <v>1285</v>
      </c>
      <c r="I414" s="326" t="s">
        <v>1286</v>
      </c>
      <c r="J414" s="326"/>
      <c r="K414" s="326">
        <v>3.7662225E8</v>
      </c>
      <c r="L414" s="329"/>
      <c r="M414" s="38"/>
      <c r="N414" s="38"/>
      <c r="O414" s="38"/>
      <c r="P414" s="38"/>
      <c r="Q414" s="38"/>
      <c r="R414" s="38"/>
      <c r="S414" s="38"/>
      <c r="T414" s="38"/>
      <c r="U414" s="3"/>
      <c r="V414" s="3"/>
      <c r="W414" s="3"/>
      <c r="X414" s="3"/>
      <c r="Y414" s="3"/>
      <c r="Z414" s="3"/>
      <c r="AA414" s="3"/>
      <c r="AB414" s="3"/>
      <c r="AC414" s="3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</row>
    <row r="415">
      <c r="A415" s="316" t="s">
        <v>1272</v>
      </c>
      <c r="B415" s="316" t="s">
        <v>1274</v>
      </c>
      <c r="C415" s="318" t="s">
        <v>55</v>
      </c>
      <c r="D415" s="316"/>
      <c r="E415" s="318"/>
      <c r="F415" s="318" t="s">
        <v>1287</v>
      </c>
      <c r="G415" s="318">
        <v>6.37325751E8</v>
      </c>
      <c r="H415" s="319" t="s">
        <v>1288</v>
      </c>
      <c r="I415" s="318" t="s">
        <v>1289</v>
      </c>
      <c r="J415" s="318" t="s">
        <v>1287</v>
      </c>
      <c r="K415" s="318">
        <v>6.37325751E8</v>
      </c>
      <c r="L415" s="320"/>
      <c r="M415" s="38"/>
      <c r="N415" s="38"/>
      <c r="O415" s="38"/>
      <c r="P415" s="38"/>
      <c r="Q415" s="38"/>
      <c r="R415" s="38"/>
      <c r="S415" s="38"/>
      <c r="T415" s="38"/>
      <c r="U415" s="3"/>
      <c r="V415" s="3"/>
      <c r="W415" s="3"/>
      <c r="X415" s="3"/>
      <c r="Y415" s="3"/>
      <c r="Z415" s="3"/>
      <c r="AA415" s="3"/>
      <c r="AB415" s="3"/>
      <c r="AC415" s="3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</row>
    <row r="416">
      <c r="A416" s="330" t="s">
        <v>1272</v>
      </c>
      <c r="B416" s="331">
        <v>45138.0</v>
      </c>
      <c r="C416" s="332" t="s">
        <v>55</v>
      </c>
      <c r="D416" s="330"/>
      <c r="E416" s="332"/>
      <c r="F416" s="332" t="s">
        <v>1290</v>
      </c>
      <c r="G416" s="332">
        <v>6.16576628E8</v>
      </c>
      <c r="H416" s="333" t="s">
        <v>1291</v>
      </c>
      <c r="I416" s="332" t="s">
        <v>1292</v>
      </c>
      <c r="J416" s="332" t="s">
        <v>1290</v>
      </c>
      <c r="K416" s="332">
        <v>6.16576628E8</v>
      </c>
      <c r="L416" s="90"/>
      <c r="M416" s="38"/>
      <c r="N416" s="38"/>
      <c r="O416" s="38"/>
      <c r="P416" s="38"/>
      <c r="Q416" s="38"/>
      <c r="R416" s="38"/>
      <c r="S416" s="38"/>
      <c r="T416" s="38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66"/>
      <c r="AG416" s="66"/>
      <c r="AH416" s="66"/>
      <c r="AI416" s="66"/>
      <c r="AJ416" s="66"/>
      <c r="AK416" s="66"/>
      <c r="AL416" s="63"/>
      <c r="AM416" s="63"/>
      <c r="AN416" s="63"/>
      <c r="AO416" s="63"/>
      <c r="AP416" s="63"/>
      <c r="AQ416" s="63"/>
      <c r="AR416" s="63"/>
    </row>
    <row r="417">
      <c r="A417" s="105" t="s">
        <v>1272</v>
      </c>
      <c r="B417" s="106">
        <v>45169.0</v>
      </c>
      <c r="C417" s="107" t="s">
        <v>55</v>
      </c>
      <c r="D417" s="105"/>
      <c r="E417" s="107"/>
      <c r="F417" s="107" t="s">
        <v>1293</v>
      </c>
      <c r="G417" s="107">
        <v>6.44310561E8</v>
      </c>
      <c r="H417" s="107"/>
      <c r="I417" s="107" t="s">
        <v>1294</v>
      </c>
      <c r="J417" s="107" t="s">
        <v>1293</v>
      </c>
      <c r="K417" s="107">
        <v>6.44310561E8</v>
      </c>
      <c r="L417" s="323"/>
      <c r="M417" s="38"/>
      <c r="N417" s="38"/>
      <c r="O417" s="38"/>
      <c r="P417" s="38"/>
      <c r="Q417" s="38"/>
      <c r="R417" s="38"/>
      <c r="S417" s="38"/>
      <c r="T417" s="38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>
      <c r="A418" s="316" t="s">
        <v>1272</v>
      </c>
      <c r="B418" s="316" t="s">
        <v>1274</v>
      </c>
      <c r="C418" s="318" t="s">
        <v>55</v>
      </c>
      <c r="D418" s="316"/>
      <c r="E418" s="318"/>
      <c r="F418" s="318" t="s">
        <v>1295</v>
      </c>
      <c r="G418" s="318"/>
      <c r="H418" s="318"/>
      <c r="I418" s="318"/>
      <c r="J418" s="318" t="s">
        <v>1295</v>
      </c>
      <c r="K418" s="318">
        <v>6.93785081E8</v>
      </c>
      <c r="L418" s="320"/>
      <c r="M418" s="38"/>
      <c r="N418" s="38"/>
      <c r="O418" s="38"/>
      <c r="P418" s="38"/>
      <c r="Q418" s="38"/>
      <c r="R418" s="38"/>
      <c r="S418" s="38"/>
      <c r="T418" s="38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>
      <c r="A419" s="45" t="s">
        <v>1272</v>
      </c>
      <c r="B419" s="51">
        <v>45107.0</v>
      </c>
      <c r="C419" s="46" t="s">
        <v>11</v>
      </c>
      <c r="D419" s="45"/>
      <c r="E419" s="46"/>
      <c r="F419" s="46" t="s">
        <v>1296</v>
      </c>
      <c r="G419" s="46">
        <v>6.82458466E8</v>
      </c>
      <c r="H419" s="46"/>
      <c r="I419" s="46" t="s">
        <v>1297</v>
      </c>
      <c r="J419" s="46" t="s">
        <v>1298</v>
      </c>
      <c r="K419" s="52"/>
      <c r="L419" s="334"/>
      <c r="M419" s="38"/>
      <c r="N419" s="38"/>
      <c r="O419" s="38"/>
      <c r="P419" s="38"/>
      <c r="Q419" s="38"/>
      <c r="R419" s="38"/>
      <c r="S419" s="38"/>
      <c r="T419" s="38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>
      <c r="A420" s="172" t="s">
        <v>1272</v>
      </c>
      <c r="B420" s="335">
        <v>45107.0</v>
      </c>
      <c r="C420" s="173" t="s">
        <v>55</v>
      </c>
      <c r="D420" s="172"/>
      <c r="E420" s="173"/>
      <c r="F420" s="173" t="s">
        <v>1299</v>
      </c>
      <c r="G420" s="173">
        <v>6.37537642E8</v>
      </c>
      <c r="H420" s="173"/>
      <c r="I420" s="173" t="s">
        <v>1300</v>
      </c>
      <c r="J420" s="173" t="s">
        <v>1299</v>
      </c>
      <c r="K420" s="173">
        <v>6.37537642E8</v>
      </c>
      <c r="L420" s="174"/>
      <c r="M420" s="38"/>
      <c r="N420" s="38"/>
      <c r="O420" s="38"/>
      <c r="P420" s="38"/>
      <c r="Q420" s="38"/>
      <c r="R420" s="38"/>
      <c r="S420" s="38"/>
      <c r="T420" s="38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>
      <c r="A421" s="336" t="s">
        <v>1301</v>
      </c>
      <c r="B421" s="337">
        <v>45016.0</v>
      </c>
      <c r="C421" s="338" t="s">
        <v>11</v>
      </c>
      <c r="D421" s="336"/>
      <c r="E421" s="338"/>
      <c r="F421" s="338" t="s">
        <v>1302</v>
      </c>
      <c r="G421" s="338">
        <v>6.86388169E8</v>
      </c>
      <c r="H421" s="338"/>
      <c r="I421" s="338"/>
      <c r="J421" s="338" t="s">
        <v>1302</v>
      </c>
      <c r="K421" s="339">
        <v>6.86388169E8</v>
      </c>
      <c r="L421" s="340"/>
      <c r="M421" s="341"/>
      <c r="N421" s="342"/>
      <c r="O421" s="342"/>
      <c r="P421" s="343"/>
      <c r="Q421" s="344"/>
      <c r="R421" s="342"/>
      <c r="S421" s="342"/>
      <c r="T421" s="342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>
      <c r="A422" s="316" t="s">
        <v>1301</v>
      </c>
      <c r="B422" s="317">
        <v>45077.0</v>
      </c>
      <c r="C422" s="318" t="s">
        <v>11</v>
      </c>
      <c r="D422" s="321"/>
      <c r="E422" s="322" t="s">
        <v>1303</v>
      </c>
      <c r="F422" s="318" t="s">
        <v>337</v>
      </c>
      <c r="G422" s="318"/>
      <c r="H422" s="318"/>
      <c r="I422" s="318" t="s">
        <v>1304</v>
      </c>
      <c r="J422" s="318" t="s">
        <v>1305</v>
      </c>
      <c r="K422" s="319">
        <v>6.24470432E8</v>
      </c>
      <c r="L422" s="320"/>
      <c r="M422" s="341"/>
      <c r="N422" s="3"/>
      <c r="O422" s="3"/>
      <c r="P422" s="3"/>
      <c r="Q422" s="3"/>
      <c r="R422" s="3"/>
      <c r="S422" s="3"/>
      <c r="T422" s="345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>
      <c r="A423" s="316" t="s">
        <v>1272</v>
      </c>
      <c r="B423" s="317">
        <v>45077.0</v>
      </c>
      <c r="C423" s="318" t="s">
        <v>29</v>
      </c>
      <c r="D423" s="316"/>
      <c r="E423" s="318"/>
      <c r="F423" s="318" t="s">
        <v>1306</v>
      </c>
      <c r="G423" s="318">
        <v>6.1836947E8</v>
      </c>
      <c r="H423" s="318"/>
      <c r="I423" s="318" t="s">
        <v>1229</v>
      </c>
      <c r="J423" s="318" t="s">
        <v>1306</v>
      </c>
      <c r="K423" s="319">
        <v>6.1836947E8</v>
      </c>
      <c r="L423" s="320"/>
      <c r="M423" s="341"/>
      <c r="N423" s="3"/>
      <c r="O423" s="3"/>
      <c r="P423" s="3"/>
      <c r="Q423" s="3"/>
      <c r="R423" s="3"/>
      <c r="S423" s="3"/>
      <c r="T423" s="345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>
      <c r="A424" s="336" t="s">
        <v>1272</v>
      </c>
      <c r="B424" s="337">
        <v>45016.0</v>
      </c>
      <c r="C424" s="338" t="s">
        <v>29</v>
      </c>
      <c r="D424" s="336"/>
      <c r="E424" s="338"/>
      <c r="F424" s="338" t="s">
        <v>1307</v>
      </c>
      <c r="G424" s="338">
        <v>9.56094285E8</v>
      </c>
      <c r="H424" s="338"/>
      <c r="I424" s="338" t="s">
        <v>1308</v>
      </c>
      <c r="J424" s="338" t="s">
        <v>1309</v>
      </c>
      <c r="K424" s="339">
        <v>9.56094285E8</v>
      </c>
      <c r="L424" s="340"/>
      <c r="M424" s="341"/>
      <c r="N424" s="3"/>
      <c r="O424" s="3"/>
      <c r="P424" s="345"/>
      <c r="Q424" s="6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>
      <c r="A425" s="172" t="s">
        <v>1272</v>
      </c>
      <c r="B425" s="335">
        <v>45046.0</v>
      </c>
      <c r="C425" s="173" t="s">
        <v>11</v>
      </c>
      <c r="D425" s="172"/>
      <c r="E425" s="173"/>
      <c r="F425" s="173" t="s">
        <v>1310</v>
      </c>
      <c r="G425" s="173">
        <v>6.41153368E8</v>
      </c>
      <c r="H425" s="173"/>
      <c r="I425" s="173" t="s">
        <v>1311</v>
      </c>
      <c r="J425" s="173" t="s">
        <v>1310</v>
      </c>
      <c r="K425" s="346">
        <v>6.41153368E8</v>
      </c>
      <c r="L425" s="174"/>
      <c r="M425" s="341"/>
      <c r="N425" s="3"/>
      <c r="O425" s="3"/>
      <c r="P425" s="345"/>
      <c r="Q425" s="6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>
      <c r="A426" s="336" t="s">
        <v>1272</v>
      </c>
      <c r="B426" s="337">
        <v>45016.0</v>
      </c>
      <c r="C426" s="338" t="s">
        <v>29</v>
      </c>
      <c r="D426" s="336"/>
      <c r="E426" s="338"/>
      <c r="F426" s="338" t="s">
        <v>1312</v>
      </c>
      <c r="G426" s="338">
        <v>6.74500657E8</v>
      </c>
      <c r="H426" s="338"/>
      <c r="I426" s="338" t="s">
        <v>1313</v>
      </c>
      <c r="J426" s="338"/>
      <c r="K426" s="339">
        <v>6.74500657E8</v>
      </c>
      <c r="L426" s="340"/>
      <c r="M426" s="341"/>
      <c r="N426" s="3"/>
      <c r="O426" s="3"/>
      <c r="P426" s="345"/>
      <c r="Q426" s="6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>
      <c r="A427" s="330" t="s">
        <v>1314</v>
      </c>
      <c r="B427" s="331">
        <v>45260.0</v>
      </c>
      <c r="C427" s="332" t="s">
        <v>11</v>
      </c>
      <c r="D427" s="321"/>
      <c r="E427" s="322" t="s">
        <v>1315</v>
      </c>
      <c r="F427" s="332" t="s">
        <v>1316</v>
      </c>
      <c r="G427" s="332">
        <v>6.10240101E8</v>
      </c>
      <c r="H427" s="332"/>
      <c r="I427" s="332" t="s">
        <v>1317</v>
      </c>
      <c r="J427" s="332" t="s">
        <v>1316</v>
      </c>
      <c r="K427" s="332">
        <v>6.10240101E8</v>
      </c>
      <c r="L427" s="90" t="s">
        <v>1318</v>
      </c>
      <c r="M427" s="341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>
      <c r="D428" s="314"/>
      <c r="L428" s="315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>
      <c r="A429" s="316" t="s">
        <v>1319</v>
      </c>
      <c r="B429" s="316"/>
      <c r="C429" s="318" t="s">
        <v>11</v>
      </c>
      <c r="D429" s="316"/>
      <c r="E429" s="318"/>
      <c r="F429" s="318" t="s">
        <v>1320</v>
      </c>
      <c r="G429" s="318">
        <f>+244943967670</f>
        <v>244943967670</v>
      </c>
      <c r="H429" s="318"/>
      <c r="I429" s="318" t="s">
        <v>1321</v>
      </c>
      <c r="J429" s="318"/>
      <c r="K429" s="319">
        <f>+244943967670</f>
        <v>244943967670</v>
      </c>
      <c r="L429" s="347"/>
      <c r="M429" s="348"/>
      <c r="N429" s="6"/>
      <c r="O429" s="6"/>
      <c r="P429" s="6"/>
      <c r="Q429" s="6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>
      <c r="A430" s="316" t="s">
        <v>1272</v>
      </c>
      <c r="B430" s="316"/>
      <c r="C430" s="318" t="s">
        <v>1322</v>
      </c>
      <c r="D430" s="316"/>
      <c r="E430" s="318"/>
      <c r="F430" s="318" t="s">
        <v>1323</v>
      </c>
      <c r="G430" s="318"/>
      <c r="H430" s="318"/>
      <c r="I430" s="318" t="s">
        <v>1324</v>
      </c>
      <c r="J430" s="318"/>
      <c r="K430" s="319"/>
      <c r="L430" s="347"/>
      <c r="M430" s="348"/>
      <c r="N430" s="6"/>
      <c r="O430" s="6"/>
      <c r="P430" s="6"/>
      <c r="Q430" s="6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>
      <c r="A431" s="316" t="s">
        <v>1272</v>
      </c>
      <c r="B431" s="316"/>
      <c r="C431" s="318" t="s">
        <v>1322</v>
      </c>
      <c r="D431" s="316"/>
      <c r="E431" s="318"/>
      <c r="F431" s="318" t="s">
        <v>1325</v>
      </c>
      <c r="G431" s="318"/>
      <c r="H431" s="318"/>
      <c r="I431" s="318" t="s">
        <v>1326</v>
      </c>
      <c r="J431" s="318"/>
      <c r="K431" s="319"/>
      <c r="L431" s="347"/>
      <c r="M431" s="348"/>
      <c r="N431" s="6"/>
      <c r="O431" s="6"/>
      <c r="P431" s="6"/>
      <c r="Q431" s="6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>
      <c r="A432" s="316" t="s">
        <v>1272</v>
      </c>
      <c r="B432" s="316"/>
      <c r="C432" s="318" t="s">
        <v>1322</v>
      </c>
      <c r="D432" s="316"/>
      <c r="E432" s="318"/>
      <c r="F432" s="318" t="s">
        <v>1327</v>
      </c>
      <c r="G432" s="318"/>
      <c r="H432" s="318"/>
      <c r="I432" s="318" t="s">
        <v>1327</v>
      </c>
      <c r="J432" s="318"/>
      <c r="K432" s="319"/>
      <c r="L432" s="347"/>
      <c r="M432" s="348"/>
      <c r="N432" s="6"/>
      <c r="O432" s="6"/>
      <c r="P432" s="6"/>
      <c r="Q432" s="6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>
      <c r="A433" s="316" t="s">
        <v>1272</v>
      </c>
      <c r="B433" s="316"/>
      <c r="C433" s="318" t="s">
        <v>1322</v>
      </c>
      <c r="D433" s="316"/>
      <c r="E433" s="318"/>
      <c r="F433" s="318" t="s">
        <v>1328</v>
      </c>
      <c r="G433" s="318"/>
      <c r="H433" s="318"/>
      <c r="I433" s="318" t="s">
        <v>1329</v>
      </c>
      <c r="J433" s="318"/>
      <c r="K433" s="319"/>
      <c r="L433" s="347"/>
      <c r="M433" s="348"/>
      <c r="N433" s="6"/>
      <c r="O433" s="6"/>
      <c r="P433" s="6"/>
      <c r="Q433" s="6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>
      <c r="A434" s="316" t="s">
        <v>1272</v>
      </c>
      <c r="B434" s="316"/>
      <c r="C434" s="318" t="s">
        <v>1322</v>
      </c>
      <c r="D434" s="316"/>
      <c r="E434" s="318"/>
      <c r="F434" s="318" t="s">
        <v>1330</v>
      </c>
      <c r="G434" s="318"/>
      <c r="H434" s="318"/>
      <c r="I434" s="318"/>
      <c r="J434" s="318"/>
      <c r="K434" s="319"/>
      <c r="L434" s="347"/>
      <c r="M434" s="348"/>
      <c r="N434" s="6"/>
      <c r="O434" s="6"/>
      <c r="P434" s="6"/>
      <c r="Q434" s="6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>
      <c r="A435" s="316" t="s">
        <v>1272</v>
      </c>
      <c r="B435" s="316"/>
      <c r="C435" s="318" t="s">
        <v>1322</v>
      </c>
      <c r="D435" s="316"/>
      <c r="E435" s="318"/>
      <c r="F435" s="318" t="s">
        <v>1331</v>
      </c>
      <c r="G435" s="318"/>
      <c r="H435" s="318"/>
      <c r="I435" s="318"/>
      <c r="J435" s="318"/>
      <c r="K435" s="319"/>
      <c r="L435" s="347"/>
      <c r="M435" s="348"/>
      <c r="N435" s="6"/>
      <c r="O435" s="6"/>
      <c r="P435" s="6"/>
      <c r="Q435" s="6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>
      <c r="A436" s="316" t="s">
        <v>1319</v>
      </c>
      <c r="B436" s="316"/>
      <c r="C436" s="318" t="s">
        <v>1322</v>
      </c>
      <c r="D436" s="316"/>
      <c r="E436" s="318"/>
      <c r="F436" s="318" t="s">
        <v>1332</v>
      </c>
      <c r="G436" s="318">
        <v>6.41940101E8</v>
      </c>
      <c r="H436" s="318"/>
      <c r="I436" s="318" t="s">
        <v>1333</v>
      </c>
      <c r="J436" s="318"/>
      <c r="K436" s="319">
        <v>6.41940101E8</v>
      </c>
      <c r="L436" s="347"/>
      <c r="M436" s="348"/>
      <c r="N436" s="6"/>
      <c r="O436" s="6"/>
      <c r="P436" s="6"/>
      <c r="Q436" s="6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>
      <c r="A437" s="316" t="s">
        <v>1272</v>
      </c>
      <c r="B437" s="316"/>
      <c r="C437" s="318" t="s">
        <v>55</v>
      </c>
      <c r="D437" s="316"/>
      <c r="E437" s="318"/>
      <c r="F437" s="318" t="s">
        <v>1334</v>
      </c>
      <c r="G437" s="318"/>
      <c r="H437" s="318"/>
      <c r="I437" s="318"/>
      <c r="J437" s="318"/>
      <c r="K437" s="319"/>
      <c r="L437" s="347"/>
      <c r="M437" s="348"/>
      <c r="N437" s="6"/>
      <c r="O437" s="6"/>
      <c r="P437" s="6"/>
      <c r="Q437" s="6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>
      <c r="A438" s="316" t="s">
        <v>1272</v>
      </c>
      <c r="B438" s="316"/>
      <c r="C438" s="318" t="s">
        <v>11</v>
      </c>
      <c r="D438" s="316"/>
      <c r="E438" s="318"/>
      <c r="F438" s="318" t="s">
        <v>1335</v>
      </c>
      <c r="G438" s="318">
        <v>6.28113594E8</v>
      </c>
      <c r="H438" s="318"/>
      <c r="I438" s="318" t="s">
        <v>1336</v>
      </c>
      <c r="J438" s="318" t="s">
        <v>1335</v>
      </c>
      <c r="K438" s="319">
        <v>6.28113594E8</v>
      </c>
      <c r="L438" s="347"/>
      <c r="M438" s="348"/>
      <c r="N438" s="6"/>
      <c r="O438" s="6"/>
      <c r="P438" s="6"/>
      <c r="Q438" s="6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>
      <c r="A439" s="316" t="s">
        <v>1272</v>
      </c>
      <c r="B439" s="316"/>
      <c r="C439" s="318" t="s">
        <v>1322</v>
      </c>
      <c r="D439" s="316"/>
      <c r="E439" s="318"/>
      <c r="F439" s="318" t="s">
        <v>1337</v>
      </c>
      <c r="G439" s="318"/>
      <c r="H439" s="318"/>
      <c r="I439" s="318" t="s">
        <v>1337</v>
      </c>
      <c r="J439" s="318"/>
      <c r="K439" s="319"/>
      <c r="L439" s="347"/>
      <c r="M439" s="348"/>
      <c r="N439" s="6"/>
      <c r="O439" s="6"/>
      <c r="P439" s="6"/>
      <c r="Q439" s="6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>
      <c r="A440" s="316" t="s">
        <v>1272</v>
      </c>
      <c r="B440" s="316"/>
      <c r="C440" s="318" t="s">
        <v>55</v>
      </c>
      <c r="D440" s="316"/>
      <c r="E440" s="318"/>
      <c r="F440" s="318" t="s">
        <v>1338</v>
      </c>
      <c r="G440" s="318"/>
      <c r="H440" s="318"/>
      <c r="I440" s="318"/>
      <c r="J440" s="318"/>
      <c r="K440" s="319"/>
      <c r="L440" s="347"/>
      <c r="M440" s="348"/>
      <c r="N440" s="6"/>
      <c r="O440" s="6"/>
      <c r="P440" s="6"/>
      <c r="Q440" s="6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>
      <c r="A441" s="316" t="s">
        <v>1272</v>
      </c>
      <c r="B441" s="317">
        <v>44713.0</v>
      </c>
      <c r="C441" s="318" t="s">
        <v>11</v>
      </c>
      <c r="D441" s="316"/>
      <c r="E441" s="318"/>
      <c r="F441" s="318" t="s">
        <v>1339</v>
      </c>
      <c r="G441" s="318"/>
      <c r="H441" s="318"/>
      <c r="I441" s="318" t="s">
        <v>1340</v>
      </c>
      <c r="J441" s="318"/>
      <c r="K441" s="319"/>
      <c r="L441" s="320" t="s">
        <v>1341</v>
      </c>
      <c r="M441" s="349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>
      <c r="A442" s="350" t="s">
        <v>1272</v>
      </c>
      <c r="B442" s="351">
        <v>44743.0</v>
      </c>
      <c r="C442" s="352" t="s">
        <v>29</v>
      </c>
      <c r="D442" s="350"/>
      <c r="E442" s="352"/>
      <c r="F442" s="352" t="s">
        <v>1342</v>
      </c>
      <c r="G442" s="352"/>
      <c r="H442" s="352"/>
      <c r="I442" s="352" t="s">
        <v>1343</v>
      </c>
      <c r="J442" s="352"/>
      <c r="K442" s="353"/>
      <c r="L442" s="354"/>
      <c r="M442" s="341"/>
      <c r="N442" s="3"/>
      <c r="O442" s="3"/>
      <c r="P442" s="3"/>
      <c r="Q442" s="3"/>
      <c r="R442" s="3"/>
      <c r="S442" s="3"/>
      <c r="T442" s="345"/>
      <c r="U442" s="6"/>
      <c r="V442" s="345"/>
      <c r="W442" s="6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>
      <c r="A443" s="350" t="s">
        <v>1272</v>
      </c>
      <c r="B443" s="351">
        <v>44743.0</v>
      </c>
      <c r="C443" s="352" t="s">
        <v>55</v>
      </c>
      <c r="D443" s="350"/>
      <c r="E443" s="352"/>
      <c r="F443" s="352" t="s">
        <v>58</v>
      </c>
      <c r="G443" s="352"/>
      <c r="H443" s="352"/>
      <c r="I443" s="352" t="s">
        <v>1344</v>
      </c>
      <c r="J443" s="352"/>
      <c r="K443" s="353"/>
      <c r="L443" s="354"/>
      <c r="M443" s="341"/>
      <c r="N443" s="3"/>
      <c r="O443" s="3"/>
      <c r="P443" s="3"/>
      <c r="Q443" s="3"/>
      <c r="R443" s="3"/>
      <c r="S443" s="3"/>
      <c r="T443" s="345"/>
      <c r="U443" s="6"/>
      <c r="V443" s="345"/>
      <c r="W443" s="6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>
      <c r="A444" s="355" t="s">
        <v>1272</v>
      </c>
      <c r="B444" s="356">
        <v>44682.0</v>
      </c>
      <c r="C444" s="357" t="s">
        <v>55</v>
      </c>
      <c r="D444" s="355"/>
      <c r="E444" s="357"/>
      <c r="F444" s="357" t="s">
        <v>1345</v>
      </c>
      <c r="G444" s="357"/>
      <c r="H444" s="357"/>
      <c r="I444" s="357"/>
      <c r="J444" s="357" t="s">
        <v>1345</v>
      </c>
      <c r="K444" s="358">
        <v>6.91881894E8</v>
      </c>
      <c r="L444" s="359"/>
      <c r="M444" s="341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>
      <c r="A445" s="105" t="s">
        <v>1272</v>
      </c>
      <c r="B445" s="106">
        <v>44985.0</v>
      </c>
      <c r="C445" s="107" t="s">
        <v>29</v>
      </c>
      <c r="D445" s="105"/>
      <c r="E445" s="107"/>
      <c r="F445" s="107" t="s">
        <v>1346</v>
      </c>
      <c r="G445" s="107">
        <v>6.44583427E8</v>
      </c>
      <c r="H445" s="107"/>
      <c r="I445" s="107" t="s">
        <v>1347</v>
      </c>
      <c r="J445" s="107" t="s">
        <v>1346</v>
      </c>
      <c r="K445" s="110">
        <v>6.44583427E8</v>
      </c>
      <c r="L445" s="100"/>
      <c r="M445" s="341"/>
      <c r="N445" s="345"/>
      <c r="O445" s="6"/>
      <c r="P445" s="345"/>
      <c r="Q445" s="6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>
      <c r="A446" s="105" t="s">
        <v>1272</v>
      </c>
      <c r="B446" s="106">
        <v>45169.0</v>
      </c>
      <c r="C446" s="107" t="s">
        <v>55</v>
      </c>
      <c r="D446" s="105"/>
      <c r="E446" s="107"/>
      <c r="F446" s="107" t="s">
        <v>1348</v>
      </c>
      <c r="G446" s="107">
        <v>6.0162092E8</v>
      </c>
      <c r="H446" s="107"/>
      <c r="I446" s="107" t="s">
        <v>1349</v>
      </c>
      <c r="J446" s="107" t="s">
        <v>1350</v>
      </c>
      <c r="K446" s="107">
        <v>6.58949009E8</v>
      </c>
      <c r="L446" s="100" t="s">
        <v>1351</v>
      </c>
      <c r="M446" s="349"/>
      <c r="N446" s="345"/>
      <c r="O446" s="6"/>
      <c r="P446" s="345"/>
      <c r="Q446" s="6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>
      <c r="A447" s="360" t="s">
        <v>1272</v>
      </c>
      <c r="B447" s="361">
        <v>44865.0</v>
      </c>
      <c r="C447" s="362" t="s">
        <v>55</v>
      </c>
      <c r="D447" s="360"/>
      <c r="E447" s="362"/>
      <c r="F447" s="362" t="s">
        <v>1352</v>
      </c>
      <c r="G447" s="362"/>
      <c r="H447" s="362"/>
      <c r="I447" s="362"/>
      <c r="J447" s="362" t="s">
        <v>1352</v>
      </c>
      <c r="K447" s="363"/>
      <c r="L447" s="364"/>
      <c r="M447" s="341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>
      <c r="A448" s="360" t="s">
        <v>1319</v>
      </c>
      <c r="B448" s="361">
        <v>44865.0</v>
      </c>
      <c r="C448" s="362" t="s">
        <v>55</v>
      </c>
      <c r="D448" s="360"/>
      <c r="E448" s="362"/>
      <c r="F448" s="362" t="s">
        <v>1353</v>
      </c>
      <c r="G448" s="362"/>
      <c r="H448" s="362"/>
      <c r="I448" s="362" t="s">
        <v>1354</v>
      </c>
      <c r="J448" s="362" t="s">
        <v>1353</v>
      </c>
      <c r="K448" s="363" t="str">
        <f>+351 924134576</f>
        <v>#ERROR!</v>
      </c>
      <c r="L448" s="364"/>
      <c r="M448" s="341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>
      <c r="A449" s="360" t="s">
        <v>1319</v>
      </c>
      <c r="B449" s="361">
        <v>44865.0</v>
      </c>
      <c r="C449" s="362" t="s">
        <v>55</v>
      </c>
      <c r="D449" s="360"/>
      <c r="E449" s="362"/>
      <c r="F449" s="362" t="s">
        <v>1355</v>
      </c>
      <c r="G449" s="362">
        <v>6.44229772E8</v>
      </c>
      <c r="H449" s="362"/>
      <c r="I449" s="362" t="s">
        <v>1355</v>
      </c>
      <c r="J449" s="362" t="s">
        <v>1356</v>
      </c>
      <c r="K449" s="363">
        <v>6.44229772E8</v>
      </c>
      <c r="L449" s="365" t="s">
        <v>1357</v>
      </c>
      <c r="M449" s="341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>
      <c r="A450" s="366"/>
      <c r="B450" s="366"/>
      <c r="C450" s="318" t="s">
        <v>1322</v>
      </c>
      <c r="D450" s="316"/>
      <c r="E450" s="318"/>
      <c r="F450" s="318" t="s">
        <v>1358</v>
      </c>
      <c r="G450" s="318">
        <v>6.88757033E8</v>
      </c>
      <c r="H450" s="318"/>
      <c r="I450" s="318"/>
      <c r="J450" s="318" t="s">
        <v>1358</v>
      </c>
      <c r="K450" s="318">
        <v>6.88757033E8</v>
      </c>
      <c r="L450" s="347"/>
      <c r="M450" s="341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>
      <c r="A451" s="335">
        <v>44866.0</v>
      </c>
      <c r="B451" s="335">
        <v>45230.0</v>
      </c>
      <c r="C451" s="173" t="s">
        <v>11</v>
      </c>
      <c r="D451" s="172"/>
      <c r="E451" s="173"/>
      <c r="F451" s="173" t="s">
        <v>1359</v>
      </c>
      <c r="G451" s="173"/>
      <c r="H451" s="173"/>
      <c r="I451" s="173" t="s">
        <v>1360</v>
      </c>
      <c r="J451" s="173" t="s">
        <v>1359</v>
      </c>
      <c r="K451" s="173">
        <v>6.86476392E8</v>
      </c>
      <c r="L451" s="174"/>
      <c r="M451" s="349"/>
      <c r="N451" s="3"/>
      <c r="O451" s="3"/>
      <c r="P451" s="3"/>
      <c r="Q451" s="367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>
      <c r="A452" s="51">
        <v>44562.0</v>
      </c>
      <c r="B452" s="45" t="s">
        <v>1361</v>
      </c>
      <c r="C452" s="46" t="s">
        <v>11</v>
      </c>
      <c r="D452" s="45"/>
      <c r="E452" s="46"/>
      <c r="F452" s="46" t="s">
        <v>1362</v>
      </c>
      <c r="G452" s="46"/>
      <c r="H452" s="46"/>
      <c r="I452" s="46" t="s">
        <v>1363</v>
      </c>
      <c r="J452" s="46"/>
      <c r="K452" s="46"/>
      <c r="L452" s="334"/>
      <c r="M452" s="341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>
      <c r="A453" s="368">
        <v>44866.0</v>
      </c>
      <c r="B453" s="369" t="s">
        <v>1361</v>
      </c>
      <c r="C453" s="370" t="s">
        <v>55</v>
      </c>
      <c r="D453" s="369"/>
      <c r="E453" s="370"/>
      <c r="F453" s="370" t="s">
        <v>1316</v>
      </c>
      <c r="G453" s="370"/>
      <c r="H453" s="370"/>
      <c r="I453" s="370"/>
      <c r="J453" s="370"/>
      <c r="K453" s="371"/>
      <c r="L453" s="372"/>
      <c r="M453" s="341"/>
      <c r="N453" s="345"/>
      <c r="O453" s="6"/>
      <c r="P453" s="345"/>
      <c r="Q453" s="6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>
      <c r="A454" s="368">
        <v>44866.0</v>
      </c>
      <c r="B454" s="369" t="s">
        <v>1361</v>
      </c>
      <c r="C454" s="370" t="s">
        <v>55</v>
      </c>
      <c r="D454" s="369"/>
      <c r="E454" s="370"/>
      <c r="F454" s="370" t="s">
        <v>1364</v>
      </c>
      <c r="G454" s="370">
        <f>+51966715040</f>
        <v>51966715040</v>
      </c>
      <c r="H454" s="370"/>
      <c r="I454" s="370" t="s">
        <v>1365</v>
      </c>
      <c r="J454" s="370" t="s">
        <v>1364</v>
      </c>
      <c r="K454" s="371">
        <f>+51966715040</f>
        <v>51966715040</v>
      </c>
      <c r="L454" s="372"/>
      <c r="M454" s="341"/>
      <c r="N454" s="345"/>
      <c r="O454" s="6"/>
      <c r="P454" s="345"/>
      <c r="Q454" s="6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>
      <c r="A455" s="368">
        <v>44866.0</v>
      </c>
      <c r="B455" s="369" t="s">
        <v>1361</v>
      </c>
      <c r="C455" s="370" t="s">
        <v>55</v>
      </c>
      <c r="D455" s="321"/>
      <c r="E455" s="322" t="s">
        <v>1303</v>
      </c>
      <c r="F455" s="370" t="s">
        <v>1366</v>
      </c>
      <c r="G455" s="370">
        <v>6.02687194E8</v>
      </c>
      <c r="H455" s="370"/>
      <c r="I455" s="370"/>
      <c r="J455" s="370" t="s">
        <v>1366</v>
      </c>
      <c r="K455" s="371">
        <v>6.02687194E8</v>
      </c>
      <c r="L455" s="372"/>
      <c r="M455" s="341"/>
      <c r="N455" s="345"/>
      <c r="O455" s="6"/>
      <c r="P455" s="345"/>
      <c r="Q455" s="6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>
      <c r="A456" s="368">
        <v>45260.0</v>
      </c>
      <c r="B456" s="369" t="s">
        <v>1361</v>
      </c>
      <c r="C456" s="370" t="s">
        <v>55</v>
      </c>
      <c r="D456" s="369"/>
      <c r="E456" s="370"/>
      <c r="F456" s="370" t="s">
        <v>1367</v>
      </c>
      <c r="G456" s="370">
        <v>6.11453329E8</v>
      </c>
      <c r="H456" s="370"/>
      <c r="I456" s="370" t="s">
        <v>1368</v>
      </c>
      <c r="J456" s="370" t="s">
        <v>1367</v>
      </c>
      <c r="K456" s="370">
        <v>6.11453329E8</v>
      </c>
      <c r="L456" s="373"/>
      <c r="M456" s="341"/>
      <c r="N456" s="3"/>
      <c r="O456" s="3"/>
      <c r="P456" s="3"/>
      <c r="Q456" s="3"/>
      <c r="R456" s="3"/>
      <c r="S456" s="3"/>
      <c r="T456" s="345"/>
      <c r="U456" s="6"/>
      <c r="V456" s="345"/>
      <c r="W456" s="6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>
      <c r="A457" s="368">
        <v>44866.0</v>
      </c>
      <c r="B457" s="369" t="s">
        <v>1361</v>
      </c>
      <c r="C457" s="370" t="s">
        <v>1322</v>
      </c>
      <c r="D457" s="369"/>
      <c r="E457" s="370"/>
      <c r="F457" s="370" t="s">
        <v>1369</v>
      </c>
      <c r="G457" s="370">
        <v>6.71826889E8</v>
      </c>
      <c r="H457" s="370"/>
      <c r="I457" s="370"/>
      <c r="J457" s="370" t="s">
        <v>1369</v>
      </c>
      <c r="K457" s="371">
        <v>6.71826889E8</v>
      </c>
      <c r="L457" s="372"/>
      <c r="M457" s="341"/>
      <c r="N457" s="345"/>
      <c r="O457" s="6"/>
      <c r="P457" s="345"/>
      <c r="Q457" s="6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>
      <c r="A458" s="105" t="s">
        <v>1272</v>
      </c>
      <c r="B458" s="105" t="s">
        <v>1272</v>
      </c>
      <c r="C458" s="107" t="s">
        <v>55</v>
      </c>
      <c r="D458" s="105"/>
      <c r="E458" s="107"/>
      <c r="F458" s="107" t="s">
        <v>1370</v>
      </c>
      <c r="G458" s="107">
        <v>6.51907706E8</v>
      </c>
      <c r="H458" s="107"/>
      <c r="I458" s="107" t="s">
        <v>1371</v>
      </c>
      <c r="J458" s="107" t="s">
        <v>1370</v>
      </c>
      <c r="K458" s="110">
        <v>6.51907706E8</v>
      </c>
      <c r="L458" s="100"/>
      <c r="M458" s="341"/>
      <c r="N458" s="345"/>
      <c r="O458" s="6"/>
      <c r="P458" s="345"/>
      <c r="Q458" s="6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>
      <c r="A459" s="335">
        <v>44866.0</v>
      </c>
      <c r="B459" s="172" t="s">
        <v>1272</v>
      </c>
      <c r="C459" s="173" t="s">
        <v>11</v>
      </c>
      <c r="D459" s="172"/>
      <c r="E459" s="173"/>
      <c r="F459" s="173" t="s">
        <v>681</v>
      </c>
      <c r="G459" s="173">
        <v>6.61835111E8</v>
      </c>
      <c r="H459" s="346" t="s">
        <v>1372</v>
      </c>
      <c r="I459" s="173" t="s">
        <v>1373</v>
      </c>
      <c r="J459" s="173"/>
      <c r="K459" s="173"/>
      <c r="L459" s="174"/>
      <c r="M459" s="349"/>
      <c r="N459" s="150"/>
      <c r="O459" s="150"/>
      <c r="P459" s="150"/>
      <c r="Q459" s="374"/>
      <c r="R459" s="150"/>
      <c r="S459" s="150"/>
      <c r="T459" s="150"/>
      <c r="U459" s="150"/>
      <c r="V459" s="150"/>
      <c r="W459" s="150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0"/>
      <c r="AH459" s="150"/>
      <c r="AI459" s="150"/>
      <c r="AJ459" s="150"/>
      <c r="AK459" s="150"/>
      <c r="AL459" s="150"/>
      <c r="AM459" s="150"/>
      <c r="AN459" s="150"/>
      <c r="AO459" s="150"/>
      <c r="AP459" s="150"/>
      <c r="AQ459" s="150"/>
      <c r="AR459" s="150"/>
    </row>
    <row r="460">
      <c r="A460" s="335">
        <v>44866.0</v>
      </c>
      <c r="B460" s="172" t="s">
        <v>1272</v>
      </c>
      <c r="C460" s="173" t="s">
        <v>11</v>
      </c>
      <c r="D460" s="321"/>
      <c r="E460" s="322" t="s">
        <v>1277</v>
      </c>
      <c r="F460" s="173" t="s">
        <v>1374</v>
      </c>
      <c r="G460" s="173">
        <v>6.06905457E8</v>
      </c>
      <c r="H460" s="346" t="s">
        <v>1375</v>
      </c>
      <c r="I460" s="173" t="s">
        <v>1376</v>
      </c>
      <c r="J460" s="173" t="s">
        <v>1374</v>
      </c>
      <c r="K460" s="173" t="s">
        <v>1377</v>
      </c>
      <c r="L460" s="174"/>
      <c r="M460" s="349"/>
      <c r="N460" s="150"/>
      <c r="O460" s="150"/>
      <c r="P460" s="150"/>
      <c r="Q460" s="374"/>
      <c r="R460" s="150"/>
      <c r="S460" s="150"/>
      <c r="T460" s="150"/>
      <c r="U460" s="150"/>
      <c r="V460" s="150"/>
      <c r="W460" s="150"/>
      <c r="X460" s="150"/>
      <c r="Y460" s="150"/>
      <c r="Z460" s="150"/>
      <c r="AA460" s="150"/>
      <c r="AB460" s="150"/>
      <c r="AC460" s="150"/>
      <c r="AD460" s="150"/>
      <c r="AE460" s="150"/>
      <c r="AF460" s="150"/>
      <c r="AG460" s="150"/>
      <c r="AH460" s="150"/>
      <c r="AI460" s="150"/>
      <c r="AJ460" s="150"/>
      <c r="AK460" s="150"/>
      <c r="AL460" s="150"/>
      <c r="AM460" s="150"/>
      <c r="AN460" s="150"/>
      <c r="AO460" s="150"/>
      <c r="AP460" s="150"/>
      <c r="AQ460" s="150"/>
      <c r="AR460" s="150"/>
    </row>
    <row r="461">
      <c r="A461" s="331">
        <v>44896.0</v>
      </c>
      <c r="B461" s="330" t="s">
        <v>1272</v>
      </c>
      <c r="C461" s="332" t="s">
        <v>11</v>
      </c>
      <c r="D461" s="330"/>
      <c r="E461" s="332"/>
      <c r="F461" s="332" t="s">
        <v>1378</v>
      </c>
      <c r="G461" s="332">
        <v>6.62206256E8</v>
      </c>
      <c r="H461" s="333" t="s">
        <v>1379</v>
      </c>
      <c r="I461" s="332"/>
      <c r="J461" s="332" t="s">
        <v>1378</v>
      </c>
      <c r="K461" s="332">
        <v>6.62206256E8</v>
      </c>
      <c r="L461" s="90"/>
      <c r="M461" s="341"/>
      <c r="N461" s="341"/>
      <c r="O461" s="341"/>
      <c r="P461" s="341"/>
      <c r="Q461" s="341"/>
      <c r="R461" s="341"/>
      <c r="S461" s="341"/>
      <c r="T461" s="341"/>
      <c r="U461" s="341"/>
      <c r="V461" s="341"/>
      <c r="W461" s="341"/>
      <c r="X461" s="341"/>
      <c r="Y461" s="341"/>
      <c r="Z461" s="341"/>
      <c r="AA461" s="341"/>
      <c r="AB461" s="341"/>
      <c r="AC461" s="341"/>
      <c r="AD461" s="341"/>
      <c r="AE461" s="341"/>
      <c r="AF461" s="341"/>
      <c r="AG461" s="341"/>
      <c r="AH461" s="341"/>
      <c r="AI461" s="341"/>
      <c r="AJ461" s="341"/>
      <c r="AK461" s="341"/>
      <c r="AL461" s="341"/>
      <c r="AM461" s="341"/>
      <c r="AN461" s="341"/>
      <c r="AO461" s="341"/>
      <c r="AP461" s="341"/>
      <c r="AQ461" s="341"/>
      <c r="AR461" s="341"/>
    </row>
    <row r="462">
      <c r="A462" s="331">
        <v>44896.0</v>
      </c>
      <c r="B462" s="330" t="s">
        <v>1272</v>
      </c>
      <c r="C462" s="332" t="s">
        <v>11</v>
      </c>
      <c r="D462" s="330"/>
      <c r="E462" s="332"/>
      <c r="F462" s="332" t="s">
        <v>1380</v>
      </c>
      <c r="G462" s="332">
        <v>6.40388483E8</v>
      </c>
      <c r="H462" s="333" t="s">
        <v>1381</v>
      </c>
      <c r="I462" s="332" t="s">
        <v>1382</v>
      </c>
      <c r="J462" s="332" t="s">
        <v>1380</v>
      </c>
      <c r="K462" s="332">
        <v>6.40388483E8</v>
      </c>
      <c r="L462" s="90"/>
      <c r="M462" s="341"/>
      <c r="N462" s="341"/>
      <c r="O462" s="341"/>
      <c r="P462" s="341"/>
      <c r="Q462" s="341"/>
      <c r="R462" s="341"/>
      <c r="S462" s="341"/>
      <c r="T462" s="341"/>
      <c r="U462" s="341"/>
      <c r="V462" s="341"/>
      <c r="W462" s="341"/>
      <c r="X462" s="341"/>
      <c r="Y462" s="341"/>
      <c r="Z462" s="341"/>
      <c r="AA462" s="341"/>
      <c r="AB462" s="341"/>
      <c r="AC462" s="341"/>
      <c r="AD462" s="341"/>
      <c r="AE462" s="341"/>
      <c r="AF462" s="341"/>
      <c r="AG462" s="341"/>
      <c r="AH462" s="341"/>
      <c r="AI462" s="341"/>
      <c r="AJ462" s="341"/>
      <c r="AK462" s="341"/>
      <c r="AL462" s="341"/>
      <c r="AM462" s="341"/>
      <c r="AN462" s="341"/>
      <c r="AO462" s="341"/>
      <c r="AP462" s="341"/>
      <c r="AQ462" s="341"/>
      <c r="AR462" s="341"/>
    </row>
    <row r="463">
      <c r="A463" s="331">
        <v>44896.0</v>
      </c>
      <c r="B463" s="330" t="s">
        <v>1383</v>
      </c>
      <c r="C463" s="332" t="s">
        <v>11</v>
      </c>
      <c r="D463" s="330"/>
      <c r="E463" s="332"/>
      <c r="F463" s="332"/>
      <c r="G463" s="332"/>
      <c r="H463" s="333" t="s">
        <v>1384</v>
      </c>
      <c r="I463" s="332" t="s">
        <v>1385</v>
      </c>
      <c r="J463" s="332" t="s">
        <v>548</v>
      </c>
      <c r="K463" s="332"/>
      <c r="L463" s="90"/>
      <c r="M463" s="349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50"/>
      <c r="AA463" s="150"/>
      <c r="AB463" s="150"/>
      <c r="AC463" s="150"/>
      <c r="AD463" s="150"/>
      <c r="AE463" s="150"/>
      <c r="AF463" s="150"/>
      <c r="AG463" s="150"/>
      <c r="AH463" s="150"/>
      <c r="AI463" s="150"/>
      <c r="AJ463" s="150"/>
      <c r="AK463" s="150"/>
      <c r="AL463" s="150"/>
      <c r="AM463" s="150"/>
      <c r="AN463" s="150"/>
      <c r="AO463" s="150"/>
      <c r="AP463" s="150"/>
      <c r="AQ463" s="150"/>
      <c r="AR463" s="150"/>
    </row>
    <row r="464">
      <c r="A464" s="51">
        <v>45200.0</v>
      </c>
      <c r="B464" s="45" t="s">
        <v>1272</v>
      </c>
      <c r="C464" s="46" t="s">
        <v>55</v>
      </c>
      <c r="D464" s="45"/>
      <c r="E464" s="46"/>
      <c r="F464" s="46" t="s">
        <v>1386</v>
      </c>
      <c r="G464" s="46">
        <v>6.03143562E8</v>
      </c>
      <c r="H464" s="52" t="s">
        <v>1387</v>
      </c>
      <c r="I464" s="46" t="s">
        <v>1386</v>
      </c>
      <c r="J464" s="46" t="s">
        <v>1386</v>
      </c>
      <c r="K464" s="46">
        <v>6.03143562E8</v>
      </c>
      <c r="L464" s="334" t="s">
        <v>1388</v>
      </c>
      <c r="M464" s="349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  <c r="Z464" s="150"/>
      <c r="AA464" s="150"/>
      <c r="AB464" s="150"/>
      <c r="AC464" s="150"/>
      <c r="AD464" s="150"/>
      <c r="AE464" s="150"/>
      <c r="AF464" s="150"/>
      <c r="AG464" s="150"/>
      <c r="AH464" s="150"/>
      <c r="AI464" s="150"/>
      <c r="AJ464" s="150"/>
      <c r="AK464" s="150"/>
      <c r="AL464" s="150"/>
      <c r="AM464" s="150"/>
      <c r="AN464" s="150"/>
      <c r="AO464" s="150"/>
      <c r="AP464" s="150"/>
      <c r="AQ464" s="150"/>
      <c r="AR464" s="150"/>
    </row>
    <row r="465">
      <c r="A465" s="368">
        <v>45231.0</v>
      </c>
      <c r="B465" s="369" t="s">
        <v>1272</v>
      </c>
      <c r="C465" s="370" t="s">
        <v>55</v>
      </c>
      <c r="D465" s="375"/>
      <c r="E465" s="376"/>
      <c r="F465" s="376" t="s">
        <v>1389</v>
      </c>
      <c r="G465" s="376">
        <v>6.79139762E8</v>
      </c>
      <c r="H465" s="377" t="s">
        <v>1390</v>
      </c>
      <c r="I465" s="376" t="s">
        <v>1391</v>
      </c>
      <c r="J465" s="376" t="s">
        <v>1389</v>
      </c>
      <c r="K465" s="376">
        <v>6.79139762E8</v>
      </c>
      <c r="L465" s="378" t="s">
        <v>1392</v>
      </c>
      <c r="M465" s="349"/>
      <c r="N465" s="345"/>
      <c r="O465" s="6"/>
      <c r="P465" s="345"/>
      <c r="Q465" s="6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>
      <c r="A466" s="368">
        <v>44958.0</v>
      </c>
      <c r="B466" s="369" t="s">
        <v>1272</v>
      </c>
      <c r="C466" s="370" t="s">
        <v>11</v>
      </c>
      <c r="D466" s="375"/>
      <c r="E466" s="376"/>
      <c r="F466" s="376" t="s">
        <v>1393</v>
      </c>
      <c r="G466" s="376"/>
      <c r="H466" s="377" t="s">
        <v>1394</v>
      </c>
      <c r="I466" s="376" t="s">
        <v>1393</v>
      </c>
      <c r="J466" s="376" t="s">
        <v>1393</v>
      </c>
      <c r="K466" s="376"/>
      <c r="L466" s="379"/>
      <c r="M466" s="341"/>
      <c r="N466" s="151"/>
      <c r="O466" s="152"/>
      <c r="P466" s="151"/>
      <c r="Q466" s="152"/>
      <c r="R466" s="150"/>
      <c r="S466" s="150"/>
      <c r="T466" s="150"/>
      <c r="U466" s="150"/>
      <c r="V466" s="150"/>
      <c r="W466" s="150"/>
      <c r="X466" s="150"/>
      <c r="Y466" s="150"/>
      <c r="Z466" s="150"/>
      <c r="AA466" s="150"/>
      <c r="AB466" s="150"/>
      <c r="AC466" s="150"/>
      <c r="AD466" s="150"/>
      <c r="AE466" s="150"/>
      <c r="AF466" s="150"/>
      <c r="AG466" s="150"/>
      <c r="AH466" s="150"/>
      <c r="AI466" s="150"/>
      <c r="AJ466" s="150"/>
      <c r="AK466" s="150"/>
      <c r="AL466" s="150"/>
      <c r="AM466" s="150"/>
      <c r="AN466" s="150"/>
      <c r="AO466" s="150"/>
      <c r="AP466" s="150"/>
      <c r="AQ466" s="150"/>
      <c r="AR466" s="150"/>
    </row>
    <row r="467">
      <c r="A467" s="51">
        <v>44927.0</v>
      </c>
      <c r="B467" s="45" t="s">
        <v>1383</v>
      </c>
      <c r="C467" s="46" t="s">
        <v>11</v>
      </c>
      <c r="D467" s="105"/>
      <c r="E467" s="107" t="s">
        <v>1395</v>
      </c>
      <c r="F467" s="326" t="s">
        <v>1396</v>
      </c>
      <c r="G467" s="380" t="s">
        <v>1397</v>
      </c>
      <c r="H467" s="381" t="s">
        <v>1398</v>
      </c>
      <c r="I467" s="46" t="s">
        <v>1399</v>
      </c>
      <c r="J467" s="46" t="s">
        <v>1396</v>
      </c>
      <c r="K467" s="380" t="s">
        <v>1397</v>
      </c>
      <c r="L467" s="334" t="s">
        <v>1400</v>
      </c>
      <c r="M467" s="341"/>
      <c r="N467" s="341"/>
      <c r="O467" s="341"/>
      <c r="P467" s="341"/>
      <c r="Q467" s="341"/>
      <c r="R467" s="341"/>
      <c r="S467" s="341"/>
      <c r="T467" s="341"/>
      <c r="U467" s="341"/>
      <c r="V467" s="341"/>
      <c r="W467" s="341"/>
      <c r="X467" s="341"/>
      <c r="Y467" s="341"/>
      <c r="Z467" s="341"/>
      <c r="AA467" s="341"/>
      <c r="AB467" s="341"/>
      <c r="AC467" s="341"/>
      <c r="AD467" s="341"/>
      <c r="AE467" s="341"/>
      <c r="AF467" s="341"/>
      <c r="AG467" s="341"/>
      <c r="AH467" s="341"/>
      <c r="AI467" s="341"/>
      <c r="AJ467" s="341"/>
      <c r="AK467" s="341"/>
      <c r="AL467" s="341"/>
      <c r="AM467" s="341"/>
      <c r="AN467" s="341"/>
      <c r="AO467" s="341"/>
      <c r="AP467" s="341"/>
      <c r="AQ467" s="341"/>
      <c r="AR467" s="341"/>
    </row>
    <row r="468">
      <c r="A468" s="51">
        <v>45108.0</v>
      </c>
      <c r="B468" s="45" t="s">
        <v>1383</v>
      </c>
      <c r="C468" s="46" t="s">
        <v>29</v>
      </c>
      <c r="D468" s="105"/>
      <c r="E468" s="107" t="s">
        <v>1395</v>
      </c>
      <c r="F468" s="326" t="s">
        <v>1401</v>
      </c>
      <c r="G468" s="380" t="s">
        <v>1402</v>
      </c>
      <c r="H468" s="381" t="s">
        <v>1403</v>
      </c>
      <c r="I468" s="46" t="s">
        <v>1401</v>
      </c>
      <c r="J468" s="46" t="s">
        <v>1401</v>
      </c>
      <c r="K468" s="380" t="s">
        <v>1402</v>
      </c>
      <c r="L468" s="334" t="s">
        <v>1400</v>
      </c>
      <c r="M468" s="341"/>
      <c r="N468" s="341"/>
      <c r="O468" s="341"/>
      <c r="P468" s="341"/>
      <c r="Q468" s="341"/>
      <c r="R468" s="341"/>
      <c r="S468" s="341"/>
      <c r="T468" s="341"/>
      <c r="U468" s="341"/>
      <c r="V468" s="341"/>
      <c r="W468" s="341"/>
      <c r="X468" s="341"/>
      <c r="Y468" s="341"/>
      <c r="Z468" s="341"/>
      <c r="AA468" s="341"/>
      <c r="AB468" s="341"/>
      <c r="AC468" s="341"/>
      <c r="AD468" s="341"/>
      <c r="AE468" s="341"/>
      <c r="AF468" s="341"/>
      <c r="AG468" s="341"/>
      <c r="AH468" s="341"/>
      <c r="AI468" s="341"/>
      <c r="AJ468" s="341"/>
      <c r="AK468" s="341"/>
      <c r="AL468" s="341"/>
      <c r="AM468" s="341"/>
      <c r="AN468" s="341"/>
      <c r="AO468" s="341"/>
      <c r="AP468" s="341"/>
      <c r="AQ468" s="341"/>
      <c r="AR468" s="341"/>
    </row>
    <row r="469">
      <c r="A469" s="325">
        <v>44927.0</v>
      </c>
      <c r="B469" s="324" t="s">
        <v>1272</v>
      </c>
      <c r="C469" s="326" t="s">
        <v>11</v>
      </c>
      <c r="D469" s="105"/>
      <c r="E469" s="107" t="s">
        <v>1395</v>
      </c>
      <c r="F469" s="326" t="s">
        <v>1404</v>
      </c>
      <c r="G469" s="326">
        <v>6.76027953E8</v>
      </c>
      <c r="H469" s="382" t="s">
        <v>1405</v>
      </c>
      <c r="I469" s="326" t="s">
        <v>1406</v>
      </c>
      <c r="J469" s="326" t="s">
        <v>1404</v>
      </c>
      <c r="K469" s="326">
        <v>6.76027953E8</v>
      </c>
      <c r="L469" s="329"/>
      <c r="M469" s="383"/>
      <c r="N469" s="384"/>
      <c r="O469" s="384"/>
      <c r="P469" s="384"/>
      <c r="Q469" s="384"/>
      <c r="R469" s="384"/>
      <c r="S469" s="384"/>
      <c r="T469" s="384"/>
      <c r="U469" s="384"/>
      <c r="V469" s="384"/>
      <c r="W469" s="384"/>
      <c r="X469" s="384"/>
      <c r="Y469" s="384"/>
      <c r="Z469" s="384"/>
      <c r="AA469" s="384"/>
      <c r="AB469" s="384"/>
      <c r="AC469" s="384"/>
      <c r="AD469" s="384"/>
      <c r="AE469" s="384"/>
      <c r="AF469" s="384"/>
      <c r="AG469" s="384"/>
      <c r="AH469" s="384"/>
      <c r="AI469" s="384"/>
      <c r="AJ469" s="384"/>
      <c r="AK469" s="384"/>
      <c r="AL469" s="384"/>
      <c r="AM469" s="384"/>
      <c r="AN469" s="384"/>
      <c r="AO469" s="384"/>
      <c r="AP469" s="384"/>
      <c r="AQ469" s="384"/>
      <c r="AR469" s="384"/>
    </row>
    <row r="470">
      <c r="A470" s="317">
        <v>45261.0</v>
      </c>
      <c r="B470" s="316" t="s">
        <v>1407</v>
      </c>
      <c r="C470" s="318" t="s">
        <v>1408</v>
      </c>
      <c r="D470" s="316"/>
      <c r="E470" s="318"/>
      <c r="F470" s="318" t="s">
        <v>1409</v>
      </c>
      <c r="G470" s="318">
        <v>6.25059565E8</v>
      </c>
      <c r="H470" s="319" t="s">
        <v>1410</v>
      </c>
      <c r="I470" s="318" t="s">
        <v>1411</v>
      </c>
      <c r="J470" s="318" t="s">
        <v>1409</v>
      </c>
      <c r="K470" s="318">
        <v>6.25059565E8</v>
      </c>
      <c r="L470" s="320" t="s">
        <v>1412</v>
      </c>
      <c r="M470" s="341"/>
      <c r="N470" s="37"/>
      <c r="O470" s="37"/>
      <c r="P470" s="37"/>
      <c r="Q470" s="37"/>
      <c r="R470" s="37"/>
      <c r="S470" s="37"/>
      <c r="T470" s="38"/>
      <c r="U470" s="39"/>
      <c r="V470" s="38"/>
      <c r="W470" s="39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</row>
    <row r="471">
      <c r="A471" s="106">
        <v>45261.0</v>
      </c>
      <c r="B471" s="105" t="s">
        <v>1383</v>
      </c>
      <c r="C471" s="107" t="s">
        <v>55</v>
      </c>
      <c r="D471" s="105"/>
      <c r="E471" s="107"/>
      <c r="F471" s="107" t="s">
        <v>1413</v>
      </c>
      <c r="G471" s="107">
        <v>6.09417131E8</v>
      </c>
      <c r="H471" s="110" t="s">
        <v>1414</v>
      </c>
      <c r="I471" s="107" t="s">
        <v>1415</v>
      </c>
      <c r="J471" s="107" t="s">
        <v>1413</v>
      </c>
      <c r="K471" s="107">
        <v>6.09417131E8</v>
      </c>
      <c r="L471" s="385" t="s">
        <v>1416</v>
      </c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</row>
    <row r="472">
      <c r="A472" s="368">
        <v>44958.0</v>
      </c>
      <c r="B472" s="369" t="s">
        <v>1272</v>
      </c>
      <c r="C472" s="370" t="s">
        <v>11</v>
      </c>
      <c r="D472" s="375"/>
      <c r="E472" s="376"/>
      <c r="F472" s="376" t="s">
        <v>1417</v>
      </c>
      <c r="G472" s="376">
        <v>6.11065425E8</v>
      </c>
      <c r="H472" s="377" t="s">
        <v>1418</v>
      </c>
      <c r="I472" s="376" t="s">
        <v>1419</v>
      </c>
      <c r="J472" s="376" t="s">
        <v>1417</v>
      </c>
      <c r="K472" s="376">
        <v>6.11065425E8</v>
      </c>
      <c r="L472" s="386" t="s">
        <v>1420</v>
      </c>
      <c r="M472" s="3"/>
      <c r="N472" s="49"/>
      <c r="O472" s="50"/>
      <c r="P472" s="49"/>
      <c r="Q472" s="50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</row>
    <row r="473">
      <c r="A473" s="368">
        <v>44958.0</v>
      </c>
      <c r="B473" s="375" t="s">
        <v>1383</v>
      </c>
      <c r="C473" s="370" t="s">
        <v>11</v>
      </c>
      <c r="D473" s="387"/>
      <c r="E473" s="388"/>
      <c r="F473" s="376" t="s">
        <v>1421</v>
      </c>
      <c r="G473" s="376">
        <v>6.80660204E8</v>
      </c>
      <c r="H473" s="377" t="s">
        <v>1422</v>
      </c>
      <c r="I473" s="376" t="s">
        <v>1423</v>
      </c>
      <c r="J473" s="376" t="s">
        <v>1421</v>
      </c>
      <c r="K473" s="376">
        <v>6.80660204E8</v>
      </c>
      <c r="L473" s="386"/>
      <c r="M473" s="3"/>
      <c r="N473" s="49"/>
      <c r="O473" s="50"/>
      <c r="P473" s="49"/>
      <c r="Q473" s="50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</row>
    <row r="474">
      <c r="A474" s="368">
        <v>44958.0</v>
      </c>
      <c r="B474" s="375" t="s">
        <v>1383</v>
      </c>
      <c r="C474" s="370" t="s">
        <v>11</v>
      </c>
      <c r="D474" s="105"/>
      <c r="E474" s="107" t="s">
        <v>1395</v>
      </c>
      <c r="F474" s="376" t="s">
        <v>1424</v>
      </c>
      <c r="G474" s="376">
        <v>6.91165718E8</v>
      </c>
      <c r="H474" s="377" t="s">
        <v>1425</v>
      </c>
      <c r="I474" s="376" t="s">
        <v>1426</v>
      </c>
      <c r="J474" s="376" t="s">
        <v>1427</v>
      </c>
      <c r="K474" s="376">
        <v>6.91165718E8</v>
      </c>
      <c r="L474" s="389" t="s">
        <v>1428</v>
      </c>
      <c r="M474" s="3"/>
      <c r="N474" s="49"/>
      <c r="O474" s="50"/>
      <c r="P474" s="49"/>
      <c r="Q474" s="50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</row>
    <row r="475">
      <c r="A475" s="368"/>
      <c r="B475" s="369" t="s">
        <v>1272</v>
      </c>
      <c r="C475" s="390" t="s">
        <v>61</v>
      </c>
      <c r="D475" s="105"/>
      <c r="E475" s="107" t="s">
        <v>1429</v>
      </c>
      <c r="F475" s="370" t="s">
        <v>1430</v>
      </c>
      <c r="G475" s="370">
        <v>6.21357482E8</v>
      </c>
      <c r="H475" s="371" t="s">
        <v>1431</v>
      </c>
      <c r="I475" s="370" t="s">
        <v>1432</v>
      </c>
      <c r="J475" s="370" t="s">
        <v>1430</v>
      </c>
      <c r="K475" s="370">
        <v>6.21357482E8</v>
      </c>
      <c r="L475" s="391" t="s">
        <v>1433</v>
      </c>
      <c r="M475" s="3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</row>
    <row r="476">
      <c r="A476" s="392">
        <v>45292.0</v>
      </c>
      <c r="B476" s="393" t="s">
        <v>1272</v>
      </c>
      <c r="C476" s="394" t="s">
        <v>61</v>
      </c>
      <c r="D476" s="393"/>
      <c r="E476" s="394"/>
      <c r="F476" s="394" t="s">
        <v>1434</v>
      </c>
      <c r="G476" s="395">
        <v>6.05747558E8</v>
      </c>
      <c r="H476" s="395" t="s">
        <v>1435</v>
      </c>
      <c r="I476" s="396"/>
      <c r="J476" s="394" t="s">
        <v>1434</v>
      </c>
      <c r="K476" s="396"/>
      <c r="L476" s="397"/>
      <c r="M476" s="3"/>
      <c r="N476" s="66"/>
      <c r="O476" s="66"/>
      <c r="P476" s="64"/>
      <c r="Q476" s="65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</row>
    <row r="477">
      <c r="A477" s="106">
        <v>44986.0</v>
      </c>
      <c r="B477" s="105" t="s">
        <v>1272</v>
      </c>
      <c r="C477" s="107" t="s">
        <v>11</v>
      </c>
      <c r="D477" s="105"/>
      <c r="E477" s="107" t="s">
        <v>1395</v>
      </c>
      <c r="F477" s="107" t="s">
        <v>1424</v>
      </c>
      <c r="G477" s="107">
        <v>6.91165718E8</v>
      </c>
      <c r="H477" s="110" t="s">
        <v>1436</v>
      </c>
      <c r="I477" s="107" t="s">
        <v>1437</v>
      </c>
      <c r="J477" s="107" t="s">
        <v>1438</v>
      </c>
      <c r="K477" s="107">
        <v>6.67063011E8</v>
      </c>
      <c r="L477" s="100" t="s">
        <v>1439</v>
      </c>
      <c r="M477" s="3"/>
      <c r="N477" s="49"/>
      <c r="O477" s="50"/>
      <c r="P477" s="49"/>
      <c r="Q477" s="50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</row>
    <row r="478">
      <c r="A478" s="106">
        <v>44986.0</v>
      </c>
      <c r="B478" s="105" t="s">
        <v>1272</v>
      </c>
      <c r="C478" s="107" t="s">
        <v>11</v>
      </c>
      <c r="D478" s="105"/>
      <c r="E478" s="107" t="s">
        <v>1395</v>
      </c>
      <c r="F478" s="107" t="s">
        <v>1440</v>
      </c>
      <c r="G478" s="107">
        <v>6.42724493E8</v>
      </c>
      <c r="H478" s="110" t="s">
        <v>1441</v>
      </c>
      <c r="I478" s="107" t="s">
        <v>1442</v>
      </c>
      <c r="J478" s="107" t="s">
        <v>1440</v>
      </c>
      <c r="K478" s="107">
        <v>6.42724493E8</v>
      </c>
      <c r="L478" s="385" t="s">
        <v>1443</v>
      </c>
      <c r="M478" s="3"/>
      <c r="N478" s="49"/>
      <c r="O478" s="50"/>
      <c r="P478" s="49"/>
      <c r="Q478" s="50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</row>
    <row r="479">
      <c r="A479" s="335">
        <v>45047.0</v>
      </c>
      <c r="B479" s="172" t="s">
        <v>1272</v>
      </c>
      <c r="C479" s="173" t="s">
        <v>11</v>
      </c>
      <c r="D479" s="172"/>
      <c r="E479" s="173"/>
      <c r="F479" s="173" t="s">
        <v>1444</v>
      </c>
      <c r="G479" s="173">
        <v>6.23198287E8</v>
      </c>
      <c r="H479" s="346" t="s">
        <v>1445</v>
      </c>
      <c r="I479" s="173"/>
      <c r="J479" s="173" t="s">
        <v>1444</v>
      </c>
      <c r="K479" s="173">
        <v>6.23198287E8</v>
      </c>
      <c r="L479" s="174" t="s">
        <v>1446</v>
      </c>
      <c r="M479" s="3"/>
      <c r="N479" s="48"/>
      <c r="O479" s="48"/>
      <c r="P479" s="48"/>
      <c r="Q479" s="171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</row>
    <row r="480">
      <c r="A480" s="337">
        <v>45017.0</v>
      </c>
      <c r="B480" s="336" t="s">
        <v>1272</v>
      </c>
      <c r="C480" s="338" t="s">
        <v>11</v>
      </c>
      <c r="D480" s="336"/>
      <c r="E480" s="338"/>
      <c r="F480" s="338"/>
      <c r="G480" s="398" t="s">
        <v>1447</v>
      </c>
      <c r="H480" s="339" t="s">
        <v>1448</v>
      </c>
      <c r="I480" s="338"/>
      <c r="J480" s="338" t="s">
        <v>1449</v>
      </c>
      <c r="K480" s="339">
        <v>5.575944283E9</v>
      </c>
      <c r="L480" s="399" t="s">
        <v>1450</v>
      </c>
      <c r="M480" s="3"/>
      <c r="N480" s="48"/>
      <c r="O480" s="48"/>
      <c r="P480" s="49"/>
      <c r="Q480" s="50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</row>
    <row r="481">
      <c r="A481" s="337">
        <v>45292.0</v>
      </c>
      <c r="B481" s="336" t="s">
        <v>1272</v>
      </c>
      <c r="C481" s="338" t="s">
        <v>61</v>
      </c>
      <c r="D481" s="336"/>
      <c r="E481" s="338"/>
      <c r="F481" s="338" t="s">
        <v>1451</v>
      </c>
      <c r="G481" s="338">
        <v>6.38667676E8</v>
      </c>
      <c r="H481" s="339" t="s">
        <v>1452</v>
      </c>
      <c r="I481" s="338" t="s">
        <v>1453</v>
      </c>
      <c r="J481" s="338" t="s">
        <v>1454</v>
      </c>
      <c r="K481" s="338">
        <v>6.45874202E8</v>
      </c>
      <c r="L481" s="399" t="s">
        <v>1455</v>
      </c>
      <c r="M481" s="3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</row>
    <row r="482">
      <c r="A482" s="337">
        <v>45292.0</v>
      </c>
      <c r="B482" s="336" t="s">
        <v>1272</v>
      </c>
      <c r="C482" s="338" t="s">
        <v>55</v>
      </c>
      <c r="D482" s="336"/>
      <c r="E482" s="338"/>
      <c r="F482" s="338" t="s">
        <v>1456</v>
      </c>
      <c r="G482" s="338">
        <v>9.10917604E8</v>
      </c>
      <c r="H482" s="400" t="s">
        <v>1457</v>
      </c>
      <c r="I482" s="338" t="s">
        <v>1458</v>
      </c>
      <c r="J482" s="338" t="s">
        <v>1459</v>
      </c>
      <c r="K482" s="338">
        <f>+494041343660</f>
        <v>494041343660</v>
      </c>
      <c r="L482" s="399" t="s">
        <v>1450</v>
      </c>
      <c r="M482" s="3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</row>
    <row r="483">
      <c r="A483" s="361">
        <v>45047.0</v>
      </c>
      <c r="B483" s="401" t="s">
        <v>1272</v>
      </c>
      <c r="C483" s="362" t="s">
        <v>11</v>
      </c>
      <c r="D483" s="360"/>
      <c r="E483" s="362"/>
      <c r="F483" s="362" t="s">
        <v>1460</v>
      </c>
      <c r="G483" s="362"/>
      <c r="H483" s="363" t="s">
        <v>1461</v>
      </c>
      <c r="I483" s="362" t="s">
        <v>1462</v>
      </c>
      <c r="J483" s="362" t="s">
        <v>1460</v>
      </c>
      <c r="K483" s="363">
        <v>6.2292825E8</v>
      </c>
      <c r="L483" s="365" t="s">
        <v>1463</v>
      </c>
      <c r="M483" s="3"/>
      <c r="N483" s="48"/>
      <c r="O483" s="48"/>
      <c r="P483" s="48"/>
      <c r="Q483" s="48"/>
      <c r="R483" s="48"/>
      <c r="S483" s="48"/>
      <c r="T483" s="48"/>
      <c r="U483" s="48"/>
      <c r="V483" s="50"/>
      <c r="W483" s="93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</row>
    <row r="484" ht="15.0" customHeight="1">
      <c r="A484" s="335">
        <v>45047.0</v>
      </c>
      <c r="B484" s="172" t="s">
        <v>1272</v>
      </c>
      <c r="C484" s="173" t="s">
        <v>11</v>
      </c>
      <c r="D484" s="172"/>
      <c r="E484" s="173"/>
      <c r="F484" s="173"/>
      <c r="G484" s="173">
        <v>6.93516505E8</v>
      </c>
      <c r="H484" s="346" t="s">
        <v>1464</v>
      </c>
      <c r="I484" s="173" t="s">
        <v>1465</v>
      </c>
      <c r="J484" s="173" t="s">
        <v>1466</v>
      </c>
      <c r="K484" s="173">
        <v>6.93516505E8</v>
      </c>
      <c r="L484" s="174" t="s">
        <v>1467</v>
      </c>
      <c r="M484" s="3"/>
      <c r="N484" s="48"/>
      <c r="O484" s="48"/>
      <c r="P484" s="48"/>
      <c r="Q484" s="171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</row>
    <row r="485">
      <c r="A485" s="402">
        <v>45323.0</v>
      </c>
      <c r="B485" s="172" t="s">
        <v>1272</v>
      </c>
      <c r="C485" s="403" t="s">
        <v>55</v>
      </c>
      <c r="D485" s="404"/>
      <c r="E485" s="405"/>
      <c r="F485" s="405" t="s">
        <v>1468</v>
      </c>
      <c r="G485" s="406">
        <v>6.17152719E8</v>
      </c>
      <c r="H485" s="406" t="s">
        <v>1469</v>
      </c>
      <c r="I485" s="405"/>
      <c r="J485" s="405" t="s">
        <v>1468</v>
      </c>
      <c r="K485" s="406">
        <v>6.17152719E8</v>
      </c>
      <c r="L485" s="407" t="s">
        <v>1470</v>
      </c>
      <c r="M485" s="3"/>
      <c r="N485" s="408"/>
      <c r="O485" s="409"/>
      <c r="P485" s="408"/>
      <c r="Q485" s="409"/>
      <c r="R485" s="384"/>
      <c r="S485" s="384"/>
      <c r="T485" s="384"/>
      <c r="U485" s="384"/>
      <c r="V485" s="384"/>
      <c r="W485" s="384"/>
      <c r="X485" s="384"/>
      <c r="Y485" s="384"/>
      <c r="Z485" s="384"/>
      <c r="AA485" s="384"/>
      <c r="AB485" s="384"/>
      <c r="AC485" s="384"/>
      <c r="AD485" s="384"/>
      <c r="AE485" s="384"/>
      <c r="AF485" s="384"/>
      <c r="AG485" s="384"/>
      <c r="AH485" s="384"/>
      <c r="AI485" s="384"/>
      <c r="AJ485" s="384"/>
      <c r="AK485" s="384"/>
      <c r="AL485" s="384"/>
      <c r="AM485" s="384"/>
      <c r="AN485" s="384"/>
      <c r="AO485" s="384"/>
      <c r="AP485" s="384"/>
      <c r="AQ485" s="384"/>
      <c r="AR485" s="384"/>
    </row>
    <row r="486">
      <c r="A486" s="410">
        <v>45078.0</v>
      </c>
      <c r="B486" s="411" t="s">
        <v>1272</v>
      </c>
      <c r="C486" s="412" t="s">
        <v>11</v>
      </c>
      <c r="D486" s="413"/>
      <c r="E486" s="414"/>
      <c r="F486" s="412" t="s">
        <v>1471</v>
      </c>
      <c r="G486" s="415">
        <v>6.02525014E8</v>
      </c>
      <c r="H486" s="415" t="s">
        <v>1472</v>
      </c>
      <c r="I486" s="412" t="s">
        <v>1471</v>
      </c>
      <c r="J486" s="412" t="s">
        <v>1471</v>
      </c>
      <c r="K486" s="415">
        <v>6.02525014E8</v>
      </c>
      <c r="L486" s="416" t="s">
        <v>1473</v>
      </c>
      <c r="M486" s="3"/>
      <c r="N486" s="417"/>
      <c r="O486" s="417"/>
      <c r="P486" s="417"/>
      <c r="Q486" s="417"/>
      <c r="R486" s="417"/>
      <c r="S486" s="417"/>
      <c r="T486" s="418"/>
      <c r="U486" s="419"/>
      <c r="V486" s="418"/>
      <c r="W486" s="419"/>
      <c r="X486" s="417"/>
      <c r="Y486" s="417"/>
      <c r="Z486" s="417"/>
      <c r="AA486" s="417"/>
      <c r="AB486" s="417"/>
      <c r="AC486" s="417"/>
      <c r="AD486" s="417"/>
      <c r="AE486" s="417"/>
      <c r="AF486" s="417"/>
      <c r="AG486" s="417"/>
      <c r="AH486" s="417"/>
      <c r="AI486" s="417"/>
      <c r="AJ486" s="417"/>
      <c r="AK486" s="417"/>
      <c r="AL486" s="417"/>
      <c r="AM486" s="417"/>
      <c r="AN486" s="417"/>
      <c r="AO486" s="417"/>
      <c r="AP486" s="417"/>
      <c r="AQ486" s="417"/>
      <c r="AR486" s="417"/>
    </row>
    <row r="487">
      <c r="A487" s="420">
        <v>45413.0</v>
      </c>
      <c r="B487" s="330" t="s">
        <v>1272</v>
      </c>
      <c r="C487" s="421" t="s">
        <v>55</v>
      </c>
      <c r="D487" s="422"/>
      <c r="E487" s="423"/>
      <c r="F487" s="424" t="s">
        <v>1474</v>
      </c>
      <c r="G487" s="425">
        <v>6.80722101E8</v>
      </c>
      <c r="H487" s="426" t="s">
        <v>1475</v>
      </c>
      <c r="I487" s="424" t="s">
        <v>1476</v>
      </c>
      <c r="J487" s="424" t="s">
        <v>1477</v>
      </c>
      <c r="K487" s="425" t="s">
        <v>1478</v>
      </c>
      <c r="L487" s="427" t="s">
        <v>1479</v>
      </c>
      <c r="M487" s="66"/>
      <c r="N487" s="64"/>
      <c r="O487" s="65"/>
      <c r="P487" s="64"/>
      <c r="Q487" s="65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</row>
    <row r="488">
      <c r="A488" s="420">
        <v>45413.0</v>
      </c>
      <c r="B488" s="330" t="s">
        <v>1272</v>
      </c>
      <c r="C488" s="421" t="s">
        <v>55</v>
      </c>
      <c r="D488" s="422"/>
      <c r="E488" s="423"/>
      <c r="F488" s="428" t="s">
        <v>1480</v>
      </c>
      <c r="G488" s="425">
        <v>6.07761649E8</v>
      </c>
      <c r="H488" s="425" t="s">
        <v>1481</v>
      </c>
      <c r="I488" s="428" t="s">
        <v>1482</v>
      </c>
      <c r="J488" s="428" t="s">
        <v>1482</v>
      </c>
      <c r="K488" s="425">
        <v>6.07761649E8</v>
      </c>
      <c r="L488" s="429" t="s">
        <v>1483</v>
      </c>
      <c r="M488" s="66"/>
      <c r="N488" s="64"/>
      <c r="O488" s="65"/>
      <c r="P488" s="64"/>
      <c r="Q488" s="65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</row>
    <row r="489">
      <c r="A489" s="430">
        <v>45078.0</v>
      </c>
      <c r="B489" s="430">
        <v>45443.0</v>
      </c>
      <c r="C489" s="431" t="s">
        <v>11</v>
      </c>
      <c r="D489" s="432"/>
      <c r="E489" s="431" t="s">
        <v>1484</v>
      </c>
      <c r="F489" s="431" t="s">
        <v>143</v>
      </c>
      <c r="G489" s="431">
        <v>6.74290401E8</v>
      </c>
      <c r="H489" s="433" t="s">
        <v>145</v>
      </c>
      <c r="I489" s="431" t="s">
        <v>1485</v>
      </c>
      <c r="J489" s="431" t="s">
        <v>143</v>
      </c>
      <c r="K489" s="431">
        <v>6.74290401E8</v>
      </c>
      <c r="L489" s="434" t="s">
        <v>1486</v>
      </c>
      <c r="N489" s="383"/>
      <c r="O489" s="383"/>
      <c r="P489" s="383"/>
      <c r="Q489" s="383"/>
      <c r="R489" s="383"/>
      <c r="S489" s="383"/>
      <c r="T489" s="435"/>
      <c r="U489" s="436"/>
      <c r="V489" s="435"/>
      <c r="W489" s="436"/>
      <c r="X489" s="383"/>
      <c r="Y489" s="383"/>
      <c r="Z489" s="383"/>
      <c r="AA489" s="383"/>
      <c r="AB489" s="383"/>
      <c r="AC489" s="383"/>
      <c r="AD489" s="383"/>
      <c r="AE489" s="383"/>
      <c r="AF489" s="383"/>
      <c r="AG489" s="383"/>
      <c r="AH489" s="383"/>
      <c r="AI489" s="383"/>
      <c r="AJ489" s="383"/>
      <c r="AK489" s="383"/>
      <c r="AL489" s="383"/>
      <c r="AM489" s="383"/>
      <c r="AN489" s="383"/>
      <c r="AO489" s="383"/>
      <c r="AP489" s="383"/>
      <c r="AQ489" s="383"/>
      <c r="AR489" s="383"/>
    </row>
    <row r="490">
      <c r="A490" s="437">
        <v>45413.0</v>
      </c>
      <c r="B490" s="437">
        <v>45504.0</v>
      </c>
      <c r="C490" s="438" t="s">
        <v>55</v>
      </c>
      <c r="D490" s="439"/>
      <c r="E490" s="440" t="s">
        <v>1272</v>
      </c>
      <c r="F490" s="441" t="s">
        <v>1487</v>
      </c>
      <c r="G490" s="442">
        <v>6.42146258E8</v>
      </c>
      <c r="H490" s="442" t="s">
        <v>1488</v>
      </c>
      <c r="I490" s="441" t="s">
        <v>1489</v>
      </c>
      <c r="J490" s="441" t="s">
        <v>1490</v>
      </c>
      <c r="K490" s="442">
        <v>6.42146258E8</v>
      </c>
      <c r="L490" s="440" t="s">
        <v>1272</v>
      </c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</row>
    <row r="491">
      <c r="A491" s="437">
        <v>45413.0</v>
      </c>
      <c r="B491" s="437">
        <v>45504.0</v>
      </c>
      <c r="C491" s="438" t="s">
        <v>55</v>
      </c>
      <c r="D491" s="439"/>
      <c r="E491" s="440" t="s">
        <v>1272</v>
      </c>
      <c r="F491" s="441" t="s">
        <v>1491</v>
      </c>
      <c r="G491" s="442">
        <v>6.28647925E8</v>
      </c>
      <c r="H491" s="442" t="s">
        <v>1492</v>
      </c>
      <c r="I491" s="441" t="s">
        <v>1491</v>
      </c>
      <c r="J491" s="441" t="s">
        <v>1491</v>
      </c>
      <c r="K491" s="442">
        <v>6.28647925E8</v>
      </c>
      <c r="L491" s="440" t="s">
        <v>1272</v>
      </c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</row>
    <row r="492">
      <c r="A492" s="443">
        <v>45139.0</v>
      </c>
      <c r="B492" s="443">
        <v>45504.0</v>
      </c>
      <c r="C492" s="444" t="s">
        <v>11</v>
      </c>
      <c r="D492" s="445"/>
      <c r="E492" s="444" t="s">
        <v>1272</v>
      </c>
      <c r="F492" s="444" t="s">
        <v>1493</v>
      </c>
      <c r="G492" s="444">
        <v>6.24595389E8</v>
      </c>
      <c r="H492" s="446" t="s">
        <v>1494</v>
      </c>
      <c r="I492" s="444" t="s">
        <v>1495</v>
      </c>
      <c r="J492" s="444" t="s">
        <v>1496</v>
      </c>
      <c r="K492" s="444">
        <v>6.24595389E8</v>
      </c>
      <c r="L492" s="84" t="s">
        <v>1497</v>
      </c>
      <c r="M492" s="447" t="s">
        <v>1498</v>
      </c>
      <c r="N492" s="85"/>
      <c r="O492" s="85"/>
      <c r="P492" s="85"/>
      <c r="Q492" s="85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</row>
    <row r="493" ht="27.0" customHeight="1">
      <c r="A493" s="448">
        <v>45383.0</v>
      </c>
      <c r="B493" s="105" t="s">
        <v>1272</v>
      </c>
      <c r="C493" s="326" t="s">
        <v>55</v>
      </c>
      <c r="D493" s="449"/>
      <c r="E493" s="450"/>
      <c r="F493" s="451" t="s">
        <v>1499</v>
      </c>
      <c r="G493" s="452" t="s">
        <v>1500</v>
      </c>
      <c r="H493" s="453" t="s">
        <v>1501</v>
      </c>
      <c r="I493" s="451" t="s">
        <v>1499</v>
      </c>
      <c r="J493" s="451" t="s">
        <v>1499</v>
      </c>
      <c r="K493" s="452" t="s">
        <v>1500</v>
      </c>
      <c r="L493" s="454" t="s">
        <v>1502</v>
      </c>
      <c r="M493" s="170"/>
      <c r="N493" s="170"/>
      <c r="O493" s="170"/>
      <c r="P493" s="170"/>
      <c r="Q493" s="170"/>
      <c r="R493" s="455"/>
      <c r="S493" s="455"/>
      <c r="T493" s="455"/>
      <c r="U493" s="455"/>
      <c r="V493" s="455"/>
      <c r="W493" s="455"/>
      <c r="X493" s="455"/>
      <c r="Y493" s="455"/>
      <c r="Z493" s="455"/>
      <c r="AA493" s="455"/>
      <c r="AB493" s="455"/>
      <c r="AC493" s="455"/>
      <c r="AD493" s="455"/>
      <c r="AE493" s="455"/>
      <c r="AF493" s="455"/>
      <c r="AG493" s="455"/>
      <c r="AH493" s="455"/>
      <c r="AI493" s="455"/>
      <c r="AJ493" s="455"/>
      <c r="AK493" s="455"/>
      <c r="AL493" s="455"/>
      <c r="AM493" s="455"/>
      <c r="AN493" s="455"/>
      <c r="AO493" s="455"/>
      <c r="AP493" s="455"/>
      <c r="AQ493" s="455"/>
      <c r="AR493" s="455"/>
    </row>
    <row r="494" ht="17.25" customHeight="1">
      <c r="A494" s="325">
        <v>45108.0</v>
      </c>
      <c r="B494" s="105" t="s">
        <v>1272</v>
      </c>
      <c r="C494" s="326" t="s">
        <v>11</v>
      </c>
      <c r="D494" s="105"/>
      <c r="E494" s="107" t="s">
        <v>1395</v>
      </c>
      <c r="F494" s="326" t="s">
        <v>1503</v>
      </c>
      <c r="G494" s="328">
        <v>6.40607101E8</v>
      </c>
      <c r="H494" s="328" t="s">
        <v>1504</v>
      </c>
      <c r="I494" s="326" t="s">
        <v>1505</v>
      </c>
      <c r="J494" s="326" t="s">
        <v>1506</v>
      </c>
      <c r="K494" s="328">
        <v>6.40607101E8</v>
      </c>
      <c r="L494" s="454" t="s">
        <v>1507</v>
      </c>
      <c r="M494" s="447"/>
      <c r="N494" s="85"/>
      <c r="O494" s="85"/>
      <c r="P494" s="85"/>
      <c r="Q494" s="85"/>
      <c r="R494" s="384"/>
      <c r="S494" s="384"/>
      <c r="T494" s="384"/>
      <c r="U494" s="384"/>
      <c r="V494" s="384"/>
      <c r="W494" s="384"/>
      <c r="X494" s="384"/>
      <c r="Y494" s="384"/>
      <c r="Z494" s="384"/>
      <c r="AA494" s="384"/>
      <c r="AB494" s="384"/>
      <c r="AC494" s="384"/>
      <c r="AD494" s="384"/>
      <c r="AE494" s="384"/>
      <c r="AF494" s="384"/>
      <c r="AG494" s="384"/>
      <c r="AH494" s="384"/>
      <c r="AI494" s="384"/>
      <c r="AJ494" s="384"/>
      <c r="AK494" s="384"/>
      <c r="AL494" s="384"/>
      <c r="AM494" s="384"/>
      <c r="AN494" s="384"/>
      <c r="AO494" s="384"/>
      <c r="AP494" s="384"/>
      <c r="AQ494" s="384"/>
      <c r="AR494" s="384"/>
    </row>
    <row r="495">
      <c r="A495" s="325">
        <v>45108.0</v>
      </c>
      <c r="B495" s="105" t="s">
        <v>1272</v>
      </c>
      <c r="C495" s="326" t="s">
        <v>11</v>
      </c>
      <c r="D495" s="324"/>
      <c r="E495" s="326" t="s">
        <v>1508</v>
      </c>
      <c r="F495" s="326" t="s">
        <v>1509</v>
      </c>
      <c r="G495" s="328">
        <v>6.63292447E8</v>
      </c>
      <c r="H495" s="328" t="s">
        <v>1510</v>
      </c>
      <c r="I495" s="326" t="s">
        <v>1511</v>
      </c>
      <c r="J495" s="326" t="s">
        <v>1512</v>
      </c>
      <c r="K495" s="328">
        <v>6.63571257E8</v>
      </c>
      <c r="L495" s="456" t="s">
        <v>1513</v>
      </c>
      <c r="M495" s="85"/>
      <c r="N495" s="85"/>
      <c r="O495" s="85"/>
      <c r="P495" s="85"/>
      <c r="Q495" s="85"/>
      <c r="R495" s="384"/>
      <c r="S495" s="384"/>
      <c r="T495" s="384"/>
      <c r="U495" s="384"/>
      <c r="V495" s="384"/>
      <c r="W495" s="384"/>
      <c r="X495" s="384"/>
      <c r="Y495" s="384"/>
      <c r="Z495" s="384"/>
      <c r="AA495" s="384"/>
      <c r="AB495" s="384"/>
      <c r="AC495" s="384"/>
      <c r="AD495" s="384"/>
      <c r="AE495" s="384"/>
      <c r="AF495" s="384"/>
      <c r="AG495" s="384"/>
      <c r="AH495" s="384"/>
      <c r="AI495" s="384"/>
      <c r="AJ495" s="384"/>
      <c r="AK495" s="384"/>
      <c r="AL495" s="384"/>
      <c r="AM495" s="384"/>
      <c r="AN495" s="384"/>
      <c r="AO495" s="384"/>
      <c r="AP495" s="384"/>
      <c r="AQ495" s="384"/>
      <c r="AR495" s="384"/>
    </row>
    <row r="496">
      <c r="A496" s="457" t="s">
        <v>1514</v>
      </c>
      <c r="B496" s="458">
        <v>45535.0</v>
      </c>
      <c r="C496" s="459" t="s">
        <v>11</v>
      </c>
      <c r="D496" s="117"/>
      <c r="E496" s="118" t="s">
        <v>1515</v>
      </c>
      <c r="F496" s="459" t="s">
        <v>1516</v>
      </c>
      <c r="G496" s="459"/>
      <c r="H496" s="460" t="s">
        <v>1517</v>
      </c>
      <c r="I496" s="459" t="s">
        <v>1518</v>
      </c>
      <c r="J496" s="459" t="s">
        <v>1519</v>
      </c>
      <c r="K496" s="459"/>
      <c r="L496" s="461" t="s">
        <v>1520</v>
      </c>
      <c r="M496" s="85"/>
      <c r="N496" s="38"/>
      <c r="O496" s="39"/>
      <c r="P496" s="38"/>
      <c r="Q496" s="39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</row>
    <row r="497">
      <c r="A497" s="462">
        <v>45261.0</v>
      </c>
      <c r="B497" s="462">
        <v>45626.0</v>
      </c>
      <c r="C497" s="459" t="s">
        <v>11</v>
      </c>
      <c r="D497" s="117"/>
      <c r="E497" s="118" t="s">
        <v>1515</v>
      </c>
      <c r="F497" s="459" t="s">
        <v>1521</v>
      </c>
      <c r="G497" s="463">
        <v>6.78566367E8</v>
      </c>
      <c r="H497" s="464" t="s">
        <v>1522</v>
      </c>
      <c r="I497" s="463" t="s">
        <v>1523</v>
      </c>
      <c r="J497" s="463" t="s">
        <v>1524</v>
      </c>
      <c r="K497" s="463">
        <v>6.64958927E8</v>
      </c>
      <c r="L497" s="463" t="s">
        <v>1525</v>
      </c>
    </row>
    <row r="498">
      <c r="A498" s="317">
        <v>45200.0</v>
      </c>
      <c r="B498" s="316" t="s">
        <v>1526</v>
      </c>
      <c r="C498" s="318" t="s">
        <v>11</v>
      </c>
      <c r="D498" s="316"/>
      <c r="E498" s="318" t="s">
        <v>1527</v>
      </c>
      <c r="F498" s="318" t="s">
        <v>1528</v>
      </c>
      <c r="G498" s="318">
        <v>6.85886003E8</v>
      </c>
      <c r="H498" s="319" t="s">
        <v>1529</v>
      </c>
      <c r="I498" s="318" t="s">
        <v>1530</v>
      </c>
      <c r="J498" s="318" t="s">
        <v>1528</v>
      </c>
      <c r="K498" s="318">
        <v>6.85886003E8</v>
      </c>
      <c r="L498" s="320" t="s">
        <v>1531</v>
      </c>
      <c r="M498" s="53"/>
      <c r="N498" s="341"/>
      <c r="O498" s="341"/>
      <c r="P498" s="341"/>
      <c r="Q498" s="341"/>
      <c r="R498" s="341"/>
      <c r="S498" s="341"/>
      <c r="T498" s="465"/>
      <c r="U498" s="348"/>
      <c r="V498" s="465"/>
      <c r="W498" s="3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</row>
    <row r="499">
      <c r="A499" s="317">
        <v>45200.0</v>
      </c>
      <c r="B499" s="317" t="s">
        <v>1526</v>
      </c>
      <c r="C499" s="318" t="s">
        <v>11</v>
      </c>
      <c r="D499" s="316"/>
      <c r="E499" s="318" t="s">
        <v>1527</v>
      </c>
      <c r="F499" s="318" t="s">
        <v>1532</v>
      </c>
      <c r="G499" s="319">
        <v>6.7857123E8</v>
      </c>
      <c r="H499" s="319" t="s">
        <v>1533</v>
      </c>
      <c r="I499" s="318" t="s">
        <v>1534</v>
      </c>
      <c r="J499" s="318"/>
      <c r="K499" s="319">
        <v>6.7857123E8</v>
      </c>
      <c r="L499" s="320" t="s">
        <v>1531</v>
      </c>
      <c r="M499" s="170"/>
      <c r="N499" s="48"/>
      <c r="O499" s="48"/>
      <c r="P499" s="48"/>
      <c r="Q499" s="48"/>
      <c r="R499" s="48"/>
      <c r="S499" s="48"/>
      <c r="T499" s="49"/>
      <c r="U499" s="50"/>
      <c r="V499" s="49"/>
      <c r="W499" s="50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</row>
    <row r="500">
      <c r="A500" s="105" t="s">
        <v>1514</v>
      </c>
      <c r="B500" s="106">
        <v>45535.0</v>
      </c>
      <c r="C500" s="107" t="s">
        <v>11</v>
      </c>
      <c r="D500" s="117"/>
      <c r="E500" s="118" t="s">
        <v>1515</v>
      </c>
      <c r="F500" s="107" t="s">
        <v>249</v>
      </c>
      <c r="G500" s="110">
        <v>6.13022392E8</v>
      </c>
      <c r="H500" s="110" t="s">
        <v>1535</v>
      </c>
      <c r="I500" s="107" t="s">
        <v>1536</v>
      </c>
      <c r="J500" s="115" t="s">
        <v>1537</v>
      </c>
      <c r="K500" s="110" t="s">
        <v>1538</v>
      </c>
      <c r="L500" s="466" t="s">
        <v>1539</v>
      </c>
      <c r="M500" s="170"/>
      <c r="N500" s="49"/>
      <c r="O500" s="50"/>
      <c r="P500" s="49"/>
      <c r="Q500" s="50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</row>
    <row r="501">
      <c r="A501" s="467">
        <v>44835.0</v>
      </c>
      <c r="B501" s="468">
        <v>11590.0</v>
      </c>
      <c r="C501" s="118" t="s">
        <v>11</v>
      </c>
      <c r="D501" s="117"/>
      <c r="E501" s="118" t="s">
        <v>1515</v>
      </c>
      <c r="F501" s="118" t="s">
        <v>1540</v>
      </c>
      <c r="G501" s="118">
        <v>6.09956722E8</v>
      </c>
      <c r="H501" s="118" t="s">
        <v>1541</v>
      </c>
      <c r="I501" s="118" t="s">
        <v>1542</v>
      </c>
      <c r="J501" s="118" t="s">
        <v>1540</v>
      </c>
      <c r="K501" s="118">
        <v>6.09956722E8</v>
      </c>
      <c r="L501" s="118" t="s">
        <v>1543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>
      <c r="A502" s="172" t="s">
        <v>1272</v>
      </c>
      <c r="B502" s="335">
        <v>45596.0</v>
      </c>
      <c r="C502" s="173" t="s">
        <v>425</v>
      </c>
      <c r="D502" s="172"/>
      <c r="E502" s="173" t="s">
        <v>1272</v>
      </c>
      <c r="F502" s="173" t="s">
        <v>1374</v>
      </c>
      <c r="G502" s="173">
        <v>6.06905457E8</v>
      </c>
      <c r="H502" s="346" t="s">
        <v>1375</v>
      </c>
      <c r="I502" s="173" t="s">
        <v>1544</v>
      </c>
      <c r="J502" s="173" t="s">
        <v>1374</v>
      </c>
      <c r="K502" s="173">
        <v>6.06905457E8</v>
      </c>
      <c r="L502" s="174"/>
      <c r="M502" s="85"/>
      <c r="N502" s="37"/>
      <c r="O502" s="37"/>
      <c r="P502" s="37"/>
      <c r="Q502" s="169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</row>
    <row r="503">
      <c r="A503" s="330" t="s">
        <v>199</v>
      </c>
      <c r="B503" s="331">
        <v>45626.0</v>
      </c>
      <c r="C503" s="332" t="s">
        <v>55</v>
      </c>
      <c r="D503" s="330"/>
      <c r="E503" s="332" t="s">
        <v>1545</v>
      </c>
      <c r="F503" s="332" t="s">
        <v>1546</v>
      </c>
      <c r="G503" s="332">
        <f>573182409064</f>
        <v>573182409064</v>
      </c>
      <c r="H503" s="333" t="s">
        <v>1547</v>
      </c>
      <c r="I503" s="332" t="s">
        <v>1546</v>
      </c>
      <c r="J503" s="332" t="s">
        <v>1546</v>
      </c>
      <c r="K503" s="332">
        <f>573182409064</f>
        <v>573182409064</v>
      </c>
      <c r="L503" s="90" t="s">
        <v>1548</v>
      </c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</row>
    <row r="504">
      <c r="D504" s="314"/>
    </row>
    <row r="505">
      <c r="A505" s="317">
        <v>45200.0</v>
      </c>
      <c r="B505" s="317">
        <v>45565.0</v>
      </c>
      <c r="C505" s="318" t="s">
        <v>11</v>
      </c>
      <c r="D505" s="316"/>
      <c r="E505" s="318" t="s">
        <v>1549</v>
      </c>
      <c r="F505" s="318" t="s">
        <v>1550</v>
      </c>
      <c r="G505" s="318">
        <v>6.76706215E8</v>
      </c>
      <c r="H505" s="319" t="s">
        <v>1551</v>
      </c>
      <c r="I505" s="318" t="s">
        <v>1552</v>
      </c>
      <c r="J505" s="318" t="s">
        <v>1550</v>
      </c>
      <c r="K505" s="319" t="s">
        <v>1553</v>
      </c>
      <c r="L505" s="320" t="s">
        <v>1554</v>
      </c>
      <c r="M505" s="170"/>
      <c r="N505" s="48"/>
      <c r="O505" s="48"/>
      <c r="P505" s="48"/>
      <c r="Q505" s="48"/>
      <c r="R505" s="48"/>
      <c r="S505" s="48"/>
      <c r="T505" s="49"/>
      <c r="U505" s="50"/>
      <c r="V505" s="49"/>
      <c r="W505" s="50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</row>
    <row r="506">
      <c r="A506" s="317">
        <v>45474.0</v>
      </c>
      <c r="B506" s="316" t="s">
        <v>1526</v>
      </c>
      <c r="C506" s="318" t="s">
        <v>55</v>
      </c>
      <c r="D506" s="316"/>
      <c r="E506" s="318" t="s">
        <v>1549</v>
      </c>
      <c r="F506" s="318" t="s">
        <v>1555</v>
      </c>
      <c r="G506" s="319">
        <v>9.11976184E8</v>
      </c>
      <c r="H506" s="319" t="s">
        <v>1556</v>
      </c>
      <c r="I506" s="318" t="s">
        <v>1555</v>
      </c>
      <c r="J506" s="318" t="s">
        <v>1555</v>
      </c>
      <c r="K506" s="319">
        <v>9.11976184E8</v>
      </c>
      <c r="L506" s="320" t="s">
        <v>1554</v>
      </c>
      <c r="M506" s="170"/>
      <c r="N506" s="469"/>
      <c r="O506" s="469"/>
      <c r="P506" s="470"/>
      <c r="Q506" s="471"/>
      <c r="R506" s="469"/>
      <c r="S506" s="469"/>
      <c r="T506" s="469"/>
      <c r="U506" s="469"/>
      <c r="V506" s="469"/>
      <c r="W506" s="469"/>
      <c r="X506" s="469"/>
      <c r="Y506" s="469"/>
      <c r="Z506" s="469"/>
      <c r="AA506" s="469"/>
      <c r="AB506" s="469"/>
      <c r="AC506" s="469"/>
      <c r="AD506" s="469"/>
      <c r="AE506" s="469"/>
      <c r="AF506" s="469"/>
      <c r="AG506" s="469"/>
      <c r="AH506" s="469"/>
      <c r="AI506" s="469"/>
      <c r="AJ506" s="469"/>
      <c r="AK506" s="469"/>
      <c r="AL506" s="469"/>
      <c r="AM506" s="469"/>
      <c r="AN506" s="469"/>
      <c r="AO506" s="469"/>
      <c r="AP506" s="469"/>
      <c r="AQ506" s="469"/>
      <c r="AR506" s="469"/>
    </row>
    <row r="507">
      <c r="A507" s="335">
        <v>45597.0</v>
      </c>
      <c r="B507" s="335">
        <v>45961.0</v>
      </c>
      <c r="C507" s="173" t="s">
        <v>11</v>
      </c>
      <c r="D507" s="172"/>
      <c r="E507" s="173" t="s">
        <v>1549</v>
      </c>
      <c r="F507" s="173" t="s">
        <v>1557</v>
      </c>
      <c r="G507" s="472" t="s">
        <v>1558</v>
      </c>
      <c r="H507" s="346" t="s">
        <v>1559</v>
      </c>
      <c r="I507" s="173" t="s">
        <v>1560</v>
      </c>
      <c r="J507" s="173" t="s">
        <v>1561</v>
      </c>
      <c r="K507" s="473" t="s">
        <v>1558</v>
      </c>
      <c r="L507" s="174"/>
      <c r="M507" s="85"/>
      <c r="N507" s="37"/>
      <c r="O507" s="37"/>
      <c r="P507" s="37"/>
      <c r="Q507" s="169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</row>
    <row r="508">
      <c r="A508" s="474">
        <v>45261.0</v>
      </c>
      <c r="B508" s="474">
        <v>45626.0</v>
      </c>
      <c r="C508" s="475" t="s">
        <v>425</v>
      </c>
      <c r="D508" s="172"/>
      <c r="E508" s="173" t="s">
        <v>1549</v>
      </c>
      <c r="F508" s="475" t="s">
        <v>1562</v>
      </c>
      <c r="G508" s="475">
        <v>5.24421390833E11</v>
      </c>
      <c r="H508" s="476" t="s">
        <v>1563</v>
      </c>
      <c r="I508" s="475" t="s">
        <v>1562</v>
      </c>
      <c r="J508" s="475" t="s">
        <v>1564</v>
      </c>
      <c r="K508" s="475">
        <v>5.24421390833E11</v>
      </c>
      <c r="L508" s="477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</row>
    <row r="509">
      <c r="A509" s="317">
        <v>45200.0</v>
      </c>
      <c r="B509" s="316" t="s">
        <v>1526</v>
      </c>
      <c r="C509" s="318" t="s">
        <v>11</v>
      </c>
      <c r="D509" s="316"/>
      <c r="E509" s="318" t="s">
        <v>1549</v>
      </c>
      <c r="F509" s="318" t="s">
        <v>1565</v>
      </c>
      <c r="G509" s="318">
        <v>6.50773553E8</v>
      </c>
      <c r="H509" s="319" t="s">
        <v>1566</v>
      </c>
      <c r="I509" s="318" t="s">
        <v>1567</v>
      </c>
      <c r="J509" s="318" t="s">
        <v>1568</v>
      </c>
      <c r="K509" s="318">
        <v>6.50773553E8</v>
      </c>
      <c r="L509" s="320" t="s">
        <v>1569</v>
      </c>
      <c r="M509" s="53"/>
      <c r="N509" s="341"/>
      <c r="O509" s="341"/>
      <c r="P509" s="341"/>
      <c r="Q509" s="341"/>
      <c r="R509" s="341"/>
      <c r="S509" s="341"/>
      <c r="T509" s="465"/>
      <c r="U509" s="348"/>
      <c r="V509" s="465"/>
      <c r="W509" s="3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</row>
    <row r="510">
      <c r="A510" s="317">
        <v>45597.0</v>
      </c>
      <c r="B510" s="316">
        <v>45688.0</v>
      </c>
      <c r="C510" s="318" t="s">
        <v>61</v>
      </c>
      <c r="D510" s="316"/>
      <c r="E510" s="318" t="s">
        <v>1570</v>
      </c>
      <c r="F510" s="318" t="s">
        <v>1571</v>
      </c>
      <c r="G510" s="318">
        <v>6.03481377E8</v>
      </c>
      <c r="H510" s="319" t="s">
        <v>1572</v>
      </c>
      <c r="I510" s="318" t="s">
        <v>1573</v>
      </c>
      <c r="J510" s="318" t="s">
        <v>1573</v>
      </c>
      <c r="K510" s="318">
        <v>6.03481377E8</v>
      </c>
      <c r="L510" s="320"/>
      <c r="M510" s="53"/>
      <c r="N510" s="341"/>
      <c r="O510" s="341"/>
      <c r="P510" s="341"/>
      <c r="Q510" s="341"/>
      <c r="R510" s="341"/>
      <c r="S510" s="341"/>
      <c r="T510" s="465"/>
      <c r="U510" s="348"/>
      <c r="V510" s="465"/>
      <c r="W510" s="3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</row>
    <row r="511">
      <c r="A511" s="130">
        <v>45597.0</v>
      </c>
      <c r="B511" s="130">
        <v>45688.0</v>
      </c>
      <c r="C511" s="107" t="s">
        <v>61</v>
      </c>
      <c r="D511" s="131"/>
      <c r="E511" s="132" t="s">
        <v>1574</v>
      </c>
      <c r="F511" s="133" t="s">
        <v>1575</v>
      </c>
      <c r="G511" s="133">
        <v>6.05804179E8</v>
      </c>
      <c r="H511" s="478" t="s">
        <v>1576</v>
      </c>
      <c r="I511" s="133" t="s">
        <v>1577</v>
      </c>
      <c r="J511" s="133" t="s">
        <v>1578</v>
      </c>
      <c r="K511" s="133">
        <v>6.05804179E8</v>
      </c>
      <c r="L511" s="115"/>
      <c r="M511" s="53"/>
      <c r="N511" s="49"/>
      <c r="O511" s="50"/>
      <c r="P511" s="49"/>
      <c r="Q511" s="50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</row>
    <row r="512">
      <c r="A512" s="130">
        <v>45292.0</v>
      </c>
      <c r="B512" s="130">
        <v>45657.0</v>
      </c>
      <c r="C512" s="107" t="s">
        <v>425</v>
      </c>
      <c r="D512" s="131"/>
      <c r="E512" s="132" t="s">
        <v>1531</v>
      </c>
      <c r="F512" s="133" t="s">
        <v>1579</v>
      </c>
      <c r="G512" s="133">
        <v>6.46399895E8</v>
      </c>
      <c r="H512" s="478" t="s">
        <v>1580</v>
      </c>
      <c r="I512" s="133" t="s">
        <v>1581</v>
      </c>
      <c r="J512" s="133" t="s">
        <v>1579</v>
      </c>
      <c r="K512" s="133">
        <v>6.46399895E8</v>
      </c>
      <c r="L512" s="115" t="s">
        <v>1582</v>
      </c>
      <c r="M512" s="53"/>
      <c r="N512" s="49"/>
      <c r="O512" s="50"/>
      <c r="P512" s="49"/>
      <c r="Q512" s="50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</row>
    <row r="513">
      <c r="A513" s="479">
        <v>45292.0</v>
      </c>
      <c r="B513" s="479">
        <v>45657.0</v>
      </c>
      <c r="C513" s="480" t="s">
        <v>11</v>
      </c>
      <c r="D513" s="481"/>
      <c r="E513" s="480" t="s">
        <v>1549</v>
      </c>
      <c r="F513" s="480" t="s">
        <v>1583</v>
      </c>
      <c r="G513" s="480">
        <v>6.98941653E8</v>
      </c>
      <c r="H513" s="482" t="s">
        <v>1584</v>
      </c>
      <c r="I513" s="480" t="s">
        <v>1585</v>
      </c>
      <c r="J513" s="480" t="s">
        <v>1586</v>
      </c>
      <c r="K513" s="480">
        <v>6.98941653E8</v>
      </c>
      <c r="L513" s="483"/>
      <c r="M513" s="53"/>
      <c r="N513" s="341"/>
      <c r="O513" s="341"/>
      <c r="P513" s="341"/>
      <c r="Q513" s="341"/>
      <c r="R513" s="341"/>
      <c r="S513" s="341"/>
      <c r="T513" s="341"/>
      <c r="U513" s="341"/>
      <c r="V513" s="341"/>
      <c r="W513" s="341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</row>
    <row r="514">
      <c r="A514" s="106">
        <v>45597.0</v>
      </c>
      <c r="B514" s="106">
        <v>45688.0</v>
      </c>
      <c r="C514" s="484" t="s">
        <v>61</v>
      </c>
      <c r="D514" s="105"/>
      <c r="E514" s="107" t="s">
        <v>1587</v>
      </c>
      <c r="F514" s="107" t="s">
        <v>1588</v>
      </c>
      <c r="G514" s="107">
        <v>6.59976525E8</v>
      </c>
      <c r="H514" s="110" t="s">
        <v>1589</v>
      </c>
      <c r="I514" s="107" t="s">
        <v>1590</v>
      </c>
      <c r="J514" s="107" t="s">
        <v>1588</v>
      </c>
      <c r="K514" s="110"/>
      <c r="L514" s="115"/>
      <c r="M514" s="135"/>
      <c r="N514" s="138"/>
      <c r="O514" s="138"/>
      <c r="P514" s="138"/>
      <c r="Q514" s="138"/>
      <c r="R514" s="138"/>
      <c r="S514" s="138"/>
      <c r="T514" s="136"/>
      <c r="U514" s="137"/>
      <c r="V514" s="136"/>
      <c r="W514" s="137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</row>
    <row r="515">
      <c r="A515" s="130">
        <v>45323.0</v>
      </c>
      <c r="B515" s="130">
        <v>45688.0</v>
      </c>
      <c r="C515" s="107" t="s">
        <v>425</v>
      </c>
      <c r="D515" s="131"/>
      <c r="E515" s="132" t="s">
        <v>1531</v>
      </c>
      <c r="F515" s="216" t="s">
        <v>762</v>
      </c>
      <c r="G515" s="216">
        <v>6.33916466E8</v>
      </c>
      <c r="H515" s="485" t="s">
        <v>763</v>
      </c>
      <c r="I515" s="486" t="s">
        <v>1591</v>
      </c>
      <c r="J515" s="216" t="s">
        <v>762</v>
      </c>
      <c r="K515" s="216">
        <v>6.33916466E8</v>
      </c>
      <c r="L515" s="115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170"/>
      <c r="Y515" s="170"/>
      <c r="Z515" s="170"/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/>
      <c r="AL515" s="170"/>
      <c r="AM515" s="170"/>
      <c r="AN515" s="170"/>
      <c r="AO515" s="170"/>
      <c r="AP515" s="170"/>
      <c r="AQ515" s="170"/>
      <c r="AR515" s="170"/>
    </row>
    <row r="516">
      <c r="A516" s="479">
        <v>45292.0</v>
      </c>
      <c r="B516" s="479">
        <v>45657.0</v>
      </c>
      <c r="C516" s="480" t="s">
        <v>425</v>
      </c>
      <c r="D516" s="481"/>
      <c r="E516" s="480" t="s">
        <v>1272</v>
      </c>
      <c r="F516" s="480" t="s">
        <v>1592</v>
      </c>
      <c r="G516" s="480">
        <v>6.90108547E8</v>
      </c>
      <c r="H516" s="482" t="s">
        <v>1593</v>
      </c>
      <c r="I516" s="480" t="s">
        <v>1594</v>
      </c>
      <c r="J516" s="480" t="s">
        <v>1592</v>
      </c>
      <c r="K516" s="480">
        <v>6.50125563E8</v>
      </c>
      <c r="L516" s="483"/>
      <c r="M516" s="53"/>
      <c r="N516" s="341"/>
      <c r="O516" s="341"/>
      <c r="P516" s="341"/>
      <c r="Q516" s="341"/>
      <c r="R516" s="341"/>
      <c r="S516" s="341"/>
      <c r="T516" s="341"/>
      <c r="U516" s="341"/>
      <c r="V516" s="341"/>
      <c r="W516" s="341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</row>
    <row r="517">
      <c r="A517" s="130">
        <v>45323.0</v>
      </c>
      <c r="B517" s="130">
        <v>45688.0</v>
      </c>
      <c r="C517" s="107" t="s">
        <v>11</v>
      </c>
      <c r="D517" s="487"/>
      <c r="E517" s="133" t="s">
        <v>1531</v>
      </c>
      <c r="F517" s="133" t="s">
        <v>1595</v>
      </c>
      <c r="G517" s="133">
        <v>6.76962353E8</v>
      </c>
      <c r="H517" s="478" t="s">
        <v>1596</v>
      </c>
      <c r="I517" s="133" t="s">
        <v>1597</v>
      </c>
      <c r="J517" s="133" t="s">
        <v>1598</v>
      </c>
      <c r="K517" s="133">
        <v>6.76962353E8</v>
      </c>
      <c r="L517" s="488"/>
      <c r="M517" s="53"/>
      <c r="N517" s="465"/>
      <c r="O517" s="348"/>
      <c r="P517" s="465"/>
      <c r="Q517" s="348"/>
      <c r="R517" s="341"/>
      <c r="S517" s="341"/>
      <c r="T517" s="341"/>
      <c r="U517" s="341"/>
      <c r="V517" s="341"/>
      <c r="W517" s="341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</row>
    <row r="518">
      <c r="A518" s="130">
        <v>45323.0</v>
      </c>
      <c r="B518" s="130">
        <v>45688.0</v>
      </c>
      <c r="C518" s="107" t="s">
        <v>11</v>
      </c>
      <c r="D518" s="131"/>
      <c r="E518" s="132" t="s">
        <v>1272</v>
      </c>
      <c r="F518" s="133" t="s">
        <v>1599</v>
      </c>
      <c r="G518" s="133">
        <f>+50769741218</f>
        <v>50769741218</v>
      </c>
      <c r="H518" s="478" t="s">
        <v>1600</v>
      </c>
      <c r="I518" s="133" t="s">
        <v>1601</v>
      </c>
      <c r="J518" s="133" t="s">
        <v>1599</v>
      </c>
      <c r="K518" s="133">
        <f>+50769372655</f>
        <v>50769372655</v>
      </c>
      <c r="L518" s="489"/>
      <c r="M518" s="53"/>
      <c r="N518" s="49"/>
      <c r="O518" s="50"/>
      <c r="P518" s="49"/>
      <c r="Q518" s="50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</row>
    <row r="519">
      <c r="A519" s="490">
        <v>45292.0</v>
      </c>
      <c r="B519" s="490">
        <v>45657.0</v>
      </c>
      <c r="C519" s="491" t="s">
        <v>11</v>
      </c>
      <c r="D519" s="492"/>
      <c r="E519" s="491" t="s">
        <v>1272</v>
      </c>
      <c r="F519" s="491" t="s">
        <v>1602</v>
      </c>
      <c r="G519" s="493">
        <v>7.22710234E8</v>
      </c>
      <c r="H519" s="493" t="s">
        <v>1603</v>
      </c>
      <c r="I519" s="491" t="s">
        <v>1604</v>
      </c>
      <c r="J519" s="491" t="s">
        <v>1602</v>
      </c>
      <c r="K519" s="493">
        <v>9.165677E8</v>
      </c>
      <c r="L519" s="494"/>
      <c r="M519" s="495"/>
      <c r="N519" s="469"/>
      <c r="O519" s="469"/>
      <c r="P519" s="469"/>
      <c r="Q519" s="469"/>
      <c r="R519" s="469"/>
      <c r="S519" s="469"/>
      <c r="T519" s="469"/>
      <c r="U519" s="469"/>
      <c r="V519" s="469"/>
      <c r="W519" s="469"/>
      <c r="X519" s="469"/>
      <c r="Y519" s="469"/>
      <c r="Z519" s="469"/>
      <c r="AA519" s="469"/>
      <c r="AB519" s="469"/>
      <c r="AC519" s="469"/>
      <c r="AD519" s="469"/>
      <c r="AE519" s="469"/>
      <c r="AF519" s="469"/>
      <c r="AG519" s="469"/>
      <c r="AH519" s="469"/>
      <c r="AI519" s="469"/>
      <c r="AJ519" s="469"/>
      <c r="AK519" s="469"/>
      <c r="AL519" s="469"/>
      <c r="AM519" s="469"/>
      <c r="AN519" s="469"/>
      <c r="AO519" s="469"/>
      <c r="AP519" s="469"/>
      <c r="AQ519" s="469"/>
      <c r="AR519" s="469"/>
    </row>
    <row r="520">
      <c r="A520" s="496">
        <v>45323.0</v>
      </c>
      <c r="B520" s="496">
        <v>45688.0</v>
      </c>
      <c r="C520" s="497" t="s">
        <v>11</v>
      </c>
      <c r="D520" s="498"/>
      <c r="E520" s="497" t="s">
        <v>1531</v>
      </c>
      <c r="F520" s="497" t="s">
        <v>1605</v>
      </c>
      <c r="G520" s="499">
        <v>6.44087831E8</v>
      </c>
      <c r="H520" s="499" t="s">
        <v>1606</v>
      </c>
      <c r="I520" s="497" t="s">
        <v>1607</v>
      </c>
      <c r="J520" s="497" t="s">
        <v>1605</v>
      </c>
      <c r="K520" s="499">
        <v>6.63356282E8</v>
      </c>
      <c r="L520" s="500"/>
      <c r="M520" s="495"/>
      <c r="N520" s="469"/>
      <c r="O520" s="469"/>
      <c r="P520" s="469"/>
      <c r="Q520" s="469"/>
      <c r="R520" s="469"/>
      <c r="S520" s="469"/>
      <c r="T520" s="469"/>
      <c r="U520" s="469"/>
      <c r="V520" s="469"/>
      <c r="W520" s="469"/>
      <c r="X520" s="469"/>
      <c r="Y520" s="469"/>
      <c r="Z520" s="469"/>
      <c r="AA520" s="469"/>
      <c r="AB520" s="469"/>
      <c r="AC520" s="469"/>
      <c r="AD520" s="469"/>
      <c r="AE520" s="469"/>
      <c r="AF520" s="469"/>
      <c r="AG520" s="469"/>
      <c r="AH520" s="469"/>
      <c r="AI520" s="469"/>
      <c r="AJ520" s="469"/>
      <c r="AK520" s="469"/>
      <c r="AL520" s="469"/>
      <c r="AM520" s="469"/>
      <c r="AN520" s="469"/>
      <c r="AO520" s="469"/>
      <c r="AP520" s="469"/>
      <c r="AQ520" s="469"/>
      <c r="AR520" s="469"/>
    </row>
    <row r="521">
      <c r="A521" s="496">
        <v>45323.0</v>
      </c>
      <c r="B521" s="496">
        <v>45688.0</v>
      </c>
      <c r="C521" s="497" t="s">
        <v>11</v>
      </c>
      <c r="D521" s="498"/>
      <c r="E521" s="497" t="s">
        <v>1608</v>
      </c>
      <c r="F521" s="497" t="s">
        <v>792</v>
      </c>
      <c r="G521" s="499">
        <v>6.7920277E8</v>
      </c>
      <c r="H521" s="499" t="s">
        <v>793</v>
      </c>
      <c r="I521" s="497" t="s">
        <v>1609</v>
      </c>
      <c r="J521" s="497"/>
      <c r="K521" s="499"/>
      <c r="L521" s="500"/>
      <c r="M521" s="495"/>
      <c r="N521" s="469"/>
      <c r="O521" s="469"/>
      <c r="P521" s="469"/>
      <c r="Q521" s="469"/>
      <c r="R521" s="469"/>
      <c r="S521" s="469"/>
      <c r="T521" s="469"/>
      <c r="U521" s="469"/>
      <c r="V521" s="469"/>
      <c r="W521" s="469"/>
      <c r="X521" s="469"/>
      <c r="Y521" s="469"/>
      <c r="Z521" s="469"/>
      <c r="AA521" s="469"/>
      <c r="AB521" s="469"/>
      <c r="AC521" s="469"/>
      <c r="AD521" s="469"/>
      <c r="AE521" s="469"/>
      <c r="AF521" s="469"/>
      <c r="AG521" s="469"/>
      <c r="AH521" s="469"/>
      <c r="AI521" s="469"/>
      <c r="AJ521" s="469"/>
      <c r="AK521" s="469"/>
      <c r="AL521" s="469"/>
      <c r="AM521" s="469"/>
      <c r="AN521" s="469"/>
      <c r="AO521" s="469"/>
      <c r="AP521" s="469"/>
      <c r="AQ521" s="469"/>
      <c r="AR521" s="469"/>
    </row>
    <row r="522">
      <c r="A522" s="130">
        <v>45323.0</v>
      </c>
      <c r="B522" s="130">
        <v>45688.0</v>
      </c>
      <c r="C522" s="107" t="s">
        <v>11</v>
      </c>
      <c r="D522" s="215"/>
      <c r="E522" s="216" t="s">
        <v>1531</v>
      </c>
      <c r="F522" s="216" t="s">
        <v>1610</v>
      </c>
      <c r="G522" s="216">
        <v>4.47960232751E11</v>
      </c>
      <c r="H522" s="485" t="s">
        <v>1611</v>
      </c>
      <c r="I522" s="501"/>
      <c r="J522" s="216" t="s">
        <v>1610</v>
      </c>
      <c r="K522" s="216">
        <v>4.47960232751E11</v>
      </c>
      <c r="L522" s="115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170"/>
      <c r="Y522" s="170"/>
      <c r="Z522" s="170"/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/>
      <c r="AL522" s="170"/>
      <c r="AM522" s="170"/>
      <c r="AN522" s="170"/>
      <c r="AO522" s="170"/>
      <c r="AP522" s="170"/>
      <c r="AQ522" s="170"/>
      <c r="AR522" s="170"/>
    </row>
    <row r="523" ht="16.5" customHeight="1">
      <c r="A523" s="502">
        <v>45352.0</v>
      </c>
      <c r="B523" s="502">
        <v>45716.0</v>
      </c>
      <c r="C523" s="173" t="s">
        <v>11</v>
      </c>
      <c r="D523" s="172"/>
      <c r="E523" s="173" t="s">
        <v>1612</v>
      </c>
      <c r="F523" s="173" t="s">
        <v>1613</v>
      </c>
      <c r="G523" s="173">
        <v>6.58563405E8</v>
      </c>
      <c r="H523" s="346" t="s">
        <v>1614</v>
      </c>
      <c r="I523" s="173" t="s">
        <v>1615</v>
      </c>
      <c r="J523" s="173" t="s">
        <v>1616</v>
      </c>
      <c r="K523" s="173">
        <v>6.58563405E8</v>
      </c>
      <c r="L523" s="503"/>
      <c r="M523" s="53"/>
      <c r="N523" s="49"/>
      <c r="O523" s="50"/>
      <c r="P523" s="49"/>
      <c r="Q523" s="50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</row>
    <row r="524">
      <c r="A524" s="504">
        <v>45566.0</v>
      </c>
      <c r="B524" s="504">
        <v>45657.0</v>
      </c>
      <c r="C524" s="505" t="s">
        <v>55</v>
      </c>
      <c r="D524" s="506"/>
      <c r="E524" s="507" t="s">
        <v>1617</v>
      </c>
      <c r="F524" s="505" t="s">
        <v>1618</v>
      </c>
      <c r="G524" s="505">
        <v>6.57361565E8</v>
      </c>
      <c r="H524" s="508" t="s">
        <v>1619</v>
      </c>
      <c r="I524" s="505" t="s">
        <v>1618</v>
      </c>
      <c r="J524" s="505" t="s">
        <v>1618</v>
      </c>
      <c r="K524" s="505">
        <v>6.5736156E7</v>
      </c>
      <c r="L524" s="509" t="s">
        <v>1620</v>
      </c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</row>
    <row r="525">
      <c r="A525" s="510">
        <v>45383.0</v>
      </c>
      <c r="B525" s="510">
        <v>45747.0</v>
      </c>
      <c r="C525" s="357" t="s">
        <v>11</v>
      </c>
      <c r="D525" s="355"/>
      <c r="E525" s="357" t="s">
        <v>1621</v>
      </c>
      <c r="F525" s="357" t="s">
        <v>1622</v>
      </c>
      <c r="G525" s="357">
        <v>6.32413056E8</v>
      </c>
      <c r="H525" s="358" t="s">
        <v>1623</v>
      </c>
      <c r="I525" s="357" t="s">
        <v>525</v>
      </c>
      <c r="J525" s="357" t="s">
        <v>1622</v>
      </c>
      <c r="K525" s="357">
        <v>6.32413056E8</v>
      </c>
      <c r="L525" s="511"/>
      <c r="M525" s="53"/>
      <c r="N525" s="49"/>
      <c r="O525" s="50"/>
      <c r="P525" s="49"/>
      <c r="Q525" s="50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</row>
    <row r="526">
      <c r="A526" s="512">
        <v>45383.0</v>
      </c>
      <c r="B526" s="512">
        <v>45747.0</v>
      </c>
      <c r="C526" s="513" t="s">
        <v>11</v>
      </c>
      <c r="D526" s="514"/>
      <c r="E526" s="513"/>
      <c r="F526" s="513" t="s">
        <v>1624</v>
      </c>
      <c r="G526" s="513">
        <v>6.66254112E8</v>
      </c>
      <c r="H526" s="515" t="s">
        <v>1625</v>
      </c>
      <c r="I526" s="513"/>
      <c r="J526" s="513" t="s">
        <v>1624</v>
      </c>
      <c r="K526" s="513">
        <v>6.66254112E8</v>
      </c>
      <c r="L526" s="516" t="s">
        <v>1626</v>
      </c>
      <c r="N526" s="408"/>
      <c r="O526" s="409"/>
      <c r="P526" s="408"/>
      <c r="Q526" s="409"/>
      <c r="R526" s="384"/>
      <c r="S526" s="384"/>
      <c r="T526" s="384"/>
      <c r="U526" s="384"/>
      <c r="V526" s="384"/>
      <c r="W526" s="384"/>
      <c r="X526" s="384"/>
      <c r="Y526" s="384"/>
      <c r="Z526" s="384"/>
      <c r="AA526" s="384"/>
      <c r="AB526" s="384"/>
      <c r="AC526" s="384"/>
      <c r="AD526" s="384"/>
      <c r="AE526" s="384"/>
      <c r="AF526" s="384"/>
      <c r="AG526" s="384"/>
      <c r="AH526" s="384"/>
      <c r="AI526" s="384"/>
      <c r="AJ526" s="384"/>
      <c r="AK526" s="384"/>
      <c r="AL526" s="384"/>
      <c r="AM526" s="384"/>
      <c r="AN526" s="384"/>
      <c r="AO526" s="384"/>
      <c r="AP526" s="384"/>
      <c r="AQ526" s="384"/>
      <c r="AR526" s="384"/>
    </row>
    <row r="527">
      <c r="A527" s="510">
        <v>45383.0</v>
      </c>
      <c r="B527" s="510">
        <v>45747.0</v>
      </c>
      <c r="C527" s="357" t="s">
        <v>425</v>
      </c>
      <c r="D527" s="355"/>
      <c r="E527" s="357" t="s">
        <v>1627</v>
      </c>
      <c r="F527" s="357" t="s">
        <v>1628</v>
      </c>
      <c r="G527" s="357">
        <v>6.87702449E8</v>
      </c>
      <c r="H527" s="358" t="s">
        <v>1629</v>
      </c>
      <c r="I527" s="357" t="s">
        <v>1630</v>
      </c>
      <c r="J527" s="357" t="s">
        <v>1628</v>
      </c>
      <c r="K527" s="357">
        <v>6.87702449E8</v>
      </c>
      <c r="L527" s="511"/>
      <c r="M527" s="53"/>
      <c r="N527" s="49"/>
      <c r="O527" s="50"/>
      <c r="P527" s="49"/>
      <c r="Q527" s="50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</row>
    <row r="528">
      <c r="A528" s="356">
        <v>45658.0</v>
      </c>
      <c r="B528" s="510">
        <v>45747.0</v>
      </c>
      <c r="C528" s="357" t="s">
        <v>55</v>
      </c>
      <c r="D528" s="355"/>
      <c r="E528" s="357" t="s">
        <v>1631</v>
      </c>
      <c r="F528" s="357" t="s">
        <v>1632</v>
      </c>
      <c r="G528" s="357">
        <f>31619884082</f>
        <v>31619884082</v>
      </c>
      <c r="H528" s="358" t="s">
        <v>1633</v>
      </c>
      <c r="I528" s="357" t="s">
        <v>1634</v>
      </c>
      <c r="J528" s="357" t="s">
        <v>1632</v>
      </c>
      <c r="K528" s="357">
        <f>31619884082</f>
        <v>31619884082</v>
      </c>
      <c r="L528" s="461"/>
      <c r="M528" s="26"/>
      <c r="N528" s="37"/>
      <c r="O528" s="37"/>
      <c r="P528" s="38"/>
      <c r="Q528" s="39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</row>
    <row r="529">
      <c r="A529" s="356">
        <v>45352.0</v>
      </c>
      <c r="B529" s="510">
        <v>45716.0</v>
      </c>
      <c r="C529" s="357" t="s">
        <v>425</v>
      </c>
      <c r="D529" s="355"/>
      <c r="E529" s="357" t="s">
        <v>1635</v>
      </c>
      <c r="F529" s="357" t="s">
        <v>1636</v>
      </c>
      <c r="G529" s="357">
        <v>9.0073289E8</v>
      </c>
      <c r="H529" s="358" t="s">
        <v>1637</v>
      </c>
      <c r="I529" s="357" t="s">
        <v>1638</v>
      </c>
      <c r="J529" s="357" t="s">
        <v>1639</v>
      </c>
      <c r="K529" s="357">
        <v>6.37181832E8</v>
      </c>
      <c r="L529" s="461"/>
      <c r="M529" s="26"/>
      <c r="N529" s="37"/>
      <c r="O529" s="37"/>
      <c r="P529" s="38"/>
      <c r="Q529" s="39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</row>
    <row r="530">
      <c r="A530" s="130">
        <v>45323.0</v>
      </c>
      <c r="B530" s="130">
        <v>45688.0</v>
      </c>
      <c r="C530" s="107" t="s">
        <v>11</v>
      </c>
      <c r="D530" s="215"/>
      <c r="E530" s="216" t="s">
        <v>1640</v>
      </c>
      <c r="F530" s="216" t="s">
        <v>1641</v>
      </c>
      <c r="G530" s="216">
        <v>6.97967572E8</v>
      </c>
      <c r="H530" s="485" t="s">
        <v>1642</v>
      </c>
      <c r="I530" s="216" t="s">
        <v>1643</v>
      </c>
      <c r="J530" s="216" t="s">
        <v>1641</v>
      </c>
      <c r="K530" s="216">
        <v>6.97967572E8</v>
      </c>
      <c r="L530" s="115"/>
      <c r="M530" s="53"/>
      <c r="N530" s="517"/>
      <c r="O530" s="517"/>
      <c r="P530" s="517"/>
      <c r="Q530" s="517"/>
      <c r="R530" s="517"/>
      <c r="S530" s="517"/>
      <c r="T530" s="517"/>
      <c r="U530" s="517"/>
      <c r="V530" s="517"/>
      <c r="W530" s="517"/>
      <c r="X530" s="517"/>
      <c r="Y530" s="517"/>
      <c r="Z530" s="517"/>
      <c r="AA530" s="517"/>
      <c r="AB530" s="517"/>
      <c r="AC530" s="517"/>
      <c r="AD530" s="517"/>
      <c r="AE530" s="517"/>
      <c r="AF530" s="517"/>
      <c r="AG530" s="517"/>
      <c r="AH530" s="517"/>
      <c r="AI530" s="517"/>
      <c r="AJ530" s="517"/>
      <c r="AK530" s="517"/>
      <c r="AL530" s="517"/>
      <c r="AM530" s="517"/>
      <c r="AN530" s="517"/>
      <c r="AO530" s="517"/>
      <c r="AP530" s="517"/>
      <c r="AQ530" s="517"/>
      <c r="AR530" s="517"/>
    </row>
    <row r="531">
      <c r="A531" s="502">
        <v>45352.0</v>
      </c>
      <c r="B531" s="502">
        <v>45716.0</v>
      </c>
      <c r="C531" s="173" t="s">
        <v>425</v>
      </c>
      <c r="D531" s="518"/>
      <c r="E531" s="519" t="s">
        <v>1640</v>
      </c>
      <c r="F531" s="520" t="s">
        <v>1644</v>
      </c>
      <c r="G531" s="519">
        <v>6.21067834E8</v>
      </c>
      <c r="H531" s="521" t="s">
        <v>1645</v>
      </c>
      <c r="I531" s="522" t="s">
        <v>1646</v>
      </c>
      <c r="J531" s="520" t="s">
        <v>1644</v>
      </c>
      <c r="K531" s="519">
        <v>6.00119723E8</v>
      </c>
      <c r="L531" s="165"/>
      <c r="M531" s="53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  <c r="AA531" s="170"/>
      <c r="AB531" s="170"/>
      <c r="AC531" s="170"/>
      <c r="AD531" s="170"/>
      <c r="AE531" s="170"/>
      <c r="AF531" s="170"/>
      <c r="AG531" s="170"/>
      <c r="AH531" s="170"/>
      <c r="AI531" s="170"/>
      <c r="AJ531" s="170"/>
      <c r="AK531" s="170"/>
      <c r="AL531" s="170"/>
      <c r="AM531" s="170"/>
      <c r="AN531" s="170"/>
      <c r="AO531" s="170"/>
      <c r="AP531" s="170"/>
      <c r="AQ531" s="170"/>
      <c r="AR531" s="170"/>
    </row>
    <row r="532">
      <c r="A532" s="502">
        <v>45352.0</v>
      </c>
      <c r="B532" s="502">
        <v>45716.0</v>
      </c>
      <c r="C532" s="173" t="s">
        <v>11</v>
      </c>
      <c r="D532" s="172"/>
      <c r="E532" s="519" t="s">
        <v>1640</v>
      </c>
      <c r="F532" s="173" t="s">
        <v>1647</v>
      </c>
      <c r="G532" s="173">
        <v>6.5472596E8</v>
      </c>
      <c r="H532" s="346" t="s">
        <v>1648</v>
      </c>
      <c r="I532" s="173" t="s">
        <v>1649</v>
      </c>
      <c r="J532" s="173"/>
      <c r="K532" s="173">
        <v>6.5472596E8</v>
      </c>
      <c r="L532" s="174"/>
      <c r="M532" s="53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</row>
    <row r="533">
      <c r="A533" s="510">
        <v>45383.0</v>
      </c>
      <c r="B533" s="510">
        <v>45747.0</v>
      </c>
      <c r="C533" s="357" t="s">
        <v>11</v>
      </c>
      <c r="D533" s="355"/>
      <c r="E533" s="357" t="s">
        <v>1640</v>
      </c>
      <c r="F533" s="357" t="s">
        <v>1650</v>
      </c>
      <c r="G533" s="357">
        <v>6.66600005E8</v>
      </c>
      <c r="H533" s="358" t="s">
        <v>1651</v>
      </c>
      <c r="I533" s="357" t="s">
        <v>1652</v>
      </c>
      <c r="J533" s="357" t="s">
        <v>1650</v>
      </c>
      <c r="K533" s="357">
        <v>6.66600005E8</v>
      </c>
      <c r="L533" s="511"/>
      <c r="M533" s="53"/>
      <c r="N533" s="49"/>
      <c r="O533" s="50"/>
      <c r="P533" s="49"/>
      <c r="Q533" s="50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</row>
    <row r="534">
      <c r="A534" s="510">
        <v>45627.0</v>
      </c>
      <c r="B534" s="510">
        <v>45716.0</v>
      </c>
      <c r="C534" s="357" t="s">
        <v>55</v>
      </c>
      <c r="D534" s="355"/>
      <c r="E534" s="357" t="s">
        <v>1653</v>
      </c>
      <c r="F534" s="357" t="s">
        <v>1654</v>
      </c>
      <c r="G534" s="357">
        <v>6.50746089E8</v>
      </c>
      <c r="H534" s="358" t="s">
        <v>1655</v>
      </c>
      <c r="I534" s="357" t="s">
        <v>1656</v>
      </c>
      <c r="J534" s="357" t="s">
        <v>1657</v>
      </c>
      <c r="K534" s="357">
        <v>6.50746089E8</v>
      </c>
      <c r="L534" s="511" t="s">
        <v>1658</v>
      </c>
      <c r="M534" s="53"/>
      <c r="N534" s="49"/>
      <c r="O534" s="50"/>
      <c r="P534" s="49"/>
      <c r="Q534" s="50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</row>
    <row r="535">
      <c r="A535" s="474">
        <v>45413.0</v>
      </c>
      <c r="B535" s="474">
        <v>45777.0</v>
      </c>
      <c r="C535" s="475" t="s">
        <v>11</v>
      </c>
      <c r="D535" s="523"/>
      <c r="E535" s="524" t="s">
        <v>1659</v>
      </c>
      <c r="F535" s="475" t="s">
        <v>1660</v>
      </c>
      <c r="G535" s="475">
        <v>6.39350742E8</v>
      </c>
      <c r="H535" s="476" t="s">
        <v>1661</v>
      </c>
      <c r="I535" s="475" t="s">
        <v>1662</v>
      </c>
      <c r="J535" s="475" t="s">
        <v>1660</v>
      </c>
      <c r="K535" s="475">
        <v>6.39350742E8</v>
      </c>
      <c r="L535" s="525"/>
      <c r="M535" s="53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  <c r="AA535" s="170"/>
      <c r="AB535" s="170"/>
      <c r="AC535" s="170"/>
      <c r="AD535" s="170"/>
      <c r="AE535" s="170"/>
      <c r="AF535" s="170"/>
      <c r="AG535" s="170"/>
      <c r="AH535" s="170"/>
      <c r="AI535" s="170"/>
      <c r="AJ535" s="170"/>
      <c r="AK535" s="170"/>
      <c r="AL535" s="170"/>
      <c r="AM535" s="170"/>
      <c r="AN535" s="170"/>
      <c r="AO535" s="170"/>
      <c r="AP535" s="170"/>
      <c r="AQ535" s="170"/>
      <c r="AR535" s="170"/>
    </row>
    <row r="536">
      <c r="A536" s="474">
        <v>45413.0</v>
      </c>
      <c r="B536" s="474">
        <v>45777.0</v>
      </c>
      <c r="C536" s="475" t="s">
        <v>11</v>
      </c>
      <c r="D536" s="526"/>
      <c r="E536" s="524" t="s">
        <v>1663</v>
      </c>
      <c r="F536" s="475" t="s">
        <v>1664</v>
      </c>
      <c r="G536" s="475">
        <v>6.1342462E8</v>
      </c>
      <c r="H536" s="476" t="s">
        <v>1665</v>
      </c>
      <c r="I536" s="475"/>
      <c r="J536" s="475" t="s">
        <v>1666</v>
      </c>
      <c r="K536" s="475">
        <v>6.1342462E8</v>
      </c>
      <c r="L536" s="527" t="s">
        <v>1667</v>
      </c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70"/>
      <c r="AF536" s="170"/>
      <c r="AG536" s="170"/>
      <c r="AH536" s="170"/>
      <c r="AI536" s="170"/>
      <c r="AJ536" s="170"/>
      <c r="AK536" s="170"/>
      <c r="AL536" s="170"/>
      <c r="AM536" s="170"/>
      <c r="AN536" s="170"/>
      <c r="AO536" s="170"/>
      <c r="AP536" s="170"/>
      <c r="AQ536" s="170"/>
      <c r="AR536" s="170"/>
    </row>
    <row r="537">
      <c r="A537" s="420">
        <v>45413.0</v>
      </c>
      <c r="B537" s="420">
        <v>45777.0</v>
      </c>
      <c r="C537" s="421" t="s">
        <v>11</v>
      </c>
      <c r="D537" s="528"/>
      <c r="E537" s="529" t="s">
        <v>1668</v>
      </c>
      <c r="F537" s="421" t="s">
        <v>1669</v>
      </c>
      <c r="G537" s="530">
        <v>6.25471747E8</v>
      </c>
      <c r="H537" s="530" t="s">
        <v>1670</v>
      </c>
      <c r="I537" s="528"/>
      <c r="J537" s="421" t="s">
        <v>1669</v>
      </c>
      <c r="K537" s="530">
        <v>6.25471747E8</v>
      </c>
      <c r="L537" s="528"/>
      <c r="M537" s="63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</row>
    <row r="538">
      <c r="A538" s="420">
        <v>45413.0</v>
      </c>
      <c r="B538" s="420">
        <v>45777.0</v>
      </c>
      <c r="C538" s="421" t="s">
        <v>11</v>
      </c>
      <c r="D538" s="528"/>
      <c r="E538" s="421" t="s">
        <v>1531</v>
      </c>
      <c r="F538" s="421" t="s">
        <v>1671</v>
      </c>
      <c r="G538" s="530">
        <v>6.3930876E8</v>
      </c>
      <c r="H538" s="530" t="s">
        <v>1672</v>
      </c>
      <c r="I538" s="421" t="s">
        <v>1673</v>
      </c>
      <c r="J538" s="421" t="s">
        <v>1671</v>
      </c>
      <c r="K538" s="530">
        <v>6.3930876E8</v>
      </c>
      <c r="L538" s="421" t="s">
        <v>1674</v>
      </c>
      <c r="M538" s="63"/>
      <c r="N538" s="66"/>
      <c r="O538" s="66"/>
      <c r="P538" s="66"/>
      <c r="Q538" s="66"/>
      <c r="R538" s="66"/>
      <c r="S538" s="66"/>
      <c r="T538" s="66"/>
      <c r="U538" s="66"/>
      <c r="V538" s="65"/>
      <c r="W538" s="531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</row>
    <row r="539">
      <c r="A539" s="420">
        <v>45689.0</v>
      </c>
      <c r="B539" s="420">
        <v>45777.0</v>
      </c>
      <c r="C539" s="421" t="s">
        <v>61</v>
      </c>
      <c r="D539" s="528"/>
      <c r="E539" s="421" t="s">
        <v>1675</v>
      </c>
      <c r="F539" s="421" t="s">
        <v>1676</v>
      </c>
      <c r="G539" s="530">
        <v>6.49191129E8</v>
      </c>
      <c r="H539" s="530" t="s">
        <v>1677</v>
      </c>
      <c r="I539" s="421" t="s">
        <v>1678</v>
      </c>
      <c r="J539" s="421" t="s">
        <v>1678</v>
      </c>
      <c r="K539" s="530">
        <v>6.49191129E8</v>
      </c>
      <c r="L539" s="528"/>
      <c r="M539" s="63"/>
      <c r="N539" s="66"/>
      <c r="O539" s="66"/>
      <c r="P539" s="66"/>
      <c r="Q539" s="66"/>
      <c r="R539" s="66"/>
      <c r="S539" s="66"/>
      <c r="T539" s="66"/>
      <c r="U539" s="66"/>
      <c r="V539" s="65"/>
      <c r="W539" s="531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</row>
    <row r="540">
      <c r="A540" s="474">
        <v>45413.0</v>
      </c>
      <c r="B540" s="474">
        <v>45777.0</v>
      </c>
      <c r="C540" s="475" t="s">
        <v>11</v>
      </c>
      <c r="D540" s="523"/>
      <c r="E540" s="524" t="s">
        <v>1272</v>
      </c>
      <c r="F540" s="475" t="s">
        <v>1679</v>
      </c>
      <c r="G540" s="475">
        <v>6.74841033E8</v>
      </c>
      <c r="H540" s="476" t="s">
        <v>1680</v>
      </c>
      <c r="I540" s="475" t="s">
        <v>1681</v>
      </c>
      <c r="J540" s="475" t="s">
        <v>1679</v>
      </c>
      <c r="K540" s="475">
        <v>6.74841033E8</v>
      </c>
      <c r="L540" s="532"/>
      <c r="M540" s="53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  <c r="AA540" s="170"/>
      <c r="AB540" s="170"/>
      <c r="AC540" s="170"/>
      <c r="AD540" s="170"/>
      <c r="AE540" s="170"/>
      <c r="AF540" s="170"/>
      <c r="AG540" s="170"/>
      <c r="AH540" s="170"/>
      <c r="AI540" s="170"/>
      <c r="AJ540" s="170"/>
      <c r="AK540" s="170"/>
      <c r="AL540" s="170"/>
      <c r="AM540" s="170"/>
      <c r="AN540" s="170"/>
      <c r="AO540" s="170"/>
      <c r="AP540" s="170"/>
      <c r="AQ540" s="170"/>
      <c r="AR540" s="170"/>
    </row>
    <row r="541">
      <c r="A541" s="474">
        <v>45413.0</v>
      </c>
      <c r="B541" s="474">
        <v>45777.0</v>
      </c>
      <c r="C541" s="475" t="s">
        <v>11</v>
      </c>
      <c r="D541" s="523"/>
      <c r="E541" s="524" t="s">
        <v>68</v>
      </c>
      <c r="F541" s="475" t="s">
        <v>1682</v>
      </c>
      <c r="G541" s="475">
        <v>6.5063778E8</v>
      </c>
      <c r="H541" s="476" t="s">
        <v>1683</v>
      </c>
      <c r="I541" s="475" t="s">
        <v>1682</v>
      </c>
      <c r="J541" s="475" t="s">
        <v>1682</v>
      </c>
      <c r="K541" s="475">
        <v>6.5063778E8</v>
      </c>
      <c r="L541" s="532"/>
      <c r="M541" s="53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  <c r="AA541" s="170"/>
      <c r="AB541" s="170"/>
      <c r="AC541" s="170"/>
      <c r="AD541" s="170"/>
      <c r="AE541" s="170"/>
      <c r="AF541" s="170"/>
      <c r="AG541" s="170"/>
      <c r="AH541" s="170"/>
      <c r="AI541" s="170"/>
      <c r="AJ541" s="170"/>
      <c r="AK541" s="170"/>
      <c r="AL541" s="170"/>
      <c r="AM541" s="170"/>
      <c r="AN541" s="170"/>
      <c r="AO541" s="170"/>
      <c r="AP541" s="170"/>
      <c r="AQ541" s="170"/>
      <c r="AR541" s="170"/>
    </row>
    <row r="542">
      <c r="A542" s="474">
        <v>45413.0</v>
      </c>
      <c r="B542" s="474">
        <v>45777.0</v>
      </c>
      <c r="C542" s="475" t="s">
        <v>11</v>
      </c>
      <c r="D542" s="523"/>
      <c r="E542" s="524" t="s">
        <v>1640</v>
      </c>
      <c r="F542" s="475" t="s">
        <v>1684</v>
      </c>
      <c r="G542" s="475">
        <v>6.92728034E8</v>
      </c>
      <c r="H542" s="476" t="s">
        <v>1685</v>
      </c>
      <c r="I542" s="475" t="s">
        <v>1686</v>
      </c>
      <c r="J542" s="475" t="s">
        <v>1096</v>
      </c>
      <c r="K542" s="475">
        <v>6.92728034E8</v>
      </c>
      <c r="L542" s="532" t="s">
        <v>1687</v>
      </c>
      <c r="M542" s="53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  <c r="AA542" s="170"/>
      <c r="AB542" s="170"/>
      <c r="AC542" s="170"/>
      <c r="AD542" s="170"/>
      <c r="AE542" s="170"/>
      <c r="AF542" s="170"/>
      <c r="AG542" s="170"/>
      <c r="AH542" s="170"/>
      <c r="AI542" s="170"/>
      <c r="AJ542" s="170"/>
      <c r="AK542" s="170"/>
      <c r="AL542" s="170"/>
      <c r="AM542" s="170"/>
      <c r="AN542" s="170"/>
      <c r="AO542" s="170"/>
      <c r="AP542" s="170"/>
      <c r="AQ542" s="170"/>
      <c r="AR542" s="170"/>
    </row>
    <row r="543">
      <c r="A543" s="479">
        <v>45444.0</v>
      </c>
      <c r="B543" s="479">
        <v>45808.0</v>
      </c>
      <c r="C543" s="533" t="s">
        <v>11</v>
      </c>
      <c r="D543" s="481"/>
      <c r="E543" s="534" t="s">
        <v>1688</v>
      </c>
      <c r="F543" s="480" t="s">
        <v>1689</v>
      </c>
      <c r="G543" s="480">
        <v>6.27714563E8</v>
      </c>
      <c r="H543" s="482" t="s">
        <v>1690</v>
      </c>
      <c r="I543" s="480" t="s">
        <v>1691</v>
      </c>
      <c r="J543" s="480" t="s">
        <v>1689</v>
      </c>
      <c r="K543" s="480">
        <v>6.27714496E8</v>
      </c>
      <c r="L543" s="483" t="s">
        <v>1692</v>
      </c>
      <c r="M543" s="53"/>
      <c r="N543" s="48"/>
      <c r="O543" s="48"/>
      <c r="P543" s="48"/>
      <c r="Q543" s="48"/>
      <c r="R543" s="48"/>
      <c r="S543" s="48"/>
      <c r="T543" s="49"/>
      <c r="U543" s="50"/>
      <c r="V543" s="49"/>
      <c r="W543" s="50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</row>
    <row r="544">
      <c r="A544" s="535"/>
      <c r="B544" s="535"/>
      <c r="C544" s="3"/>
      <c r="D544" s="535"/>
      <c r="E544" s="3"/>
      <c r="F544" s="3"/>
      <c r="G544" s="3"/>
      <c r="H544" s="3"/>
      <c r="I544" s="3"/>
      <c r="J544" s="3"/>
      <c r="K544" s="3"/>
      <c r="L544" s="536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>
      <c r="A545" s="535"/>
      <c r="B545" s="535"/>
      <c r="C545" s="3"/>
      <c r="D545" s="535"/>
      <c r="E545" s="3"/>
      <c r="F545" s="3"/>
      <c r="G545" s="3"/>
      <c r="H545" s="3"/>
      <c r="I545" s="3"/>
      <c r="J545" s="3"/>
      <c r="K545" s="3"/>
      <c r="L545" s="536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>
      <c r="A546" s="535"/>
      <c r="B546" s="535"/>
      <c r="C546" s="3"/>
      <c r="D546" s="535"/>
      <c r="E546" s="3"/>
      <c r="F546" s="3"/>
      <c r="G546" s="3"/>
      <c r="H546" s="3"/>
      <c r="I546" s="3"/>
      <c r="J546" s="3"/>
      <c r="K546" s="3"/>
      <c r="L546" s="536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>
      <c r="A547" s="535"/>
      <c r="B547" s="535"/>
      <c r="C547" s="3"/>
      <c r="D547" s="535"/>
      <c r="E547" s="3"/>
      <c r="F547" s="3"/>
      <c r="G547" s="3"/>
      <c r="H547" s="3"/>
      <c r="I547" s="3"/>
      <c r="J547" s="3"/>
      <c r="K547" s="3"/>
      <c r="L547" s="536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>
      <c r="A548" s="535"/>
      <c r="B548" s="535"/>
      <c r="C548" s="3"/>
      <c r="D548" s="535"/>
      <c r="E548" s="3"/>
      <c r="F548" s="3"/>
      <c r="G548" s="3"/>
      <c r="H548" s="3"/>
      <c r="I548" s="3"/>
      <c r="J548" s="3"/>
      <c r="K548" s="3"/>
      <c r="L548" s="536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>
      <c r="A549" s="535"/>
      <c r="B549" s="535"/>
      <c r="C549" s="3"/>
      <c r="D549" s="535"/>
      <c r="E549" s="3"/>
      <c r="F549" s="3"/>
      <c r="G549" s="3"/>
      <c r="H549" s="3"/>
      <c r="I549" s="3"/>
      <c r="J549" s="3"/>
      <c r="K549" s="3"/>
      <c r="L549" s="536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>
      <c r="A550" s="535"/>
      <c r="B550" s="535"/>
      <c r="C550" s="3"/>
      <c r="D550" s="535"/>
      <c r="E550" s="3"/>
      <c r="F550" s="3"/>
      <c r="G550" s="3"/>
      <c r="H550" s="3"/>
      <c r="I550" s="3"/>
      <c r="J550" s="3"/>
      <c r="K550" s="3"/>
      <c r="L550" s="536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>
      <c r="A551" s="535"/>
      <c r="B551" s="535"/>
      <c r="C551" s="3"/>
      <c r="D551" s="535"/>
      <c r="E551" s="3"/>
      <c r="F551" s="3"/>
      <c r="G551" s="3"/>
      <c r="H551" s="3"/>
      <c r="I551" s="3"/>
      <c r="J551" s="3"/>
      <c r="K551" s="3"/>
      <c r="L551" s="536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>
      <c r="A552" s="535"/>
      <c r="B552" s="535"/>
      <c r="C552" s="3"/>
      <c r="D552" s="535"/>
      <c r="E552" s="3"/>
      <c r="F552" s="3"/>
      <c r="G552" s="3"/>
      <c r="H552" s="3"/>
      <c r="I552" s="3"/>
      <c r="J552" s="3"/>
      <c r="K552" s="3"/>
      <c r="L552" s="536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>
      <c r="A553" s="535"/>
      <c r="B553" s="535"/>
      <c r="C553" s="3"/>
      <c r="D553" s="535"/>
      <c r="E553" s="3"/>
      <c r="F553" s="3"/>
      <c r="G553" s="3"/>
      <c r="H553" s="3"/>
      <c r="I553" s="3"/>
      <c r="J553" s="3"/>
      <c r="K553" s="3"/>
      <c r="L553" s="536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>
      <c r="A554" s="535"/>
      <c r="B554" s="535"/>
      <c r="C554" s="3"/>
      <c r="D554" s="535"/>
      <c r="E554" s="3"/>
      <c r="F554" s="3"/>
      <c r="G554" s="3"/>
      <c r="H554" s="3"/>
      <c r="I554" s="3"/>
      <c r="J554" s="3"/>
      <c r="K554" s="3"/>
      <c r="L554" s="536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>
      <c r="A555" s="535"/>
      <c r="B555" s="535"/>
      <c r="C555" s="3"/>
      <c r="D555" s="535"/>
      <c r="E555" s="3"/>
      <c r="F555" s="3"/>
      <c r="G555" s="3"/>
      <c r="H555" s="3"/>
      <c r="I555" s="3"/>
      <c r="J555" s="3"/>
      <c r="K555" s="3"/>
      <c r="L555" s="536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>
      <c r="A556" s="535"/>
      <c r="B556" s="535"/>
      <c r="C556" s="3"/>
      <c r="D556" s="535"/>
      <c r="E556" s="3"/>
      <c r="F556" s="3"/>
      <c r="G556" s="3"/>
      <c r="H556" s="3"/>
      <c r="I556" s="3"/>
      <c r="J556" s="3"/>
      <c r="K556" s="3"/>
      <c r="L556" s="536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>
      <c r="A557" s="535"/>
      <c r="B557" s="535"/>
      <c r="C557" s="3"/>
      <c r="D557" s="535"/>
      <c r="E557" s="3"/>
      <c r="F557" s="3"/>
      <c r="G557" s="3"/>
      <c r="H557" s="3"/>
      <c r="I557" s="3"/>
      <c r="J557" s="3"/>
      <c r="K557" s="3"/>
      <c r="L557" s="536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>
      <c r="A558" s="535"/>
      <c r="B558" s="535"/>
      <c r="C558" s="3"/>
      <c r="D558" s="535"/>
      <c r="E558" s="3"/>
      <c r="F558" s="3"/>
      <c r="G558" s="3"/>
      <c r="H558" s="3"/>
      <c r="I558" s="3"/>
      <c r="J558" s="3"/>
      <c r="K558" s="3"/>
      <c r="L558" s="536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>
      <c r="A559" s="535"/>
      <c r="B559" s="535"/>
      <c r="C559" s="3"/>
      <c r="D559" s="535"/>
      <c r="E559" s="3"/>
      <c r="F559" s="3"/>
      <c r="G559" s="3"/>
      <c r="H559" s="3"/>
      <c r="I559" s="3"/>
      <c r="J559" s="3"/>
      <c r="K559" s="3"/>
      <c r="L559" s="536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>
      <c r="A560" s="535"/>
      <c r="B560" s="535"/>
      <c r="C560" s="3"/>
      <c r="D560" s="535"/>
      <c r="E560" s="3"/>
      <c r="F560" s="3"/>
      <c r="G560" s="3"/>
      <c r="H560" s="3"/>
      <c r="I560" s="3"/>
      <c r="J560" s="3"/>
      <c r="K560" s="3"/>
      <c r="L560" s="536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>
      <c r="A561" s="535"/>
      <c r="B561" s="535"/>
      <c r="C561" s="3"/>
      <c r="D561" s="535"/>
      <c r="E561" s="3"/>
      <c r="F561" s="3"/>
      <c r="G561" s="3"/>
      <c r="H561" s="3"/>
      <c r="I561" s="3"/>
      <c r="J561" s="3"/>
      <c r="K561" s="3"/>
      <c r="L561" s="536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>
      <c r="A562" s="535"/>
      <c r="B562" s="535"/>
      <c r="C562" s="3"/>
      <c r="D562" s="535"/>
      <c r="E562" s="3"/>
      <c r="F562" s="3"/>
      <c r="G562" s="3"/>
      <c r="H562" s="3"/>
      <c r="I562" s="3"/>
      <c r="J562" s="3"/>
      <c r="K562" s="3"/>
      <c r="L562" s="536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>
      <c r="A563" s="535"/>
      <c r="B563" s="535"/>
      <c r="C563" s="3"/>
      <c r="D563" s="535"/>
      <c r="E563" s="3"/>
      <c r="F563" s="3"/>
      <c r="G563" s="3"/>
      <c r="H563" s="3"/>
      <c r="I563" s="3"/>
      <c r="J563" s="3"/>
      <c r="K563" s="3"/>
      <c r="L563" s="536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>
      <c r="A564" s="535"/>
      <c r="B564" s="535"/>
      <c r="C564" s="3"/>
      <c r="D564" s="535"/>
      <c r="E564" s="3"/>
      <c r="F564" s="3"/>
      <c r="G564" s="3"/>
      <c r="H564" s="3"/>
      <c r="I564" s="3"/>
      <c r="J564" s="3"/>
      <c r="K564" s="3"/>
      <c r="L564" s="536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>
      <c r="A565" s="535"/>
      <c r="B565" s="535"/>
      <c r="C565" s="3"/>
      <c r="D565" s="535"/>
      <c r="E565" s="3"/>
      <c r="F565" s="3"/>
      <c r="G565" s="3"/>
      <c r="H565" s="3"/>
      <c r="I565" s="3"/>
      <c r="J565" s="3"/>
      <c r="K565" s="3"/>
      <c r="L565" s="536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>
      <c r="A566" s="535"/>
      <c r="B566" s="535"/>
      <c r="C566" s="3"/>
      <c r="D566" s="535"/>
      <c r="E566" s="3"/>
      <c r="F566" s="3"/>
      <c r="G566" s="3"/>
      <c r="H566" s="3"/>
      <c r="I566" s="3"/>
      <c r="J566" s="3"/>
      <c r="K566" s="3"/>
      <c r="L566" s="536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>
      <c r="A567" s="535"/>
      <c r="B567" s="535"/>
      <c r="C567" s="3"/>
      <c r="D567" s="535"/>
      <c r="E567" s="3"/>
      <c r="F567" s="3"/>
      <c r="G567" s="3"/>
      <c r="H567" s="3"/>
      <c r="I567" s="3"/>
      <c r="J567" s="3"/>
      <c r="K567" s="3"/>
      <c r="L567" s="536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>
      <c r="A568" s="535"/>
      <c r="B568" s="535"/>
      <c r="C568" s="3"/>
      <c r="D568" s="535"/>
      <c r="E568" s="3"/>
      <c r="F568" s="3"/>
      <c r="G568" s="3"/>
      <c r="H568" s="3"/>
      <c r="I568" s="3"/>
      <c r="J568" s="3"/>
      <c r="K568" s="3"/>
      <c r="L568" s="536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>
      <c r="A569" s="535"/>
      <c r="B569" s="535"/>
      <c r="C569" s="3"/>
      <c r="D569" s="535"/>
      <c r="E569" s="3"/>
      <c r="F569" s="3"/>
      <c r="G569" s="3"/>
      <c r="H569" s="3"/>
      <c r="I569" s="3"/>
      <c r="J569" s="3"/>
      <c r="K569" s="3"/>
      <c r="L569" s="536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>
      <c r="A570" s="535"/>
      <c r="B570" s="535"/>
      <c r="C570" s="3"/>
      <c r="D570" s="535"/>
      <c r="E570" s="3"/>
      <c r="F570" s="3"/>
      <c r="G570" s="3"/>
      <c r="H570" s="3"/>
      <c r="I570" s="3"/>
      <c r="J570" s="3"/>
      <c r="K570" s="3"/>
      <c r="L570" s="536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>
      <c r="A571" s="535"/>
      <c r="B571" s="535"/>
      <c r="C571" s="3"/>
      <c r="D571" s="535"/>
      <c r="E571" s="3"/>
      <c r="F571" s="3"/>
      <c r="G571" s="3"/>
      <c r="H571" s="3"/>
      <c r="I571" s="3"/>
      <c r="J571" s="3"/>
      <c r="K571" s="3"/>
      <c r="L571" s="536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>
      <c r="A572" s="535"/>
      <c r="B572" s="535"/>
      <c r="C572" s="3"/>
      <c r="D572" s="535"/>
      <c r="E572" s="3"/>
      <c r="F572" s="3"/>
      <c r="G572" s="3"/>
      <c r="H572" s="3"/>
      <c r="I572" s="3"/>
      <c r="J572" s="3"/>
      <c r="K572" s="3"/>
      <c r="L572" s="536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>
      <c r="A573" s="535"/>
      <c r="B573" s="535"/>
      <c r="C573" s="3"/>
      <c r="D573" s="535"/>
      <c r="E573" s="3"/>
      <c r="F573" s="3"/>
      <c r="G573" s="3"/>
      <c r="H573" s="3"/>
      <c r="I573" s="3"/>
      <c r="J573" s="3"/>
      <c r="K573" s="3"/>
      <c r="L573" s="536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>
      <c r="A574" s="535"/>
      <c r="B574" s="535"/>
      <c r="C574" s="3"/>
      <c r="D574" s="535"/>
      <c r="E574" s="3"/>
      <c r="F574" s="3"/>
      <c r="G574" s="3"/>
      <c r="H574" s="3"/>
      <c r="I574" s="3"/>
      <c r="J574" s="3"/>
      <c r="K574" s="3"/>
      <c r="L574" s="536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>
      <c r="A575" s="535"/>
      <c r="B575" s="535"/>
      <c r="C575" s="3"/>
      <c r="D575" s="535"/>
      <c r="E575" s="3"/>
      <c r="F575" s="3"/>
      <c r="G575" s="3"/>
      <c r="H575" s="3"/>
      <c r="I575" s="3"/>
      <c r="J575" s="3"/>
      <c r="K575" s="3"/>
      <c r="L575" s="536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>
      <c r="A576" s="535"/>
      <c r="B576" s="535"/>
      <c r="C576" s="3"/>
      <c r="D576" s="535"/>
      <c r="E576" s="3"/>
      <c r="F576" s="3"/>
      <c r="G576" s="3"/>
      <c r="H576" s="3"/>
      <c r="I576" s="3"/>
      <c r="J576" s="3"/>
      <c r="K576" s="3"/>
      <c r="L576" s="536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>
      <c r="A577" s="535"/>
      <c r="B577" s="535"/>
      <c r="C577" s="3"/>
      <c r="D577" s="535"/>
      <c r="E577" s="3"/>
      <c r="F577" s="3"/>
      <c r="G577" s="3"/>
      <c r="H577" s="3"/>
      <c r="I577" s="3"/>
      <c r="J577" s="3"/>
      <c r="K577" s="3"/>
      <c r="L577" s="536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>
      <c r="A578" s="535"/>
      <c r="B578" s="535"/>
      <c r="C578" s="3"/>
      <c r="D578" s="535"/>
      <c r="E578" s="3"/>
      <c r="F578" s="3"/>
      <c r="G578" s="3"/>
      <c r="H578" s="3"/>
      <c r="I578" s="3"/>
      <c r="J578" s="3"/>
      <c r="K578" s="3"/>
      <c r="L578" s="536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>
      <c r="A579" s="535"/>
      <c r="B579" s="535"/>
      <c r="C579" s="3"/>
      <c r="D579" s="535"/>
      <c r="E579" s="3"/>
      <c r="F579" s="3"/>
      <c r="G579" s="3"/>
      <c r="H579" s="3"/>
      <c r="I579" s="3"/>
      <c r="J579" s="3"/>
      <c r="K579" s="3"/>
      <c r="L579" s="536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>
      <c r="A580" s="535"/>
      <c r="B580" s="535"/>
      <c r="C580" s="3"/>
      <c r="D580" s="535"/>
      <c r="E580" s="3"/>
      <c r="F580" s="3"/>
      <c r="G580" s="3"/>
      <c r="H580" s="3"/>
      <c r="I580" s="3"/>
      <c r="J580" s="3"/>
      <c r="K580" s="3"/>
      <c r="L580" s="536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>
      <c r="A581" s="535"/>
      <c r="B581" s="535"/>
      <c r="C581" s="3"/>
      <c r="D581" s="535"/>
      <c r="E581" s="3"/>
      <c r="F581" s="3"/>
      <c r="G581" s="3"/>
      <c r="H581" s="3"/>
      <c r="I581" s="3"/>
      <c r="J581" s="3"/>
      <c r="K581" s="3"/>
      <c r="L581" s="536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>
      <c r="A582" s="535"/>
      <c r="B582" s="535"/>
      <c r="C582" s="3"/>
      <c r="D582" s="535"/>
      <c r="E582" s="3"/>
      <c r="F582" s="3"/>
      <c r="G582" s="3"/>
      <c r="H582" s="3"/>
      <c r="I582" s="3"/>
      <c r="J582" s="3"/>
      <c r="K582" s="3"/>
      <c r="L582" s="536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>
      <c r="A583" s="535"/>
      <c r="B583" s="535"/>
      <c r="C583" s="3"/>
      <c r="D583" s="535"/>
      <c r="E583" s="3"/>
      <c r="F583" s="3"/>
      <c r="G583" s="3"/>
      <c r="H583" s="3"/>
      <c r="I583" s="3"/>
      <c r="J583" s="3"/>
      <c r="K583" s="3"/>
      <c r="L583" s="536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>
      <c r="A584" s="535"/>
      <c r="B584" s="535"/>
      <c r="C584" s="3"/>
      <c r="D584" s="535"/>
      <c r="E584" s="3"/>
      <c r="F584" s="3"/>
      <c r="G584" s="3"/>
      <c r="H584" s="3"/>
      <c r="I584" s="3"/>
      <c r="J584" s="3"/>
      <c r="K584" s="3"/>
      <c r="L584" s="536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>
      <c r="A585" s="535"/>
      <c r="B585" s="535"/>
      <c r="C585" s="3"/>
      <c r="D585" s="535"/>
      <c r="E585" s="3"/>
      <c r="F585" s="3"/>
      <c r="G585" s="3"/>
      <c r="H585" s="3"/>
      <c r="I585" s="3"/>
      <c r="J585" s="3"/>
      <c r="K585" s="3"/>
      <c r="L585" s="536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>
      <c r="A586" s="535"/>
      <c r="B586" s="535"/>
      <c r="C586" s="3"/>
      <c r="D586" s="535"/>
      <c r="E586" s="3"/>
      <c r="F586" s="3"/>
      <c r="G586" s="3"/>
      <c r="H586" s="3"/>
      <c r="I586" s="3"/>
      <c r="J586" s="3"/>
      <c r="K586" s="3"/>
      <c r="L586" s="536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>
      <c r="A587" s="535"/>
      <c r="B587" s="535"/>
      <c r="C587" s="3"/>
      <c r="D587" s="535"/>
      <c r="E587" s="3"/>
      <c r="F587" s="3"/>
      <c r="G587" s="3"/>
      <c r="H587" s="3"/>
      <c r="I587" s="3"/>
      <c r="J587" s="3"/>
      <c r="K587" s="3"/>
      <c r="L587" s="536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>
      <c r="A588" s="535"/>
      <c r="B588" s="535"/>
      <c r="C588" s="3"/>
      <c r="D588" s="535"/>
      <c r="E588" s="3"/>
      <c r="F588" s="3"/>
      <c r="G588" s="3"/>
      <c r="H588" s="3"/>
      <c r="I588" s="3"/>
      <c r="J588" s="3"/>
      <c r="K588" s="3"/>
      <c r="L588" s="536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>
      <c r="A589" s="535"/>
      <c r="B589" s="535"/>
      <c r="C589" s="3"/>
      <c r="D589" s="535"/>
      <c r="E589" s="3"/>
      <c r="F589" s="3"/>
      <c r="G589" s="3"/>
      <c r="H589" s="3"/>
      <c r="I589" s="3"/>
      <c r="J589" s="3"/>
      <c r="K589" s="3"/>
      <c r="L589" s="536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>
      <c r="A590" s="535"/>
      <c r="B590" s="535"/>
      <c r="C590" s="3"/>
      <c r="D590" s="535"/>
      <c r="E590" s="3"/>
      <c r="F590" s="3"/>
      <c r="G590" s="3"/>
      <c r="H590" s="3"/>
      <c r="I590" s="3"/>
      <c r="J590" s="3"/>
      <c r="K590" s="3"/>
      <c r="L590" s="536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>
      <c r="A591" s="535"/>
      <c r="B591" s="535"/>
      <c r="C591" s="3"/>
      <c r="D591" s="535"/>
      <c r="E591" s="3"/>
      <c r="F591" s="3"/>
      <c r="G591" s="3"/>
      <c r="H591" s="3"/>
      <c r="I591" s="3"/>
      <c r="J591" s="3"/>
      <c r="K591" s="3"/>
      <c r="L591" s="536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>
      <c r="A592" s="535"/>
      <c r="B592" s="535"/>
      <c r="C592" s="3"/>
      <c r="D592" s="535"/>
      <c r="E592" s="3"/>
      <c r="F592" s="3"/>
      <c r="G592" s="3"/>
      <c r="H592" s="3"/>
      <c r="I592" s="3"/>
      <c r="J592" s="3"/>
      <c r="K592" s="3"/>
      <c r="L592" s="536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>
      <c r="A593" s="535"/>
      <c r="B593" s="535"/>
      <c r="C593" s="3"/>
      <c r="D593" s="535"/>
      <c r="E593" s="3"/>
      <c r="F593" s="3"/>
      <c r="G593" s="3"/>
      <c r="H593" s="3"/>
      <c r="I593" s="3"/>
      <c r="J593" s="3"/>
      <c r="K593" s="3"/>
      <c r="L593" s="536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>
      <c r="A594" s="535"/>
      <c r="B594" s="535"/>
      <c r="C594" s="3"/>
      <c r="D594" s="535"/>
      <c r="E594" s="3"/>
      <c r="F594" s="3"/>
      <c r="G594" s="3"/>
      <c r="H594" s="3"/>
      <c r="I594" s="3"/>
      <c r="J594" s="3"/>
      <c r="K594" s="3"/>
      <c r="L594" s="536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>
      <c r="A595" s="535"/>
      <c r="B595" s="535"/>
      <c r="C595" s="3"/>
      <c r="D595" s="535"/>
      <c r="E595" s="3"/>
      <c r="F595" s="3"/>
      <c r="G595" s="3"/>
      <c r="H595" s="3"/>
      <c r="I595" s="3"/>
      <c r="J595" s="3"/>
      <c r="K595" s="3"/>
      <c r="L595" s="536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>
      <c r="A596" s="535"/>
      <c r="B596" s="535"/>
      <c r="C596" s="3"/>
      <c r="D596" s="535"/>
      <c r="E596" s="3"/>
      <c r="F596" s="3"/>
      <c r="G596" s="3"/>
      <c r="H596" s="3"/>
      <c r="I596" s="3"/>
      <c r="J596" s="3"/>
      <c r="K596" s="3"/>
      <c r="L596" s="536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>
      <c r="A597" s="535"/>
      <c r="B597" s="535"/>
      <c r="C597" s="3"/>
      <c r="D597" s="535"/>
      <c r="E597" s="3"/>
      <c r="F597" s="3"/>
      <c r="G597" s="3"/>
      <c r="H597" s="3"/>
      <c r="I597" s="3"/>
      <c r="J597" s="3"/>
      <c r="K597" s="3"/>
      <c r="L597" s="536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>
      <c r="A598" s="535"/>
      <c r="B598" s="535"/>
      <c r="C598" s="3"/>
      <c r="D598" s="535"/>
      <c r="E598" s="3"/>
      <c r="F598" s="3"/>
      <c r="G598" s="3"/>
      <c r="H598" s="3"/>
      <c r="I598" s="3"/>
      <c r="J598" s="3"/>
      <c r="K598" s="3"/>
      <c r="L598" s="536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>
      <c r="A599" s="535"/>
      <c r="B599" s="535"/>
      <c r="C599" s="3"/>
      <c r="D599" s="535"/>
      <c r="E599" s="3"/>
      <c r="F599" s="3"/>
      <c r="G599" s="3"/>
      <c r="H599" s="3"/>
      <c r="I599" s="3"/>
      <c r="J599" s="3"/>
      <c r="K599" s="3"/>
      <c r="L599" s="536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>
      <c r="A600" s="535"/>
      <c r="B600" s="535"/>
      <c r="C600" s="3"/>
      <c r="D600" s="535"/>
      <c r="E600" s="3"/>
      <c r="F600" s="3"/>
      <c r="G600" s="3"/>
      <c r="H600" s="3"/>
      <c r="I600" s="3"/>
      <c r="J600" s="3"/>
      <c r="K600" s="3"/>
      <c r="L600" s="536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>
      <c r="A601" s="535"/>
      <c r="B601" s="535"/>
      <c r="C601" s="3"/>
      <c r="D601" s="535"/>
      <c r="E601" s="3"/>
      <c r="F601" s="3"/>
      <c r="G601" s="3"/>
      <c r="H601" s="3"/>
      <c r="I601" s="3"/>
      <c r="J601" s="3"/>
      <c r="K601" s="3"/>
      <c r="L601" s="536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>
      <c r="A602" s="535"/>
      <c r="B602" s="535"/>
      <c r="C602" s="3"/>
      <c r="D602" s="535"/>
      <c r="E602" s="3"/>
      <c r="F602" s="3"/>
      <c r="G602" s="3"/>
      <c r="H602" s="3"/>
      <c r="I602" s="3"/>
      <c r="J602" s="3"/>
      <c r="K602" s="3"/>
      <c r="L602" s="536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>
      <c r="A603" s="535"/>
      <c r="B603" s="535"/>
      <c r="C603" s="3"/>
      <c r="D603" s="535"/>
      <c r="E603" s="3"/>
      <c r="F603" s="3"/>
      <c r="G603" s="3"/>
      <c r="H603" s="3"/>
      <c r="I603" s="3"/>
      <c r="J603" s="3"/>
      <c r="K603" s="3"/>
      <c r="L603" s="536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>
      <c r="A604" s="535"/>
      <c r="B604" s="535"/>
      <c r="C604" s="3"/>
      <c r="D604" s="535"/>
      <c r="E604" s="3"/>
      <c r="F604" s="3"/>
      <c r="G604" s="3"/>
      <c r="H604" s="3"/>
      <c r="I604" s="3"/>
      <c r="J604" s="3"/>
      <c r="K604" s="3"/>
      <c r="L604" s="536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>
      <c r="A605" s="535"/>
      <c r="B605" s="535"/>
      <c r="C605" s="3"/>
      <c r="D605" s="535"/>
      <c r="E605" s="3"/>
      <c r="F605" s="3"/>
      <c r="G605" s="3"/>
      <c r="H605" s="3"/>
      <c r="I605" s="3"/>
      <c r="J605" s="3"/>
      <c r="K605" s="3"/>
      <c r="L605" s="536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>
      <c r="A606" s="535"/>
      <c r="B606" s="535"/>
      <c r="C606" s="3"/>
      <c r="D606" s="535"/>
      <c r="E606" s="3"/>
      <c r="F606" s="3"/>
      <c r="G606" s="3"/>
      <c r="H606" s="3"/>
      <c r="I606" s="3"/>
      <c r="J606" s="3"/>
      <c r="K606" s="3"/>
      <c r="L606" s="536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>
      <c r="A607" s="535"/>
      <c r="B607" s="535"/>
      <c r="C607" s="3"/>
      <c r="D607" s="535"/>
      <c r="E607" s="3"/>
      <c r="F607" s="3"/>
      <c r="G607" s="3"/>
      <c r="H607" s="3"/>
      <c r="I607" s="3"/>
      <c r="J607" s="3"/>
      <c r="K607" s="3"/>
      <c r="L607" s="536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>
      <c r="A608" s="535"/>
      <c r="B608" s="535"/>
      <c r="C608" s="3"/>
      <c r="D608" s="535"/>
      <c r="E608" s="3"/>
      <c r="F608" s="3"/>
      <c r="G608" s="3"/>
      <c r="H608" s="3"/>
      <c r="I608" s="3"/>
      <c r="J608" s="3"/>
      <c r="K608" s="3"/>
      <c r="L608" s="536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>
      <c r="A609" s="535"/>
      <c r="B609" s="535"/>
      <c r="C609" s="3"/>
      <c r="D609" s="535"/>
      <c r="E609" s="3"/>
      <c r="F609" s="3"/>
      <c r="G609" s="3"/>
      <c r="H609" s="3"/>
      <c r="I609" s="3"/>
      <c r="J609" s="3"/>
      <c r="K609" s="3"/>
      <c r="L609" s="536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>
      <c r="A610" s="535"/>
      <c r="B610" s="535"/>
      <c r="C610" s="3"/>
      <c r="D610" s="535"/>
      <c r="E610" s="3"/>
      <c r="F610" s="3"/>
      <c r="G610" s="3"/>
      <c r="H610" s="3"/>
      <c r="I610" s="3"/>
      <c r="J610" s="3"/>
      <c r="K610" s="3"/>
      <c r="L610" s="536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>
      <c r="A611" s="535"/>
      <c r="B611" s="535"/>
      <c r="C611" s="3"/>
      <c r="D611" s="535"/>
      <c r="E611" s="3"/>
      <c r="F611" s="3"/>
      <c r="G611" s="3"/>
      <c r="H611" s="3"/>
      <c r="I611" s="3"/>
      <c r="J611" s="3"/>
      <c r="K611" s="3"/>
      <c r="L611" s="536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>
      <c r="A612" s="535"/>
      <c r="B612" s="535"/>
      <c r="C612" s="3"/>
      <c r="D612" s="535"/>
      <c r="E612" s="3"/>
      <c r="F612" s="3"/>
      <c r="G612" s="3"/>
      <c r="H612" s="3"/>
      <c r="I612" s="3"/>
      <c r="J612" s="3"/>
      <c r="K612" s="3"/>
      <c r="L612" s="536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>
      <c r="A613" s="535"/>
      <c r="B613" s="535"/>
      <c r="C613" s="3"/>
      <c r="D613" s="535"/>
      <c r="E613" s="3"/>
      <c r="F613" s="3"/>
      <c r="G613" s="3"/>
      <c r="H613" s="3"/>
      <c r="I613" s="3"/>
      <c r="J613" s="3"/>
      <c r="K613" s="3"/>
      <c r="L613" s="536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>
      <c r="A614" s="535"/>
      <c r="B614" s="535"/>
      <c r="C614" s="3"/>
      <c r="D614" s="535"/>
      <c r="E614" s="3"/>
      <c r="F614" s="3"/>
      <c r="G614" s="3"/>
      <c r="H614" s="3"/>
      <c r="I614" s="3"/>
      <c r="J614" s="3"/>
      <c r="K614" s="3"/>
      <c r="L614" s="536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>
      <c r="A615" s="535"/>
      <c r="B615" s="535"/>
      <c r="C615" s="3"/>
      <c r="D615" s="535"/>
      <c r="E615" s="3"/>
      <c r="F615" s="3"/>
      <c r="G615" s="3"/>
      <c r="H615" s="3"/>
      <c r="I615" s="3"/>
      <c r="J615" s="3"/>
      <c r="K615" s="3"/>
      <c r="L615" s="536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>
      <c r="A616" s="535"/>
      <c r="B616" s="535"/>
      <c r="C616" s="3"/>
      <c r="D616" s="535"/>
      <c r="E616" s="3"/>
      <c r="F616" s="3"/>
      <c r="G616" s="3"/>
      <c r="H616" s="3"/>
      <c r="I616" s="3"/>
      <c r="J616" s="3"/>
      <c r="K616" s="3"/>
      <c r="L616" s="536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>
      <c r="A617" s="535"/>
      <c r="B617" s="535"/>
      <c r="C617" s="3"/>
      <c r="D617" s="535"/>
      <c r="E617" s="3"/>
      <c r="F617" s="3"/>
      <c r="G617" s="3"/>
      <c r="H617" s="3"/>
      <c r="I617" s="3"/>
      <c r="J617" s="3"/>
      <c r="K617" s="3"/>
      <c r="L617" s="536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>
      <c r="A618" s="535"/>
      <c r="B618" s="535"/>
      <c r="C618" s="3"/>
      <c r="D618" s="535"/>
      <c r="E618" s="3"/>
      <c r="F618" s="3"/>
      <c r="G618" s="3"/>
      <c r="H618" s="3"/>
      <c r="I618" s="3"/>
      <c r="J618" s="3"/>
      <c r="K618" s="3"/>
      <c r="L618" s="536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>
      <c r="A619" s="535"/>
      <c r="B619" s="535"/>
      <c r="C619" s="3"/>
      <c r="D619" s="535"/>
      <c r="E619" s="3"/>
      <c r="F619" s="3"/>
      <c r="G619" s="3"/>
      <c r="H619" s="3"/>
      <c r="I619" s="3"/>
      <c r="J619" s="3"/>
      <c r="K619" s="3"/>
      <c r="L619" s="536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>
      <c r="A620" s="535"/>
      <c r="B620" s="535"/>
      <c r="C620" s="3"/>
      <c r="D620" s="535"/>
      <c r="E620" s="3"/>
      <c r="F620" s="3"/>
      <c r="G620" s="3"/>
      <c r="H620" s="3"/>
      <c r="I620" s="3"/>
      <c r="J620" s="3"/>
      <c r="K620" s="3"/>
      <c r="L620" s="536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>
      <c r="A621" s="535"/>
      <c r="B621" s="535"/>
      <c r="C621" s="3"/>
      <c r="D621" s="535"/>
      <c r="E621" s="3"/>
      <c r="F621" s="3"/>
      <c r="G621" s="3"/>
      <c r="H621" s="3"/>
      <c r="I621" s="3"/>
      <c r="J621" s="3"/>
      <c r="K621" s="3"/>
      <c r="L621" s="536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>
      <c r="A622" s="535"/>
      <c r="B622" s="535"/>
      <c r="C622" s="3"/>
      <c r="D622" s="535"/>
      <c r="E622" s="3"/>
      <c r="F622" s="3"/>
      <c r="G622" s="3"/>
      <c r="H622" s="3"/>
      <c r="I622" s="3"/>
      <c r="J622" s="3"/>
      <c r="K622" s="3"/>
      <c r="L622" s="536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>
      <c r="A623" s="535"/>
      <c r="B623" s="535"/>
      <c r="C623" s="3"/>
      <c r="D623" s="535"/>
      <c r="E623" s="3"/>
      <c r="F623" s="3"/>
      <c r="G623" s="3"/>
      <c r="H623" s="3"/>
      <c r="I623" s="3"/>
      <c r="J623" s="3"/>
      <c r="K623" s="3"/>
      <c r="L623" s="536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>
      <c r="A624" s="535"/>
      <c r="B624" s="535"/>
      <c r="C624" s="3"/>
      <c r="D624" s="535"/>
      <c r="E624" s="3"/>
      <c r="F624" s="3"/>
      <c r="G624" s="3"/>
      <c r="H624" s="3"/>
      <c r="I624" s="3"/>
      <c r="J624" s="3"/>
      <c r="K624" s="3"/>
      <c r="L624" s="536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>
      <c r="A625" s="535"/>
      <c r="B625" s="535"/>
      <c r="C625" s="3"/>
      <c r="D625" s="535"/>
      <c r="E625" s="3"/>
      <c r="F625" s="3"/>
      <c r="G625" s="3"/>
      <c r="H625" s="3"/>
      <c r="I625" s="3"/>
      <c r="J625" s="3"/>
      <c r="K625" s="3"/>
      <c r="L625" s="536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>
      <c r="A626" s="535"/>
      <c r="B626" s="535"/>
      <c r="C626" s="3"/>
      <c r="D626" s="535"/>
      <c r="E626" s="3"/>
      <c r="F626" s="3"/>
      <c r="G626" s="3"/>
      <c r="H626" s="3"/>
      <c r="I626" s="3"/>
      <c r="J626" s="3"/>
      <c r="K626" s="3"/>
      <c r="L626" s="536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>
      <c r="A627" s="535"/>
      <c r="B627" s="535"/>
      <c r="C627" s="3"/>
      <c r="D627" s="535"/>
      <c r="E627" s="3"/>
      <c r="F627" s="3"/>
      <c r="G627" s="3"/>
      <c r="H627" s="3"/>
      <c r="I627" s="3"/>
      <c r="J627" s="3"/>
      <c r="K627" s="3"/>
      <c r="L627" s="536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>
      <c r="A628" s="535"/>
      <c r="B628" s="535"/>
      <c r="C628" s="3"/>
      <c r="D628" s="535"/>
      <c r="E628" s="3"/>
      <c r="F628" s="3"/>
      <c r="G628" s="3"/>
      <c r="H628" s="3"/>
      <c r="I628" s="3"/>
      <c r="J628" s="3"/>
      <c r="K628" s="3"/>
      <c r="L628" s="536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>
      <c r="A629" s="535"/>
      <c r="B629" s="535"/>
      <c r="C629" s="3"/>
      <c r="D629" s="535"/>
      <c r="E629" s="3"/>
      <c r="F629" s="3"/>
      <c r="G629" s="3"/>
      <c r="H629" s="3"/>
      <c r="I629" s="3"/>
      <c r="J629" s="3"/>
      <c r="K629" s="3"/>
      <c r="L629" s="536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>
      <c r="A630" s="535"/>
      <c r="B630" s="535"/>
      <c r="C630" s="3"/>
      <c r="D630" s="535"/>
      <c r="E630" s="3"/>
      <c r="F630" s="3"/>
      <c r="G630" s="3"/>
      <c r="H630" s="3"/>
      <c r="I630" s="3"/>
      <c r="J630" s="3"/>
      <c r="K630" s="3"/>
      <c r="L630" s="536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>
      <c r="A631" s="535"/>
      <c r="B631" s="535"/>
      <c r="C631" s="3"/>
      <c r="D631" s="535"/>
      <c r="E631" s="3"/>
      <c r="F631" s="3"/>
      <c r="G631" s="3"/>
      <c r="H631" s="3"/>
      <c r="I631" s="3"/>
      <c r="J631" s="3"/>
      <c r="K631" s="3"/>
      <c r="L631" s="536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>
      <c r="A632" s="535"/>
      <c r="B632" s="535"/>
      <c r="C632" s="3"/>
      <c r="D632" s="535"/>
      <c r="E632" s="3"/>
      <c r="F632" s="3"/>
      <c r="G632" s="3"/>
      <c r="H632" s="3"/>
      <c r="I632" s="3"/>
      <c r="J632" s="3"/>
      <c r="K632" s="3"/>
      <c r="L632" s="536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>
      <c r="A633" s="535"/>
      <c r="B633" s="535"/>
      <c r="C633" s="3"/>
      <c r="D633" s="535"/>
      <c r="E633" s="3"/>
      <c r="F633" s="3"/>
      <c r="G633" s="3"/>
      <c r="H633" s="3"/>
      <c r="I633" s="3"/>
      <c r="J633" s="3"/>
      <c r="K633" s="3"/>
      <c r="L633" s="536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>
      <c r="A634" s="535"/>
      <c r="B634" s="535"/>
      <c r="C634" s="3"/>
      <c r="D634" s="535"/>
      <c r="E634" s="3"/>
      <c r="F634" s="3"/>
      <c r="G634" s="3"/>
      <c r="H634" s="3"/>
      <c r="I634" s="3"/>
      <c r="J634" s="3"/>
      <c r="K634" s="3"/>
      <c r="L634" s="536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>
      <c r="A635" s="535"/>
      <c r="B635" s="535"/>
      <c r="C635" s="3"/>
      <c r="D635" s="535"/>
      <c r="E635" s="3"/>
      <c r="F635" s="3"/>
      <c r="G635" s="3"/>
      <c r="H635" s="3"/>
      <c r="I635" s="3"/>
      <c r="J635" s="3"/>
      <c r="K635" s="3"/>
      <c r="L635" s="536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>
      <c r="A636" s="535"/>
      <c r="B636" s="535"/>
      <c r="C636" s="3"/>
      <c r="D636" s="535"/>
      <c r="E636" s="3"/>
      <c r="F636" s="3"/>
      <c r="G636" s="3"/>
      <c r="H636" s="3"/>
      <c r="I636" s="3"/>
      <c r="J636" s="3"/>
      <c r="K636" s="3"/>
      <c r="L636" s="536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>
      <c r="A637" s="535"/>
      <c r="B637" s="535"/>
      <c r="C637" s="3"/>
      <c r="D637" s="535"/>
      <c r="E637" s="3"/>
      <c r="F637" s="3"/>
      <c r="G637" s="3"/>
      <c r="H637" s="3"/>
      <c r="I637" s="3"/>
      <c r="J637" s="3"/>
      <c r="K637" s="3"/>
      <c r="L637" s="536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>
      <c r="A638" s="535"/>
      <c r="B638" s="535"/>
      <c r="C638" s="3"/>
      <c r="D638" s="535"/>
      <c r="E638" s="3"/>
      <c r="F638" s="3"/>
      <c r="G638" s="3"/>
      <c r="H638" s="3"/>
      <c r="I638" s="3"/>
      <c r="J638" s="3"/>
      <c r="K638" s="3"/>
      <c r="L638" s="536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>
      <c r="A639" s="535"/>
      <c r="B639" s="535"/>
      <c r="C639" s="3"/>
      <c r="D639" s="535"/>
      <c r="E639" s="3"/>
      <c r="F639" s="3"/>
      <c r="G639" s="3"/>
      <c r="H639" s="3"/>
      <c r="I639" s="3"/>
      <c r="J639" s="3"/>
      <c r="K639" s="3"/>
      <c r="L639" s="536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>
      <c r="A640" s="535"/>
      <c r="B640" s="535"/>
      <c r="C640" s="3"/>
      <c r="D640" s="535"/>
      <c r="E640" s="3"/>
      <c r="F640" s="3"/>
      <c r="G640" s="3"/>
      <c r="H640" s="3"/>
      <c r="I640" s="3"/>
      <c r="J640" s="3"/>
      <c r="K640" s="3"/>
      <c r="L640" s="536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>
      <c r="A641" s="535"/>
      <c r="B641" s="535"/>
      <c r="C641" s="3"/>
      <c r="D641" s="535"/>
      <c r="E641" s="3"/>
      <c r="F641" s="3"/>
      <c r="G641" s="3"/>
      <c r="H641" s="3"/>
      <c r="I641" s="3"/>
      <c r="J641" s="3"/>
      <c r="K641" s="3"/>
      <c r="L641" s="536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>
      <c r="A642" s="535"/>
      <c r="B642" s="535"/>
      <c r="C642" s="3"/>
      <c r="D642" s="535"/>
      <c r="E642" s="3"/>
      <c r="F642" s="3"/>
      <c r="G642" s="3"/>
      <c r="H642" s="3"/>
      <c r="I642" s="3"/>
      <c r="J642" s="3"/>
      <c r="K642" s="3"/>
      <c r="L642" s="536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>
      <c r="A643" s="535"/>
      <c r="B643" s="535"/>
      <c r="C643" s="3"/>
      <c r="D643" s="535"/>
      <c r="E643" s="3"/>
      <c r="F643" s="3"/>
      <c r="G643" s="3"/>
      <c r="H643" s="3"/>
      <c r="I643" s="3"/>
      <c r="J643" s="3"/>
      <c r="K643" s="3"/>
      <c r="L643" s="536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>
      <c r="A644" s="535"/>
      <c r="B644" s="535"/>
      <c r="C644" s="3"/>
      <c r="D644" s="535"/>
      <c r="E644" s="3"/>
      <c r="F644" s="3"/>
      <c r="G644" s="3"/>
      <c r="H644" s="3"/>
      <c r="I644" s="3"/>
      <c r="J644" s="3"/>
      <c r="K644" s="3"/>
      <c r="L644" s="536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>
      <c r="A645" s="535"/>
      <c r="B645" s="535"/>
      <c r="C645" s="3"/>
      <c r="D645" s="535"/>
      <c r="E645" s="3"/>
      <c r="F645" s="3"/>
      <c r="G645" s="3"/>
      <c r="H645" s="3"/>
      <c r="I645" s="3"/>
      <c r="J645" s="3"/>
      <c r="K645" s="3"/>
      <c r="L645" s="536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>
      <c r="A646" s="535"/>
      <c r="B646" s="535"/>
      <c r="C646" s="3"/>
      <c r="D646" s="535"/>
      <c r="E646" s="3"/>
      <c r="F646" s="3"/>
      <c r="G646" s="3"/>
      <c r="H646" s="3"/>
      <c r="I646" s="3"/>
      <c r="J646" s="3"/>
      <c r="K646" s="3"/>
      <c r="L646" s="536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>
      <c r="A647" s="535"/>
      <c r="B647" s="535"/>
      <c r="C647" s="3"/>
      <c r="D647" s="535"/>
      <c r="E647" s="3"/>
      <c r="F647" s="3"/>
      <c r="G647" s="3"/>
      <c r="H647" s="3"/>
      <c r="I647" s="3"/>
      <c r="J647" s="3"/>
      <c r="K647" s="3"/>
      <c r="L647" s="536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>
      <c r="A648" s="535"/>
      <c r="B648" s="535"/>
      <c r="C648" s="3"/>
      <c r="D648" s="535"/>
      <c r="E648" s="3"/>
      <c r="F648" s="3"/>
      <c r="G648" s="3"/>
      <c r="H648" s="3"/>
      <c r="I648" s="3"/>
      <c r="J648" s="3"/>
      <c r="K648" s="3"/>
      <c r="L648" s="536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>
      <c r="A649" s="535"/>
      <c r="B649" s="535"/>
      <c r="C649" s="3"/>
      <c r="D649" s="535"/>
      <c r="E649" s="3"/>
      <c r="F649" s="3"/>
      <c r="G649" s="3"/>
      <c r="H649" s="3"/>
      <c r="I649" s="3"/>
      <c r="J649" s="3"/>
      <c r="K649" s="3"/>
      <c r="L649" s="536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>
      <c r="A650" s="535"/>
      <c r="B650" s="535"/>
      <c r="C650" s="3"/>
      <c r="D650" s="535"/>
      <c r="E650" s="3"/>
      <c r="F650" s="3"/>
      <c r="G650" s="3"/>
      <c r="H650" s="3"/>
      <c r="I650" s="3"/>
      <c r="J650" s="3"/>
      <c r="K650" s="3"/>
      <c r="L650" s="536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>
      <c r="A651" s="535"/>
      <c r="B651" s="535"/>
      <c r="C651" s="3"/>
      <c r="D651" s="535"/>
      <c r="E651" s="3"/>
      <c r="F651" s="3"/>
      <c r="G651" s="3"/>
      <c r="H651" s="3"/>
      <c r="I651" s="3"/>
      <c r="J651" s="3"/>
      <c r="K651" s="3"/>
      <c r="L651" s="536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>
      <c r="A652" s="535"/>
      <c r="B652" s="535"/>
      <c r="C652" s="3"/>
      <c r="D652" s="535"/>
      <c r="E652" s="3"/>
      <c r="F652" s="3"/>
      <c r="G652" s="3"/>
      <c r="H652" s="3"/>
      <c r="I652" s="3"/>
      <c r="J652" s="3"/>
      <c r="K652" s="3"/>
      <c r="L652" s="536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>
      <c r="A653" s="535"/>
      <c r="B653" s="535"/>
      <c r="C653" s="3"/>
      <c r="D653" s="535"/>
      <c r="E653" s="3"/>
      <c r="F653" s="3"/>
      <c r="G653" s="3"/>
      <c r="H653" s="3"/>
      <c r="I653" s="3"/>
      <c r="J653" s="3"/>
      <c r="K653" s="3"/>
      <c r="L653" s="536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>
      <c r="A654" s="535"/>
      <c r="B654" s="535"/>
      <c r="C654" s="3"/>
      <c r="D654" s="535"/>
      <c r="E654" s="3"/>
      <c r="F654" s="3"/>
      <c r="G654" s="3"/>
      <c r="H654" s="3"/>
      <c r="I654" s="3"/>
      <c r="J654" s="3"/>
      <c r="K654" s="3"/>
      <c r="L654" s="536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>
      <c r="A655" s="535"/>
      <c r="B655" s="535"/>
      <c r="C655" s="3"/>
      <c r="D655" s="535"/>
      <c r="E655" s="3"/>
      <c r="F655" s="3"/>
      <c r="G655" s="3"/>
      <c r="H655" s="3"/>
      <c r="I655" s="3"/>
      <c r="J655" s="3"/>
      <c r="K655" s="3"/>
      <c r="L655" s="536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>
      <c r="A656" s="535"/>
      <c r="B656" s="535"/>
      <c r="C656" s="3"/>
      <c r="D656" s="535"/>
      <c r="E656" s="3"/>
      <c r="F656" s="3"/>
      <c r="G656" s="3"/>
      <c r="H656" s="3"/>
      <c r="I656" s="3"/>
      <c r="J656" s="3"/>
      <c r="K656" s="3"/>
      <c r="L656" s="536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>
      <c r="A657" s="535"/>
      <c r="B657" s="535"/>
      <c r="C657" s="3"/>
      <c r="D657" s="535"/>
      <c r="E657" s="3"/>
      <c r="F657" s="3"/>
      <c r="G657" s="3"/>
      <c r="H657" s="3"/>
      <c r="I657" s="3"/>
      <c r="J657" s="3"/>
      <c r="K657" s="3"/>
      <c r="L657" s="536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>
      <c r="A658" s="535"/>
      <c r="B658" s="535"/>
      <c r="C658" s="3"/>
      <c r="D658" s="535"/>
      <c r="E658" s="3"/>
      <c r="F658" s="3"/>
      <c r="G658" s="3"/>
      <c r="H658" s="3"/>
      <c r="I658" s="3"/>
      <c r="J658" s="3"/>
      <c r="K658" s="3"/>
      <c r="L658" s="536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>
      <c r="A659" s="535"/>
      <c r="B659" s="535"/>
      <c r="C659" s="3"/>
      <c r="D659" s="535"/>
      <c r="E659" s="3"/>
      <c r="F659" s="3"/>
      <c r="G659" s="3"/>
      <c r="H659" s="3"/>
      <c r="I659" s="3"/>
      <c r="J659" s="3"/>
      <c r="K659" s="3"/>
      <c r="L659" s="536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>
      <c r="A660" s="535"/>
      <c r="B660" s="535"/>
      <c r="C660" s="3"/>
      <c r="D660" s="535"/>
      <c r="E660" s="3"/>
      <c r="F660" s="3"/>
      <c r="G660" s="3"/>
      <c r="H660" s="3"/>
      <c r="I660" s="3"/>
      <c r="J660" s="3"/>
      <c r="K660" s="3"/>
      <c r="L660" s="536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>
      <c r="A661" s="535"/>
      <c r="B661" s="535"/>
      <c r="C661" s="3"/>
      <c r="D661" s="535"/>
      <c r="E661" s="3"/>
      <c r="F661" s="3"/>
      <c r="G661" s="3"/>
      <c r="H661" s="3"/>
      <c r="I661" s="3"/>
      <c r="J661" s="3"/>
      <c r="K661" s="3"/>
      <c r="L661" s="536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>
      <c r="A662" s="535"/>
      <c r="B662" s="535"/>
      <c r="C662" s="3"/>
      <c r="D662" s="535"/>
      <c r="E662" s="3"/>
      <c r="F662" s="3"/>
      <c r="G662" s="3"/>
      <c r="H662" s="3"/>
      <c r="I662" s="3"/>
      <c r="J662" s="3"/>
      <c r="K662" s="3"/>
      <c r="L662" s="536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>
      <c r="A663" s="535"/>
      <c r="B663" s="535"/>
      <c r="C663" s="3"/>
      <c r="D663" s="535"/>
      <c r="E663" s="3"/>
      <c r="F663" s="3"/>
      <c r="G663" s="3"/>
      <c r="H663" s="3"/>
      <c r="I663" s="3"/>
      <c r="J663" s="3"/>
      <c r="K663" s="3"/>
      <c r="L663" s="536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>
      <c r="A664" s="535"/>
      <c r="B664" s="535"/>
      <c r="C664" s="3"/>
      <c r="D664" s="535"/>
      <c r="E664" s="3"/>
      <c r="F664" s="3"/>
      <c r="G664" s="3"/>
      <c r="H664" s="3"/>
      <c r="I664" s="3"/>
      <c r="J664" s="3"/>
      <c r="K664" s="3"/>
      <c r="L664" s="536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>
      <c r="A665" s="535"/>
      <c r="B665" s="535"/>
      <c r="C665" s="3"/>
      <c r="D665" s="535"/>
      <c r="E665" s="3"/>
      <c r="F665" s="3"/>
      <c r="G665" s="3"/>
      <c r="H665" s="3"/>
      <c r="I665" s="3"/>
      <c r="J665" s="3"/>
      <c r="K665" s="3"/>
      <c r="L665" s="536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>
      <c r="A666" s="535"/>
      <c r="B666" s="535"/>
      <c r="C666" s="3"/>
      <c r="D666" s="535"/>
      <c r="E666" s="3"/>
      <c r="F666" s="3"/>
      <c r="G666" s="3"/>
      <c r="H666" s="3"/>
      <c r="I666" s="3"/>
      <c r="J666" s="3"/>
      <c r="K666" s="3"/>
      <c r="L666" s="536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>
      <c r="A667" s="535"/>
      <c r="B667" s="535"/>
      <c r="C667" s="3"/>
      <c r="D667" s="535"/>
      <c r="E667" s="3"/>
      <c r="F667" s="3"/>
      <c r="G667" s="3"/>
      <c r="H667" s="3"/>
      <c r="I667" s="3"/>
      <c r="J667" s="3"/>
      <c r="K667" s="3"/>
      <c r="L667" s="536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>
      <c r="A668" s="535"/>
      <c r="B668" s="535"/>
      <c r="C668" s="3"/>
      <c r="D668" s="535"/>
      <c r="E668" s="3"/>
      <c r="F668" s="3"/>
      <c r="G668" s="3"/>
      <c r="H668" s="3"/>
      <c r="I668" s="3"/>
      <c r="J668" s="3"/>
      <c r="K668" s="3"/>
      <c r="L668" s="536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>
      <c r="A669" s="535"/>
      <c r="B669" s="535"/>
      <c r="C669" s="3"/>
      <c r="D669" s="535"/>
      <c r="E669" s="3"/>
      <c r="F669" s="3"/>
      <c r="G669" s="3"/>
      <c r="H669" s="3"/>
      <c r="I669" s="3"/>
      <c r="J669" s="3"/>
      <c r="K669" s="3"/>
      <c r="L669" s="536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>
      <c r="A670" s="535"/>
      <c r="B670" s="535"/>
      <c r="C670" s="3"/>
      <c r="D670" s="535"/>
      <c r="E670" s="3"/>
      <c r="F670" s="3"/>
      <c r="G670" s="3"/>
      <c r="H670" s="3"/>
      <c r="I670" s="3"/>
      <c r="J670" s="3"/>
      <c r="K670" s="3"/>
      <c r="L670" s="536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>
      <c r="A671" s="535"/>
      <c r="B671" s="535"/>
      <c r="C671" s="3"/>
      <c r="D671" s="535"/>
      <c r="E671" s="3"/>
      <c r="F671" s="3"/>
      <c r="G671" s="3"/>
      <c r="H671" s="3"/>
      <c r="I671" s="3"/>
      <c r="J671" s="3"/>
      <c r="K671" s="3"/>
      <c r="L671" s="536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>
      <c r="A672" s="535"/>
      <c r="B672" s="535"/>
      <c r="C672" s="3"/>
      <c r="D672" s="535"/>
      <c r="E672" s="3"/>
      <c r="F672" s="3"/>
      <c r="G672" s="3"/>
      <c r="H672" s="3"/>
      <c r="I672" s="3"/>
      <c r="J672" s="3"/>
      <c r="K672" s="3"/>
      <c r="L672" s="536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>
      <c r="A673" s="535"/>
      <c r="B673" s="535"/>
      <c r="C673" s="3"/>
      <c r="D673" s="535"/>
      <c r="E673" s="3"/>
      <c r="F673" s="3"/>
      <c r="G673" s="3"/>
      <c r="H673" s="3"/>
      <c r="I673" s="3"/>
      <c r="J673" s="3"/>
      <c r="K673" s="3"/>
      <c r="L673" s="536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>
      <c r="A674" s="535"/>
      <c r="B674" s="535"/>
      <c r="C674" s="3"/>
      <c r="D674" s="535"/>
      <c r="E674" s="3"/>
      <c r="F674" s="3"/>
      <c r="G674" s="3"/>
      <c r="H674" s="3"/>
      <c r="I674" s="3"/>
      <c r="J674" s="3"/>
      <c r="K674" s="3"/>
      <c r="L674" s="536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>
      <c r="A675" s="535"/>
      <c r="B675" s="535"/>
      <c r="C675" s="3"/>
      <c r="D675" s="535"/>
      <c r="E675" s="3"/>
      <c r="F675" s="3"/>
      <c r="G675" s="3"/>
      <c r="H675" s="3"/>
      <c r="I675" s="3"/>
      <c r="J675" s="3"/>
      <c r="K675" s="3"/>
      <c r="L675" s="536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>
      <c r="A676" s="535"/>
      <c r="B676" s="535"/>
      <c r="C676" s="3"/>
      <c r="D676" s="535"/>
      <c r="E676" s="3"/>
      <c r="F676" s="3"/>
      <c r="G676" s="3"/>
      <c r="H676" s="3"/>
      <c r="I676" s="3"/>
      <c r="J676" s="3"/>
      <c r="K676" s="3"/>
      <c r="L676" s="536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>
      <c r="A677" s="535"/>
      <c r="B677" s="535"/>
      <c r="C677" s="3"/>
      <c r="D677" s="535"/>
      <c r="E677" s="3"/>
      <c r="F677" s="3"/>
      <c r="G677" s="3"/>
      <c r="H677" s="3"/>
      <c r="I677" s="3"/>
      <c r="J677" s="3"/>
      <c r="K677" s="3"/>
      <c r="L677" s="536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>
      <c r="A678" s="535"/>
      <c r="B678" s="535"/>
      <c r="C678" s="3"/>
      <c r="D678" s="535"/>
      <c r="E678" s="3"/>
      <c r="F678" s="3"/>
      <c r="G678" s="3"/>
      <c r="H678" s="3"/>
      <c r="I678" s="3"/>
      <c r="J678" s="3"/>
      <c r="K678" s="3"/>
      <c r="L678" s="536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>
      <c r="A679" s="535"/>
      <c r="B679" s="535"/>
      <c r="C679" s="3"/>
      <c r="D679" s="535"/>
      <c r="E679" s="3"/>
      <c r="F679" s="3"/>
      <c r="G679" s="3"/>
      <c r="H679" s="3"/>
      <c r="I679" s="3"/>
      <c r="J679" s="3"/>
      <c r="K679" s="3"/>
      <c r="L679" s="536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>
      <c r="A680" s="535"/>
      <c r="B680" s="535"/>
      <c r="C680" s="3"/>
      <c r="D680" s="535"/>
      <c r="E680" s="3"/>
      <c r="F680" s="3"/>
      <c r="G680" s="3"/>
      <c r="H680" s="3"/>
      <c r="I680" s="3"/>
      <c r="J680" s="3"/>
      <c r="K680" s="3"/>
      <c r="L680" s="536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>
      <c r="A681" s="535"/>
      <c r="B681" s="535"/>
      <c r="C681" s="3"/>
      <c r="D681" s="535"/>
      <c r="E681" s="3"/>
      <c r="F681" s="3"/>
      <c r="G681" s="3"/>
      <c r="H681" s="3"/>
      <c r="I681" s="3"/>
      <c r="J681" s="3"/>
      <c r="K681" s="3"/>
      <c r="L681" s="536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>
      <c r="A682" s="535"/>
      <c r="B682" s="535"/>
      <c r="C682" s="3"/>
      <c r="D682" s="535"/>
      <c r="E682" s="3"/>
      <c r="F682" s="3"/>
      <c r="G682" s="3"/>
      <c r="H682" s="3"/>
      <c r="I682" s="3"/>
      <c r="J682" s="3"/>
      <c r="K682" s="3"/>
      <c r="L682" s="536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>
      <c r="A683" s="535"/>
      <c r="B683" s="535"/>
      <c r="C683" s="3"/>
      <c r="D683" s="535"/>
      <c r="E683" s="3"/>
      <c r="F683" s="3"/>
      <c r="G683" s="3"/>
      <c r="H683" s="3"/>
      <c r="I683" s="3"/>
      <c r="J683" s="3"/>
      <c r="K683" s="3"/>
      <c r="L683" s="536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>
      <c r="A684" s="535"/>
      <c r="B684" s="535"/>
      <c r="C684" s="3"/>
      <c r="D684" s="535"/>
      <c r="E684" s="3"/>
      <c r="F684" s="3"/>
      <c r="G684" s="3"/>
      <c r="H684" s="3"/>
      <c r="I684" s="3"/>
      <c r="J684" s="3"/>
      <c r="K684" s="3"/>
      <c r="L684" s="536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>
      <c r="A685" s="535"/>
      <c r="B685" s="535"/>
      <c r="C685" s="3"/>
      <c r="D685" s="535"/>
      <c r="E685" s="3"/>
      <c r="F685" s="3"/>
      <c r="G685" s="3"/>
      <c r="H685" s="3"/>
      <c r="I685" s="3"/>
      <c r="J685" s="3"/>
      <c r="K685" s="3"/>
      <c r="L685" s="536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>
      <c r="A686" s="535"/>
      <c r="B686" s="535"/>
      <c r="C686" s="3"/>
      <c r="D686" s="535"/>
      <c r="E686" s="3"/>
      <c r="F686" s="3"/>
      <c r="G686" s="3"/>
      <c r="H686" s="3"/>
      <c r="I686" s="3"/>
      <c r="J686" s="3"/>
      <c r="K686" s="3"/>
      <c r="L686" s="536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>
      <c r="A687" s="535"/>
      <c r="B687" s="535"/>
      <c r="C687" s="3"/>
      <c r="D687" s="535"/>
      <c r="E687" s="3"/>
      <c r="F687" s="3"/>
      <c r="G687" s="3"/>
      <c r="H687" s="3"/>
      <c r="I687" s="3"/>
      <c r="J687" s="3"/>
      <c r="K687" s="3"/>
      <c r="L687" s="536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>
      <c r="A688" s="535"/>
      <c r="B688" s="535"/>
      <c r="C688" s="3"/>
      <c r="D688" s="535"/>
      <c r="E688" s="3"/>
      <c r="F688" s="3"/>
      <c r="G688" s="3"/>
      <c r="H688" s="3"/>
      <c r="I688" s="3"/>
      <c r="J688" s="3"/>
      <c r="K688" s="3"/>
      <c r="L688" s="536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>
      <c r="A689" s="535"/>
      <c r="B689" s="535"/>
      <c r="C689" s="3"/>
      <c r="D689" s="535"/>
      <c r="E689" s="3"/>
      <c r="F689" s="3"/>
      <c r="G689" s="3"/>
      <c r="H689" s="3"/>
      <c r="I689" s="3"/>
      <c r="J689" s="3"/>
      <c r="K689" s="3"/>
      <c r="L689" s="536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>
      <c r="A690" s="535"/>
      <c r="B690" s="535"/>
      <c r="C690" s="3"/>
      <c r="D690" s="535"/>
      <c r="E690" s="3"/>
      <c r="F690" s="3"/>
      <c r="G690" s="3"/>
      <c r="H690" s="3"/>
      <c r="I690" s="3"/>
      <c r="J690" s="3"/>
      <c r="K690" s="3"/>
      <c r="L690" s="536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>
      <c r="A691" s="535"/>
      <c r="B691" s="535"/>
      <c r="C691" s="3"/>
      <c r="D691" s="535"/>
      <c r="E691" s="3"/>
      <c r="F691" s="3"/>
      <c r="G691" s="3"/>
      <c r="H691" s="3"/>
      <c r="I691" s="3"/>
      <c r="J691" s="3"/>
      <c r="K691" s="3"/>
      <c r="L691" s="536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>
      <c r="A692" s="535"/>
      <c r="B692" s="535"/>
      <c r="C692" s="3"/>
      <c r="D692" s="535"/>
      <c r="E692" s="3"/>
      <c r="F692" s="3"/>
      <c r="G692" s="3"/>
      <c r="H692" s="3"/>
      <c r="I692" s="3"/>
      <c r="J692" s="3"/>
      <c r="K692" s="3"/>
      <c r="L692" s="536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>
      <c r="A693" s="535"/>
      <c r="B693" s="535"/>
      <c r="C693" s="3"/>
      <c r="D693" s="535"/>
      <c r="E693" s="3"/>
      <c r="F693" s="3"/>
      <c r="G693" s="3"/>
      <c r="H693" s="3"/>
      <c r="I693" s="3"/>
      <c r="J693" s="3"/>
      <c r="K693" s="3"/>
      <c r="L693" s="536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>
      <c r="A694" s="535"/>
      <c r="B694" s="535"/>
      <c r="C694" s="3"/>
      <c r="D694" s="535"/>
      <c r="E694" s="3"/>
      <c r="F694" s="3"/>
      <c r="G694" s="3"/>
      <c r="H694" s="3"/>
      <c r="I694" s="3"/>
      <c r="J694" s="3"/>
      <c r="K694" s="3"/>
      <c r="L694" s="536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>
      <c r="A695" s="535"/>
      <c r="B695" s="535"/>
      <c r="C695" s="3"/>
      <c r="D695" s="535"/>
      <c r="E695" s="3"/>
      <c r="F695" s="3"/>
      <c r="G695" s="3"/>
      <c r="H695" s="3"/>
      <c r="I695" s="3"/>
      <c r="J695" s="3"/>
      <c r="K695" s="3"/>
      <c r="L695" s="536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>
      <c r="A696" s="535"/>
      <c r="B696" s="535"/>
      <c r="C696" s="3"/>
      <c r="D696" s="535"/>
      <c r="E696" s="3"/>
      <c r="F696" s="3"/>
      <c r="G696" s="3"/>
      <c r="H696" s="3"/>
      <c r="I696" s="3"/>
      <c r="J696" s="3"/>
      <c r="K696" s="3"/>
      <c r="L696" s="536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>
      <c r="A697" s="535"/>
      <c r="B697" s="535"/>
      <c r="C697" s="3"/>
      <c r="D697" s="535"/>
      <c r="E697" s="3"/>
      <c r="F697" s="3"/>
      <c r="G697" s="3"/>
      <c r="H697" s="3"/>
      <c r="I697" s="3"/>
      <c r="J697" s="3"/>
      <c r="K697" s="3"/>
      <c r="L697" s="536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>
      <c r="A698" s="535"/>
      <c r="B698" s="535"/>
      <c r="C698" s="3"/>
      <c r="D698" s="535"/>
      <c r="E698" s="3"/>
      <c r="F698" s="3"/>
      <c r="G698" s="3"/>
      <c r="H698" s="3"/>
      <c r="I698" s="3"/>
      <c r="J698" s="3"/>
      <c r="K698" s="3"/>
      <c r="L698" s="536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>
      <c r="A699" s="535"/>
      <c r="B699" s="535"/>
      <c r="C699" s="3"/>
      <c r="D699" s="535"/>
      <c r="E699" s="3"/>
      <c r="F699" s="3"/>
      <c r="G699" s="3"/>
      <c r="H699" s="3"/>
      <c r="I699" s="3"/>
      <c r="J699" s="3"/>
      <c r="K699" s="3"/>
      <c r="L699" s="536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>
      <c r="A700" s="535"/>
      <c r="B700" s="535"/>
      <c r="C700" s="3"/>
      <c r="D700" s="535"/>
      <c r="E700" s="3"/>
      <c r="F700" s="3"/>
      <c r="G700" s="3"/>
      <c r="H700" s="3"/>
      <c r="I700" s="3"/>
      <c r="J700" s="3"/>
      <c r="K700" s="3"/>
      <c r="L700" s="536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>
      <c r="A701" s="535"/>
      <c r="B701" s="535"/>
      <c r="C701" s="3"/>
      <c r="D701" s="535"/>
      <c r="E701" s="3"/>
      <c r="F701" s="3"/>
      <c r="G701" s="3"/>
      <c r="H701" s="3"/>
      <c r="I701" s="3"/>
      <c r="J701" s="3"/>
      <c r="K701" s="3"/>
      <c r="L701" s="536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>
      <c r="A702" s="535"/>
      <c r="B702" s="535"/>
      <c r="C702" s="3"/>
      <c r="D702" s="535"/>
      <c r="E702" s="3"/>
      <c r="F702" s="3"/>
      <c r="G702" s="3"/>
      <c r="H702" s="3"/>
      <c r="I702" s="3"/>
      <c r="J702" s="3"/>
      <c r="K702" s="3"/>
      <c r="L702" s="536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>
      <c r="A703" s="535"/>
      <c r="B703" s="535"/>
      <c r="C703" s="3"/>
      <c r="D703" s="535"/>
      <c r="E703" s="3"/>
      <c r="F703" s="3"/>
      <c r="G703" s="3"/>
      <c r="H703" s="3"/>
      <c r="I703" s="3"/>
      <c r="J703" s="3"/>
      <c r="K703" s="3"/>
      <c r="L703" s="536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>
      <c r="A704" s="535"/>
      <c r="B704" s="535"/>
      <c r="C704" s="3"/>
      <c r="D704" s="535"/>
      <c r="E704" s="3"/>
      <c r="F704" s="3"/>
      <c r="G704" s="3"/>
      <c r="H704" s="3"/>
      <c r="I704" s="3"/>
      <c r="J704" s="3"/>
      <c r="K704" s="3"/>
      <c r="L704" s="536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>
      <c r="A705" s="535"/>
      <c r="B705" s="535"/>
      <c r="C705" s="3"/>
      <c r="D705" s="535"/>
      <c r="E705" s="3"/>
      <c r="F705" s="3"/>
      <c r="G705" s="3"/>
      <c r="H705" s="3"/>
      <c r="I705" s="3"/>
      <c r="J705" s="3"/>
      <c r="K705" s="3"/>
      <c r="L705" s="536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>
      <c r="A706" s="535"/>
      <c r="B706" s="535"/>
      <c r="C706" s="3"/>
      <c r="D706" s="535"/>
      <c r="E706" s="3"/>
      <c r="F706" s="3"/>
      <c r="G706" s="3"/>
      <c r="H706" s="3"/>
      <c r="I706" s="3"/>
      <c r="J706" s="3"/>
      <c r="K706" s="3"/>
      <c r="L706" s="536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>
      <c r="A707" s="535"/>
      <c r="B707" s="535"/>
      <c r="C707" s="3"/>
      <c r="D707" s="535"/>
      <c r="E707" s="3"/>
      <c r="F707" s="3"/>
      <c r="G707" s="3"/>
      <c r="H707" s="3"/>
      <c r="I707" s="3"/>
      <c r="J707" s="3"/>
      <c r="K707" s="3"/>
      <c r="L707" s="536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>
      <c r="A708" s="535"/>
      <c r="B708" s="535"/>
      <c r="C708" s="3"/>
      <c r="D708" s="535"/>
      <c r="E708" s="3"/>
      <c r="F708" s="3"/>
      <c r="G708" s="3"/>
      <c r="H708" s="3"/>
      <c r="I708" s="3"/>
      <c r="J708" s="3"/>
      <c r="K708" s="3"/>
      <c r="L708" s="536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>
      <c r="A709" s="535"/>
      <c r="B709" s="535"/>
      <c r="C709" s="3"/>
      <c r="D709" s="535"/>
      <c r="E709" s="3"/>
      <c r="F709" s="3"/>
      <c r="G709" s="3"/>
      <c r="H709" s="3"/>
      <c r="I709" s="3"/>
      <c r="J709" s="3"/>
      <c r="K709" s="3"/>
      <c r="L709" s="536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>
      <c r="A710" s="535"/>
      <c r="B710" s="535"/>
      <c r="C710" s="3"/>
      <c r="D710" s="535"/>
      <c r="E710" s="3"/>
      <c r="F710" s="3"/>
      <c r="G710" s="3"/>
      <c r="H710" s="3"/>
      <c r="I710" s="3"/>
      <c r="J710" s="3"/>
      <c r="K710" s="3"/>
      <c r="L710" s="536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>
      <c r="A711" s="535"/>
      <c r="B711" s="535"/>
      <c r="C711" s="3"/>
      <c r="D711" s="535"/>
      <c r="E711" s="3"/>
      <c r="F711" s="3"/>
      <c r="G711" s="3"/>
      <c r="H711" s="3"/>
      <c r="I711" s="3"/>
      <c r="J711" s="3"/>
      <c r="K711" s="3"/>
      <c r="L711" s="536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>
      <c r="A712" s="535"/>
      <c r="B712" s="535"/>
      <c r="C712" s="3"/>
      <c r="D712" s="535"/>
      <c r="E712" s="3"/>
      <c r="F712" s="3"/>
      <c r="G712" s="3"/>
      <c r="H712" s="3"/>
      <c r="I712" s="3"/>
      <c r="J712" s="3"/>
      <c r="K712" s="3"/>
      <c r="L712" s="536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>
      <c r="A713" s="535"/>
      <c r="B713" s="535"/>
      <c r="C713" s="3"/>
      <c r="D713" s="535"/>
      <c r="E713" s="3"/>
      <c r="F713" s="3"/>
      <c r="G713" s="3"/>
      <c r="H713" s="3"/>
      <c r="I713" s="3"/>
      <c r="J713" s="3"/>
      <c r="K713" s="3"/>
      <c r="L713" s="536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>
      <c r="A714" s="535"/>
      <c r="B714" s="535"/>
      <c r="C714" s="3"/>
      <c r="D714" s="535"/>
      <c r="E714" s="3"/>
      <c r="F714" s="3"/>
      <c r="G714" s="3"/>
      <c r="H714" s="3"/>
      <c r="I714" s="3"/>
      <c r="J714" s="3"/>
      <c r="K714" s="3"/>
      <c r="L714" s="536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>
      <c r="A715" s="535"/>
      <c r="B715" s="535"/>
      <c r="C715" s="3"/>
      <c r="D715" s="535"/>
      <c r="E715" s="3"/>
      <c r="F715" s="3"/>
      <c r="G715" s="3"/>
      <c r="H715" s="3"/>
      <c r="I715" s="3"/>
      <c r="J715" s="3"/>
      <c r="K715" s="3"/>
      <c r="L715" s="536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>
      <c r="A716" s="535"/>
      <c r="B716" s="535"/>
      <c r="C716" s="3"/>
      <c r="D716" s="535"/>
      <c r="E716" s="3"/>
      <c r="F716" s="3"/>
      <c r="G716" s="3"/>
      <c r="H716" s="3"/>
      <c r="I716" s="3"/>
      <c r="J716" s="3"/>
      <c r="K716" s="3"/>
      <c r="L716" s="536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>
      <c r="A717" s="535"/>
      <c r="B717" s="535"/>
      <c r="C717" s="3"/>
      <c r="D717" s="535"/>
      <c r="E717" s="3"/>
      <c r="F717" s="3"/>
      <c r="G717" s="3"/>
      <c r="H717" s="3"/>
      <c r="I717" s="3"/>
      <c r="J717" s="3"/>
      <c r="K717" s="3"/>
      <c r="L717" s="536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>
      <c r="A718" s="535"/>
      <c r="B718" s="535"/>
      <c r="C718" s="3"/>
      <c r="D718" s="535"/>
      <c r="E718" s="3"/>
      <c r="F718" s="3"/>
      <c r="G718" s="3"/>
      <c r="H718" s="3"/>
      <c r="I718" s="3"/>
      <c r="J718" s="3"/>
      <c r="K718" s="3"/>
      <c r="L718" s="536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>
      <c r="A719" s="535"/>
      <c r="B719" s="535"/>
      <c r="C719" s="3"/>
      <c r="D719" s="535"/>
      <c r="E719" s="3"/>
      <c r="F719" s="3"/>
      <c r="G719" s="3"/>
      <c r="H719" s="3"/>
      <c r="I719" s="3"/>
      <c r="J719" s="3"/>
      <c r="K719" s="3"/>
      <c r="L719" s="536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>
      <c r="A720" s="535"/>
      <c r="B720" s="535"/>
      <c r="C720" s="3"/>
      <c r="D720" s="535"/>
      <c r="E720" s="3"/>
      <c r="F720" s="3"/>
      <c r="G720" s="3"/>
      <c r="H720" s="3"/>
      <c r="I720" s="3"/>
      <c r="J720" s="3"/>
      <c r="K720" s="3"/>
      <c r="L720" s="536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>
      <c r="A721" s="535"/>
      <c r="B721" s="535"/>
      <c r="C721" s="3"/>
      <c r="D721" s="535"/>
      <c r="E721" s="3"/>
      <c r="F721" s="3"/>
      <c r="G721" s="3"/>
      <c r="H721" s="3"/>
      <c r="I721" s="3"/>
      <c r="J721" s="3"/>
      <c r="K721" s="3"/>
      <c r="L721" s="536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>
      <c r="A722" s="535"/>
      <c r="B722" s="535"/>
      <c r="C722" s="3"/>
      <c r="D722" s="535"/>
      <c r="E722" s="3"/>
      <c r="F722" s="3"/>
      <c r="G722" s="3"/>
      <c r="H722" s="3"/>
      <c r="I722" s="3"/>
      <c r="J722" s="3"/>
      <c r="K722" s="3"/>
      <c r="L722" s="536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>
      <c r="A723" s="535"/>
      <c r="B723" s="535"/>
      <c r="C723" s="3"/>
      <c r="D723" s="535"/>
      <c r="E723" s="3"/>
      <c r="F723" s="3"/>
      <c r="G723" s="3"/>
      <c r="H723" s="3"/>
      <c r="I723" s="3"/>
      <c r="J723" s="3"/>
      <c r="K723" s="3"/>
      <c r="L723" s="536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>
      <c r="A724" s="535"/>
      <c r="B724" s="535"/>
      <c r="C724" s="3"/>
      <c r="D724" s="535"/>
      <c r="E724" s="3"/>
      <c r="F724" s="3"/>
      <c r="G724" s="3"/>
      <c r="H724" s="3"/>
      <c r="I724" s="3"/>
      <c r="J724" s="3"/>
      <c r="K724" s="3"/>
      <c r="L724" s="536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>
      <c r="A725" s="535"/>
      <c r="B725" s="535"/>
      <c r="C725" s="3"/>
      <c r="D725" s="535"/>
      <c r="E725" s="3"/>
      <c r="F725" s="3"/>
      <c r="G725" s="3"/>
      <c r="H725" s="3"/>
      <c r="I725" s="3"/>
      <c r="J725" s="3"/>
      <c r="K725" s="3"/>
      <c r="L725" s="536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>
      <c r="A726" s="535"/>
      <c r="B726" s="535"/>
      <c r="C726" s="3"/>
      <c r="D726" s="535"/>
      <c r="E726" s="3"/>
      <c r="F726" s="3"/>
      <c r="G726" s="3"/>
      <c r="H726" s="3"/>
      <c r="I726" s="3"/>
      <c r="J726" s="3"/>
      <c r="K726" s="3"/>
      <c r="L726" s="536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>
      <c r="A727" s="535"/>
      <c r="B727" s="535"/>
      <c r="C727" s="3"/>
      <c r="D727" s="535"/>
      <c r="E727" s="3"/>
      <c r="F727" s="3"/>
      <c r="G727" s="3"/>
      <c r="H727" s="3"/>
      <c r="I727" s="3"/>
      <c r="J727" s="3"/>
      <c r="K727" s="3"/>
      <c r="L727" s="536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>
      <c r="A728" s="535"/>
      <c r="B728" s="535"/>
      <c r="C728" s="3"/>
      <c r="D728" s="535"/>
      <c r="E728" s="3"/>
      <c r="F728" s="3"/>
      <c r="G728" s="3"/>
      <c r="H728" s="3"/>
      <c r="I728" s="3"/>
      <c r="J728" s="3"/>
      <c r="K728" s="3"/>
      <c r="L728" s="536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>
      <c r="A729" s="535"/>
      <c r="B729" s="535"/>
      <c r="C729" s="3"/>
      <c r="D729" s="535"/>
      <c r="E729" s="3"/>
      <c r="F729" s="3"/>
      <c r="G729" s="3"/>
      <c r="H729" s="3"/>
      <c r="I729" s="3"/>
      <c r="J729" s="3"/>
      <c r="K729" s="3"/>
      <c r="L729" s="536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>
      <c r="A730" s="535"/>
      <c r="B730" s="535"/>
      <c r="C730" s="3"/>
      <c r="D730" s="535"/>
      <c r="E730" s="3"/>
      <c r="F730" s="3"/>
      <c r="G730" s="3"/>
      <c r="H730" s="3"/>
      <c r="I730" s="3"/>
      <c r="J730" s="3"/>
      <c r="K730" s="3"/>
      <c r="L730" s="536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>
      <c r="A731" s="535"/>
      <c r="B731" s="535"/>
      <c r="C731" s="3"/>
      <c r="D731" s="535"/>
      <c r="E731" s="3"/>
      <c r="F731" s="3"/>
      <c r="G731" s="3"/>
      <c r="H731" s="3"/>
      <c r="I731" s="3"/>
      <c r="J731" s="3"/>
      <c r="K731" s="3"/>
      <c r="L731" s="536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>
      <c r="A732" s="535"/>
      <c r="B732" s="535"/>
      <c r="C732" s="3"/>
      <c r="D732" s="535"/>
      <c r="E732" s="3"/>
      <c r="F732" s="3"/>
      <c r="G732" s="3"/>
      <c r="H732" s="3"/>
      <c r="I732" s="3"/>
      <c r="J732" s="3"/>
      <c r="K732" s="3"/>
      <c r="L732" s="536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>
      <c r="A733" s="535"/>
      <c r="B733" s="535"/>
      <c r="C733" s="3"/>
      <c r="D733" s="535"/>
      <c r="E733" s="3"/>
      <c r="F733" s="3"/>
      <c r="G733" s="3"/>
      <c r="H733" s="3"/>
      <c r="I733" s="3"/>
      <c r="J733" s="3"/>
      <c r="K733" s="3"/>
      <c r="L733" s="536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>
      <c r="A734" s="535"/>
      <c r="B734" s="535"/>
      <c r="C734" s="3"/>
      <c r="D734" s="535"/>
      <c r="E734" s="3"/>
      <c r="F734" s="3"/>
      <c r="G734" s="3"/>
      <c r="H734" s="3"/>
      <c r="I734" s="3"/>
      <c r="J734" s="3"/>
      <c r="K734" s="3"/>
      <c r="L734" s="536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>
      <c r="A735" s="535"/>
      <c r="B735" s="535"/>
      <c r="C735" s="3"/>
      <c r="D735" s="535"/>
      <c r="E735" s="3"/>
      <c r="F735" s="3"/>
      <c r="G735" s="3"/>
      <c r="H735" s="3"/>
      <c r="I735" s="3"/>
      <c r="J735" s="3"/>
      <c r="K735" s="3"/>
      <c r="L735" s="536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>
      <c r="A736" s="535"/>
      <c r="B736" s="535"/>
      <c r="C736" s="3"/>
      <c r="D736" s="535"/>
      <c r="E736" s="3"/>
      <c r="F736" s="3"/>
      <c r="G736" s="3"/>
      <c r="H736" s="3"/>
      <c r="I736" s="3"/>
      <c r="J736" s="3"/>
      <c r="K736" s="3"/>
      <c r="L736" s="536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>
      <c r="A737" s="535"/>
      <c r="B737" s="535"/>
      <c r="C737" s="3"/>
      <c r="D737" s="535"/>
      <c r="E737" s="3"/>
      <c r="F737" s="3"/>
      <c r="G737" s="3"/>
      <c r="H737" s="3"/>
      <c r="I737" s="3"/>
      <c r="J737" s="3"/>
      <c r="K737" s="3"/>
      <c r="L737" s="536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>
      <c r="A738" s="535"/>
      <c r="B738" s="535"/>
      <c r="C738" s="3"/>
      <c r="D738" s="535"/>
      <c r="E738" s="3"/>
      <c r="F738" s="3"/>
      <c r="G738" s="3"/>
      <c r="H738" s="3"/>
      <c r="I738" s="3"/>
      <c r="J738" s="3"/>
      <c r="K738" s="3"/>
      <c r="L738" s="536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>
      <c r="A739" s="535"/>
      <c r="B739" s="535"/>
      <c r="C739" s="3"/>
      <c r="D739" s="535"/>
      <c r="E739" s="3"/>
      <c r="F739" s="3"/>
      <c r="G739" s="3"/>
      <c r="H739" s="3"/>
      <c r="I739" s="3"/>
      <c r="J739" s="3"/>
      <c r="K739" s="3"/>
      <c r="L739" s="536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>
      <c r="A740" s="535"/>
      <c r="B740" s="535"/>
      <c r="C740" s="3"/>
      <c r="D740" s="535"/>
      <c r="E740" s="3"/>
      <c r="F740" s="3"/>
      <c r="G740" s="3"/>
      <c r="H740" s="3"/>
      <c r="I740" s="3"/>
      <c r="J740" s="3"/>
      <c r="K740" s="3"/>
      <c r="L740" s="536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>
      <c r="A741" s="535"/>
      <c r="B741" s="535"/>
      <c r="C741" s="3"/>
      <c r="D741" s="535"/>
      <c r="E741" s="3"/>
      <c r="F741" s="3"/>
      <c r="G741" s="3"/>
      <c r="H741" s="3"/>
      <c r="I741" s="3"/>
      <c r="J741" s="3"/>
      <c r="K741" s="3"/>
      <c r="L741" s="536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>
      <c r="A742" s="535"/>
      <c r="B742" s="535"/>
      <c r="C742" s="3"/>
      <c r="D742" s="535"/>
      <c r="E742" s="3"/>
      <c r="F742" s="3"/>
      <c r="G742" s="3"/>
      <c r="H742" s="3"/>
      <c r="I742" s="3"/>
      <c r="J742" s="3"/>
      <c r="K742" s="3"/>
      <c r="L742" s="536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>
      <c r="A743" s="535"/>
      <c r="B743" s="535"/>
      <c r="C743" s="3"/>
      <c r="D743" s="535"/>
      <c r="E743" s="3"/>
      <c r="F743" s="3"/>
      <c r="G743" s="3"/>
      <c r="H743" s="3"/>
      <c r="I743" s="3"/>
      <c r="J743" s="3"/>
      <c r="K743" s="3"/>
      <c r="L743" s="536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>
      <c r="A744" s="535"/>
      <c r="B744" s="535"/>
      <c r="C744" s="3"/>
      <c r="D744" s="535"/>
      <c r="E744" s="3"/>
      <c r="F744" s="3"/>
      <c r="G744" s="3"/>
      <c r="H744" s="3"/>
      <c r="I744" s="3"/>
      <c r="J744" s="3"/>
      <c r="K744" s="3"/>
      <c r="L744" s="536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>
      <c r="A745" s="535"/>
      <c r="B745" s="535"/>
      <c r="C745" s="3"/>
      <c r="D745" s="535"/>
      <c r="E745" s="3"/>
      <c r="F745" s="3"/>
      <c r="G745" s="3"/>
      <c r="H745" s="3"/>
      <c r="I745" s="3"/>
      <c r="J745" s="3"/>
      <c r="K745" s="3"/>
      <c r="L745" s="536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>
      <c r="A746" s="535"/>
      <c r="B746" s="535"/>
      <c r="C746" s="3"/>
      <c r="D746" s="535"/>
      <c r="E746" s="3"/>
      <c r="F746" s="3"/>
      <c r="G746" s="3"/>
      <c r="H746" s="3"/>
      <c r="I746" s="3"/>
      <c r="J746" s="3"/>
      <c r="K746" s="3"/>
      <c r="L746" s="536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>
      <c r="A747" s="535"/>
      <c r="B747" s="535"/>
      <c r="C747" s="3"/>
      <c r="D747" s="535"/>
      <c r="E747" s="3"/>
      <c r="F747" s="3"/>
      <c r="G747" s="3"/>
      <c r="H747" s="3"/>
      <c r="I747" s="3"/>
      <c r="J747" s="3"/>
      <c r="K747" s="3"/>
      <c r="L747" s="536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>
      <c r="A748" s="535"/>
      <c r="B748" s="535"/>
      <c r="C748" s="3"/>
      <c r="D748" s="535"/>
      <c r="E748" s="3"/>
      <c r="F748" s="3"/>
      <c r="G748" s="3"/>
      <c r="H748" s="3"/>
      <c r="I748" s="3"/>
      <c r="J748" s="3"/>
      <c r="K748" s="3"/>
      <c r="L748" s="536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>
      <c r="A749" s="535"/>
      <c r="B749" s="535"/>
      <c r="C749" s="3"/>
      <c r="D749" s="535"/>
      <c r="E749" s="3"/>
      <c r="F749" s="3"/>
      <c r="G749" s="3"/>
      <c r="H749" s="3"/>
      <c r="I749" s="3"/>
      <c r="J749" s="3"/>
      <c r="K749" s="3"/>
      <c r="L749" s="536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>
      <c r="A750" s="535"/>
      <c r="B750" s="535"/>
      <c r="C750" s="3"/>
      <c r="D750" s="535"/>
      <c r="E750" s="3"/>
      <c r="F750" s="3"/>
      <c r="G750" s="3"/>
      <c r="H750" s="3"/>
      <c r="I750" s="3"/>
      <c r="J750" s="3"/>
      <c r="K750" s="3"/>
      <c r="L750" s="536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>
      <c r="A751" s="535"/>
      <c r="B751" s="535"/>
      <c r="C751" s="3"/>
      <c r="D751" s="535"/>
      <c r="E751" s="3"/>
      <c r="F751" s="3"/>
      <c r="G751" s="3"/>
      <c r="H751" s="3"/>
      <c r="I751" s="3"/>
      <c r="J751" s="3"/>
      <c r="K751" s="3"/>
      <c r="L751" s="536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>
      <c r="A752" s="535"/>
      <c r="B752" s="535"/>
      <c r="C752" s="3"/>
      <c r="D752" s="535"/>
      <c r="E752" s="3"/>
      <c r="F752" s="3"/>
      <c r="G752" s="3"/>
      <c r="H752" s="3"/>
      <c r="I752" s="3"/>
      <c r="J752" s="3"/>
      <c r="K752" s="3"/>
      <c r="L752" s="536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>
      <c r="A753" s="535"/>
      <c r="B753" s="535"/>
      <c r="C753" s="3"/>
      <c r="D753" s="535"/>
      <c r="E753" s="3"/>
      <c r="F753" s="3"/>
      <c r="G753" s="3"/>
      <c r="H753" s="3"/>
      <c r="I753" s="3"/>
      <c r="J753" s="3"/>
      <c r="K753" s="3"/>
      <c r="L753" s="536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>
      <c r="A754" s="535"/>
      <c r="B754" s="535"/>
      <c r="C754" s="3"/>
      <c r="D754" s="535"/>
      <c r="E754" s="3"/>
      <c r="F754" s="3"/>
      <c r="G754" s="3"/>
      <c r="H754" s="3"/>
      <c r="I754" s="3"/>
      <c r="J754" s="3"/>
      <c r="K754" s="3"/>
      <c r="L754" s="536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>
      <c r="A755" s="535"/>
      <c r="B755" s="535"/>
      <c r="C755" s="3"/>
      <c r="D755" s="535"/>
      <c r="E755" s="3"/>
      <c r="F755" s="3"/>
      <c r="G755" s="3"/>
      <c r="H755" s="3"/>
      <c r="I755" s="3"/>
      <c r="J755" s="3"/>
      <c r="K755" s="3"/>
      <c r="L755" s="536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>
      <c r="A756" s="535"/>
      <c r="B756" s="535"/>
      <c r="C756" s="3"/>
      <c r="D756" s="535"/>
      <c r="E756" s="3"/>
      <c r="F756" s="3"/>
      <c r="G756" s="3"/>
      <c r="H756" s="3"/>
      <c r="I756" s="3"/>
      <c r="J756" s="3"/>
      <c r="K756" s="3"/>
      <c r="L756" s="536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>
      <c r="A757" s="535"/>
      <c r="B757" s="535"/>
      <c r="C757" s="3"/>
      <c r="D757" s="535"/>
      <c r="E757" s="3"/>
      <c r="F757" s="3"/>
      <c r="G757" s="3"/>
      <c r="H757" s="3"/>
      <c r="I757" s="3"/>
      <c r="J757" s="3"/>
      <c r="K757" s="3"/>
      <c r="L757" s="536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>
      <c r="A758" s="535"/>
      <c r="B758" s="535"/>
      <c r="C758" s="3"/>
      <c r="D758" s="535"/>
      <c r="E758" s="3"/>
      <c r="F758" s="3"/>
      <c r="G758" s="3"/>
      <c r="H758" s="3"/>
      <c r="I758" s="3"/>
      <c r="J758" s="3"/>
      <c r="K758" s="3"/>
      <c r="L758" s="536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>
      <c r="A759" s="535"/>
      <c r="B759" s="535"/>
      <c r="C759" s="3"/>
      <c r="D759" s="535"/>
      <c r="E759" s="3"/>
      <c r="F759" s="3"/>
      <c r="G759" s="3"/>
      <c r="H759" s="3"/>
      <c r="I759" s="3"/>
      <c r="J759" s="3"/>
      <c r="K759" s="3"/>
      <c r="L759" s="536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>
      <c r="A760" s="535"/>
      <c r="B760" s="535"/>
      <c r="C760" s="3"/>
      <c r="D760" s="535"/>
      <c r="E760" s="3"/>
      <c r="F760" s="3"/>
      <c r="G760" s="3"/>
      <c r="H760" s="3"/>
      <c r="I760" s="3"/>
      <c r="J760" s="3"/>
      <c r="K760" s="3"/>
      <c r="L760" s="536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>
      <c r="A761" s="535"/>
      <c r="B761" s="535"/>
      <c r="C761" s="3"/>
      <c r="D761" s="535"/>
      <c r="E761" s="3"/>
      <c r="F761" s="3"/>
      <c r="G761" s="3"/>
      <c r="H761" s="3"/>
      <c r="I761" s="3"/>
      <c r="J761" s="3"/>
      <c r="K761" s="3"/>
      <c r="L761" s="536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>
      <c r="A762" s="535"/>
      <c r="B762" s="535"/>
      <c r="C762" s="3"/>
      <c r="D762" s="535"/>
      <c r="E762" s="3"/>
      <c r="F762" s="3"/>
      <c r="G762" s="3"/>
      <c r="H762" s="3"/>
      <c r="I762" s="3"/>
      <c r="J762" s="3"/>
      <c r="K762" s="3"/>
      <c r="L762" s="536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>
      <c r="A763" s="535"/>
      <c r="B763" s="535"/>
      <c r="C763" s="3"/>
      <c r="D763" s="535"/>
      <c r="E763" s="3"/>
      <c r="F763" s="3"/>
      <c r="G763" s="3"/>
      <c r="H763" s="3"/>
      <c r="I763" s="3"/>
      <c r="J763" s="3"/>
      <c r="K763" s="3"/>
      <c r="L763" s="536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>
      <c r="A764" s="535"/>
      <c r="B764" s="535"/>
      <c r="C764" s="3"/>
      <c r="D764" s="535"/>
      <c r="E764" s="3"/>
      <c r="F764" s="3"/>
      <c r="G764" s="3"/>
      <c r="H764" s="3"/>
      <c r="I764" s="3"/>
      <c r="J764" s="3"/>
      <c r="K764" s="3"/>
      <c r="L764" s="536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>
      <c r="A765" s="535"/>
      <c r="B765" s="535"/>
      <c r="C765" s="3"/>
      <c r="D765" s="535"/>
      <c r="E765" s="3"/>
      <c r="F765" s="3"/>
      <c r="G765" s="3"/>
      <c r="H765" s="3"/>
      <c r="I765" s="3"/>
      <c r="J765" s="3"/>
      <c r="K765" s="3"/>
      <c r="L765" s="536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>
      <c r="A766" s="535"/>
      <c r="B766" s="535"/>
      <c r="C766" s="3"/>
      <c r="D766" s="535"/>
      <c r="E766" s="3"/>
      <c r="F766" s="3"/>
      <c r="G766" s="3"/>
      <c r="H766" s="3"/>
      <c r="I766" s="3"/>
      <c r="J766" s="3"/>
      <c r="K766" s="3"/>
      <c r="L766" s="536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>
      <c r="A767" s="535"/>
      <c r="B767" s="535"/>
      <c r="C767" s="3"/>
      <c r="D767" s="535"/>
      <c r="E767" s="3"/>
      <c r="F767" s="3"/>
      <c r="G767" s="3"/>
      <c r="H767" s="3"/>
      <c r="I767" s="3"/>
      <c r="J767" s="3"/>
      <c r="K767" s="3"/>
      <c r="L767" s="536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>
      <c r="A768" s="535"/>
      <c r="B768" s="535"/>
      <c r="C768" s="3"/>
      <c r="D768" s="535"/>
      <c r="E768" s="3"/>
      <c r="F768" s="3"/>
      <c r="G768" s="3"/>
      <c r="H768" s="3"/>
      <c r="I768" s="3"/>
      <c r="J768" s="3"/>
      <c r="K768" s="3"/>
      <c r="L768" s="536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>
      <c r="A769" s="535"/>
      <c r="B769" s="535"/>
      <c r="C769" s="3"/>
      <c r="D769" s="535"/>
      <c r="E769" s="3"/>
      <c r="F769" s="3"/>
      <c r="G769" s="3"/>
      <c r="H769" s="3"/>
      <c r="I769" s="3"/>
      <c r="J769" s="3"/>
      <c r="K769" s="3"/>
      <c r="L769" s="536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>
      <c r="A770" s="535"/>
      <c r="B770" s="535"/>
      <c r="C770" s="3"/>
      <c r="D770" s="535"/>
      <c r="E770" s="3"/>
      <c r="F770" s="3"/>
      <c r="G770" s="3"/>
      <c r="H770" s="3"/>
      <c r="I770" s="3"/>
      <c r="J770" s="3"/>
      <c r="K770" s="3"/>
      <c r="L770" s="536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>
      <c r="A771" s="535"/>
      <c r="B771" s="535"/>
      <c r="C771" s="3"/>
      <c r="D771" s="535"/>
      <c r="E771" s="3"/>
      <c r="F771" s="3"/>
      <c r="G771" s="3"/>
      <c r="H771" s="3"/>
      <c r="I771" s="3"/>
      <c r="J771" s="3"/>
      <c r="K771" s="3"/>
      <c r="L771" s="536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>
      <c r="A772" s="535"/>
      <c r="B772" s="535"/>
      <c r="C772" s="3"/>
      <c r="D772" s="535"/>
      <c r="E772" s="3"/>
      <c r="F772" s="3"/>
      <c r="G772" s="3"/>
      <c r="H772" s="3"/>
      <c r="I772" s="3"/>
      <c r="J772" s="3"/>
      <c r="K772" s="3"/>
      <c r="L772" s="536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>
      <c r="A773" s="535"/>
      <c r="B773" s="535"/>
      <c r="C773" s="3"/>
      <c r="D773" s="535"/>
      <c r="E773" s="3"/>
      <c r="F773" s="3"/>
      <c r="G773" s="3"/>
      <c r="H773" s="3"/>
      <c r="I773" s="3"/>
      <c r="J773" s="3"/>
      <c r="K773" s="3"/>
      <c r="L773" s="536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>
      <c r="A774" s="535"/>
      <c r="B774" s="535"/>
      <c r="C774" s="3"/>
      <c r="D774" s="535"/>
      <c r="E774" s="3"/>
      <c r="F774" s="3"/>
      <c r="G774" s="3"/>
      <c r="H774" s="3"/>
      <c r="I774" s="3"/>
      <c r="J774" s="3"/>
      <c r="K774" s="3"/>
      <c r="L774" s="536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>
      <c r="A775" s="535"/>
      <c r="B775" s="535"/>
      <c r="C775" s="3"/>
      <c r="D775" s="535"/>
      <c r="E775" s="3"/>
      <c r="F775" s="3"/>
      <c r="G775" s="3"/>
      <c r="H775" s="3"/>
      <c r="I775" s="3"/>
      <c r="J775" s="3"/>
      <c r="K775" s="3"/>
      <c r="L775" s="536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>
      <c r="A776" s="535"/>
      <c r="B776" s="535"/>
      <c r="C776" s="3"/>
      <c r="D776" s="535"/>
      <c r="E776" s="3"/>
      <c r="F776" s="3"/>
      <c r="G776" s="3"/>
      <c r="H776" s="3"/>
      <c r="I776" s="3"/>
      <c r="J776" s="3"/>
      <c r="K776" s="3"/>
      <c r="L776" s="536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>
      <c r="A777" s="535"/>
      <c r="B777" s="535"/>
      <c r="C777" s="3"/>
      <c r="D777" s="535"/>
      <c r="E777" s="3"/>
      <c r="F777" s="3"/>
      <c r="G777" s="3"/>
      <c r="H777" s="3"/>
      <c r="I777" s="3"/>
      <c r="J777" s="3"/>
      <c r="K777" s="3"/>
      <c r="L777" s="536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>
      <c r="A778" s="535"/>
      <c r="B778" s="535"/>
      <c r="C778" s="3"/>
      <c r="D778" s="535"/>
      <c r="E778" s="3"/>
      <c r="F778" s="3"/>
      <c r="G778" s="3"/>
      <c r="H778" s="3"/>
      <c r="I778" s="3"/>
      <c r="J778" s="3"/>
      <c r="K778" s="3"/>
      <c r="L778" s="536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>
      <c r="A779" s="535"/>
      <c r="B779" s="535"/>
      <c r="C779" s="3"/>
      <c r="D779" s="535"/>
      <c r="E779" s="3"/>
      <c r="F779" s="3"/>
      <c r="G779" s="3"/>
      <c r="H779" s="3"/>
      <c r="I779" s="3"/>
      <c r="J779" s="3"/>
      <c r="K779" s="3"/>
      <c r="L779" s="536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>
      <c r="A780" s="535"/>
      <c r="B780" s="535"/>
      <c r="C780" s="3"/>
      <c r="D780" s="535"/>
      <c r="E780" s="3"/>
      <c r="F780" s="3"/>
      <c r="G780" s="3"/>
      <c r="H780" s="3"/>
      <c r="I780" s="3"/>
      <c r="J780" s="3"/>
      <c r="K780" s="3"/>
      <c r="L780" s="536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>
      <c r="A781" s="535"/>
      <c r="B781" s="535"/>
      <c r="C781" s="3"/>
      <c r="D781" s="535"/>
      <c r="E781" s="3"/>
      <c r="F781" s="3"/>
      <c r="G781" s="3"/>
      <c r="H781" s="3"/>
      <c r="I781" s="3"/>
      <c r="J781" s="3"/>
      <c r="K781" s="3"/>
      <c r="L781" s="536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>
      <c r="A782" s="535"/>
      <c r="B782" s="535"/>
      <c r="C782" s="3"/>
      <c r="D782" s="535"/>
      <c r="E782" s="3"/>
      <c r="F782" s="3"/>
      <c r="G782" s="3"/>
      <c r="H782" s="3"/>
      <c r="I782" s="3"/>
      <c r="J782" s="3"/>
      <c r="K782" s="3"/>
      <c r="L782" s="536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>
      <c r="A783" s="535"/>
      <c r="B783" s="535"/>
      <c r="C783" s="3"/>
      <c r="D783" s="535"/>
      <c r="E783" s="3"/>
      <c r="F783" s="3"/>
      <c r="G783" s="3"/>
      <c r="H783" s="3"/>
      <c r="I783" s="3"/>
      <c r="J783" s="3"/>
      <c r="K783" s="3"/>
      <c r="L783" s="536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>
      <c r="A784" s="535"/>
      <c r="B784" s="535"/>
      <c r="C784" s="3"/>
      <c r="D784" s="535"/>
      <c r="E784" s="3"/>
      <c r="F784" s="3"/>
      <c r="G784" s="3"/>
      <c r="H784" s="3"/>
      <c r="I784" s="3"/>
      <c r="J784" s="3"/>
      <c r="K784" s="3"/>
      <c r="L784" s="536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>
      <c r="A785" s="535"/>
      <c r="B785" s="535"/>
      <c r="C785" s="3"/>
      <c r="D785" s="535"/>
      <c r="E785" s="3"/>
      <c r="F785" s="3"/>
      <c r="G785" s="3"/>
      <c r="H785" s="3"/>
      <c r="I785" s="3"/>
      <c r="J785" s="3"/>
      <c r="K785" s="3"/>
      <c r="L785" s="536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>
      <c r="A786" s="535"/>
      <c r="B786" s="535"/>
      <c r="C786" s="3"/>
      <c r="D786" s="535"/>
      <c r="E786" s="3"/>
      <c r="F786" s="3"/>
      <c r="G786" s="3"/>
      <c r="H786" s="3"/>
      <c r="I786" s="3"/>
      <c r="J786" s="3"/>
      <c r="K786" s="3"/>
      <c r="L786" s="536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>
      <c r="A787" s="535"/>
      <c r="B787" s="535"/>
      <c r="C787" s="3"/>
      <c r="D787" s="535"/>
      <c r="E787" s="3"/>
      <c r="F787" s="3"/>
      <c r="G787" s="3"/>
      <c r="H787" s="3"/>
      <c r="I787" s="3"/>
      <c r="J787" s="3"/>
      <c r="K787" s="3"/>
      <c r="L787" s="536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>
      <c r="A788" s="535"/>
      <c r="B788" s="535"/>
      <c r="C788" s="3"/>
      <c r="D788" s="535"/>
      <c r="E788" s="3"/>
      <c r="F788" s="3"/>
      <c r="G788" s="3"/>
      <c r="H788" s="3"/>
      <c r="I788" s="3"/>
      <c r="J788" s="3"/>
      <c r="K788" s="3"/>
      <c r="L788" s="536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>
      <c r="A789" s="535"/>
      <c r="B789" s="535"/>
      <c r="C789" s="3"/>
      <c r="D789" s="535"/>
      <c r="E789" s="3"/>
      <c r="F789" s="3"/>
      <c r="G789" s="3"/>
      <c r="H789" s="3"/>
      <c r="I789" s="3"/>
      <c r="J789" s="3"/>
      <c r="K789" s="3"/>
      <c r="L789" s="536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>
      <c r="A790" s="535"/>
      <c r="B790" s="535"/>
      <c r="C790" s="3"/>
      <c r="D790" s="535"/>
      <c r="E790" s="3"/>
      <c r="F790" s="3"/>
      <c r="G790" s="3"/>
      <c r="H790" s="3"/>
      <c r="I790" s="3"/>
      <c r="J790" s="3"/>
      <c r="K790" s="3"/>
      <c r="L790" s="536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>
      <c r="A791" s="535"/>
      <c r="B791" s="535"/>
      <c r="C791" s="3"/>
      <c r="D791" s="535"/>
      <c r="E791" s="3"/>
      <c r="F791" s="3"/>
      <c r="G791" s="3"/>
      <c r="H791" s="3"/>
      <c r="I791" s="3"/>
      <c r="J791" s="3"/>
      <c r="K791" s="3"/>
      <c r="L791" s="536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>
      <c r="A792" s="535"/>
      <c r="B792" s="535"/>
      <c r="C792" s="3"/>
      <c r="D792" s="535"/>
      <c r="E792" s="3"/>
      <c r="F792" s="3"/>
      <c r="G792" s="3"/>
      <c r="H792" s="3"/>
      <c r="I792" s="3"/>
      <c r="J792" s="3"/>
      <c r="K792" s="3"/>
      <c r="L792" s="536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>
      <c r="A793" s="535"/>
      <c r="B793" s="535"/>
      <c r="C793" s="3"/>
      <c r="D793" s="535"/>
      <c r="E793" s="3"/>
      <c r="F793" s="3"/>
      <c r="G793" s="3"/>
      <c r="H793" s="3"/>
      <c r="I793" s="3"/>
      <c r="J793" s="3"/>
      <c r="K793" s="3"/>
      <c r="L793" s="536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>
      <c r="A794" s="535"/>
      <c r="B794" s="535"/>
      <c r="C794" s="3"/>
      <c r="D794" s="535"/>
      <c r="E794" s="3"/>
      <c r="F794" s="3"/>
      <c r="G794" s="3"/>
      <c r="H794" s="3"/>
      <c r="I794" s="3"/>
      <c r="J794" s="3"/>
      <c r="K794" s="3"/>
      <c r="L794" s="536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>
      <c r="A795" s="535"/>
      <c r="B795" s="535"/>
      <c r="C795" s="3"/>
      <c r="D795" s="535"/>
      <c r="E795" s="3"/>
      <c r="F795" s="3"/>
      <c r="G795" s="3"/>
      <c r="H795" s="3"/>
      <c r="I795" s="3"/>
      <c r="J795" s="3"/>
      <c r="K795" s="3"/>
      <c r="L795" s="536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>
      <c r="A796" s="535"/>
      <c r="B796" s="535"/>
      <c r="C796" s="3"/>
      <c r="D796" s="535"/>
      <c r="E796" s="3"/>
      <c r="F796" s="3"/>
      <c r="G796" s="3"/>
      <c r="H796" s="3"/>
      <c r="I796" s="3"/>
      <c r="J796" s="3"/>
      <c r="K796" s="3"/>
      <c r="L796" s="536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>
      <c r="A797" s="535"/>
      <c r="B797" s="535"/>
      <c r="C797" s="3"/>
      <c r="D797" s="535"/>
      <c r="E797" s="3"/>
      <c r="F797" s="3"/>
      <c r="G797" s="3"/>
      <c r="H797" s="3"/>
      <c r="I797" s="3"/>
      <c r="J797" s="3"/>
      <c r="K797" s="3"/>
      <c r="L797" s="536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>
      <c r="A798" s="535"/>
      <c r="B798" s="535"/>
      <c r="C798" s="3"/>
      <c r="D798" s="535"/>
      <c r="E798" s="3"/>
      <c r="F798" s="3"/>
      <c r="G798" s="3"/>
      <c r="H798" s="3"/>
      <c r="I798" s="3"/>
      <c r="J798" s="3"/>
      <c r="K798" s="3"/>
      <c r="L798" s="536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>
      <c r="A799" s="535"/>
      <c r="B799" s="535"/>
      <c r="C799" s="3"/>
      <c r="D799" s="535"/>
      <c r="E799" s="3"/>
      <c r="F799" s="3"/>
      <c r="G799" s="3"/>
      <c r="H799" s="3"/>
      <c r="I799" s="3"/>
      <c r="J799" s="3"/>
      <c r="K799" s="3"/>
      <c r="L799" s="536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>
      <c r="A800" s="535"/>
      <c r="B800" s="535"/>
      <c r="C800" s="3"/>
      <c r="D800" s="535"/>
      <c r="E800" s="3"/>
      <c r="F800" s="3"/>
      <c r="G800" s="3"/>
      <c r="H800" s="3"/>
      <c r="I800" s="3"/>
      <c r="J800" s="3"/>
      <c r="K800" s="3"/>
      <c r="L800" s="536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>
      <c r="A801" s="535"/>
      <c r="B801" s="535"/>
      <c r="C801" s="3"/>
      <c r="D801" s="535"/>
      <c r="E801" s="3"/>
      <c r="F801" s="3"/>
      <c r="G801" s="3"/>
      <c r="H801" s="3"/>
      <c r="I801" s="3"/>
      <c r="J801" s="3"/>
      <c r="K801" s="3"/>
      <c r="L801" s="536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>
      <c r="A802" s="535"/>
      <c r="B802" s="535"/>
      <c r="C802" s="3"/>
      <c r="D802" s="535"/>
      <c r="E802" s="3"/>
      <c r="F802" s="3"/>
      <c r="G802" s="3"/>
      <c r="H802" s="3"/>
      <c r="I802" s="3"/>
      <c r="J802" s="3"/>
      <c r="K802" s="3"/>
      <c r="L802" s="536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>
      <c r="A803" s="535"/>
      <c r="B803" s="535"/>
      <c r="C803" s="3"/>
      <c r="D803" s="535"/>
      <c r="E803" s="3"/>
      <c r="F803" s="3"/>
      <c r="G803" s="3"/>
      <c r="H803" s="3"/>
      <c r="I803" s="3"/>
      <c r="J803" s="3"/>
      <c r="K803" s="3"/>
      <c r="L803" s="536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>
      <c r="A804" s="535"/>
      <c r="B804" s="535"/>
      <c r="C804" s="3"/>
      <c r="D804" s="535"/>
      <c r="E804" s="3"/>
      <c r="F804" s="3"/>
      <c r="G804" s="3"/>
      <c r="H804" s="3"/>
      <c r="I804" s="3"/>
      <c r="J804" s="3"/>
      <c r="K804" s="3"/>
      <c r="L804" s="536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>
      <c r="A805" s="535"/>
      <c r="B805" s="535"/>
      <c r="C805" s="3"/>
      <c r="D805" s="535"/>
      <c r="E805" s="3"/>
      <c r="F805" s="3"/>
      <c r="G805" s="3"/>
      <c r="H805" s="3"/>
      <c r="I805" s="3"/>
      <c r="J805" s="3"/>
      <c r="K805" s="3"/>
      <c r="L805" s="536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>
      <c r="A806" s="535"/>
      <c r="B806" s="535"/>
      <c r="C806" s="3"/>
      <c r="D806" s="535"/>
      <c r="E806" s="3"/>
      <c r="F806" s="3"/>
      <c r="G806" s="3"/>
      <c r="H806" s="3"/>
      <c r="I806" s="3"/>
      <c r="J806" s="3"/>
      <c r="K806" s="3"/>
      <c r="L806" s="536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>
      <c r="A807" s="535"/>
      <c r="B807" s="535"/>
      <c r="C807" s="3"/>
      <c r="D807" s="535"/>
      <c r="E807" s="3"/>
      <c r="F807" s="3"/>
      <c r="G807" s="3"/>
      <c r="H807" s="3"/>
      <c r="I807" s="3"/>
      <c r="J807" s="3"/>
      <c r="K807" s="3"/>
      <c r="L807" s="536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>
      <c r="A808" s="535"/>
      <c r="B808" s="535"/>
      <c r="C808" s="3"/>
      <c r="D808" s="535"/>
      <c r="E808" s="3"/>
      <c r="F808" s="3"/>
      <c r="G808" s="3"/>
      <c r="H808" s="3"/>
      <c r="I808" s="3"/>
      <c r="J808" s="3"/>
      <c r="K808" s="3"/>
      <c r="L808" s="536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>
      <c r="A809" s="535"/>
      <c r="B809" s="535"/>
      <c r="C809" s="3"/>
      <c r="D809" s="535"/>
      <c r="E809" s="3"/>
      <c r="F809" s="3"/>
      <c r="G809" s="3"/>
      <c r="H809" s="3"/>
      <c r="I809" s="3"/>
      <c r="J809" s="3"/>
      <c r="K809" s="3"/>
      <c r="L809" s="536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>
      <c r="A810" s="535"/>
      <c r="B810" s="535"/>
      <c r="C810" s="3"/>
      <c r="D810" s="535"/>
      <c r="E810" s="3"/>
      <c r="F810" s="3"/>
      <c r="G810" s="3"/>
      <c r="H810" s="3"/>
      <c r="I810" s="3"/>
      <c r="J810" s="3"/>
      <c r="K810" s="3"/>
      <c r="L810" s="536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>
      <c r="A811" s="535"/>
      <c r="B811" s="535"/>
      <c r="C811" s="3"/>
      <c r="D811" s="535"/>
      <c r="E811" s="3"/>
      <c r="F811" s="3"/>
      <c r="G811" s="3"/>
      <c r="H811" s="3"/>
      <c r="I811" s="3"/>
      <c r="J811" s="3"/>
      <c r="K811" s="3"/>
      <c r="L811" s="536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>
      <c r="A812" s="535"/>
      <c r="B812" s="535"/>
      <c r="C812" s="3"/>
      <c r="D812" s="535"/>
      <c r="E812" s="3"/>
      <c r="F812" s="3"/>
      <c r="G812" s="3"/>
      <c r="H812" s="3"/>
      <c r="I812" s="3"/>
      <c r="J812" s="3"/>
      <c r="K812" s="3"/>
      <c r="L812" s="536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>
      <c r="A813" s="535"/>
      <c r="B813" s="535"/>
      <c r="C813" s="3"/>
      <c r="D813" s="535"/>
      <c r="E813" s="3"/>
      <c r="F813" s="3"/>
      <c r="G813" s="3"/>
      <c r="H813" s="3"/>
      <c r="I813" s="3"/>
      <c r="J813" s="3"/>
      <c r="K813" s="3"/>
      <c r="L813" s="536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>
      <c r="A814" s="535"/>
      <c r="B814" s="535"/>
      <c r="C814" s="3"/>
      <c r="D814" s="535"/>
      <c r="E814" s="3"/>
      <c r="F814" s="3"/>
      <c r="G814" s="3"/>
      <c r="H814" s="3"/>
      <c r="I814" s="3"/>
      <c r="J814" s="3"/>
      <c r="K814" s="3"/>
      <c r="L814" s="536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>
      <c r="A815" s="535"/>
      <c r="B815" s="535"/>
      <c r="C815" s="3"/>
      <c r="D815" s="535"/>
      <c r="E815" s="3"/>
      <c r="F815" s="3"/>
      <c r="G815" s="3"/>
      <c r="H815" s="3"/>
      <c r="I815" s="3"/>
      <c r="J815" s="3"/>
      <c r="K815" s="3"/>
      <c r="L815" s="536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>
      <c r="A816" s="535"/>
      <c r="B816" s="535"/>
      <c r="C816" s="3"/>
      <c r="D816" s="535"/>
      <c r="E816" s="3"/>
      <c r="F816" s="3"/>
      <c r="G816" s="3"/>
      <c r="H816" s="3"/>
      <c r="I816" s="3"/>
      <c r="J816" s="3"/>
      <c r="K816" s="3"/>
      <c r="L816" s="536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>
      <c r="A817" s="535"/>
      <c r="B817" s="535"/>
      <c r="C817" s="3"/>
      <c r="D817" s="535"/>
      <c r="E817" s="3"/>
      <c r="F817" s="3"/>
      <c r="G817" s="3"/>
      <c r="H817" s="3"/>
      <c r="I817" s="3"/>
      <c r="J817" s="3"/>
      <c r="K817" s="3"/>
      <c r="L817" s="536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>
      <c r="A818" s="535"/>
      <c r="B818" s="535"/>
      <c r="C818" s="3"/>
      <c r="D818" s="535"/>
      <c r="E818" s="3"/>
      <c r="F818" s="3"/>
      <c r="G818" s="3"/>
      <c r="H818" s="3"/>
      <c r="I818" s="3"/>
      <c r="J818" s="3"/>
      <c r="K818" s="3"/>
      <c r="L818" s="536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>
      <c r="A819" s="535"/>
      <c r="B819" s="535"/>
      <c r="C819" s="3"/>
      <c r="D819" s="535"/>
      <c r="E819" s="3"/>
      <c r="F819" s="3"/>
      <c r="G819" s="3"/>
      <c r="H819" s="3"/>
      <c r="I819" s="3"/>
      <c r="J819" s="3"/>
      <c r="K819" s="3"/>
      <c r="L819" s="536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>
      <c r="A820" s="535"/>
      <c r="B820" s="535"/>
      <c r="C820" s="3"/>
      <c r="D820" s="535"/>
      <c r="E820" s="3"/>
      <c r="F820" s="3"/>
      <c r="G820" s="3"/>
      <c r="H820" s="3"/>
      <c r="I820" s="3"/>
      <c r="J820" s="3"/>
      <c r="K820" s="3"/>
      <c r="L820" s="536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>
      <c r="A821" s="535"/>
      <c r="B821" s="535"/>
      <c r="C821" s="3"/>
      <c r="D821" s="535"/>
      <c r="E821" s="3"/>
      <c r="F821" s="3"/>
      <c r="G821" s="3"/>
      <c r="H821" s="3"/>
      <c r="I821" s="3"/>
      <c r="J821" s="3"/>
      <c r="K821" s="3"/>
      <c r="L821" s="536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>
      <c r="A822" s="535"/>
      <c r="B822" s="535"/>
      <c r="C822" s="3"/>
      <c r="D822" s="535"/>
      <c r="E822" s="3"/>
      <c r="F822" s="3"/>
      <c r="G822" s="3"/>
      <c r="H822" s="3"/>
      <c r="I822" s="3"/>
      <c r="J822" s="3"/>
      <c r="K822" s="3"/>
      <c r="L822" s="536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>
      <c r="A823" s="535"/>
      <c r="B823" s="535"/>
      <c r="C823" s="3"/>
      <c r="D823" s="535"/>
      <c r="E823" s="3"/>
      <c r="F823" s="3"/>
      <c r="G823" s="3"/>
      <c r="H823" s="3"/>
      <c r="I823" s="3"/>
      <c r="J823" s="3"/>
      <c r="K823" s="3"/>
      <c r="L823" s="536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>
      <c r="A824" s="535"/>
      <c r="B824" s="535"/>
      <c r="C824" s="3"/>
      <c r="D824" s="535"/>
      <c r="E824" s="3"/>
      <c r="F824" s="3"/>
      <c r="G824" s="3"/>
      <c r="H824" s="3"/>
      <c r="I824" s="3"/>
      <c r="J824" s="3"/>
      <c r="K824" s="3"/>
      <c r="L824" s="536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>
      <c r="A825" s="535"/>
      <c r="B825" s="535"/>
      <c r="C825" s="3"/>
      <c r="D825" s="535"/>
      <c r="E825" s="3"/>
      <c r="F825" s="3"/>
      <c r="G825" s="3"/>
      <c r="H825" s="3"/>
      <c r="I825" s="3"/>
      <c r="J825" s="3"/>
      <c r="K825" s="3"/>
      <c r="L825" s="536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>
      <c r="A826" s="535"/>
      <c r="B826" s="535"/>
      <c r="C826" s="3"/>
      <c r="D826" s="535"/>
      <c r="E826" s="3"/>
      <c r="F826" s="3"/>
      <c r="G826" s="3"/>
      <c r="H826" s="3"/>
      <c r="I826" s="3"/>
      <c r="J826" s="3"/>
      <c r="K826" s="3"/>
      <c r="L826" s="536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>
      <c r="A827" s="535"/>
      <c r="B827" s="535"/>
      <c r="C827" s="3"/>
      <c r="D827" s="535"/>
      <c r="E827" s="3"/>
      <c r="F827" s="3"/>
      <c r="G827" s="3"/>
      <c r="H827" s="3"/>
      <c r="I827" s="3"/>
      <c r="J827" s="3"/>
      <c r="K827" s="3"/>
      <c r="L827" s="536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>
      <c r="A828" s="535"/>
      <c r="B828" s="535"/>
      <c r="C828" s="3"/>
      <c r="D828" s="535"/>
      <c r="E828" s="3"/>
      <c r="F828" s="3"/>
      <c r="G828" s="3"/>
      <c r="H828" s="3"/>
      <c r="I828" s="3"/>
      <c r="J828" s="3"/>
      <c r="K828" s="3"/>
      <c r="L828" s="536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>
      <c r="A829" s="535"/>
      <c r="B829" s="535"/>
      <c r="C829" s="3"/>
      <c r="D829" s="535"/>
      <c r="E829" s="3"/>
      <c r="F829" s="3"/>
      <c r="G829" s="3"/>
      <c r="H829" s="3"/>
      <c r="I829" s="3"/>
      <c r="J829" s="3"/>
      <c r="K829" s="3"/>
      <c r="L829" s="536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>
      <c r="A830" s="535"/>
      <c r="B830" s="535"/>
      <c r="C830" s="3"/>
      <c r="D830" s="535"/>
      <c r="E830" s="3"/>
      <c r="F830" s="3"/>
      <c r="G830" s="3"/>
      <c r="H830" s="3"/>
      <c r="I830" s="3"/>
      <c r="J830" s="3"/>
      <c r="K830" s="3"/>
      <c r="L830" s="536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>
      <c r="A831" s="535"/>
      <c r="B831" s="535"/>
      <c r="C831" s="3"/>
      <c r="D831" s="535"/>
      <c r="E831" s="3"/>
      <c r="F831" s="3"/>
      <c r="G831" s="3"/>
      <c r="H831" s="3"/>
      <c r="I831" s="3"/>
      <c r="J831" s="3"/>
      <c r="K831" s="3"/>
      <c r="L831" s="536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>
      <c r="A832" s="535"/>
      <c r="B832" s="535"/>
      <c r="C832" s="3"/>
      <c r="D832" s="535"/>
      <c r="E832" s="3"/>
      <c r="F832" s="3"/>
      <c r="G832" s="3"/>
      <c r="H832" s="3"/>
      <c r="I832" s="3"/>
      <c r="J832" s="3"/>
      <c r="K832" s="3"/>
      <c r="L832" s="536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>
      <c r="A833" s="535"/>
      <c r="B833" s="535"/>
      <c r="C833" s="3"/>
      <c r="D833" s="535"/>
      <c r="E833" s="3"/>
      <c r="F833" s="3"/>
      <c r="G833" s="3"/>
      <c r="H833" s="3"/>
      <c r="I833" s="3"/>
      <c r="J833" s="3"/>
      <c r="K833" s="3"/>
      <c r="L833" s="536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>
      <c r="A834" s="535"/>
      <c r="B834" s="535"/>
      <c r="C834" s="3"/>
      <c r="D834" s="535"/>
      <c r="E834" s="3"/>
      <c r="F834" s="3"/>
      <c r="G834" s="3"/>
      <c r="H834" s="3"/>
      <c r="I834" s="3"/>
      <c r="J834" s="3"/>
      <c r="K834" s="3"/>
      <c r="L834" s="536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>
      <c r="A835" s="535"/>
      <c r="B835" s="535"/>
      <c r="C835" s="3"/>
      <c r="D835" s="535"/>
      <c r="E835" s="3"/>
      <c r="F835" s="3"/>
      <c r="G835" s="3"/>
      <c r="H835" s="3"/>
      <c r="I835" s="3"/>
      <c r="J835" s="3"/>
      <c r="K835" s="3"/>
      <c r="L835" s="536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>
      <c r="A836" s="535"/>
      <c r="B836" s="535"/>
      <c r="C836" s="3"/>
      <c r="D836" s="535"/>
      <c r="E836" s="3"/>
      <c r="F836" s="3"/>
      <c r="G836" s="3"/>
      <c r="H836" s="3"/>
      <c r="I836" s="3"/>
      <c r="J836" s="3"/>
      <c r="K836" s="3"/>
      <c r="L836" s="536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>
      <c r="A837" s="535"/>
      <c r="B837" s="535"/>
      <c r="C837" s="3"/>
      <c r="D837" s="535"/>
      <c r="E837" s="3"/>
      <c r="F837" s="3"/>
      <c r="G837" s="3"/>
      <c r="H837" s="3"/>
      <c r="I837" s="3"/>
      <c r="J837" s="3"/>
      <c r="K837" s="3"/>
      <c r="L837" s="536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>
      <c r="A838" s="535"/>
      <c r="B838" s="535"/>
      <c r="C838" s="3"/>
      <c r="D838" s="535"/>
      <c r="E838" s="3"/>
      <c r="F838" s="3"/>
      <c r="G838" s="3"/>
      <c r="H838" s="3"/>
      <c r="I838" s="3"/>
      <c r="J838" s="3"/>
      <c r="K838" s="3"/>
      <c r="L838" s="536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>
      <c r="A839" s="535"/>
      <c r="B839" s="535"/>
      <c r="C839" s="3"/>
      <c r="D839" s="535"/>
      <c r="E839" s="3"/>
      <c r="F839" s="3"/>
      <c r="G839" s="3"/>
      <c r="H839" s="3"/>
      <c r="I839" s="3"/>
      <c r="J839" s="3"/>
      <c r="K839" s="3"/>
      <c r="L839" s="536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>
      <c r="A840" s="535"/>
      <c r="B840" s="535"/>
      <c r="C840" s="3"/>
      <c r="D840" s="535"/>
      <c r="E840" s="3"/>
      <c r="F840" s="3"/>
      <c r="G840" s="3"/>
      <c r="H840" s="3"/>
      <c r="I840" s="3"/>
      <c r="J840" s="3"/>
      <c r="K840" s="3"/>
      <c r="L840" s="536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>
      <c r="A841" s="535"/>
      <c r="B841" s="535"/>
      <c r="C841" s="3"/>
      <c r="D841" s="535"/>
      <c r="E841" s="3"/>
      <c r="F841" s="3"/>
      <c r="G841" s="3"/>
      <c r="H841" s="3"/>
      <c r="I841" s="3"/>
      <c r="J841" s="3"/>
      <c r="K841" s="3"/>
      <c r="L841" s="536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>
      <c r="A842" s="535"/>
      <c r="B842" s="535"/>
      <c r="C842" s="3"/>
      <c r="D842" s="535"/>
      <c r="E842" s="3"/>
      <c r="F842" s="3"/>
      <c r="G842" s="3"/>
      <c r="H842" s="3"/>
      <c r="I842" s="3"/>
      <c r="J842" s="3"/>
      <c r="K842" s="3"/>
      <c r="L842" s="536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>
      <c r="A843" s="535"/>
      <c r="B843" s="535"/>
      <c r="C843" s="3"/>
      <c r="D843" s="535"/>
      <c r="E843" s="3"/>
      <c r="F843" s="3"/>
      <c r="G843" s="3"/>
      <c r="H843" s="3"/>
      <c r="I843" s="3"/>
      <c r="J843" s="3"/>
      <c r="K843" s="3"/>
      <c r="L843" s="536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>
      <c r="A844" s="535"/>
      <c r="B844" s="535"/>
      <c r="C844" s="3"/>
      <c r="D844" s="535"/>
      <c r="E844" s="3"/>
      <c r="F844" s="3"/>
      <c r="G844" s="3"/>
      <c r="H844" s="3"/>
      <c r="I844" s="3"/>
      <c r="J844" s="3"/>
      <c r="K844" s="3"/>
      <c r="L844" s="536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>
      <c r="A845" s="535"/>
      <c r="B845" s="535"/>
      <c r="C845" s="3"/>
      <c r="D845" s="535"/>
      <c r="E845" s="3"/>
      <c r="F845" s="3"/>
      <c r="G845" s="3"/>
      <c r="H845" s="3"/>
      <c r="I845" s="3"/>
      <c r="J845" s="3"/>
      <c r="K845" s="3"/>
      <c r="L845" s="536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>
      <c r="A846" s="535"/>
      <c r="B846" s="535"/>
      <c r="C846" s="3"/>
      <c r="D846" s="535"/>
      <c r="E846" s="3"/>
      <c r="F846" s="3"/>
      <c r="G846" s="3"/>
      <c r="H846" s="3"/>
      <c r="I846" s="3"/>
      <c r="J846" s="3"/>
      <c r="K846" s="3"/>
      <c r="L846" s="536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>
      <c r="A847" s="535"/>
      <c r="B847" s="535"/>
      <c r="C847" s="3"/>
      <c r="D847" s="535"/>
      <c r="E847" s="3"/>
      <c r="F847" s="3"/>
      <c r="G847" s="3"/>
      <c r="H847" s="3"/>
      <c r="I847" s="3"/>
      <c r="J847" s="3"/>
      <c r="K847" s="3"/>
      <c r="L847" s="536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>
      <c r="A848" s="535"/>
      <c r="B848" s="535"/>
      <c r="C848" s="3"/>
      <c r="D848" s="535"/>
      <c r="E848" s="3"/>
      <c r="F848" s="3"/>
      <c r="G848" s="3"/>
      <c r="H848" s="3"/>
      <c r="I848" s="3"/>
      <c r="J848" s="3"/>
      <c r="K848" s="3"/>
      <c r="L848" s="536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>
      <c r="A849" s="535"/>
      <c r="B849" s="535"/>
      <c r="C849" s="3"/>
      <c r="D849" s="535"/>
      <c r="E849" s="3"/>
      <c r="F849" s="3"/>
      <c r="G849" s="3"/>
      <c r="H849" s="3"/>
      <c r="I849" s="3"/>
      <c r="J849" s="3"/>
      <c r="K849" s="3"/>
      <c r="L849" s="536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>
      <c r="A850" s="535"/>
      <c r="B850" s="535"/>
      <c r="C850" s="3"/>
      <c r="D850" s="535"/>
      <c r="E850" s="3"/>
      <c r="F850" s="3"/>
      <c r="G850" s="3"/>
      <c r="H850" s="3"/>
      <c r="I850" s="3"/>
      <c r="J850" s="3"/>
      <c r="K850" s="3"/>
      <c r="L850" s="536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>
      <c r="A851" s="535"/>
      <c r="B851" s="535"/>
      <c r="C851" s="3"/>
      <c r="D851" s="535"/>
      <c r="E851" s="3"/>
      <c r="F851" s="3"/>
      <c r="G851" s="3"/>
      <c r="H851" s="3"/>
      <c r="I851" s="3"/>
      <c r="J851" s="3"/>
      <c r="K851" s="3"/>
      <c r="L851" s="536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>
      <c r="A852" s="535"/>
      <c r="B852" s="535"/>
      <c r="C852" s="3"/>
      <c r="D852" s="535"/>
      <c r="E852" s="3"/>
      <c r="F852" s="3"/>
      <c r="G852" s="3"/>
      <c r="H852" s="3"/>
      <c r="I852" s="3"/>
      <c r="J852" s="3"/>
      <c r="K852" s="3"/>
      <c r="L852" s="536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>
      <c r="A853" s="535"/>
      <c r="B853" s="535"/>
      <c r="C853" s="3"/>
      <c r="D853" s="535"/>
      <c r="E853" s="3"/>
      <c r="F853" s="3"/>
      <c r="G853" s="3"/>
      <c r="H853" s="3"/>
      <c r="I853" s="3"/>
      <c r="J853" s="3"/>
      <c r="K853" s="3"/>
      <c r="L853" s="536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>
      <c r="A854" s="535"/>
      <c r="B854" s="535"/>
      <c r="C854" s="3"/>
      <c r="D854" s="535"/>
      <c r="E854" s="3"/>
      <c r="F854" s="3"/>
      <c r="G854" s="3"/>
      <c r="H854" s="3"/>
      <c r="I854" s="3"/>
      <c r="J854" s="3"/>
      <c r="K854" s="3"/>
      <c r="L854" s="536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>
      <c r="A855" s="535"/>
      <c r="B855" s="535"/>
      <c r="C855" s="3"/>
      <c r="D855" s="535"/>
      <c r="E855" s="3"/>
      <c r="F855" s="3"/>
      <c r="G855" s="3"/>
      <c r="H855" s="3"/>
      <c r="I855" s="3"/>
      <c r="J855" s="3"/>
      <c r="K855" s="3"/>
      <c r="L855" s="536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>
      <c r="A856" s="535"/>
      <c r="B856" s="535"/>
      <c r="C856" s="3"/>
      <c r="D856" s="535"/>
      <c r="E856" s="3"/>
      <c r="F856" s="3"/>
      <c r="G856" s="3"/>
      <c r="H856" s="3"/>
      <c r="I856" s="3"/>
      <c r="J856" s="3"/>
      <c r="K856" s="3"/>
      <c r="L856" s="536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>
      <c r="A857" s="535"/>
      <c r="B857" s="535"/>
      <c r="C857" s="3"/>
      <c r="D857" s="535"/>
      <c r="E857" s="3"/>
      <c r="F857" s="3"/>
      <c r="G857" s="3"/>
      <c r="H857" s="3"/>
      <c r="I857" s="3"/>
      <c r="J857" s="3"/>
      <c r="K857" s="3"/>
      <c r="L857" s="536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>
      <c r="A858" s="535"/>
      <c r="B858" s="535"/>
      <c r="C858" s="3"/>
      <c r="D858" s="535"/>
      <c r="E858" s="3"/>
      <c r="F858" s="3"/>
      <c r="G858" s="3"/>
      <c r="H858" s="3"/>
      <c r="I858" s="3"/>
      <c r="J858" s="3"/>
      <c r="K858" s="3"/>
      <c r="L858" s="536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>
      <c r="A859" s="535"/>
      <c r="B859" s="535"/>
      <c r="C859" s="3"/>
      <c r="D859" s="535"/>
      <c r="E859" s="3"/>
      <c r="F859" s="3"/>
      <c r="G859" s="3"/>
      <c r="H859" s="3"/>
      <c r="I859" s="3"/>
      <c r="J859" s="3"/>
      <c r="K859" s="3"/>
      <c r="L859" s="536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>
      <c r="A860" s="535"/>
      <c r="B860" s="535"/>
      <c r="C860" s="3"/>
      <c r="D860" s="535"/>
      <c r="E860" s="3"/>
      <c r="F860" s="3"/>
      <c r="G860" s="3"/>
      <c r="H860" s="3"/>
      <c r="I860" s="3"/>
      <c r="J860" s="3"/>
      <c r="K860" s="3"/>
      <c r="L860" s="536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>
      <c r="A861" s="535"/>
      <c r="B861" s="535"/>
      <c r="C861" s="3"/>
      <c r="D861" s="535"/>
      <c r="E861" s="3"/>
      <c r="F861" s="3"/>
      <c r="G861" s="3"/>
      <c r="H861" s="3"/>
      <c r="I861" s="3"/>
      <c r="J861" s="3"/>
      <c r="K861" s="3"/>
      <c r="L861" s="536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>
      <c r="A862" s="535"/>
      <c r="B862" s="535"/>
      <c r="C862" s="3"/>
      <c r="D862" s="535"/>
      <c r="E862" s="3"/>
      <c r="F862" s="3"/>
      <c r="G862" s="3"/>
      <c r="H862" s="3"/>
      <c r="I862" s="3"/>
      <c r="J862" s="3"/>
      <c r="K862" s="3"/>
      <c r="L862" s="536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>
      <c r="A863" s="535"/>
      <c r="B863" s="535"/>
      <c r="C863" s="3"/>
      <c r="D863" s="535"/>
      <c r="E863" s="3"/>
      <c r="F863" s="3"/>
      <c r="G863" s="3"/>
      <c r="H863" s="3"/>
      <c r="I863" s="3"/>
      <c r="J863" s="3"/>
      <c r="K863" s="3"/>
      <c r="L863" s="536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>
      <c r="A864" s="535"/>
      <c r="B864" s="535"/>
      <c r="C864" s="3"/>
      <c r="D864" s="535"/>
      <c r="E864" s="3"/>
      <c r="F864" s="3"/>
      <c r="G864" s="3"/>
      <c r="H864" s="3"/>
      <c r="I864" s="3"/>
      <c r="J864" s="3"/>
      <c r="K864" s="3"/>
      <c r="L864" s="536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>
      <c r="A865" s="535"/>
      <c r="B865" s="535"/>
      <c r="C865" s="3"/>
      <c r="D865" s="535"/>
      <c r="E865" s="3"/>
      <c r="F865" s="3"/>
      <c r="G865" s="3"/>
      <c r="H865" s="3"/>
      <c r="I865" s="3"/>
      <c r="J865" s="3"/>
      <c r="K865" s="3"/>
      <c r="L865" s="536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>
      <c r="A866" s="535"/>
      <c r="B866" s="535"/>
      <c r="C866" s="3"/>
      <c r="D866" s="535"/>
      <c r="E866" s="3"/>
      <c r="F866" s="3"/>
      <c r="G866" s="3"/>
      <c r="H866" s="3"/>
      <c r="I866" s="3"/>
      <c r="J866" s="3"/>
      <c r="K866" s="3"/>
      <c r="L866" s="536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>
      <c r="A867" s="535"/>
      <c r="B867" s="535"/>
      <c r="C867" s="3"/>
      <c r="D867" s="535"/>
      <c r="E867" s="3"/>
      <c r="F867" s="3"/>
      <c r="G867" s="3"/>
      <c r="H867" s="3"/>
      <c r="I867" s="3"/>
      <c r="J867" s="3"/>
      <c r="K867" s="3"/>
      <c r="L867" s="536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>
      <c r="A868" s="535"/>
      <c r="B868" s="535"/>
      <c r="C868" s="3"/>
      <c r="D868" s="535"/>
      <c r="E868" s="3"/>
      <c r="F868" s="3"/>
      <c r="G868" s="3"/>
      <c r="H868" s="3"/>
      <c r="I868" s="3"/>
      <c r="J868" s="3"/>
      <c r="K868" s="3"/>
      <c r="L868" s="536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>
      <c r="A869" s="535"/>
      <c r="B869" s="535"/>
      <c r="C869" s="3"/>
      <c r="D869" s="535"/>
      <c r="E869" s="3"/>
      <c r="F869" s="3"/>
      <c r="G869" s="3"/>
      <c r="H869" s="3"/>
      <c r="I869" s="3"/>
      <c r="J869" s="3"/>
      <c r="K869" s="3"/>
      <c r="L869" s="536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>
      <c r="A870" s="535"/>
      <c r="B870" s="535"/>
      <c r="C870" s="3"/>
      <c r="D870" s="535"/>
      <c r="E870" s="3"/>
      <c r="F870" s="3"/>
      <c r="G870" s="3"/>
      <c r="H870" s="3"/>
      <c r="I870" s="3"/>
      <c r="J870" s="3"/>
      <c r="K870" s="3"/>
      <c r="L870" s="536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>
      <c r="A871" s="535"/>
      <c r="B871" s="535"/>
      <c r="C871" s="3"/>
      <c r="D871" s="535"/>
      <c r="E871" s="3"/>
      <c r="F871" s="3"/>
      <c r="G871" s="3"/>
      <c r="H871" s="3"/>
      <c r="I871" s="3"/>
      <c r="J871" s="3"/>
      <c r="K871" s="3"/>
      <c r="L871" s="536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>
      <c r="A872" s="535"/>
      <c r="B872" s="535"/>
      <c r="C872" s="3"/>
      <c r="D872" s="535"/>
      <c r="E872" s="3"/>
      <c r="F872" s="3"/>
      <c r="G872" s="3"/>
      <c r="H872" s="3"/>
      <c r="I872" s="3"/>
      <c r="J872" s="3"/>
      <c r="K872" s="3"/>
      <c r="L872" s="536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>
      <c r="A873" s="535"/>
      <c r="B873" s="535"/>
      <c r="C873" s="3"/>
      <c r="D873" s="535"/>
      <c r="E873" s="3"/>
      <c r="F873" s="3"/>
      <c r="G873" s="3"/>
      <c r="H873" s="3"/>
      <c r="I873" s="3"/>
      <c r="J873" s="3"/>
      <c r="K873" s="3"/>
      <c r="L873" s="536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>
      <c r="A874" s="535"/>
      <c r="B874" s="535"/>
      <c r="C874" s="3"/>
      <c r="D874" s="535"/>
      <c r="E874" s="3"/>
      <c r="F874" s="3"/>
      <c r="G874" s="3"/>
      <c r="H874" s="3"/>
      <c r="I874" s="3"/>
      <c r="J874" s="3"/>
      <c r="K874" s="3"/>
      <c r="L874" s="536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>
      <c r="A875" s="535"/>
      <c r="B875" s="535"/>
      <c r="C875" s="3"/>
      <c r="D875" s="535"/>
      <c r="E875" s="3"/>
      <c r="F875" s="3"/>
      <c r="G875" s="3"/>
      <c r="H875" s="3"/>
      <c r="I875" s="3"/>
      <c r="J875" s="3"/>
      <c r="K875" s="3"/>
      <c r="L875" s="536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>
      <c r="A876" s="535"/>
      <c r="B876" s="535"/>
      <c r="C876" s="3"/>
      <c r="D876" s="535"/>
      <c r="E876" s="3"/>
      <c r="F876" s="3"/>
      <c r="G876" s="3"/>
      <c r="H876" s="3"/>
      <c r="I876" s="3"/>
      <c r="J876" s="3"/>
      <c r="K876" s="3"/>
      <c r="L876" s="536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>
      <c r="A877" s="535"/>
      <c r="B877" s="535"/>
      <c r="C877" s="3"/>
      <c r="D877" s="535"/>
      <c r="E877" s="3"/>
      <c r="F877" s="3"/>
      <c r="G877" s="3"/>
      <c r="H877" s="3"/>
      <c r="I877" s="3"/>
      <c r="J877" s="3"/>
      <c r="K877" s="3"/>
      <c r="L877" s="536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>
      <c r="A878" s="535"/>
      <c r="B878" s="535"/>
      <c r="C878" s="3"/>
      <c r="D878" s="535"/>
      <c r="E878" s="3"/>
      <c r="F878" s="3"/>
      <c r="G878" s="3"/>
      <c r="H878" s="3"/>
      <c r="I878" s="3"/>
      <c r="J878" s="3"/>
      <c r="K878" s="3"/>
      <c r="L878" s="536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>
      <c r="A879" s="535"/>
      <c r="B879" s="535"/>
      <c r="C879" s="3"/>
      <c r="D879" s="535"/>
      <c r="E879" s="3"/>
      <c r="F879" s="3"/>
      <c r="G879" s="3"/>
      <c r="H879" s="3"/>
      <c r="I879" s="3"/>
      <c r="J879" s="3"/>
      <c r="K879" s="3"/>
      <c r="L879" s="536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>
      <c r="A880" s="535"/>
      <c r="B880" s="535"/>
      <c r="C880" s="3"/>
      <c r="D880" s="535"/>
      <c r="E880" s="3"/>
      <c r="F880" s="3"/>
      <c r="G880" s="3"/>
      <c r="H880" s="3"/>
      <c r="I880" s="3"/>
      <c r="J880" s="3"/>
      <c r="K880" s="3"/>
      <c r="L880" s="536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>
      <c r="A881" s="535"/>
      <c r="B881" s="535"/>
      <c r="C881" s="3"/>
      <c r="D881" s="535"/>
      <c r="E881" s="3"/>
      <c r="F881" s="3"/>
      <c r="G881" s="3"/>
      <c r="H881" s="3"/>
      <c r="I881" s="3"/>
      <c r="J881" s="3"/>
      <c r="K881" s="3"/>
      <c r="L881" s="536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>
      <c r="A882" s="535"/>
      <c r="B882" s="535"/>
      <c r="C882" s="3"/>
      <c r="D882" s="535"/>
      <c r="E882" s="3"/>
      <c r="F882" s="3"/>
      <c r="G882" s="3"/>
      <c r="H882" s="3"/>
      <c r="I882" s="3"/>
      <c r="J882" s="3"/>
      <c r="K882" s="3"/>
      <c r="L882" s="536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>
      <c r="A883" s="535"/>
      <c r="B883" s="535"/>
      <c r="C883" s="3"/>
      <c r="D883" s="535"/>
      <c r="E883" s="3"/>
      <c r="F883" s="3"/>
      <c r="G883" s="3"/>
      <c r="H883" s="3"/>
      <c r="I883" s="3"/>
      <c r="J883" s="3"/>
      <c r="K883" s="3"/>
      <c r="L883" s="536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>
      <c r="A884" s="535"/>
      <c r="B884" s="535"/>
      <c r="C884" s="3"/>
      <c r="D884" s="535"/>
      <c r="E884" s="3"/>
      <c r="F884" s="3"/>
      <c r="G884" s="3"/>
      <c r="H884" s="3"/>
      <c r="I884" s="3"/>
      <c r="J884" s="3"/>
      <c r="K884" s="3"/>
      <c r="L884" s="536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>
      <c r="A885" s="535"/>
      <c r="B885" s="535"/>
      <c r="C885" s="3"/>
      <c r="D885" s="535"/>
      <c r="E885" s="3"/>
      <c r="F885" s="3"/>
      <c r="G885" s="3"/>
      <c r="H885" s="3"/>
      <c r="I885" s="3"/>
      <c r="J885" s="3"/>
      <c r="K885" s="3"/>
      <c r="L885" s="536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>
      <c r="A886" s="535"/>
      <c r="B886" s="535"/>
      <c r="C886" s="3"/>
      <c r="D886" s="535"/>
      <c r="E886" s="3"/>
      <c r="F886" s="3"/>
      <c r="G886" s="3"/>
      <c r="H886" s="3"/>
      <c r="I886" s="3"/>
      <c r="J886" s="3"/>
      <c r="K886" s="3"/>
      <c r="L886" s="536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>
      <c r="A887" s="535"/>
      <c r="B887" s="535"/>
      <c r="C887" s="3"/>
      <c r="D887" s="535"/>
      <c r="E887" s="3"/>
      <c r="F887" s="3"/>
      <c r="G887" s="3"/>
      <c r="H887" s="3"/>
      <c r="I887" s="3"/>
      <c r="J887" s="3"/>
      <c r="K887" s="3"/>
      <c r="L887" s="536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>
      <c r="A888" s="535"/>
      <c r="B888" s="535"/>
      <c r="C888" s="3"/>
      <c r="D888" s="535"/>
      <c r="E888" s="3"/>
      <c r="F888" s="3"/>
      <c r="G888" s="3"/>
      <c r="H888" s="3"/>
      <c r="I888" s="3"/>
      <c r="J888" s="3"/>
      <c r="K888" s="3"/>
      <c r="L888" s="536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>
      <c r="A889" s="535"/>
      <c r="B889" s="535"/>
      <c r="C889" s="3"/>
      <c r="D889" s="535"/>
      <c r="E889" s="3"/>
      <c r="F889" s="3"/>
      <c r="G889" s="3"/>
      <c r="H889" s="3"/>
      <c r="I889" s="3"/>
      <c r="J889" s="3"/>
      <c r="K889" s="3"/>
      <c r="L889" s="536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>
      <c r="A890" s="535"/>
      <c r="B890" s="535"/>
      <c r="C890" s="3"/>
      <c r="D890" s="535"/>
      <c r="E890" s="3"/>
      <c r="F890" s="3"/>
      <c r="G890" s="3"/>
      <c r="H890" s="3"/>
      <c r="I890" s="3"/>
      <c r="J890" s="3"/>
      <c r="K890" s="3"/>
      <c r="L890" s="536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>
      <c r="A891" s="535"/>
      <c r="B891" s="535"/>
      <c r="C891" s="3"/>
      <c r="D891" s="535"/>
      <c r="E891" s="3"/>
      <c r="F891" s="3"/>
      <c r="G891" s="3"/>
      <c r="H891" s="3"/>
      <c r="I891" s="3"/>
      <c r="J891" s="3"/>
      <c r="K891" s="3"/>
      <c r="L891" s="536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>
      <c r="A892" s="535"/>
      <c r="B892" s="535"/>
      <c r="C892" s="3"/>
      <c r="D892" s="535"/>
      <c r="E892" s="3"/>
      <c r="F892" s="3"/>
      <c r="G892" s="3"/>
      <c r="H892" s="3"/>
      <c r="I892" s="3"/>
      <c r="J892" s="3"/>
      <c r="K892" s="3"/>
      <c r="L892" s="536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>
      <c r="A893" s="535"/>
      <c r="B893" s="535"/>
      <c r="C893" s="3"/>
      <c r="D893" s="535"/>
      <c r="E893" s="3"/>
      <c r="F893" s="3"/>
      <c r="G893" s="3"/>
      <c r="H893" s="3"/>
      <c r="I893" s="3"/>
      <c r="J893" s="3"/>
      <c r="K893" s="3"/>
      <c r="L893" s="536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>
      <c r="A894" s="535"/>
      <c r="B894" s="535"/>
      <c r="C894" s="3"/>
      <c r="D894" s="535"/>
      <c r="E894" s="3"/>
      <c r="F894" s="3"/>
      <c r="G894" s="3"/>
      <c r="H894" s="3"/>
      <c r="I894" s="3"/>
      <c r="J894" s="3"/>
      <c r="K894" s="3"/>
      <c r="L894" s="536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>
      <c r="A895" s="535"/>
      <c r="B895" s="535"/>
      <c r="C895" s="3"/>
      <c r="D895" s="535"/>
      <c r="E895" s="3"/>
      <c r="F895" s="3"/>
      <c r="G895" s="3"/>
      <c r="H895" s="3"/>
      <c r="I895" s="3"/>
      <c r="J895" s="3"/>
      <c r="K895" s="3"/>
      <c r="L895" s="536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>
      <c r="A896" s="535"/>
      <c r="B896" s="535"/>
      <c r="C896" s="3"/>
      <c r="D896" s="535"/>
      <c r="E896" s="3"/>
      <c r="F896" s="3"/>
      <c r="G896" s="3"/>
      <c r="H896" s="3"/>
      <c r="I896" s="3"/>
      <c r="J896" s="3"/>
      <c r="K896" s="3"/>
      <c r="L896" s="536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>
      <c r="A897" s="535"/>
      <c r="B897" s="535"/>
      <c r="C897" s="3"/>
      <c r="D897" s="535"/>
      <c r="E897" s="3"/>
      <c r="F897" s="3"/>
      <c r="G897" s="3"/>
      <c r="H897" s="3"/>
      <c r="I897" s="3"/>
      <c r="J897" s="3"/>
      <c r="K897" s="3"/>
      <c r="L897" s="536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>
      <c r="A898" s="535"/>
      <c r="B898" s="535"/>
      <c r="C898" s="3"/>
      <c r="D898" s="535"/>
      <c r="E898" s="3"/>
      <c r="F898" s="3"/>
      <c r="G898" s="3"/>
      <c r="H898" s="3"/>
      <c r="I898" s="3"/>
      <c r="J898" s="3"/>
      <c r="K898" s="3"/>
      <c r="L898" s="536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>
      <c r="A899" s="535"/>
      <c r="B899" s="535"/>
      <c r="C899" s="3"/>
      <c r="D899" s="535"/>
      <c r="E899" s="3"/>
      <c r="F899" s="3"/>
      <c r="G899" s="3"/>
      <c r="H899" s="3"/>
      <c r="I899" s="3"/>
      <c r="J899" s="3"/>
      <c r="K899" s="3"/>
      <c r="L899" s="536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>
      <c r="A900" s="535"/>
      <c r="B900" s="535"/>
      <c r="C900" s="3"/>
      <c r="D900" s="535"/>
      <c r="E900" s="3"/>
      <c r="F900" s="3"/>
      <c r="G900" s="3"/>
      <c r="H900" s="3"/>
      <c r="I900" s="3"/>
      <c r="J900" s="3"/>
      <c r="K900" s="3"/>
      <c r="L900" s="536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>
      <c r="A901" s="535"/>
      <c r="B901" s="535"/>
      <c r="C901" s="3"/>
      <c r="D901" s="535"/>
      <c r="E901" s="3"/>
      <c r="F901" s="3"/>
      <c r="G901" s="3"/>
      <c r="H901" s="3"/>
      <c r="I901" s="3"/>
      <c r="J901" s="3"/>
      <c r="K901" s="3"/>
      <c r="L901" s="536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>
      <c r="A902" s="535"/>
      <c r="B902" s="535"/>
      <c r="C902" s="3"/>
      <c r="D902" s="535"/>
      <c r="E902" s="3"/>
      <c r="F902" s="3"/>
      <c r="G902" s="3"/>
      <c r="H902" s="3"/>
      <c r="I902" s="3"/>
      <c r="J902" s="3"/>
      <c r="K902" s="3"/>
      <c r="L902" s="536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>
      <c r="A903" s="535"/>
      <c r="B903" s="535"/>
      <c r="C903" s="3"/>
      <c r="D903" s="535"/>
      <c r="E903" s="3"/>
      <c r="F903" s="3"/>
      <c r="G903" s="3"/>
      <c r="H903" s="3"/>
      <c r="I903" s="3"/>
      <c r="J903" s="3"/>
      <c r="K903" s="3"/>
      <c r="L903" s="536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>
      <c r="A904" s="535"/>
      <c r="B904" s="535"/>
      <c r="C904" s="3"/>
      <c r="D904" s="535"/>
      <c r="E904" s="3"/>
      <c r="F904" s="3"/>
      <c r="G904" s="3"/>
      <c r="H904" s="3"/>
      <c r="I904" s="3"/>
      <c r="J904" s="3"/>
      <c r="K904" s="3"/>
      <c r="L904" s="536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>
      <c r="A905" s="535"/>
      <c r="B905" s="535"/>
      <c r="C905" s="3"/>
      <c r="D905" s="535"/>
      <c r="E905" s="3"/>
      <c r="F905" s="3"/>
      <c r="G905" s="3"/>
      <c r="H905" s="3"/>
      <c r="I905" s="3"/>
      <c r="J905" s="3"/>
      <c r="K905" s="3"/>
      <c r="L905" s="536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>
      <c r="A906" s="535"/>
      <c r="B906" s="535"/>
      <c r="C906" s="3"/>
      <c r="D906" s="535"/>
      <c r="E906" s="3"/>
      <c r="F906" s="3"/>
      <c r="G906" s="3"/>
      <c r="H906" s="3"/>
      <c r="I906" s="3"/>
      <c r="J906" s="3"/>
      <c r="K906" s="3"/>
      <c r="L906" s="536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>
      <c r="A907" s="535"/>
      <c r="B907" s="535"/>
      <c r="C907" s="3"/>
      <c r="D907" s="535"/>
      <c r="E907" s="3"/>
      <c r="F907" s="3"/>
      <c r="G907" s="3"/>
      <c r="H907" s="3"/>
      <c r="I907" s="3"/>
      <c r="J907" s="3"/>
      <c r="K907" s="3"/>
      <c r="L907" s="536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>
      <c r="A908" s="535"/>
      <c r="B908" s="535"/>
      <c r="C908" s="3"/>
      <c r="D908" s="535"/>
      <c r="E908" s="3"/>
      <c r="F908" s="3"/>
      <c r="G908" s="3"/>
      <c r="H908" s="3"/>
      <c r="I908" s="3"/>
      <c r="J908" s="3"/>
      <c r="K908" s="3"/>
      <c r="L908" s="536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>
      <c r="A909" s="535"/>
      <c r="B909" s="535"/>
      <c r="C909" s="3"/>
      <c r="D909" s="535"/>
      <c r="E909" s="3"/>
      <c r="F909" s="3"/>
      <c r="G909" s="3"/>
      <c r="H909" s="3"/>
      <c r="I909" s="3"/>
      <c r="J909" s="3"/>
      <c r="K909" s="3"/>
      <c r="L909" s="536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>
      <c r="A910" s="535"/>
      <c r="B910" s="535"/>
      <c r="C910" s="3"/>
      <c r="D910" s="535"/>
      <c r="E910" s="3"/>
      <c r="F910" s="3"/>
      <c r="G910" s="3"/>
      <c r="H910" s="3"/>
      <c r="I910" s="3"/>
      <c r="J910" s="3"/>
      <c r="K910" s="3"/>
      <c r="L910" s="536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>
      <c r="A911" s="535"/>
      <c r="B911" s="535"/>
      <c r="C911" s="3"/>
      <c r="D911" s="535"/>
      <c r="E911" s="3"/>
      <c r="F911" s="3"/>
      <c r="G911" s="3"/>
      <c r="H911" s="3"/>
      <c r="I911" s="3"/>
      <c r="J911" s="3"/>
      <c r="K911" s="3"/>
      <c r="L911" s="536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>
      <c r="A912" s="535"/>
      <c r="B912" s="535"/>
      <c r="C912" s="3"/>
      <c r="D912" s="535"/>
      <c r="E912" s="3"/>
      <c r="F912" s="3"/>
      <c r="G912" s="3"/>
      <c r="H912" s="3"/>
      <c r="I912" s="3"/>
      <c r="J912" s="3"/>
      <c r="K912" s="3"/>
      <c r="L912" s="536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>
      <c r="A913" s="535"/>
      <c r="B913" s="535"/>
      <c r="C913" s="3"/>
      <c r="D913" s="535"/>
      <c r="E913" s="3"/>
      <c r="F913" s="3"/>
      <c r="G913" s="3"/>
      <c r="H913" s="3"/>
      <c r="I913" s="3"/>
      <c r="J913" s="3"/>
      <c r="K913" s="3"/>
      <c r="L913" s="536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>
      <c r="A914" s="535"/>
      <c r="B914" s="535"/>
      <c r="C914" s="3"/>
      <c r="D914" s="535"/>
      <c r="E914" s="3"/>
      <c r="F914" s="3"/>
      <c r="G914" s="3"/>
      <c r="H914" s="3"/>
      <c r="I914" s="3"/>
      <c r="J914" s="3"/>
      <c r="K914" s="3"/>
      <c r="L914" s="536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>
      <c r="A915" s="535"/>
      <c r="B915" s="535"/>
      <c r="C915" s="3"/>
      <c r="D915" s="535"/>
      <c r="E915" s="3"/>
      <c r="F915" s="3"/>
      <c r="G915" s="3"/>
      <c r="H915" s="3"/>
      <c r="I915" s="3"/>
      <c r="J915" s="3"/>
      <c r="K915" s="3"/>
      <c r="L915" s="536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>
      <c r="A916" s="535"/>
      <c r="B916" s="535"/>
      <c r="C916" s="3"/>
      <c r="D916" s="535"/>
      <c r="E916" s="3"/>
      <c r="F916" s="3"/>
      <c r="G916" s="3"/>
      <c r="H916" s="3"/>
      <c r="I916" s="3"/>
      <c r="J916" s="3"/>
      <c r="K916" s="3"/>
      <c r="L916" s="536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>
      <c r="A917" s="535"/>
      <c r="B917" s="535"/>
      <c r="C917" s="3"/>
      <c r="D917" s="535"/>
      <c r="E917" s="3"/>
      <c r="F917" s="3"/>
      <c r="G917" s="3"/>
      <c r="H917" s="3"/>
      <c r="I917" s="3"/>
      <c r="J917" s="3"/>
      <c r="K917" s="3"/>
      <c r="L917" s="536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>
      <c r="A918" s="535"/>
      <c r="B918" s="535"/>
      <c r="C918" s="3"/>
      <c r="D918" s="535"/>
      <c r="E918" s="3"/>
      <c r="F918" s="3"/>
      <c r="G918" s="3"/>
      <c r="H918" s="3"/>
      <c r="I918" s="3"/>
      <c r="J918" s="3"/>
      <c r="K918" s="3"/>
      <c r="L918" s="536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>
      <c r="A919" s="535"/>
      <c r="B919" s="535"/>
      <c r="C919" s="3"/>
      <c r="D919" s="535"/>
      <c r="E919" s="3"/>
      <c r="F919" s="3"/>
      <c r="G919" s="3"/>
      <c r="H919" s="3"/>
      <c r="I919" s="3"/>
      <c r="J919" s="3"/>
      <c r="K919" s="3"/>
      <c r="L919" s="536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>
      <c r="A920" s="535"/>
      <c r="B920" s="535"/>
      <c r="C920" s="3"/>
      <c r="D920" s="535"/>
      <c r="E920" s="3"/>
      <c r="F920" s="3"/>
      <c r="G920" s="3"/>
      <c r="H920" s="3"/>
      <c r="I920" s="3"/>
      <c r="J920" s="3"/>
      <c r="K920" s="3"/>
      <c r="L920" s="536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>
      <c r="A921" s="535"/>
      <c r="B921" s="535"/>
      <c r="C921" s="3"/>
      <c r="D921" s="535"/>
      <c r="E921" s="3"/>
      <c r="F921" s="3"/>
      <c r="G921" s="3"/>
      <c r="H921" s="3"/>
      <c r="I921" s="3"/>
      <c r="J921" s="3"/>
      <c r="K921" s="3"/>
      <c r="L921" s="536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>
      <c r="A922" s="535"/>
      <c r="B922" s="535"/>
      <c r="C922" s="3"/>
      <c r="D922" s="535"/>
      <c r="E922" s="3"/>
      <c r="F922" s="3"/>
      <c r="G922" s="3"/>
      <c r="H922" s="3"/>
      <c r="I922" s="3"/>
      <c r="J922" s="3"/>
      <c r="K922" s="3"/>
      <c r="L922" s="536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>
      <c r="A923" s="535"/>
      <c r="B923" s="535"/>
      <c r="C923" s="3"/>
      <c r="D923" s="535"/>
      <c r="E923" s="3"/>
      <c r="F923" s="3"/>
      <c r="G923" s="3"/>
      <c r="H923" s="3"/>
      <c r="I923" s="3"/>
      <c r="J923" s="3"/>
      <c r="K923" s="3"/>
      <c r="L923" s="536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>
      <c r="A924" s="535"/>
      <c r="B924" s="535"/>
      <c r="C924" s="3"/>
      <c r="D924" s="535"/>
      <c r="E924" s="3"/>
      <c r="F924" s="3"/>
      <c r="G924" s="3"/>
      <c r="H924" s="3"/>
      <c r="I924" s="3"/>
      <c r="J924" s="3"/>
      <c r="K924" s="3"/>
      <c r="L924" s="536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>
      <c r="A925" s="535"/>
      <c r="B925" s="535"/>
      <c r="C925" s="3"/>
      <c r="D925" s="535"/>
      <c r="E925" s="3"/>
      <c r="F925" s="3"/>
      <c r="G925" s="3"/>
      <c r="H925" s="3"/>
      <c r="I925" s="3"/>
      <c r="J925" s="3"/>
      <c r="K925" s="3"/>
      <c r="L925" s="536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>
      <c r="A926" s="535"/>
      <c r="B926" s="535"/>
      <c r="C926" s="3"/>
      <c r="D926" s="535"/>
      <c r="E926" s="3"/>
      <c r="F926" s="3"/>
      <c r="G926" s="3"/>
      <c r="H926" s="3"/>
      <c r="I926" s="3"/>
      <c r="J926" s="3"/>
      <c r="K926" s="3"/>
      <c r="L926" s="536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>
      <c r="A927" s="535"/>
      <c r="B927" s="535"/>
      <c r="C927" s="3"/>
      <c r="D927" s="535"/>
      <c r="E927" s="3"/>
      <c r="F927" s="3"/>
      <c r="G927" s="3"/>
      <c r="H927" s="3"/>
      <c r="I927" s="3"/>
      <c r="J927" s="3"/>
      <c r="K927" s="3"/>
      <c r="L927" s="536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>
      <c r="A928" s="535"/>
      <c r="B928" s="535"/>
      <c r="C928" s="3"/>
      <c r="D928" s="535"/>
      <c r="E928" s="3"/>
      <c r="F928" s="3"/>
      <c r="G928" s="3"/>
      <c r="H928" s="3"/>
      <c r="I928" s="3"/>
      <c r="J928" s="3"/>
      <c r="K928" s="3"/>
      <c r="L928" s="536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>
      <c r="A929" s="535"/>
      <c r="B929" s="535"/>
      <c r="C929" s="3"/>
      <c r="D929" s="535"/>
      <c r="E929" s="3"/>
      <c r="F929" s="3"/>
      <c r="G929" s="3"/>
      <c r="H929" s="3"/>
      <c r="I929" s="3"/>
      <c r="J929" s="3"/>
      <c r="K929" s="3"/>
      <c r="L929" s="536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>
      <c r="A930" s="535"/>
      <c r="B930" s="535"/>
      <c r="C930" s="3"/>
      <c r="D930" s="535"/>
      <c r="E930" s="3"/>
      <c r="F930" s="3"/>
      <c r="G930" s="3"/>
      <c r="H930" s="3"/>
      <c r="I930" s="3"/>
      <c r="J930" s="3"/>
      <c r="K930" s="3"/>
      <c r="L930" s="536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>
      <c r="A931" s="535"/>
      <c r="B931" s="535"/>
      <c r="C931" s="3"/>
      <c r="D931" s="535"/>
      <c r="E931" s="3"/>
      <c r="F931" s="3"/>
      <c r="G931" s="3"/>
      <c r="H931" s="3"/>
      <c r="I931" s="3"/>
      <c r="J931" s="3"/>
      <c r="K931" s="3"/>
      <c r="L931" s="536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>
      <c r="A932" s="535"/>
      <c r="B932" s="535"/>
      <c r="C932" s="3"/>
      <c r="D932" s="535"/>
      <c r="E932" s="3"/>
      <c r="F932" s="3"/>
      <c r="G932" s="3"/>
      <c r="H932" s="3"/>
      <c r="I932" s="3"/>
      <c r="J932" s="3"/>
      <c r="K932" s="3"/>
      <c r="L932" s="536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>
      <c r="A933" s="535"/>
      <c r="B933" s="535"/>
      <c r="C933" s="3"/>
      <c r="D933" s="535"/>
      <c r="E933" s="3"/>
      <c r="F933" s="3"/>
      <c r="G933" s="3"/>
      <c r="H933" s="3"/>
      <c r="I933" s="3"/>
      <c r="J933" s="3"/>
      <c r="K933" s="3"/>
      <c r="L933" s="536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>
      <c r="A934" s="535"/>
      <c r="B934" s="535"/>
      <c r="C934" s="3"/>
      <c r="D934" s="535"/>
      <c r="E934" s="3"/>
      <c r="F934" s="3"/>
      <c r="G934" s="3"/>
      <c r="H934" s="3"/>
      <c r="I934" s="3"/>
      <c r="J934" s="3"/>
      <c r="K934" s="3"/>
      <c r="L934" s="536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>
      <c r="A935" s="535"/>
      <c r="B935" s="535"/>
      <c r="C935" s="3"/>
      <c r="D935" s="535"/>
      <c r="E935" s="3"/>
      <c r="F935" s="3"/>
      <c r="G935" s="3"/>
      <c r="H935" s="3"/>
      <c r="I935" s="3"/>
      <c r="J935" s="3"/>
      <c r="K935" s="3"/>
      <c r="L935" s="536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>
      <c r="A936" s="535"/>
      <c r="B936" s="535"/>
      <c r="C936" s="3"/>
      <c r="D936" s="535"/>
      <c r="E936" s="3"/>
      <c r="F936" s="3"/>
      <c r="G936" s="3"/>
      <c r="H936" s="3"/>
      <c r="I936" s="3"/>
      <c r="J936" s="3"/>
      <c r="K936" s="3"/>
      <c r="L936" s="536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>
      <c r="A937" s="535"/>
      <c r="B937" s="535"/>
      <c r="C937" s="3"/>
      <c r="D937" s="535"/>
      <c r="E937" s="3"/>
      <c r="F937" s="3"/>
      <c r="G937" s="3"/>
      <c r="H937" s="3"/>
      <c r="I937" s="3"/>
      <c r="J937" s="3"/>
      <c r="K937" s="3"/>
      <c r="L937" s="536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>
      <c r="A938" s="535"/>
      <c r="B938" s="535"/>
      <c r="C938" s="3"/>
      <c r="D938" s="535"/>
      <c r="E938" s="3"/>
      <c r="F938" s="3"/>
      <c r="G938" s="3"/>
      <c r="H938" s="3"/>
      <c r="I938" s="3"/>
      <c r="J938" s="3"/>
      <c r="K938" s="3"/>
      <c r="L938" s="536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>
      <c r="A939" s="535"/>
      <c r="B939" s="535"/>
      <c r="C939" s="3"/>
      <c r="D939" s="535"/>
      <c r="E939" s="3"/>
      <c r="F939" s="3"/>
      <c r="G939" s="3"/>
      <c r="H939" s="3"/>
      <c r="I939" s="3"/>
      <c r="J939" s="3"/>
      <c r="K939" s="3"/>
      <c r="L939" s="536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>
      <c r="A940" s="535"/>
      <c r="B940" s="535"/>
      <c r="C940" s="3"/>
      <c r="D940" s="535"/>
      <c r="E940" s="3"/>
      <c r="F940" s="3"/>
      <c r="G940" s="3"/>
      <c r="H940" s="3"/>
      <c r="I940" s="3"/>
      <c r="J940" s="3"/>
      <c r="K940" s="3"/>
      <c r="L940" s="536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>
      <c r="A941" s="535"/>
      <c r="B941" s="535"/>
      <c r="C941" s="3"/>
      <c r="D941" s="535"/>
      <c r="E941" s="3"/>
      <c r="F941" s="3"/>
      <c r="G941" s="3"/>
      <c r="H941" s="3"/>
      <c r="I941" s="3"/>
      <c r="J941" s="3"/>
      <c r="K941" s="3"/>
      <c r="L941" s="536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>
      <c r="A942" s="535"/>
      <c r="B942" s="535"/>
      <c r="C942" s="3"/>
      <c r="D942" s="535"/>
      <c r="E942" s="3"/>
      <c r="F942" s="3"/>
      <c r="G942" s="3"/>
      <c r="H942" s="3"/>
      <c r="I942" s="3"/>
      <c r="J942" s="3"/>
      <c r="K942" s="3"/>
      <c r="L942" s="536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>
      <c r="A943" s="535"/>
      <c r="B943" s="535"/>
      <c r="C943" s="3"/>
      <c r="D943" s="535"/>
      <c r="E943" s="3"/>
      <c r="F943" s="3"/>
      <c r="G943" s="3"/>
      <c r="H943" s="3"/>
      <c r="I943" s="3"/>
      <c r="J943" s="3"/>
      <c r="K943" s="3"/>
      <c r="L943" s="536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>
      <c r="A944" s="535"/>
      <c r="B944" s="535"/>
      <c r="C944" s="3"/>
      <c r="D944" s="535"/>
      <c r="E944" s="3"/>
      <c r="F944" s="3"/>
      <c r="G944" s="3"/>
      <c r="H944" s="3"/>
      <c r="I944" s="3"/>
      <c r="J944" s="3"/>
      <c r="K944" s="3"/>
      <c r="L944" s="536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>
      <c r="A945" s="535"/>
      <c r="B945" s="535"/>
      <c r="C945" s="3"/>
      <c r="D945" s="535"/>
      <c r="E945" s="3"/>
      <c r="F945" s="3"/>
      <c r="G945" s="3"/>
      <c r="H945" s="3"/>
      <c r="I945" s="3"/>
      <c r="J945" s="3"/>
      <c r="K945" s="3"/>
      <c r="L945" s="536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>
      <c r="A946" s="535"/>
      <c r="B946" s="535"/>
      <c r="C946" s="3"/>
      <c r="D946" s="535"/>
      <c r="E946" s="3"/>
      <c r="F946" s="3"/>
      <c r="G946" s="3"/>
      <c r="H946" s="3"/>
      <c r="I946" s="3"/>
      <c r="J946" s="3"/>
      <c r="K946" s="3"/>
      <c r="L946" s="536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>
      <c r="A947" s="535"/>
      <c r="B947" s="535"/>
      <c r="C947" s="3"/>
      <c r="D947" s="535"/>
      <c r="E947" s="3"/>
      <c r="F947" s="3"/>
      <c r="G947" s="3"/>
      <c r="H947" s="3"/>
      <c r="I947" s="3"/>
      <c r="J947" s="3"/>
      <c r="K947" s="3"/>
      <c r="L947" s="536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>
      <c r="A948" s="535"/>
      <c r="B948" s="535"/>
      <c r="C948" s="3"/>
      <c r="D948" s="535"/>
      <c r="E948" s="3"/>
      <c r="F948" s="3"/>
      <c r="G948" s="3"/>
      <c r="H948" s="3"/>
      <c r="I948" s="3"/>
      <c r="J948" s="3"/>
      <c r="K948" s="3"/>
      <c r="L948" s="536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>
      <c r="A949" s="535"/>
      <c r="B949" s="535"/>
      <c r="C949" s="3"/>
      <c r="D949" s="535"/>
      <c r="E949" s="3"/>
      <c r="F949" s="3"/>
      <c r="G949" s="3"/>
      <c r="H949" s="3"/>
      <c r="I949" s="3"/>
      <c r="J949" s="3"/>
      <c r="K949" s="3"/>
      <c r="L949" s="536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>
      <c r="A950" s="535"/>
      <c r="B950" s="535"/>
      <c r="C950" s="3"/>
      <c r="D950" s="535"/>
      <c r="E950" s="3"/>
      <c r="F950" s="3"/>
      <c r="G950" s="3"/>
      <c r="H950" s="3"/>
      <c r="I950" s="3"/>
      <c r="J950" s="3"/>
      <c r="K950" s="3"/>
      <c r="L950" s="536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>
      <c r="A951" s="535"/>
      <c r="B951" s="535"/>
      <c r="C951" s="3"/>
      <c r="D951" s="535"/>
      <c r="E951" s="3"/>
      <c r="F951" s="3"/>
      <c r="G951" s="3"/>
      <c r="H951" s="3"/>
      <c r="I951" s="3"/>
      <c r="J951" s="3"/>
      <c r="K951" s="3"/>
      <c r="L951" s="536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>
      <c r="A952" s="535"/>
      <c r="B952" s="535"/>
      <c r="C952" s="3"/>
      <c r="D952" s="535"/>
      <c r="E952" s="3"/>
      <c r="F952" s="3"/>
      <c r="G952" s="3"/>
      <c r="H952" s="3"/>
      <c r="I952" s="3"/>
      <c r="J952" s="3"/>
      <c r="K952" s="3"/>
      <c r="L952" s="536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>
      <c r="A953" s="535"/>
      <c r="B953" s="535"/>
      <c r="C953" s="3"/>
      <c r="D953" s="535"/>
      <c r="E953" s="3"/>
      <c r="F953" s="3"/>
      <c r="G953" s="3"/>
      <c r="H953" s="3"/>
      <c r="I953" s="3"/>
      <c r="J953" s="3"/>
      <c r="K953" s="3"/>
      <c r="L953" s="536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>
      <c r="A954" s="535"/>
      <c r="B954" s="535"/>
      <c r="C954" s="3"/>
      <c r="D954" s="535"/>
      <c r="E954" s="3"/>
      <c r="F954" s="3"/>
      <c r="G954" s="3"/>
      <c r="H954" s="3"/>
      <c r="I954" s="3"/>
      <c r="J954" s="3"/>
      <c r="K954" s="3"/>
      <c r="L954" s="536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>
      <c r="A955" s="535"/>
      <c r="B955" s="535"/>
      <c r="C955" s="3"/>
      <c r="D955" s="535"/>
      <c r="E955" s="3"/>
      <c r="F955" s="3"/>
      <c r="G955" s="3"/>
      <c r="H955" s="3"/>
      <c r="I955" s="3"/>
      <c r="J955" s="3"/>
      <c r="K955" s="3"/>
      <c r="L955" s="536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>
      <c r="A956" s="535"/>
      <c r="B956" s="535"/>
      <c r="C956" s="3"/>
      <c r="D956" s="535"/>
      <c r="E956" s="3"/>
      <c r="F956" s="3"/>
      <c r="G956" s="3"/>
      <c r="H956" s="3"/>
      <c r="I956" s="3"/>
      <c r="J956" s="3"/>
      <c r="K956" s="3"/>
      <c r="L956" s="536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>
      <c r="A957" s="535"/>
      <c r="B957" s="535"/>
      <c r="C957" s="3"/>
      <c r="D957" s="535"/>
      <c r="E957" s="3"/>
      <c r="F957" s="3"/>
      <c r="G957" s="3"/>
      <c r="H957" s="3"/>
      <c r="I957" s="3"/>
      <c r="J957" s="3"/>
      <c r="K957" s="3"/>
      <c r="L957" s="536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>
      <c r="A958" s="535"/>
      <c r="B958" s="535"/>
      <c r="C958" s="3"/>
      <c r="D958" s="535"/>
      <c r="E958" s="3"/>
      <c r="F958" s="3"/>
      <c r="G958" s="3"/>
      <c r="H958" s="3"/>
      <c r="I958" s="3"/>
      <c r="J958" s="3"/>
      <c r="K958" s="3"/>
      <c r="L958" s="536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>
      <c r="A959" s="535"/>
      <c r="B959" s="535"/>
      <c r="C959" s="3"/>
      <c r="D959" s="535"/>
      <c r="E959" s="3"/>
      <c r="F959" s="3"/>
      <c r="G959" s="3"/>
      <c r="H959" s="3"/>
      <c r="I959" s="3"/>
      <c r="J959" s="3"/>
      <c r="K959" s="3"/>
      <c r="L959" s="536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>
      <c r="A960" s="535"/>
      <c r="B960" s="535"/>
      <c r="C960" s="3"/>
      <c r="D960" s="535"/>
      <c r="E960" s="3"/>
      <c r="F960" s="3"/>
      <c r="G960" s="3"/>
      <c r="H960" s="3"/>
      <c r="I960" s="3"/>
      <c r="J960" s="3"/>
      <c r="K960" s="3"/>
      <c r="L960" s="536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>
      <c r="A961" s="535"/>
      <c r="B961" s="535"/>
      <c r="C961" s="3"/>
      <c r="D961" s="535"/>
      <c r="E961" s="3"/>
      <c r="F961" s="3"/>
      <c r="G961" s="3"/>
      <c r="H961" s="3"/>
      <c r="I961" s="3"/>
      <c r="J961" s="3"/>
      <c r="K961" s="3"/>
      <c r="L961" s="536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>
      <c r="A962" s="535"/>
      <c r="B962" s="535"/>
      <c r="C962" s="3"/>
      <c r="D962" s="535"/>
      <c r="E962" s="3"/>
      <c r="F962" s="3"/>
      <c r="G962" s="3"/>
      <c r="H962" s="3"/>
      <c r="I962" s="3"/>
      <c r="J962" s="3"/>
      <c r="K962" s="3"/>
      <c r="L962" s="536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>
      <c r="A963" s="535"/>
      <c r="B963" s="535"/>
      <c r="C963" s="3"/>
      <c r="D963" s="535"/>
      <c r="E963" s="3"/>
      <c r="F963" s="3"/>
      <c r="G963" s="3"/>
      <c r="H963" s="3"/>
      <c r="I963" s="3"/>
      <c r="J963" s="3"/>
      <c r="K963" s="3"/>
      <c r="L963" s="536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>
      <c r="A964" s="535"/>
      <c r="B964" s="535"/>
      <c r="C964" s="3"/>
      <c r="D964" s="535"/>
      <c r="E964" s="3"/>
      <c r="F964" s="3"/>
      <c r="G964" s="3"/>
      <c r="H964" s="3"/>
      <c r="I964" s="3"/>
      <c r="J964" s="3"/>
      <c r="K964" s="3"/>
      <c r="L964" s="536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>
      <c r="A965" s="535"/>
      <c r="B965" s="535"/>
      <c r="C965" s="3"/>
      <c r="D965" s="535"/>
      <c r="E965" s="3"/>
      <c r="F965" s="3"/>
      <c r="G965" s="3"/>
      <c r="H965" s="3"/>
      <c r="I965" s="3"/>
      <c r="J965" s="3"/>
      <c r="K965" s="3"/>
      <c r="L965" s="536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>
      <c r="A966" s="535"/>
      <c r="B966" s="535"/>
      <c r="C966" s="3"/>
      <c r="D966" s="535"/>
      <c r="E966" s="3"/>
      <c r="F966" s="3"/>
      <c r="G966" s="3"/>
      <c r="H966" s="3"/>
      <c r="I966" s="3"/>
      <c r="J966" s="3"/>
      <c r="K966" s="3"/>
      <c r="L966" s="536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>
      <c r="A967" s="535"/>
      <c r="B967" s="535"/>
      <c r="C967" s="3"/>
      <c r="D967" s="535"/>
      <c r="E967" s="3"/>
      <c r="F967" s="3"/>
      <c r="G967" s="3"/>
      <c r="H967" s="3"/>
      <c r="I967" s="3"/>
      <c r="J967" s="3"/>
      <c r="K967" s="3"/>
      <c r="L967" s="536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>
      <c r="A968" s="535"/>
      <c r="B968" s="535"/>
      <c r="C968" s="3"/>
      <c r="D968" s="535"/>
      <c r="E968" s="3"/>
      <c r="F968" s="3"/>
      <c r="G968" s="3"/>
      <c r="H968" s="3"/>
      <c r="I968" s="3"/>
      <c r="J968" s="3"/>
      <c r="K968" s="3"/>
      <c r="L968" s="536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>
      <c r="A969" s="535"/>
      <c r="B969" s="535"/>
      <c r="C969" s="3"/>
      <c r="D969" s="535"/>
      <c r="E969" s="3"/>
      <c r="F969" s="3"/>
      <c r="G969" s="3"/>
      <c r="H969" s="3"/>
      <c r="I969" s="3"/>
      <c r="J969" s="3"/>
      <c r="K969" s="3"/>
      <c r="L969" s="536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>
      <c r="A970" s="535"/>
      <c r="B970" s="535"/>
      <c r="C970" s="3"/>
      <c r="D970" s="535"/>
      <c r="E970" s="3"/>
      <c r="F970" s="3"/>
      <c r="G970" s="3"/>
      <c r="H970" s="3"/>
      <c r="I970" s="3"/>
      <c r="J970" s="3"/>
      <c r="K970" s="3"/>
      <c r="L970" s="536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>
      <c r="A971" s="535"/>
      <c r="B971" s="535"/>
      <c r="C971" s="3"/>
      <c r="D971" s="535"/>
      <c r="E971" s="3"/>
      <c r="F971" s="3"/>
      <c r="G971" s="3"/>
      <c r="H971" s="3"/>
      <c r="I971" s="3"/>
      <c r="J971" s="3"/>
      <c r="K971" s="3"/>
      <c r="L971" s="536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>
      <c r="A972" s="535"/>
      <c r="B972" s="535"/>
      <c r="C972" s="3"/>
      <c r="D972" s="535"/>
      <c r="E972" s="3"/>
      <c r="F972" s="3"/>
      <c r="G972" s="3"/>
      <c r="H972" s="3"/>
      <c r="I972" s="3"/>
      <c r="J972" s="3"/>
      <c r="K972" s="3"/>
      <c r="L972" s="536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>
      <c r="A973" s="535"/>
      <c r="B973" s="535"/>
      <c r="C973" s="3"/>
      <c r="D973" s="535"/>
      <c r="E973" s="3"/>
      <c r="F973" s="3"/>
      <c r="G973" s="3"/>
      <c r="H973" s="3"/>
      <c r="I973" s="3"/>
      <c r="J973" s="3"/>
      <c r="K973" s="3"/>
      <c r="L973" s="536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>
      <c r="A974" s="535"/>
      <c r="B974" s="535"/>
      <c r="C974" s="3"/>
      <c r="D974" s="535"/>
      <c r="E974" s="3"/>
      <c r="F974" s="3"/>
      <c r="G974" s="3"/>
      <c r="H974" s="3"/>
      <c r="I974" s="3"/>
      <c r="J974" s="3"/>
      <c r="K974" s="3"/>
      <c r="L974" s="536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>
      <c r="A975" s="535"/>
      <c r="B975" s="535"/>
      <c r="C975" s="3"/>
      <c r="D975" s="535"/>
      <c r="E975" s="3"/>
      <c r="F975" s="3"/>
      <c r="G975" s="3"/>
      <c r="H975" s="3"/>
      <c r="I975" s="3"/>
      <c r="J975" s="3"/>
      <c r="K975" s="3"/>
      <c r="L975" s="536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>
      <c r="A976" s="535"/>
      <c r="B976" s="535"/>
      <c r="C976" s="3"/>
      <c r="D976" s="535"/>
      <c r="E976" s="3"/>
      <c r="F976" s="3"/>
      <c r="G976" s="3"/>
      <c r="H976" s="3"/>
      <c r="I976" s="3"/>
      <c r="J976" s="3"/>
      <c r="K976" s="3"/>
      <c r="L976" s="536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>
      <c r="A977" s="535"/>
      <c r="B977" s="535"/>
      <c r="C977" s="3"/>
      <c r="D977" s="535"/>
      <c r="E977" s="3"/>
      <c r="F977" s="3"/>
      <c r="G977" s="3"/>
      <c r="H977" s="3"/>
      <c r="I977" s="3"/>
      <c r="J977" s="3"/>
      <c r="K977" s="3"/>
      <c r="L977" s="536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>
      <c r="A978" s="535"/>
      <c r="B978" s="535"/>
      <c r="C978" s="3"/>
      <c r="D978" s="535"/>
      <c r="E978" s="3"/>
      <c r="F978" s="3"/>
      <c r="G978" s="3"/>
      <c r="H978" s="3"/>
      <c r="I978" s="3"/>
      <c r="J978" s="3"/>
      <c r="K978" s="3"/>
      <c r="L978" s="536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>
      <c r="A979" s="535"/>
      <c r="B979" s="535"/>
      <c r="C979" s="3"/>
      <c r="D979" s="535"/>
      <c r="E979" s="3"/>
      <c r="F979" s="3"/>
      <c r="G979" s="3"/>
      <c r="H979" s="3"/>
      <c r="I979" s="3"/>
      <c r="J979" s="3"/>
      <c r="K979" s="3"/>
      <c r="L979" s="536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>
      <c r="A980" s="535"/>
      <c r="B980" s="535"/>
      <c r="C980" s="3"/>
      <c r="D980" s="535"/>
      <c r="E980" s="3"/>
      <c r="F980" s="3"/>
      <c r="G980" s="3"/>
      <c r="H980" s="3"/>
      <c r="I980" s="3"/>
      <c r="J980" s="3"/>
      <c r="K980" s="3"/>
      <c r="L980" s="536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>
      <c r="A981" s="535"/>
      <c r="B981" s="535"/>
      <c r="C981" s="3"/>
      <c r="D981" s="535"/>
      <c r="E981" s="3"/>
      <c r="F981" s="3"/>
      <c r="G981" s="3"/>
      <c r="H981" s="3"/>
      <c r="I981" s="3"/>
      <c r="J981" s="3"/>
      <c r="K981" s="3"/>
      <c r="L981" s="536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>
      <c r="A982" s="535"/>
      <c r="B982" s="535"/>
      <c r="C982" s="3"/>
      <c r="D982" s="535"/>
      <c r="E982" s="3"/>
      <c r="F982" s="3"/>
      <c r="G982" s="3"/>
      <c r="H982" s="3"/>
      <c r="I982" s="3"/>
      <c r="J982" s="3"/>
      <c r="K982" s="3"/>
      <c r="L982" s="536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>
      <c r="A983" s="535"/>
      <c r="B983" s="535"/>
      <c r="C983" s="3"/>
      <c r="D983" s="535"/>
      <c r="E983" s="3"/>
      <c r="F983" s="3"/>
      <c r="G983" s="3"/>
      <c r="H983" s="3"/>
      <c r="I983" s="3"/>
      <c r="J983" s="3"/>
      <c r="K983" s="3"/>
      <c r="L983" s="536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>
      <c r="A984" s="535"/>
      <c r="B984" s="535"/>
      <c r="C984" s="3"/>
      <c r="D984" s="535"/>
      <c r="E984" s="3"/>
      <c r="F984" s="3"/>
      <c r="G984" s="3"/>
      <c r="H984" s="3"/>
      <c r="I984" s="3"/>
      <c r="J984" s="3"/>
      <c r="K984" s="3"/>
      <c r="L984" s="536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>
      <c r="A985" s="535"/>
      <c r="B985" s="535"/>
      <c r="C985" s="3"/>
      <c r="D985" s="535"/>
      <c r="E985" s="3"/>
      <c r="F985" s="3"/>
      <c r="G985" s="3"/>
      <c r="H985" s="3"/>
      <c r="I985" s="3"/>
      <c r="J985" s="3"/>
      <c r="K985" s="3"/>
      <c r="L985" s="536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>
      <c r="A986" s="535"/>
      <c r="B986" s="535"/>
      <c r="C986" s="3"/>
      <c r="D986" s="535"/>
      <c r="E986" s="3"/>
      <c r="F986" s="3"/>
      <c r="G986" s="3"/>
      <c r="H986" s="3"/>
      <c r="I986" s="3"/>
      <c r="J986" s="3"/>
      <c r="K986" s="3"/>
      <c r="L986" s="536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>
      <c r="A987" s="535"/>
      <c r="B987" s="535"/>
      <c r="C987" s="3"/>
      <c r="D987" s="535"/>
      <c r="E987" s="3"/>
      <c r="F987" s="3"/>
      <c r="G987" s="3"/>
      <c r="H987" s="3"/>
      <c r="I987" s="3"/>
      <c r="J987" s="3"/>
      <c r="K987" s="3"/>
      <c r="L987" s="536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>
      <c r="A988" s="535"/>
      <c r="B988" s="535"/>
      <c r="C988" s="3"/>
      <c r="D988" s="535"/>
      <c r="E988" s="3"/>
      <c r="F988" s="3"/>
      <c r="G988" s="3"/>
      <c r="H988" s="3"/>
      <c r="I988" s="3"/>
      <c r="J988" s="3"/>
      <c r="K988" s="3"/>
      <c r="L988" s="536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>
      <c r="A989" s="535"/>
      <c r="B989" s="535"/>
      <c r="C989" s="3"/>
      <c r="D989" s="535"/>
      <c r="E989" s="3"/>
      <c r="F989" s="3"/>
      <c r="G989" s="3"/>
      <c r="H989" s="3"/>
      <c r="I989" s="3"/>
      <c r="J989" s="3"/>
      <c r="K989" s="3"/>
      <c r="L989" s="536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>
      <c r="A990" s="535"/>
      <c r="B990" s="535"/>
      <c r="C990" s="3"/>
      <c r="D990" s="535"/>
      <c r="E990" s="3"/>
      <c r="F990" s="3"/>
      <c r="G990" s="3"/>
      <c r="H990" s="3"/>
      <c r="I990" s="3"/>
      <c r="J990" s="3"/>
      <c r="K990" s="3"/>
      <c r="L990" s="536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>
      <c r="A991" s="535"/>
      <c r="B991" s="535"/>
      <c r="C991" s="3"/>
      <c r="D991" s="535"/>
      <c r="E991" s="3"/>
      <c r="F991" s="3"/>
      <c r="G991" s="3"/>
      <c r="H991" s="3"/>
      <c r="I991" s="3"/>
      <c r="J991" s="3"/>
      <c r="K991" s="3"/>
      <c r="L991" s="536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>
      <c r="A992" s="535"/>
      <c r="B992" s="535"/>
      <c r="C992" s="3"/>
      <c r="D992" s="535"/>
      <c r="E992" s="3"/>
      <c r="F992" s="3"/>
      <c r="G992" s="3"/>
      <c r="H992" s="3"/>
      <c r="I992" s="3"/>
      <c r="J992" s="3"/>
      <c r="K992" s="3"/>
      <c r="L992" s="536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>
      <c r="A993" s="535"/>
      <c r="B993" s="535"/>
      <c r="C993" s="3"/>
      <c r="D993" s="535"/>
      <c r="E993" s="3"/>
      <c r="F993" s="3"/>
      <c r="G993" s="3"/>
      <c r="H993" s="3"/>
      <c r="I993" s="3"/>
      <c r="J993" s="3"/>
      <c r="K993" s="3"/>
      <c r="L993" s="536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>
      <c r="A994" s="535"/>
      <c r="B994" s="535"/>
      <c r="C994" s="3"/>
      <c r="D994" s="535"/>
      <c r="E994" s="3"/>
      <c r="F994" s="3"/>
      <c r="G994" s="3"/>
      <c r="H994" s="3"/>
      <c r="I994" s="3"/>
      <c r="J994" s="3"/>
      <c r="K994" s="3"/>
      <c r="L994" s="536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>
      <c r="A995" s="535"/>
      <c r="B995" s="535"/>
      <c r="C995" s="3"/>
      <c r="D995" s="535"/>
      <c r="E995" s="3"/>
      <c r="F995" s="3"/>
      <c r="G995" s="3"/>
      <c r="H995" s="3"/>
      <c r="I995" s="3"/>
      <c r="J995" s="3"/>
      <c r="K995" s="3"/>
      <c r="L995" s="536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>
      <c r="A996" s="535"/>
      <c r="B996" s="535"/>
      <c r="C996" s="3"/>
      <c r="D996" s="535"/>
      <c r="E996" s="3"/>
      <c r="F996" s="3"/>
      <c r="G996" s="3"/>
      <c r="H996" s="3"/>
      <c r="I996" s="3"/>
      <c r="J996" s="3"/>
      <c r="K996" s="3"/>
      <c r="L996" s="536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>
      <c r="A997" s="535"/>
      <c r="B997" s="535"/>
      <c r="C997" s="3"/>
      <c r="D997" s="535"/>
      <c r="E997" s="3"/>
      <c r="F997" s="3"/>
      <c r="G997" s="3"/>
      <c r="H997" s="3"/>
      <c r="I997" s="3"/>
      <c r="J997" s="3"/>
      <c r="K997" s="3"/>
      <c r="L997" s="536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>
      <c r="A998" s="535"/>
      <c r="B998" s="535"/>
      <c r="C998" s="3"/>
      <c r="D998" s="535"/>
      <c r="E998" s="3"/>
      <c r="F998" s="3"/>
      <c r="G998" s="3"/>
      <c r="H998" s="3"/>
      <c r="I998" s="3"/>
      <c r="J998" s="3"/>
      <c r="K998" s="3"/>
      <c r="L998" s="536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>
      <c r="A999" s="535"/>
      <c r="B999" s="535"/>
      <c r="C999" s="3"/>
      <c r="D999" s="535"/>
      <c r="E999" s="3"/>
      <c r="F999" s="3"/>
      <c r="G999" s="3"/>
      <c r="H999" s="3"/>
      <c r="I999" s="3"/>
      <c r="J999" s="3"/>
      <c r="K999" s="3"/>
      <c r="L999" s="536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>
      <c r="A1000" s="535"/>
      <c r="B1000" s="535"/>
      <c r="C1000" s="3"/>
      <c r="D1000" s="535"/>
      <c r="E1000" s="3"/>
      <c r="F1000" s="3"/>
      <c r="G1000" s="3"/>
      <c r="H1000" s="3"/>
      <c r="I1000" s="3"/>
      <c r="J1000" s="3"/>
      <c r="K1000" s="3"/>
      <c r="L1000" s="536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  <row r="1001">
      <c r="A1001" s="535"/>
      <c r="B1001" s="535"/>
      <c r="C1001" s="3"/>
      <c r="D1001" s="535"/>
      <c r="E1001" s="3"/>
      <c r="F1001" s="3"/>
      <c r="G1001" s="3"/>
      <c r="H1001" s="3"/>
      <c r="I1001" s="3"/>
      <c r="J1001" s="3"/>
      <c r="K1001" s="3"/>
      <c r="L1001" s="536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</row>
    <row r="1002">
      <c r="A1002" s="535"/>
      <c r="B1002" s="535"/>
      <c r="C1002" s="3"/>
      <c r="D1002" s="535"/>
      <c r="E1002" s="3"/>
      <c r="F1002" s="3"/>
      <c r="G1002" s="3"/>
      <c r="H1002" s="3"/>
      <c r="I1002" s="3"/>
      <c r="J1002" s="3"/>
      <c r="K1002" s="3"/>
      <c r="L1002" s="536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</row>
    <row r="1003">
      <c r="A1003" s="535"/>
      <c r="B1003" s="535"/>
      <c r="C1003" s="3"/>
      <c r="D1003" s="535"/>
      <c r="E1003" s="3"/>
      <c r="F1003" s="3"/>
      <c r="G1003" s="3"/>
      <c r="H1003" s="3"/>
      <c r="I1003" s="3"/>
      <c r="J1003" s="3"/>
      <c r="K1003" s="3"/>
      <c r="L1003" s="536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</row>
    <row r="1004">
      <c r="A1004" s="535"/>
      <c r="B1004" s="535"/>
      <c r="C1004" s="3"/>
      <c r="D1004" s="535"/>
      <c r="E1004" s="3"/>
      <c r="F1004" s="3"/>
      <c r="G1004" s="3"/>
      <c r="H1004" s="3"/>
      <c r="I1004" s="3"/>
      <c r="J1004" s="3"/>
      <c r="K1004" s="3"/>
      <c r="L1004" s="536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</row>
    <row r="1005">
      <c r="A1005" s="535"/>
      <c r="B1005" s="535"/>
      <c r="C1005" s="3"/>
      <c r="D1005" s="535"/>
      <c r="E1005" s="3"/>
      <c r="F1005" s="3"/>
      <c r="G1005" s="3"/>
      <c r="H1005" s="3"/>
      <c r="I1005" s="3"/>
      <c r="J1005" s="3"/>
      <c r="K1005" s="3"/>
      <c r="L1005" s="536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</row>
    <row r="1006">
      <c r="A1006" s="535"/>
      <c r="B1006" s="535"/>
      <c r="C1006" s="3"/>
      <c r="D1006" s="535"/>
      <c r="E1006" s="3"/>
      <c r="F1006" s="3"/>
      <c r="G1006" s="3"/>
      <c r="H1006" s="3"/>
      <c r="I1006" s="3"/>
      <c r="J1006" s="3"/>
      <c r="K1006" s="3"/>
      <c r="L1006" s="536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</row>
    <row r="1007">
      <c r="A1007" s="535"/>
      <c r="B1007" s="535"/>
      <c r="C1007" s="3"/>
      <c r="D1007" s="535"/>
      <c r="E1007" s="3"/>
      <c r="F1007" s="3"/>
      <c r="G1007" s="3"/>
      <c r="H1007" s="3"/>
      <c r="I1007" s="3"/>
      <c r="J1007" s="3"/>
      <c r="K1007" s="3"/>
      <c r="L1007" s="536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</row>
    <row r="1008">
      <c r="A1008" s="535"/>
      <c r="B1008" s="535"/>
      <c r="C1008" s="3"/>
      <c r="D1008" s="535"/>
      <c r="E1008" s="3"/>
      <c r="F1008" s="3"/>
      <c r="G1008" s="3"/>
      <c r="H1008" s="3"/>
      <c r="I1008" s="3"/>
      <c r="J1008" s="3"/>
      <c r="K1008" s="3"/>
      <c r="L1008" s="536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</row>
    <row r="1009">
      <c r="A1009" s="535"/>
      <c r="B1009" s="535"/>
      <c r="C1009" s="3"/>
      <c r="D1009" s="535"/>
      <c r="E1009" s="3"/>
      <c r="F1009" s="3"/>
      <c r="G1009" s="3"/>
      <c r="H1009" s="3"/>
      <c r="I1009" s="3"/>
      <c r="J1009" s="3"/>
      <c r="K1009" s="3"/>
      <c r="L1009" s="536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</row>
    <row r="1010">
      <c r="A1010" s="535"/>
      <c r="B1010" s="535"/>
      <c r="C1010" s="3"/>
      <c r="D1010" s="535"/>
      <c r="E1010" s="3"/>
      <c r="F1010" s="3"/>
      <c r="G1010" s="3"/>
      <c r="H1010" s="3"/>
      <c r="I1010" s="3"/>
      <c r="J1010" s="3"/>
      <c r="K1010" s="3"/>
      <c r="L1010" s="536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</row>
    <row r="1011">
      <c r="A1011" s="535"/>
      <c r="B1011" s="535"/>
      <c r="C1011" s="3"/>
      <c r="D1011" s="535"/>
      <c r="E1011" s="3"/>
      <c r="F1011" s="3"/>
      <c r="G1011" s="3"/>
      <c r="H1011" s="3"/>
      <c r="I1011" s="3"/>
      <c r="J1011" s="3"/>
      <c r="K1011" s="3"/>
      <c r="L1011" s="536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</row>
    <row r="1012">
      <c r="A1012" s="535"/>
      <c r="B1012" s="535"/>
      <c r="C1012" s="3"/>
      <c r="D1012" s="535"/>
      <c r="E1012" s="3"/>
      <c r="F1012" s="3"/>
      <c r="G1012" s="3"/>
      <c r="H1012" s="3"/>
      <c r="I1012" s="3"/>
      <c r="J1012" s="3"/>
      <c r="K1012" s="3"/>
      <c r="L1012" s="536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</row>
    <row r="1013">
      <c r="A1013" s="535"/>
      <c r="B1013" s="535"/>
      <c r="C1013" s="3"/>
      <c r="D1013" s="535"/>
      <c r="E1013" s="3"/>
      <c r="F1013" s="3"/>
      <c r="G1013" s="3"/>
      <c r="H1013" s="3"/>
      <c r="I1013" s="3"/>
      <c r="J1013" s="3"/>
      <c r="K1013" s="3"/>
      <c r="L1013" s="536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</row>
    <row r="1014">
      <c r="A1014" s="535"/>
      <c r="B1014" s="535"/>
      <c r="C1014" s="3"/>
      <c r="D1014" s="535"/>
      <c r="E1014" s="3"/>
      <c r="F1014" s="3"/>
      <c r="G1014" s="3"/>
      <c r="H1014" s="3"/>
      <c r="I1014" s="3"/>
      <c r="J1014" s="3"/>
      <c r="K1014" s="3"/>
      <c r="L1014" s="536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</row>
    <row r="1015">
      <c r="A1015" s="535"/>
      <c r="B1015" s="535"/>
      <c r="C1015" s="3"/>
      <c r="D1015" s="535"/>
      <c r="E1015" s="3"/>
      <c r="F1015" s="3"/>
      <c r="G1015" s="3"/>
      <c r="H1015" s="3"/>
      <c r="I1015" s="3"/>
      <c r="J1015" s="3"/>
      <c r="K1015" s="3"/>
      <c r="L1015" s="536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</row>
    <row r="1016">
      <c r="A1016" s="535"/>
      <c r="B1016" s="535"/>
      <c r="C1016" s="3"/>
      <c r="D1016" s="535"/>
      <c r="E1016" s="3"/>
      <c r="F1016" s="3"/>
      <c r="G1016" s="3"/>
      <c r="H1016" s="3"/>
      <c r="I1016" s="3"/>
      <c r="J1016" s="3"/>
      <c r="K1016" s="3"/>
      <c r="L1016" s="536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</row>
    <row r="1017">
      <c r="A1017" s="535"/>
      <c r="B1017" s="535"/>
      <c r="C1017" s="3"/>
      <c r="D1017" s="535"/>
      <c r="E1017" s="3"/>
      <c r="F1017" s="3"/>
      <c r="G1017" s="3"/>
      <c r="H1017" s="3"/>
      <c r="I1017" s="3"/>
      <c r="J1017" s="3"/>
      <c r="K1017" s="3"/>
      <c r="L1017" s="536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</row>
    <row r="1018">
      <c r="A1018" s="535"/>
      <c r="B1018" s="535"/>
      <c r="C1018" s="3"/>
      <c r="D1018" s="535"/>
      <c r="E1018" s="3"/>
      <c r="F1018" s="3"/>
      <c r="G1018" s="3"/>
      <c r="H1018" s="3"/>
      <c r="I1018" s="3"/>
      <c r="J1018" s="3"/>
      <c r="K1018" s="3"/>
      <c r="L1018" s="536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</row>
    <row r="1019">
      <c r="A1019" s="535"/>
      <c r="B1019" s="535"/>
      <c r="C1019" s="3"/>
      <c r="D1019" s="535"/>
      <c r="E1019" s="3"/>
      <c r="F1019" s="3"/>
      <c r="G1019" s="3"/>
      <c r="H1019" s="3"/>
      <c r="I1019" s="3"/>
      <c r="J1019" s="3"/>
      <c r="K1019" s="3"/>
      <c r="L1019" s="536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</row>
    <row r="1020">
      <c r="A1020" s="535"/>
      <c r="B1020" s="535"/>
      <c r="C1020" s="3"/>
      <c r="D1020" s="535"/>
      <c r="E1020" s="3"/>
      <c r="F1020" s="3"/>
      <c r="G1020" s="3"/>
      <c r="H1020" s="3"/>
      <c r="I1020" s="3"/>
      <c r="J1020" s="3"/>
      <c r="K1020" s="3"/>
      <c r="L1020" s="536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</row>
    <row r="1021">
      <c r="A1021" s="535"/>
      <c r="B1021" s="535"/>
      <c r="C1021" s="3"/>
      <c r="D1021" s="535"/>
      <c r="E1021" s="3"/>
      <c r="F1021" s="3"/>
      <c r="G1021" s="3"/>
      <c r="H1021" s="3"/>
      <c r="I1021" s="3"/>
      <c r="J1021" s="3"/>
      <c r="K1021" s="3"/>
      <c r="L1021" s="536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</row>
    <row r="1022">
      <c r="A1022" s="535"/>
      <c r="B1022" s="535"/>
      <c r="C1022" s="3"/>
      <c r="D1022" s="535"/>
      <c r="E1022" s="3"/>
      <c r="F1022" s="3"/>
      <c r="G1022" s="3"/>
      <c r="H1022" s="3"/>
      <c r="I1022" s="3"/>
      <c r="J1022" s="3"/>
      <c r="K1022" s="3"/>
      <c r="L1022" s="536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</row>
    <row r="1023">
      <c r="A1023" s="535"/>
      <c r="B1023" s="535"/>
      <c r="C1023" s="3"/>
      <c r="D1023" s="535"/>
      <c r="E1023" s="3"/>
      <c r="F1023" s="3"/>
      <c r="G1023" s="3"/>
      <c r="H1023" s="3"/>
      <c r="I1023" s="3"/>
      <c r="J1023" s="3"/>
      <c r="K1023" s="3"/>
      <c r="L1023" s="536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</row>
    <row r="1024">
      <c r="A1024" s="535"/>
      <c r="B1024" s="535"/>
      <c r="C1024" s="3"/>
      <c r="D1024" s="535"/>
      <c r="E1024" s="3"/>
      <c r="F1024" s="3"/>
      <c r="G1024" s="3"/>
      <c r="H1024" s="3"/>
      <c r="I1024" s="3"/>
      <c r="J1024" s="3"/>
      <c r="K1024" s="3"/>
      <c r="L1024" s="536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</row>
    <row r="1025">
      <c r="A1025" s="535"/>
      <c r="B1025" s="535"/>
      <c r="C1025" s="3"/>
      <c r="D1025" s="535"/>
      <c r="E1025" s="3"/>
      <c r="F1025" s="3"/>
      <c r="G1025" s="3"/>
      <c r="H1025" s="3"/>
      <c r="I1025" s="3"/>
      <c r="J1025" s="3"/>
      <c r="K1025" s="3"/>
      <c r="L1025" s="536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</row>
    <row r="1026">
      <c r="A1026" s="535"/>
      <c r="B1026" s="535"/>
      <c r="C1026" s="3"/>
      <c r="D1026" s="535"/>
      <c r="E1026" s="3"/>
      <c r="F1026" s="3"/>
      <c r="G1026" s="3"/>
      <c r="H1026" s="3"/>
      <c r="I1026" s="3"/>
      <c r="J1026" s="3"/>
      <c r="K1026" s="3"/>
      <c r="L1026" s="536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</row>
    <row r="1027">
      <c r="A1027" s="535"/>
      <c r="B1027" s="535"/>
      <c r="C1027" s="3"/>
      <c r="D1027" s="535"/>
      <c r="E1027" s="3"/>
      <c r="F1027" s="3"/>
      <c r="G1027" s="3"/>
      <c r="H1027" s="3"/>
      <c r="I1027" s="3"/>
      <c r="J1027" s="3"/>
      <c r="K1027" s="3"/>
      <c r="L1027" s="536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</row>
    <row r="1028">
      <c r="A1028" s="535"/>
      <c r="B1028" s="535"/>
      <c r="C1028" s="3"/>
      <c r="D1028" s="535"/>
      <c r="E1028" s="3"/>
      <c r="F1028" s="3"/>
      <c r="G1028" s="3"/>
      <c r="H1028" s="3"/>
      <c r="I1028" s="3"/>
      <c r="J1028" s="3"/>
      <c r="K1028" s="3"/>
      <c r="L1028" s="536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</row>
    <row r="1029">
      <c r="A1029" s="535"/>
      <c r="B1029" s="535"/>
      <c r="C1029" s="3"/>
      <c r="D1029" s="535"/>
      <c r="E1029" s="3"/>
      <c r="F1029" s="3"/>
      <c r="G1029" s="3"/>
      <c r="H1029" s="3"/>
      <c r="I1029" s="3"/>
      <c r="J1029" s="3"/>
      <c r="K1029" s="3"/>
      <c r="L1029" s="536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</row>
    <row r="1030">
      <c r="A1030" s="535"/>
      <c r="B1030" s="535"/>
      <c r="C1030" s="3"/>
      <c r="D1030" s="535"/>
      <c r="E1030" s="3"/>
      <c r="F1030" s="3"/>
      <c r="G1030" s="3"/>
      <c r="H1030" s="3"/>
      <c r="I1030" s="3"/>
      <c r="J1030" s="3"/>
      <c r="K1030" s="3"/>
      <c r="L1030" s="536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</row>
    <row r="1031">
      <c r="A1031" s="535"/>
      <c r="B1031" s="535"/>
      <c r="C1031" s="3"/>
      <c r="D1031" s="535"/>
      <c r="E1031" s="3"/>
      <c r="F1031" s="3"/>
      <c r="G1031" s="3"/>
      <c r="H1031" s="3"/>
      <c r="I1031" s="3"/>
      <c r="J1031" s="3"/>
      <c r="K1031" s="3"/>
      <c r="L1031" s="536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</row>
    <row r="1032">
      <c r="A1032" s="535"/>
      <c r="B1032" s="535"/>
      <c r="C1032" s="3"/>
      <c r="D1032" s="535"/>
      <c r="E1032" s="3"/>
      <c r="F1032" s="3"/>
      <c r="G1032" s="3"/>
      <c r="H1032" s="3"/>
      <c r="I1032" s="3"/>
      <c r="J1032" s="3"/>
      <c r="K1032" s="3"/>
      <c r="L1032" s="536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</row>
    <row r="1033">
      <c r="A1033" s="535"/>
      <c r="B1033" s="535"/>
      <c r="C1033" s="3"/>
      <c r="D1033" s="535"/>
      <c r="E1033" s="3"/>
      <c r="F1033" s="3"/>
      <c r="G1033" s="3"/>
      <c r="H1033" s="3"/>
      <c r="I1033" s="3"/>
      <c r="J1033" s="3"/>
      <c r="K1033" s="3"/>
      <c r="L1033" s="536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</row>
    <row r="1034">
      <c r="A1034" s="535"/>
      <c r="B1034" s="535"/>
      <c r="C1034" s="3"/>
      <c r="D1034" s="535"/>
      <c r="E1034" s="3"/>
      <c r="F1034" s="3"/>
      <c r="G1034" s="3"/>
      <c r="H1034" s="3"/>
      <c r="I1034" s="3"/>
      <c r="J1034" s="3"/>
      <c r="K1034" s="3"/>
      <c r="L1034" s="536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</row>
    <row r="1035">
      <c r="A1035" s="535"/>
      <c r="B1035" s="535"/>
      <c r="C1035" s="3"/>
      <c r="D1035" s="535"/>
      <c r="E1035" s="3"/>
      <c r="F1035" s="3"/>
      <c r="G1035" s="3"/>
      <c r="H1035" s="3"/>
      <c r="I1035" s="3"/>
      <c r="J1035" s="3"/>
      <c r="K1035" s="3"/>
      <c r="L1035" s="536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</row>
    <row r="1036">
      <c r="A1036" s="535"/>
      <c r="B1036" s="535"/>
      <c r="C1036" s="3"/>
      <c r="D1036" s="535"/>
      <c r="E1036" s="3"/>
      <c r="F1036" s="3"/>
      <c r="G1036" s="3"/>
      <c r="H1036" s="3"/>
      <c r="I1036" s="3"/>
      <c r="J1036" s="3"/>
      <c r="K1036" s="3"/>
      <c r="L1036" s="536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</row>
    <row r="1037">
      <c r="A1037" s="535"/>
      <c r="B1037" s="535"/>
      <c r="C1037" s="3"/>
      <c r="D1037" s="535"/>
      <c r="E1037" s="3"/>
      <c r="F1037" s="3"/>
      <c r="G1037" s="3"/>
      <c r="H1037" s="3"/>
      <c r="I1037" s="3"/>
      <c r="J1037" s="3"/>
      <c r="K1037" s="3"/>
      <c r="L1037" s="536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</row>
    <row r="1038">
      <c r="A1038" s="535"/>
      <c r="B1038" s="535"/>
      <c r="C1038" s="3"/>
      <c r="D1038" s="535"/>
      <c r="E1038" s="3"/>
      <c r="F1038" s="3"/>
      <c r="G1038" s="3"/>
      <c r="H1038" s="3"/>
      <c r="I1038" s="3"/>
      <c r="J1038" s="3"/>
      <c r="K1038" s="3"/>
      <c r="L1038" s="536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</row>
    <row r="1039">
      <c r="A1039" s="535"/>
      <c r="B1039" s="535"/>
      <c r="C1039" s="3"/>
      <c r="D1039" s="535"/>
      <c r="E1039" s="3"/>
      <c r="F1039" s="3"/>
      <c r="G1039" s="3"/>
      <c r="H1039" s="3"/>
      <c r="I1039" s="3"/>
      <c r="J1039" s="3"/>
      <c r="K1039" s="3"/>
      <c r="L1039" s="536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</row>
    <row r="1040">
      <c r="A1040" s="535"/>
      <c r="B1040" s="535"/>
      <c r="C1040" s="3"/>
      <c r="D1040" s="535"/>
      <c r="E1040" s="3"/>
      <c r="F1040" s="3"/>
      <c r="G1040" s="3"/>
      <c r="H1040" s="3"/>
      <c r="I1040" s="3"/>
      <c r="J1040" s="3"/>
      <c r="K1040" s="3"/>
      <c r="L1040" s="536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</row>
    <row r="1041">
      <c r="A1041" s="535"/>
      <c r="B1041" s="535"/>
      <c r="C1041" s="3"/>
      <c r="D1041" s="535"/>
      <c r="E1041" s="3"/>
      <c r="F1041" s="3"/>
      <c r="G1041" s="3"/>
      <c r="H1041" s="3"/>
      <c r="I1041" s="3"/>
      <c r="J1041" s="3"/>
      <c r="K1041" s="3"/>
      <c r="L1041" s="536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</row>
    <row r="1042">
      <c r="A1042" s="535"/>
      <c r="B1042" s="535"/>
      <c r="C1042" s="3"/>
      <c r="D1042" s="535"/>
      <c r="E1042" s="3"/>
      <c r="F1042" s="3"/>
      <c r="G1042" s="3"/>
      <c r="H1042" s="3"/>
      <c r="I1042" s="3"/>
      <c r="J1042" s="3"/>
      <c r="K1042" s="3"/>
      <c r="L1042" s="536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</row>
    <row r="1043">
      <c r="A1043" s="535"/>
      <c r="B1043" s="535"/>
      <c r="C1043" s="3"/>
      <c r="D1043" s="535"/>
      <c r="E1043" s="3"/>
      <c r="F1043" s="3"/>
      <c r="G1043" s="3"/>
      <c r="H1043" s="3"/>
      <c r="I1043" s="3"/>
      <c r="J1043" s="3"/>
      <c r="K1043" s="3"/>
      <c r="L1043" s="536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</row>
    <row r="1044">
      <c r="A1044" s="535"/>
      <c r="B1044" s="535"/>
      <c r="C1044" s="3"/>
      <c r="D1044" s="535"/>
      <c r="E1044" s="3"/>
      <c r="F1044" s="3"/>
      <c r="G1044" s="3"/>
      <c r="H1044" s="3"/>
      <c r="I1044" s="3"/>
      <c r="J1044" s="3"/>
      <c r="K1044" s="3"/>
      <c r="L1044" s="536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</row>
    <row r="1045">
      <c r="A1045" s="535"/>
      <c r="B1045" s="535"/>
      <c r="C1045" s="3"/>
      <c r="D1045" s="535"/>
      <c r="E1045" s="3"/>
      <c r="F1045" s="3"/>
      <c r="G1045" s="3"/>
      <c r="H1045" s="3"/>
      <c r="I1045" s="3"/>
      <c r="J1045" s="3"/>
      <c r="K1045" s="3"/>
      <c r="L1045" s="536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</row>
    <row r="1046">
      <c r="A1046" s="535"/>
      <c r="B1046" s="535"/>
      <c r="C1046" s="3"/>
      <c r="D1046" s="535"/>
      <c r="E1046" s="3"/>
      <c r="F1046" s="3"/>
      <c r="G1046" s="3"/>
      <c r="H1046" s="3"/>
      <c r="I1046" s="3"/>
      <c r="J1046" s="3"/>
      <c r="K1046" s="3"/>
      <c r="L1046" s="536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</row>
    <row r="1047">
      <c r="A1047" s="535"/>
      <c r="B1047" s="535"/>
      <c r="C1047" s="3"/>
      <c r="D1047" s="535"/>
      <c r="E1047" s="3"/>
      <c r="F1047" s="3"/>
      <c r="G1047" s="3"/>
      <c r="H1047" s="3"/>
      <c r="I1047" s="3"/>
      <c r="J1047" s="3"/>
      <c r="K1047" s="3"/>
      <c r="L1047" s="536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</row>
    <row r="1048">
      <c r="A1048" s="535"/>
      <c r="B1048" s="535"/>
      <c r="C1048" s="3"/>
      <c r="D1048" s="535"/>
      <c r="E1048" s="3"/>
      <c r="F1048" s="3"/>
      <c r="G1048" s="3"/>
      <c r="H1048" s="3"/>
      <c r="I1048" s="3"/>
      <c r="J1048" s="3"/>
      <c r="K1048" s="3"/>
      <c r="L1048" s="536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</row>
    <row r="1049">
      <c r="A1049" s="535"/>
      <c r="B1049" s="535"/>
      <c r="C1049" s="3"/>
      <c r="D1049" s="535"/>
      <c r="E1049" s="3"/>
      <c r="F1049" s="3"/>
      <c r="G1049" s="3"/>
      <c r="H1049" s="3"/>
      <c r="I1049" s="3"/>
      <c r="J1049" s="3"/>
      <c r="K1049" s="3"/>
      <c r="L1049" s="536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</row>
    <row r="1050">
      <c r="A1050" s="535"/>
      <c r="B1050" s="535"/>
      <c r="C1050" s="3"/>
      <c r="D1050" s="535"/>
      <c r="E1050" s="3"/>
      <c r="F1050" s="3"/>
      <c r="G1050" s="3"/>
      <c r="H1050" s="3"/>
      <c r="I1050" s="3"/>
      <c r="J1050" s="3"/>
      <c r="K1050" s="3"/>
      <c r="L1050" s="536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</row>
    <row r="1051">
      <c r="A1051" s="535"/>
      <c r="B1051" s="535"/>
      <c r="C1051" s="3"/>
      <c r="D1051" s="535"/>
      <c r="E1051" s="3"/>
      <c r="F1051" s="3"/>
      <c r="G1051" s="3"/>
      <c r="H1051" s="3"/>
      <c r="I1051" s="3"/>
      <c r="J1051" s="3"/>
      <c r="K1051" s="3"/>
      <c r="L1051" s="536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</row>
    <row r="1052">
      <c r="A1052" s="535"/>
      <c r="B1052" s="535"/>
      <c r="C1052" s="3"/>
      <c r="D1052" s="535"/>
      <c r="E1052" s="3"/>
      <c r="F1052" s="3"/>
      <c r="G1052" s="3"/>
      <c r="H1052" s="3"/>
      <c r="I1052" s="3"/>
      <c r="J1052" s="3"/>
      <c r="K1052" s="3"/>
      <c r="L1052" s="536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</row>
    <row r="1053">
      <c r="A1053" s="535"/>
      <c r="B1053" s="535"/>
      <c r="C1053" s="3"/>
      <c r="D1053" s="535"/>
      <c r="E1053" s="3"/>
      <c r="F1053" s="3"/>
      <c r="G1053" s="3"/>
      <c r="H1053" s="3"/>
      <c r="I1053" s="3"/>
      <c r="J1053" s="3"/>
      <c r="K1053" s="3"/>
      <c r="L1053" s="536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</row>
    <row r="1054">
      <c r="A1054" s="535"/>
      <c r="B1054" s="535"/>
      <c r="C1054" s="3"/>
      <c r="D1054" s="535"/>
      <c r="E1054" s="3"/>
      <c r="F1054" s="3"/>
      <c r="G1054" s="3"/>
      <c r="H1054" s="3"/>
      <c r="I1054" s="3"/>
      <c r="J1054" s="3"/>
      <c r="K1054" s="3"/>
      <c r="L1054" s="536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</row>
    <row r="1055">
      <c r="A1055" s="535"/>
      <c r="B1055" s="535"/>
      <c r="C1055" s="3"/>
      <c r="D1055" s="535"/>
      <c r="E1055" s="3"/>
      <c r="F1055" s="3"/>
      <c r="G1055" s="3"/>
      <c r="H1055" s="3"/>
      <c r="I1055" s="3"/>
      <c r="J1055" s="3"/>
      <c r="K1055" s="3"/>
      <c r="L1055" s="536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</row>
    <row r="1056">
      <c r="A1056" s="535"/>
      <c r="B1056" s="535"/>
      <c r="C1056" s="3"/>
      <c r="D1056" s="535"/>
      <c r="E1056" s="3"/>
      <c r="F1056" s="3"/>
      <c r="G1056" s="3"/>
      <c r="H1056" s="3"/>
      <c r="I1056" s="3"/>
      <c r="J1056" s="3"/>
      <c r="K1056" s="3"/>
      <c r="L1056" s="536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</row>
    <row r="1057">
      <c r="A1057" s="535"/>
      <c r="B1057" s="535"/>
      <c r="C1057" s="3"/>
      <c r="D1057" s="535"/>
      <c r="E1057" s="3"/>
      <c r="F1057" s="3"/>
      <c r="G1057" s="3"/>
      <c r="H1057" s="3"/>
      <c r="I1057" s="3"/>
      <c r="J1057" s="3"/>
      <c r="K1057" s="3"/>
      <c r="L1057" s="536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</row>
    <row r="1058">
      <c r="A1058" s="535"/>
      <c r="B1058" s="535"/>
      <c r="C1058" s="3"/>
      <c r="D1058" s="535"/>
      <c r="E1058" s="3"/>
      <c r="F1058" s="3"/>
      <c r="G1058" s="3"/>
      <c r="H1058" s="3"/>
      <c r="I1058" s="3"/>
      <c r="J1058" s="3"/>
      <c r="K1058" s="3"/>
      <c r="L1058" s="536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</row>
    <row r="1059">
      <c r="A1059" s="535"/>
      <c r="B1059" s="535"/>
      <c r="C1059" s="3"/>
      <c r="D1059" s="535"/>
      <c r="E1059" s="3"/>
      <c r="F1059" s="3"/>
      <c r="G1059" s="3"/>
      <c r="H1059" s="3"/>
      <c r="I1059" s="3"/>
      <c r="J1059" s="3"/>
      <c r="K1059" s="3"/>
      <c r="L1059" s="536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</row>
    <row r="1060">
      <c r="A1060" s="535"/>
      <c r="B1060" s="535"/>
      <c r="C1060" s="3"/>
      <c r="D1060" s="535"/>
      <c r="E1060" s="3"/>
      <c r="F1060" s="3"/>
      <c r="G1060" s="3"/>
      <c r="H1060" s="3"/>
      <c r="I1060" s="3"/>
      <c r="J1060" s="3"/>
      <c r="K1060" s="3"/>
      <c r="L1060" s="536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</row>
    <row r="1061">
      <c r="A1061" s="535"/>
      <c r="B1061" s="535"/>
      <c r="C1061" s="3"/>
      <c r="D1061" s="535"/>
      <c r="E1061" s="3"/>
      <c r="F1061" s="3"/>
      <c r="G1061" s="3"/>
      <c r="H1061" s="3"/>
      <c r="I1061" s="3"/>
      <c r="J1061" s="3"/>
      <c r="K1061" s="3"/>
      <c r="L1061" s="536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</row>
    <row r="1062">
      <c r="A1062" s="535"/>
      <c r="B1062" s="535"/>
      <c r="C1062" s="3"/>
      <c r="D1062" s="535"/>
      <c r="E1062" s="3"/>
      <c r="F1062" s="3"/>
      <c r="G1062" s="3"/>
      <c r="H1062" s="3"/>
      <c r="I1062" s="3"/>
      <c r="J1062" s="3"/>
      <c r="K1062" s="3"/>
      <c r="L1062" s="536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</row>
    <row r="1063">
      <c r="A1063" s="535"/>
      <c r="B1063" s="535"/>
      <c r="C1063" s="3"/>
      <c r="D1063" s="535"/>
      <c r="E1063" s="3"/>
      <c r="F1063" s="3"/>
      <c r="G1063" s="3"/>
      <c r="H1063" s="3"/>
      <c r="I1063" s="3"/>
      <c r="J1063" s="3"/>
      <c r="K1063" s="3"/>
      <c r="L1063" s="536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</row>
    <row r="1064">
      <c r="A1064" s="535"/>
      <c r="B1064" s="535"/>
      <c r="C1064" s="3"/>
      <c r="D1064" s="535"/>
      <c r="E1064" s="3"/>
      <c r="F1064" s="3"/>
      <c r="G1064" s="3"/>
      <c r="H1064" s="3"/>
      <c r="I1064" s="3"/>
      <c r="J1064" s="3"/>
      <c r="K1064" s="3"/>
      <c r="L1064" s="536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</row>
    <row r="1065">
      <c r="A1065" s="535"/>
      <c r="B1065" s="535"/>
      <c r="C1065" s="3"/>
      <c r="D1065" s="535"/>
      <c r="E1065" s="3"/>
      <c r="F1065" s="3"/>
      <c r="G1065" s="3"/>
      <c r="H1065" s="3"/>
      <c r="I1065" s="3"/>
      <c r="J1065" s="3"/>
      <c r="K1065" s="3"/>
      <c r="L1065" s="536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</row>
    <row r="1066">
      <c r="A1066" s="535"/>
      <c r="B1066" s="535"/>
      <c r="C1066" s="3"/>
      <c r="D1066" s="535"/>
      <c r="E1066" s="3"/>
      <c r="F1066" s="3"/>
      <c r="G1066" s="3"/>
      <c r="H1066" s="3"/>
      <c r="I1066" s="3"/>
      <c r="J1066" s="3"/>
      <c r="K1066" s="3"/>
      <c r="L1066" s="536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</row>
    <row r="1067">
      <c r="A1067" s="535"/>
      <c r="B1067" s="535"/>
      <c r="C1067" s="3"/>
      <c r="D1067" s="535"/>
      <c r="E1067" s="3"/>
      <c r="F1067" s="3"/>
      <c r="G1067" s="3"/>
      <c r="H1067" s="3"/>
      <c r="I1067" s="3"/>
      <c r="J1067" s="3"/>
      <c r="K1067" s="3"/>
      <c r="L1067" s="536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</row>
    <row r="1068">
      <c r="A1068" s="535"/>
      <c r="B1068" s="535"/>
      <c r="C1068" s="3"/>
      <c r="D1068" s="535"/>
      <c r="E1068" s="3"/>
      <c r="F1068" s="3"/>
      <c r="G1068" s="3"/>
      <c r="H1068" s="3"/>
      <c r="I1068" s="3"/>
      <c r="J1068" s="3"/>
      <c r="K1068" s="3"/>
      <c r="L1068" s="536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</row>
    <row r="1069">
      <c r="A1069" s="535"/>
      <c r="B1069" s="535"/>
      <c r="C1069" s="3"/>
      <c r="D1069" s="535"/>
      <c r="E1069" s="3"/>
      <c r="F1069" s="3"/>
      <c r="G1069" s="3"/>
      <c r="H1069" s="3"/>
      <c r="I1069" s="3"/>
      <c r="J1069" s="3"/>
      <c r="K1069" s="3"/>
      <c r="L1069" s="536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</row>
    <row r="1070">
      <c r="A1070" s="535"/>
      <c r="B1070" s="535"/>
      <c r="C1070" s="3"/>
      <c r="D1070" s="535"/>
      <c r="E1070" s="3"/>
      <c r="F1070" s="3"/>
      <c r="G1070" s="3"/>
      <c r="H1070" s="3"/>
      <c r="I1070" s="3"/>
      <c r="J1070" s="3"/>
      <c r="K1070" s="3"/>
      <c r="L1070" s="536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</row>
    <row r="1071">
      <c r="A1071" s="535"/>
      <c r="B1071" s="535"/>
      <c r="C1071" s="3"/>
      <c r="D1071" s="535"/>
      <c r="E1071" s="3"/>
      <c r="F1071" s="3"/>
      <c r="G1071" s="3"/>
      <c r="H1071" s="3"/>
      <c r="I1071" s="3"/>
      <c r="J1071" s="3"/>
      <c r="K1071" s="3"/>
      <c r="L1071" s="536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</row>
    <row r="1072">
      <c r="A1072" s="535"/>
      <c r="B1072" s="535"/>
      <c r="C1072" s="3"/>
      <c r="D1072" s="535"/>
      <c r="E1072" s="3"/>
      <c r="F1072" s="3"/>
      <c r="G1072" s="3"/>
      <c r="H1072" s="3"/>
      <c r="I1072" s="3"/>
      <c r="J1072" s="3"/>
      <c r="K1072" s="3"/>
      <c r="L1072" s="536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</row>
    <row r="1073">
      <c r="A1073" s="535"/>
      <c r="B1073" s="535"/>
      <c r="C1073" s="3"/>
      <c r="D1073" s="535"/>
      <c r="E1073" s="3"/>
      <c r="F1073" s="3"/>
      <c r="G1073" s="3"/>
      <c r="H1073" s="3"/>
      <c r="I1073" s="3"/>
      <c r="J1073" s="3"/>
      <c r="K1073" s="3"/>
      <c r="L1073" s="536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</row>
    <row r="1074">
      <c r="A1074" s="535"/>
      <c r="B1074" s="535"/>
      <c r="C1074" s="3"/>
      <c r="D1074" s="535"/>
      <c r="E1074" s="3"/>
      <c r="F1074" s="3"/>
      <c r="G1074" s="3"/>
      <c r="H1074" s="3"/>
      <c r="I1074" s="3"/>
      <c r="J1074" s="3"/>
      <c r="K1074" s="3"/>
      <c r="L1074" s="536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</row>
    <row r="1075">
      <c r="A1075" s="535"/>
      <c r="B1075" s="535"/>
      <c r="C1075" s="3"/>
      <c r="D1075" s="535"/>
      <c r="E1075" s="3"/>
      <c r="F1075" s="3"/>
      <c r="G1075" s="3"/>
      <c r="H1075" s="3"/>
      <c r="I1075" s="3"/>
      <c r="J1075" s="3"/>
      <c r="K1075" s="3"/>
      <c r="L1075" s="536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</row>
    <row r="1076">
      <c r="A1076" s="535"/>
      <c r="B1076" s="535"/>
      <c r="C1076" s="3"/>
      <c r="D1076" s="535"/>
      <c r="E1076" s="3"/>
      <c r="F1076" s="3"/>
      <c r="G1076" s="3"/>
      <c r="H1076" s="3"/>
      <c r="I1076" s="3"/>
      <c r="J1076" s="3"/>
      <c r="K1076" s="3"/>
      <c r="L1076" s="536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</row>
    <row r="1077">
      <c r="A1077" s="535"/>
      <c r="B1077" s="535"/>
      <c r="C1077" s="3"/>
      <c r="D1077" s="535"/>
      <c r="E1077" s="3"/>
      <c r="F1077" s="3"/>
      <c r="G1077" s="3"/>
      <c r="H1077" s="3"/>
      <c r="I1077" s="3"/>
      <c r="J1077" s="3"/>
      <c r="K1077" s="3"/>
      <c r="L1077" s="536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</row>
    <row r="1078">
      <c r="A1078" s="535"/>
      <c r="B1078" s="535"/>
      <c r="C1078" s="3"/>
      <c r="D1078" s="535"/>
      <c r="E1078" s="3"/>
      <c r="F1078" s="3"/>
      <c r="G1078" s="3"/>
      <c r="H1078" s="3"/>
      <c r="I1078" s="3"/>
      <c r="J1078" s="3"/>
      <c r="K1078" s="3"/>
      <c r="L1078" s="536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</row>
    <row r="1079">
      <c r="A1079" s="535"/>
      <c r="B1079" s="535"/>
      <c r="C1079" s="3"/>
      <c r="D1079" s="535"/>
      <c r="E1079" s="3"/>
      <c r="F1079" s="3"/>
      <c r="G1079" s="3"/>
      <c r="H1079" s="3"/>
      <c r="I1079" s="3"/>
      <c r="J1079" s="3"/>
      <c r="K1079" s="3"/>
      <c r="L1079" s="536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</row>
    <row r="1080">
      <c r="A1080" s="535"/>
      <c r="B1080" s="535"/>
      <c r="C1080" s="3"/>
      <c r="D1080" s="535"/>
      <c r="E1080" s="3"/>
      <c r="F1080" s="3"/>
      <c r="G1080" s="3"/>
      <c r="H1080" s="3"/>
      <c r="I1080" s="3"/>
      <c r="J1080" s="3"/>
      <c r="K1080" s="3"/>
      <c r="L1080" s="536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</row>
    <row r="1081">
      <c r="A1081" s="535"/>
      <c r="B1081" s="535"/>
      <c r="C1081" s="3"/>
      <c r="D1081" s="535"/>
      <c r="E1081" s="3"/>
      <c r="F1081" s="3"/>
      <c r="G1081" s="3"/>
      <c r="H1081" s="3"/>
      <c r="I1081" s="3"/>
      <c r="J1081" s="3"/>
      <c r="K1081" s="3"/>
      <c r="L1081" s="536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</row>
    <row r="1082">
      <c r="A1082" s="535"/>
      <c r="B1082" s="535"/>
      <c r="C1082" s="3"/>
      <c r="D1082" s="535"/>
      <c r="E1082" s="3"/>
      <c r="F1082" s="3"/>
      <c r="G1082" s="3"/>
      <c r="H1082" s="3"/>
      <c r="I1082" s="3"/>
      <c r="J1082" s="3"/>
      <c r="K1082" s="3"/>
      <c r="L1082" s="536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</row>
    <row r="1083">
      <c r="A1083" s="535"/>
      <c r="B1083" s="535"/>
      <c r="C1083" s="3"/>
      <c r="D1083" s="535"/>
      <c r="E1083" s="3"/>
      <c r="F1083" s="3"/>
      <c r="G1083" s="3"/>
      <c r="H1083" s="3"/>
      <c r="I1083" s="3"/>
      <c r="J1083" s="3"/>
      <c r="K1083" s="3"/>
      <c r="L1083" s="536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</row>
    <row r="1084">
      <c r="A1084" s="535"/>
      <c r="B1084" s="535"/>
      <c r="C1084" s="3"/>
      <c r="D1084" s="535"/>
      <c r="E1084" s="3"/>
      <c r="F1084" s="3"/>
      <c r="G1084" s="3"/>
      <c r="H1084" s="3"/>
      <c r="I1084" s="3"/>
      <c r="J1084" s="3"/>
      <c r="K1084" s="3"/>
      <c r="L1084" s="536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</row>
    <row r="1085">
      <c r="A1085" s="535"/>
      <c r="B1085" s="535"/>
      <c r="C1085" s="3"/>
      <c r="D1085" s="535"/>
      <c r="E1085" s="3"/>
      <c r="F1085" s="3"/>
      <c r="G1085" s="3"/>
      <c r="H1085" s="3"/>
      <c r="I1085" s="3"/>
      <c r="J1085" s="3"/>
      <c r="K1085" s="3"/>
      <c r="L1085" s="536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</row>
    <row r="1086">
      <c r="A1086" s="535"/>
      <c r="B1086" s="535"/>
      <c r="C1086" s="3"/>
      <c r="D1086" s="535"/>
      <c r="E1086" s="3"/>
      <c r="F1086" s="3"/>
      <c r="G1086" s="3"/>
      <c r="H1086" s="3"/>
      <c r="I1086" s="3"/>
      <c r="J1086" s="3"/>
      <c r="K1086" s="3"/>
      <c r="L1086" s="536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</row>
    <row r="1087">
      <c r="A1087" s="535"/>
      <c r="B1087" s="535"/>
      <c r="C1087" s="3"/>
      <c r="D1087" s="535"/>
      <c r="E1087" s="3"/>
      <c r="F1087" s="3"/>
      <c r="G1087" s="3"/>
      <c r="H1087" s="3"/>
      <c r="I1087" s="3"/>
      <c r="J1087" s="3"/>
      <c r="K1087" s="3"/>
      <c r="L1087" s="536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</row>
    <row r="1088">
      <c r="A1088" s="535"/>
      <c r="B1088" s="535"/>
      <c r="C1088" s="3"/>
      <c r="D1088" s="535"/>
      <c r="E1088" s="3"/>
      <c r="F1088" s="3"/>
      <c r="G1088" s="3"/>
      <c r="H1088" s="3"/>
      <c r="I1088" s="3"/>
      <c r="J1088" s="3"/>
      <c r="K1088" s="3"/>
      <c r="L1088" s="536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</row>
    <row r="1089">
      <c r="A1089" s="535"/>
      <c r="B1089" s="535"/>
      <c r="C1089" s="3"/>
      <c r="D1089" s="535"/>
      <c r="E1089" s="3"/>
      <c r="F1089" s="3"/>
      <c r="G1089" s="3"/>
      <c r="H1089" s="3"/>
      <c r="I1089" s="3"/>
      <c r="J1089" s="3"/>
      <c r="K1089" s="3"/>
      <c r="L1089" s="536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</row>
    <row r="1090">
      <c r="A1090" s="535"/>
      <c r="B1090" s="535"/>
      <c r="C1090" s="3"/>
      <c r="D1090" s="535"/>
      <c r="E1090" s="3"/>
      <c r="F1090" s="3"/>
      <c r="G1090" s="3"/>
      <c r="H1090" s="3"/>
      <c r="I1090" s="3"/>
      <c r="J1090" s="3"/>
      <c r="K1090" s="3"/>
      <c r="L1090" s="536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</row>
    <row r="1091">
      <c r="A1091" s="535"/>
      <c r="B1091" s="535"/>
      <c r="C1091" s="3"/>
      <c r="D1091" s="535"/>
      <c r="E1091" s="3"/>
      <c r="F1091" s="3"/>
      <c r="G1091" s="3"/>
      <c r="H1091" s="3"/>
      <c r="I1091" s="3"/>
      <c r="J1091" s="3"/>
      <c r="K1091" s="3"/>
      <c r="L1091" s="536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</row>
    <row r="1092">
      <c r="A1092" s="535"/>
      <c r="B1092" s="535"/>
      <c r="C1092" s="3"/>
      <c r="D1092" s="535"/>
      <c r="E1092" s="3"/>
      <c r="F1092" s="3"/>
      <c r="G1092" s="3"/>
      <c r="H1092" s="3"/>
      <c r="I1092" s="3"/>
      <c r="J1092" s="3"/>
      <c r="K1092" s="3"/>
      <c r="L1092" s="536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</row>
    <row r="1093">
      <c r="A1093" s="535"/>
      <c r="B1093" s="535"/>
      <c r="C1093" s="3"/>
      <c r="D1093" s="535"/>
      <c r="E1093" s="3"/>
      <c r="F1093" s="3"/>
      <c r="G1093" s="3"/>
      <c r="H1093" s="3"/>
      <c r="I1093" s="3"/>
      <c r="J1093" s="3"/>
      <c r="K1093" s="3"/>
      <c r="L1093" s="536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</row>
    <row r="1094">
      <c r="A1094" s="535"/>
      <c r="B1094" s="535"/>
      <c r="C1094" s="3"/>
      <c r="D1094" s="535"/>
      <c r="E1094" s="3"/>
      <c r="F1094" s="3"/>
      <c r="G1094" s="3"/>
      <c r="H1094" s="3"/>
      <c r="I1094" s="3"/>
      <c r="J1094" s="3"/>
      <c r="K1094" s="3"/>
      <c r="L1094" s="536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</row>
    <row r="1095">
      <c r="A1095" s="535"/>
      <c r="B1095" s="535"/>
      <c r="C1095" s="3"/>
      <c r="D1095" s="535"/>
      <c r="E1095" s="3"/>
      <c r="F1095" s="3"/>
      <c r="G1095" s="3"/>
      <c r="H1095" s="3"/>
      <c r="I1095" s="3"/>
      <c r="J1095" s="3"/>
      <c r="K1095" s="3"/>
      <c r="L1095" s="536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</row>
    <row r="1096">
      <c r="A1096" s="535"/>
      <c r="B1096" s="535"/>
      <c r="C1096" s="3"/>
      <c r="D1096" s="535"/>
      <c r="E1096" s="3"/>
      <c r="F1096" s="3"/>
      <c r="G1096" s="3"/>
      <c r="H1096" s="3"/>
      <c r="I1096" s="3"/>
      <c r="J1096" s="3"/>
      <c r="K1096" s="3"/>
      <c r="L1096" s="536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</row>
    <row r="1097">
      <c r="A1097" s="535"/>
      <c r="B1097" s="535"/>
      <c r="C1097" s="3"/>
      <c r="D1097" s="535"/>
      <c r="E1097" s="3"/>
      <c r="F1097" s="3"/>
      <c r="G1097" s="3"/>
      <c r="H1097" s="3"/>
      <c r="I1097" s="3"/>
      <c r="J1097" s="3"/>
      <c r="K1097" s="3"/>
      <c r="L1097" s="536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</row>
    <row r="1098">
      <c r="A1098" s="535"/>
      <c r="B1098" s="535"/>
      <c r="C1098" s="3"/>
      <c r="D1098" s="535"/>
      <c r="E1098" s="3"/>
      <c r="F1098" s="3"/>
      <c r="G1098" s="3"/>
      <c r="H1098" s="3"/>
      <c r="I1098" s="3"/>
      <c r="J1098" s="3"/>
      <c r="K1098" s="3"/>
      <c r="L1098" s="536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</row>
    <row r="1099">
      <c r="A1099" s="535"/>
      <c r="B1099" s="535"/>
      <c r="C1099" s="3"/>
      <c r="D1099" s="535"/>
      <c r="E1099" s="3"/>
      <c r="F1099" s="3"/>
      <c r="G1099" s="3"/>
      <c r="H1099" s="3"/>
      <c r="I1099" s="3"/>
      <c r="J1099" s="3"/>
      <c r="K1099" s="3"/>
      <c r="L1099" s="536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</row>
    <row r="1100">
      <c r="A1100" s="535"/>
      <c r="B1100" s="535"/>
      <c r="C1100" s="3"/>
      <c r="D1100" s="535"/>
      <c r="E1100" s="3"/>
      <c r="F1100" s="3"/>
      <c r="G1100" s="3"/>
      <c r="H1100" s="3"/>
      <c r="I1100" s="3"/>
      <c r="J1100" s="3"/>
      <c r="K1100" s="3"/>
      <c r="L1100" s="536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</row>
    <row r="1101">
      <c r="A1101" s="535"/>
      <c r="B1101" s="535"/>
      <c r="C1101" s="3"/>
      <c r="D1101" s="535"/>
      <c r="E1101" s="3"/>
      <c r="F1101" s="3"/>
      <c r="G1101" s="3"/>
      <c r="H1101" s="3"/>
      <c r="I1101" s="3"/>
      <c r="J1101" s="3"/>
      <c r="K1101" s="3"/>
      <c r="L1101" s="536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</row>
    <row r="1102">
      <c r="A1102" s="535"/>
      <c r="B1102" s="535"/>
      <c r="C1102" s="3"/>
      <c r="D1102" s="535"/>
      <c r="E1102" s="3"/>
      <c r="F1102" s="3"/>
      <c r="G1102" s="3"/>
      <c r="H1102" s="3"/>
      <c r="I1102" s="3"/>
      <c r="J1102" s="3"/>
      <c r="K1102" s="3"/>
      <c r="L1102" s="536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</row>
    <row r="1103">
      <c r="A1103" s="535"/>
      <c r="B1103" s="535"/>
      <c r="C1103" s="3"/>
      <c r="D1103" s="535"/>
      <c r="E1103" s="3"/>
      <c r="F1103" s="3"/>
      <c r="G1103" s="3"/>
      <c r="H1103" s="3"/>
      <c r="I1103" s="3"/>
      <c r="J1103" s="3"/>
      <c r="K1103" s="3"/>
      <c r="L1103" s="536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</row>
    <row r="1104">
      <c r="A1104" s="535"/>
      <c r="B1104" s="535"/>
      <c r="C1104" s="3"/>
      <c r="D1104" s="535"/>
      <c r="E1104" s="3"/>
      <c r="F1104" s="3"/>
      <c r="G1104" s="3"/>
      <c r="H1104" s="3"/>
      <c r="I1104" s="3"/>
      <c r="J1104" s="3"/>
      <c r="K1104" s="3"/>
      <c r="L1104" s="536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</row>
    <row r="1105">
      <c r="A1105" s="535"/>
      <c r="B1105" s="535"/>
      <c r="C1105" s="3"/>
      <c r="D1105" s="535"/>
      <c r="E1105" s="3"/>
      <c r="F1105" s="3"/>
      <c r="G1105" s="3"/>
      <c r="H1105" s="3"/>
      <c r="I1105" s="3"/>
      <c r="J1105" s="3"/>
      <c r="K1105" s="3"/>
      <c r="L1105" s="536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</row>
    <row r="1106">
      <c r="A1106" s="535"/>
      <c r="B1106" s="535"/>
      <c r="C1106" s="3"/>
      <c r="D1106" s="535"/>
      <c r="E1106" s="3"/>
      <c r="F1106" s="3"/>
      <c r="G1106" s="3"/>
      <c r="H1106" s="3"/>
      <c r="I1106" s="3"/>
      <c r="J1106" s="3"/>
      <c r="K1106" s="3"/>
      <c r="L1106" s="536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</row>
    <row r="1107">
      <c r="A1107" s="535"/>
      <c r="B1107" s="535"/>
      <c r="C1107" s="3"/>
      <c r="D1107" s="535"/>
      <c r="E1107" s="3"/>
      <c r="F1107" s="3"/>
      <c r="G1107" s="3"/>
      <c r="H1107" s="3"/>
      <c r="I1107" s="3"/>
      <c r="J1107" s="3"/>
      <c r="K1107" s="3"/>
      <c r="L1107" s="536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</row>
    <row r="1108">
      <c r="A1108" s="535"/>
      <c r="B1108" s="535"/>
      <c r="C1108" s="3"/>
      <c r="D1108" s="535"/>
      <c r="E1108" s="3"/>
      <c r="F1108" s="3"/>
      <c r="G1108" s="3"/>
      <c r="H1108" s="3"/>
      <c r="I1108" s="3"/>
      <c r="J1108" s="3"/>
      <c r="K1108" s="3"/>
      <c r="L1108" s="536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</row>
    <row r="1109">
      <c r="A1109" s="535"/>
      <c r="B1109" s="535"/>
      <c r="C1109" s="3"/>
      <c r="D1109" s="535"/>
      <c r="E1109" s="3"/>
      <c r="F1109" s="3"/>
      <c r="G1109" s="3"/>
      <c r="H1109" s="3"/>
      <c r="I1109" s="3"/>
      <c r="J1109" s="3"/>
      <c r="K1109" s="3"/>
      <c r="L1109" s="536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</row>
    <row r="1110">
      <c r="A1110" s="535"/>
      <c r="B1110" s="535"/>
      <c r="C1110" s="3"/>
      <c r="D1110" s="535"/>
      <c r="E1110" s="3"/>
      <c r="F1110" s="3"/>
      <c r="G1110" s="3"/>
      <c r="H1110" s="3"/>
      <c r="I1110" s="3"/>
      <c r="J1110" s="3"/>
      <c r="K1110" s="3"/>
      <c r="L1110" s="536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</row>
    <row r="1111">
      <c r="A1111" s="535"/>
      <c r="B1111" s="535"/>
      <c r="C1111" s="3"/>
      <c r="D1111" s="535"/>
      <c r="E1111" s="3"/>
      <c r="F1111" s="3"/>
      <c r="G1111" s="3"/>
      <c r="H1111" s="3"/>
      <c r="I1111" s="3"/>
      <c r="J1111" s="3"/>
      <c r="K1111" s="3"/>
      <c r="L1111" s="536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</row>
    <row r="1112">
      <c r="A1112" s="535"/>
      <c r="B1112" s="535"/>
      <c r="C1112" s="3"/>
      <c r="D1112" s="535"/>
      <c r="E1112" s="3"/>
      <c r="F1112" s="3"/>
      <c r="G1112" s="3"/>
      <c r="H1112" s="3"/>
      <c r="I1112" s="3"/>
      <c r="J1112" s="3"/>
      <c r="K1112" s="3"/>
      <c r="L1112" s="536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</row>
    <row r="1113">
      <c r="A1113" s="535"/>
      <c r="B1113" s="535"/>
      <c r="C1113" s="3"/>
      <c r="D1113" s="535"/>
      <c r="E1113" s="3"/>
      <c r="F1113" s="3"/>
      <c r="G1113" s="3"/>
      <c r="H1113" s="3"/>
      <c r="I1113" s="3"/>
      <c r="J1113" s="3"/>
      <c r="K1113" s="3"/>
      <c r="L1113" s="536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</row>
    <row r="1114">
      <c r="A1114" s="535"/>
      <c r="B1114" s="535"/>
      <c r="C1114" s="3"/>
      <c r="D1114" s="535"/>
      <c r="E1114" s="3"/>
      <c r="F1114" s="3"/>
      <c r="G1114" s="3"/>
      <c r="H1114" s="3"/>
      <c r="I1114" s="3"/>
      <c r="J1114" s="3"/>
      <c r="K1114" s="3"/>
      <c r="L1114" s="536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</row>
    <row r="1115">
      <c r="A1115" s="535"/>
      <c r="B1115" s="535"/>
      <c r="C1115" s="3"/>
      <c r="D1115" s="535"/>
      <c r="E1115" s="3"/>
      <c r="F1115" s="3"/>
      <c r="G1115" s="3"/>
      <c r="H1115" s="3"/>
      <c r="I1115" s="3"/>
      <c r="J1115" s="3"/>
      <c r="K1115" s="3"/>
      <c r="L1115" s="536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</row>
    <row r="1116">
      <c r="A1116" s="535"/>
      <c r="B1116" s="535"/>
      <c r="C1116" s="3"/>
      <c r="D1116" s="535"/>
      <c r="E1116" s="3"/>
      <c r="F1116" s="3"/>
      <c r="G1116" s="3"/>
      <c r="H1116" s="3"/>
      <c r="I1116" s="3"/>
      <c r="J1116" s="3"/>
      <c r="K1116" s="3"/>
      <c r="L1116" s="536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</row>
    <row r="1117">
      <c r="A1117" s="535"/>
      <c r="B1117" s="535"/>
      <c r="C1117" s="3"/>
      <c r="D1117" s="535"/>
      <c r="E1117" s="3"/>
      <c r="F1117" s="3"/>
      <c r="G1117" s="3"/>
      <c r="H1117" s="3"/>
      <c r="I1117" s="3"/>
      <c r="J1117" s="3"/>
      <c r="K1117" s="3"/>
      <c r="L1117" s="536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</row>
    <row r="1118">
      <c r="A1118" s="535"/>
      <c r="B1118" s="535"/>
      <c r="C1118" s="3"/>
      <c r="D1118" s="535"/>
      <c r="E1118" s="3"/>
      <c r="F1118" s="3"/>
      <c r="G1118" s="3"/>
      <c r="H1118" s="3"/>
      <c r="I1118" s="3"/>
      <c r="J1118" s="3"/>
      <c r="K1118" s="3"/>
      <c r="L1118" s="536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</row>
    <row r="1119">
      <c r="A1119" s="535"/>
      <c r="B1119" s="535"/>
      <c r="C1119" s="3"/>
      <c r="D1119" s="535"/>
      <c r="E1119" s="3"/>
      <c r="F1119" s="3"/>
      <c r="G1119" s="3"/>
      <c r="H1119" s="3"/>
      <c r="I1119" s="3"/>
      <c r="J1119" s="3"/>
      <c r="K1119" s="3"/>
      <c r="L1119" s="536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</row>
    <row r="1120">
      <c r="A1120" s="535"/>
      <c r="B1120" s="535"/>
      <c r="C1120" s="3"/>
      <c r="D1120" s="535"/>
      <c r="E1120" s="3"/>
      <c r="F1120" s="3"/>
      <c r="G1120" s="3"/>
      <c r="H1120" s="3"/>
      <c r="I1120" s="3"/>
      <c r="J1120" s="3"/>
      <c r="K1120" s="3"/>
      <c r="L1120" s="536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</row>
    <row r="1121">
      <c r="A1121" s="535"/>
      <c r="B1121" s="535"/>
      <c r="C1121" s="3"/>
      <c r="D1121" s="535"/>
      <c r="E1121" s="3"/>
      <c r="F1121" s="3"/>
      <c r="G1121" s="3"/>
      <c r="H1121" s="3"/>
      <c r="I1121" s="3"/>
      <c r="J1121" s="3"/>
      <c r="K1121" s="3"/>
      <c r="L1121" s="536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</row>
    <row r="1122">
      <c r="A1122" s="535"/>
      <c r="B1122" s="535"/>
      <c r="C1122" s="3"/>
      <c r="D1122" s="535"/>
      <c r="E1122" s="3"/>
      <c r="F1122" s="3"/>
      <c r="G1122" s="3"/>
      <c r="H1122" s="3"/>
      <c r="I1122" s="3"/>
      <c r="J1122" s="3"/>
      <c r="K1122" s="3"/>
      <c r="L1122" s="536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</row>
    <row r="1123">
      <c r="A1123" s="535"/>
      <c r="B1123" s="535"/>
      <c r="C1123" s="3"/>
      <c r="D1123" s="535"/>
      <c r="E1123" s="3"/>
      <c r="F1123" s="3"/>
      <c r="G1123" s="3"/>
      <c r="H1123" s="3"/>
      <c r="I1123" s="3"/>
      <c r="J1123" s="3"/>
      <c r="K1123" s="3"/>
      <c r="L1123" s="536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</row>
    <row r="1124">
      <c r="A1124" s="535"/>
      <c r="B1124" s="535"/>
      <c r="C1124" s="3"/>
      <c r="D1124" s="535"/>
      <c r="E1124" s="3"/>
      <c r="F1124" s="3"/>
      <c r="G1124" s="3"/>
      <c r="H1124" s="3"/>
      <c r="I1124" s="3"/>
      <c r="J1124" s="3"/>
      <c r="K1124" s="3"/>
      <c r="L1124" s="536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</row>
    <row r="1125">
      <c r="A1125" s="535"/>
      <c r="B1125" s="535"/>
      <c r="C1125" s="3"/>
      <c r="D1125" s="535"/>
      <c r="E1125" s="3"/>
      <c r="F1125" s="3"/>
      <c r="G1125" s="3"/>
      <c r="H1125" s="3"/>
      <c r="I1125" s="3"/>
      <c r="J1125" s="3"/>
      <c r="K1125" s="3"/>
      <c r="L1125" s="536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</row>
    <row r="1126">
      <c r="A1126" s="535"/>
      <c r="B1126" s="535"/>
      <c r="C1126" s="3"/>
      <c r="D1126" s="535"/>
      <c r="E1126" s="3"/>
      <c r="F1126" s="3"/>
      <c r="G1126" s="3"/>
      <c r="H1126" s="3"/>
      <c r="I1126" s="3"/>
      <c r="J1126" s="3"/>
      <c r="K1126" s="3"/>
      <c r="L1126" s="536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</row>
    <row r="1127">
      <c r="A1127" s="535"/>
      <c r="B1127" s="535"/>
      <c r="C1127" s="3"/>
      <c r="D1127" s="535"/>
      <c r="E1127" s="3"/>
      <c r="F1127" s="3"/>
      <c r="G1127" s="3"/>
      <c r="H1127" s="3"/>
      <c r="I1127" s="3"/>
      <c r="J1127" s="3"/>
      <c r="K1127" s="3"/>
      <c r="L1127" s="536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</row>
    <row r="1128">
      <c r="A1128" s="535"/>
      <c r="B1128" s="535"/>
      <c r="C1128" s="3"/>
      <c r="D1128" s="535"/>
      <c r="E1128" s="3"/>
      <c r="F1128" s="3"/>
      <c r="G1128" s="3"/>
      <c r="H1128" s="3"/>
      <c r="I1128" s="3"/>
      <c r="J1128" s="3"/>
      <c r="K1128" s="3"/>
      <c r="L1128" s="536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</row>
    <row r="1129">
      <c r="A1129" s="535"/>
      <c r="B1129" s="535"/>
      <c r="C1129" s="3"/>
      <c r="D1129" s="535"/>
      <c r="E1129" s="3"/>
      <c r="F1129" s="3"/>
      <c r="G1129" s="3"/>
      <c r="H1129" s="3"/>
      <c r="I1129" s="3"/>
      <c r="J1129" s="3"/>
      <c r="K1129" s="3"/>
      <c r="L1129" s="536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</row>
    <row r="1130">
      <c r="A1130" s="535"/>
      <c r="B1130" s="535"/>
      <c r="C1130" s="3"/>
      <c r="D1130" s="535"/>
      <c r="E1130" s="3"/>
      <c r="F1130" s="3"/>
      <c r="G1130" s="3"/>
      <c r="H1130" s="3"/>
      <c r="I1130" s="3"/>
      <c r="J1130" s="3"/>
      <c r="K1130" s="3"/>
      <c r="L1130" s="536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</row>
    <row r="1131">
      <c r="A1131" s="535"/>
      <c r="B1131" s="535"/>
      <c r="C1131" s="3"/>
      <c r="D1131" s="535"/>
      <c r="E1131" s="3"/>
      <c r="F1131" s="3"/>
      <c r="G1131" s="3"/>
      <c r="H1131" s="3"/>
      <c r="I1131" s="3"/>
      <c r="J1131" s="3"/>
      <c r="K1131" s="3"/>
      <c r="L1131" s="536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</row>
    <row r="1132">
      <c r="A1132" s="535"/>
      <c r="B1132" s="535"/>
      <c r="C1132" s="3"/>
      <c r="D1132" s="535"/>
      <c r="E1132" s="3"/>
      <c r="F1132" s="3"/>
      <c r="G1132" s="3"/>
      <c r="H1132" s="3"/>
      <c r="I1132" s="3"/>
      <c r="J1132" s="3"/>
      <c r="K1132" s="3"/>
      <c r="L1132" s="536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</row>
    <row r="1133">
      <c r="A1133" s="535"/>
      <c r="B1133" s="535"/>
      <c r="C1133" s="3"/>
      <c r="D1133" s="535"/>
      <c r="E1133" s="3"/>
      <c r="F1133" s="3"/>
      <c r="G1133" s="3"/>
      <c r="H1133" s="3"/>
      <c r="I1133" s="3"/>
      <c r="J1133" s="3"/>
      <c r="K1133" s="3"/>
      <c r="L1133" s="536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</row>
    <row r="1134">
      <c r="A1134" s="535"/>
      <c r="B1134" s="535"/>
      <c r="C1134" s="3"/>
      <c r="D1134" s="535"/>
      <c r="E1134" s="3"/>
      <c r="F1134" s="3"/>
      <c r="G1134" s="3"/>
      <c r="H1134" s="3"/>
      <c r="I1134" s="3"/>
      <c r="J1134" s="3"/>
      <c r="K1134" s="3"/>
      <c r="L1134" s="536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</row>
    <row r="1135">
      <c r="A1135" s="535"/>
      <c r="B1135" s="535"/>
      <c r="C1135" s="3"/>
      <c r="D1135" s="535"/>
      <c r="E1135" s="3"/>
      <c r="F1135" s="3"/>
      <c r="G1135" s="3"/>
      <c r="H1135" s="3"/>
      <c r="I1135" s="3"/>
      <c r="J1135" s="3"/>
      <c r="K1135" s="3"/>
      <c r="L1135" s="536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</row>
    <row r="1136">
      <c r="A1136" s="535"/>
      <c r="B1136" s="535"/>
      <c r="C1136" s="3"/>
      <c r="D1136" s="535"/>
      <c r="E1136" s="3"/>
      <c r="F1136" s="3"/>
      <c r="G1136" s="3"/>
      <c r="H1136" s="3"/>
      <c r="I1136" s="3"/>
      <c r="J1136" s="3"/>
      <c r="K1136" s="3"/>
      <c r="L1136" s="536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</row>
    <row r="1137">
      <c r="A1137" s="535"/>
      <c r="B1137" s="535"/>
      <c r="C1137" s="3"/>
      <c r="D1137" s="535"/>
      <c r="E1137" s="3"/>
      <c r="F1137" s="3"/>
      <c r="G1137" s="3"/>
      <c r="H1137" s="3"/>
      <c r="I1137" s="3"/>
      <c r="J1137" s="3"/>
      <c r="K1137" s="3"/>
      <c r="L1137" s="536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</row>
    <row r="1138">
      <c r="A1138" s="535"/>
      <c r="B1138" s="535"/>
      <c r="C1138" s="3"/>
      <c r="D1138" s="535"/>
      <c r="E1138" s="3"/>
      <c r="F1138" s="3"/>
      <c r="G1138" s="3"/>
      <c r="H1138" s="3"/>
      <c r="I1138" s="3"/>
      <c r="J1138" s="3"/>
      <c r="K1138" s="3"/>
      <c r="L1138" s="536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</row>
    <row r="1139">
      <c r="A1139" s="535"/>
      <c r="B1139" s="535"/>
      <c r="C1139" s="3"/>
      <c r="D1139" s="535"/>
      <c r="E1139" s="3"/>
      <c r="F1139" s="3"/>
      <c r="G1139" s="3"/>
      <c r="H1139" s="3"/>
      <c r="I1139" s="3"/>
      <c r="J1139" s="3"/>
      <c r="K1139" s="3"/>
      <c r="L1139" s="536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</row>
    <row r="1140">
      <c r="A1140" s="535"/>
      <c r="B1140" s="535"/>
      <c r="C1140" s="3"/>
      <c r="D1140" s="535"/>
      <c r="E1140" s="3"/>
      <c r="F1140" s="3"/>
      <c r="G1140" s="3"/>
      <c r="H1140" s="3"/>
      <c r="I1140" s="3"/>
      <c r="J1140" s="3"/>
      <c r="K1140" s="3"/>
      <c r="L1140" s="536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</row>
    <row r="1141">
      <c r="A1141" s="535"/>
      <c r="B1141" s="535"/>
      <c r="C1141" s="3"/>
      <c r="D1141" s="535"/>
      <c r="E1141" s="3"/>
      <c r="F1141" s="3"/>
      <c r="G1141" s="3"/>
      <c r="H1141" s="3"/>
      <c r="I1141" s="3"/>
      <c r="J1141" s="3"/>
      <c r="K1141" s="3"/>
      <c r="L1141" s="536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</row>
    <row r="1142">
      <c r="A1142" s="535"/>
      <c r="B1142" s="535"/>
      <c r="C1142" s="3"/>
      <c r="D1142" s="535"/>
      <c r="E1142" s="3"/>
      <c r="F1142" s="3"/>
      <c r="G1142" s="3"/>
      <c r="H1142" s="3"/>
      <c r="I1142" s="3"/>
      <c r="J1142" s="3"/>
      <c r="K1142" s="3"/>
      <c r="L1142" s="536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</row>
    <row r="1143">
      <c r="A1143" s="535"/>
      <c r="B1143" s="535"/>
      <c r="C1143" s="3"/>
      <c r="D1143" s="535"/>
      <c r="E1143" s="3"/>
      <c r="F1143" s="3"/>
      <c r="G1143" s="3"/>
      <c r="H1143" s="3"/>
      <c r="I1143" s="3"/>
      <c r="J1143" s="3"/>
      <c r="K1143" s="3"/>
      <c r="L1143" s="536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</row>
    <row r="1144">
      <c r="A1144" s="535"/>
      <c r="B1144" s="535"/>
      <c r="C1144" s="3"/>
      <c r="D1144" s="535"/>
      <c r="E1144" s="3"/>
      <c r="F1144" s="3"/>
      <c r="G1144" s="3"/>
      <c r="H1144" s="3"/>
      <c r="I1144" s="3"/>
      <c r="J1144" s="3"/>
      <c r="K1144" s="3"/>
      <c r="L1144" s="536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</row>
    <row r="1145">
      <c r="A1145" s="535"/>
      <c r="B1145" s="535"/>
      <c r="C1145" s="3"/>
      <c r="D1145" s="535"/>
      <c r="E1145" s="3"/>
      <c r="F1145" s="3"/>
      <c r="G1145" s="3"/>
      <c r="H1145" s="3"/>
      <c r="I1145" s="3"/>
      <c r="J1145" s="3"/>
      <c r="K1145" s="3"/>
      <c r="L1145" s="536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</row>
    <row r="1146">
      <c r="A1146" s="535"/>
      <c r="B1146" s="535"/>
      <c r="C1146" s="3"/>
      <c r="D1146" s="535"/>
      <c r="E1146" s="3"/>
      <c r="F1146" s="3"/>
      <c r="G1146" s="3"/>
      <c r="H1146" s="3"/>
      <c r="I1146" s="3"/>
      <c r="J1146" s="3"/>
      <c r="K1146" s="3"/>
      <c r="L1146" s="536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</row>
    <row r="1147">
      <c r="A1147" s="535"/>
      <c r="B1147" s="535"/>
      <c r="C1147" s="3"/>
      <c r="D1147" s="535"/>
      <c r="E1147" s="3"/>
      <c r="F1147" s="3"/>
      <c r="G1147" s="3"/>
      <c r="H1147" s="3"/>
      <c r="I1147" s="3"/>
      <c r="J1147" s="3"/>
      <c r="K1147" s="3"/>
      <c r="L1147" s="536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</row>
    <row r="1148">
      <c r="A1148" s="535"/>
      <c r="B1148" s="535"/>
      <c r="C1148" s="3"/>
      <c r="D1148" s="535"/>
      <c r="E1148" s="3"/>
      <c r="F1148" s="3"/>
      <c r="G1148" s="3"/>
      <c r="H1148" s="3"/>
      <c r="I1148" s="3"/>
      <c r="J1148" s="3"/>
      <c r="K1148" s="3"/>
      <c r="L1148" s="536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</row>
    <row r="1149">
      <c r="A1149" s="535"/>
      <c r="B1149" s="535"/>
      <c r="C1149" s="3"/>
      <c r="D1149" s="535"/>
      <c r="E1149" s="3"/>
      <c r="F1149" s="3"/>
      <c r="G1149" s="3"/>
      <c r="H1149" s="3"/>
      <c r="I1149" s="3"/>
      <c r="J1149" s="3"/>
      <c r="K1149" s="3"/>
      <c r="L1149" s="536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</row>
    <row r="1150">
      <c r="A1150" s="535"/>
      <c r="B1150" s="535"/>
      <c r="C1150" s="3"/>
      <c r="D1150" s="535"/>
      <c r="E1150" s="3"/>
      <c r="F1150" s="3"/>
      <c r="G1150" s="3"/>
      <c r="H1150" s="3"/>
      <c r="I1150" s="3"/>
      <c r="J1150" s="3"/>
      <c r="K1150" s="3"/>
      <c r="L1150" s="536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</row>
    <row r="1151">
      <c r="A1151" s="535"/>
      <c r="B1151" s="535"/>
      <c r="C1151" s="3"/>
      <c r="D1151" s="535"/>
      <c r="E1151" s="3"/>
      <c r="F1151" s="3"/>
      <c r="G1151" s="3"/>
      <c r="H1151" s="3"/>
      <c r="I1151" s="3"/>
      <c r="J1151" s="3"/>
      <c r="K1151" s="3"/>
      <c r="L1151" s="536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</row>
    <row r="1152">
      <c r="A1152" s="535"/>
      <c r="B1152" s="535"/>
      <c r="C1152" s="3"/>
      <c r="D1152" s="535"/>
      <c r="E1152" s="3"/>
      <c r="F1152" s="3"/>
      <c r="G1152" s="3"/>
      <c r="H1152" s="3"/>
      <c r="I1152" s="3"/>
      <c r="J1152" s="3"/>
      <c r="K1152" s="3"/>
      <c r="L1152" s="536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</row>
    <row r="1153">
      <c r="A1153" s="535"/>
      <c r="B1153" s="535"/>
      <c r="C1153" s="3"/>
      <c r="D1153" s="535"/>
      <c r="E1153" s="3"/>
      <c r="F1153" s="3"/>
      <c r="G1153" s="3"/>
      <c r="H1153" s="3"/>
      <c r="I1153" s="3"/>
      <c r="J1153" s="3"/>
      <c r="K1153" s="3"/>
      <c r="L1153" s="536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</row>
    <row r="1154">
      <c r="A1154" s="535"/>
      <c r="B1154" s="535"/>
      <c r="C1154" s="3"/>
      <c r="D1154" s="535"/>
      <c r="E1154" s="3"/>
      <c r="F1154" s="3"/>
      <c r="G1154" s="3"/>
      <c r="H1154" s="3"/>
      <c r="I1154" s="3"/>
      <c r="J1154" s="3"/>
      <c r="K1154" s="3"/>
      <c r="L1154" s="536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</row>
    <row r="1155">
      <c r="A1155" s="535"/>
      <c r="B1155" s="535"/>
      <c r="C1155" s="3"/>
      <c r="D1155" s="535"/>
      <c r="E1155" s="3"/>
      <c r="F1155" s="3"/>
      <c r="G1155" s="3"/>
      <c r="H1155" s="3"/>
      <c r="I1155" s="3"/>
      <c r="J1155" s="3"/>
      <c r="K1155" s="3"/>
      <c r="L1155" s="536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</row>
    <row r="1156">
      <c r="A1156" s="535"/>
      <c r="B1156" s="535"/>
      <c r="C1156" s="3"/>
      <c r="D1156" s="535"/>
      <c r="E1156" s="3"/>
      <c r="F1156" s="3"/>
      <c r="G1156" s="3"/>
      <c r="H1156" s="3"/>
      <c r="I1156" s="3"/>
      <c r="J1156" s="3"/>
      <c r="K1156" s="3"/>
      <c r="L1156" s="536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</row>
    <row r="1157">
      <c r="A1157" s="535"/>
      <c r="B1157" s="535"/>
      <c r="C1157" s="3"/>
      <c r="D1157" s="535"/>
      <c r="E1157" s="3"/>
      <c r="F1157" s="3"/>
      <c r="G1157" s="3"/>
      <c r="H1157" s="3"/>
      <c r="I1157" s="3"/>
      <c r="J1157" s="3"/>
      <c r="K1157" s="3"/>
      <c r="L1157" s="536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</row>
    <row r="1158">
      <c r="A1158" s="535"/>
      <c r="B1158" s="535"/>
      <c r="C1158" s="3"/>
      <c r="D1158" s="535"/>
      <c r="E1158" s="3"/>
      <c r="F1158" s="3"/>
      <c r="G1158" s="3"/>
      <c r="H1158" s="3"/>
      <c r="I1158" s="3"/>
      <c r="J1158" s="3"/>
      <c r="K1158" s="3"/>
      <c r="L1158" s="536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</row>
    <row r="1159">
      <c r="A1159" s="535"/>
      <c r="B1159" s="535"/>
      <c r="C1159" s="3"/>
      <c r="D1159" s="535"/>
      <c r="E1159" s="3"/>
      <c r="F1159" s="3"/>
      <c r="G1159" s="3"/>
      <c r="H1159" s="3"/>
      <c r="I1159" s="3"/>
      <c r="J1159" s="3"/>
      <c r="K1159" s="3"/>
      <c r="L1159" s="536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</row>
    <row r="1160">
      <c r="A1160" s="535"/>
      <c r="B1160" s="535"/>
      <c r="C1160" s="3"/>
      <c r="D1160" s="535"/>
      <c r="E1160" s="3"/>
      <c r="F1160" s="3"/>
      <c r="G1160" s="3"/>
      <c r="H1160" s="3"/>
      <c r="I1160" s="3"/>
      <c r="J1160" s="3"/>
      <c r="K1160" s="3"/>
      <c r="L1160" s="536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</row>
    <row r="1161">
      <c r="A1161" s="535"/>
      <c r="B1161" s="535"/>
      <c r="C1161" s="3"/>
      <c r="D1161" s="535"/>
      <c r="E1161" s="3"/>
      <c r="F1161" s="3"/>
      <c r="G1161" s="3"/>
      <c r="H1161" s="3"/>
      <c r="I1161" s="3"/>
      <c r="J1161" s="3"/>
      <c r="K1161" s="3"/>
      <c r="L1161" s="536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</row>
    <row r="1162">
      <c r="A1162" s="535"/>
      <c r="B1162" s="535"/>
      <c r="C1162" s="3"/>
      <c r="D1162" s="535"/>
      <c r="E1162" s="3"/>
      <c r="F1162" s="3"/>
      <c r="G1162" s="3"/>
      <c r="H1162" s="3"/>
      <c r="I1162" s="3"/>
      <c r="J1162" s="3"/>
      <c r="K1162" s="3"/>
      <c r="L1162" s="536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</row>
    <row r="1163">
      <c r="A1163" s="535"/>
      <c r="B1163" s="535"/>
      <c r="C1163" s="3"/>
      <c r="D1163" s="535"/>
      <c r="E1163" s="3"/>
      <c r="F1163" s="3"/>
      <c r="G1163" s="3"/>
      <c r="H1163" s="3"/>
      <c r="I1163" s="3"/>
      <c r="J1163" s="3"/>
      <c r="K1163" s="3"/>
      <c r="L1163" s="536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</row>
    <row r="1164">
      <c r="A1164" s="535"/>
      <c r="B1164" s="535"/>
      <c r="C1164" s="3"/>
      <c r="D1164" s="535"/>
      <c r="E1164" s="3"/>
      <c r="F1164" s="3"/>
      <c r="G1164" s="3"/>
      <c r="H1164" s="3"/>
      <c r="I1164" s="3"/>
      <c r="J1164" s="3"/>
      <c r="K1164" s="3"/>
      <c r="L1164" s="536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</row>
    <row r="1165">
      <c r="A1165" s="535"/>
      <c r="B1165" s="535"/>
      <c r="C1165" s="3"/>
      <c r="D1165" s="535"/>
      <c r="E1165" s="3"/>
      <c r="F1165" s="3"/>
      <c r="G1165" s="3"/>
      <c r="H1165" s="3"/>
      <c r="I1165" s="3"/>
      <c r="J1165" s="3"/>
      <c r="K1165" s="3"/>
      <c r="L1165" s="536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</row>
    <row r="1166">
      <c r="A1166" s="535"/>
      <c r="B1166" s="535"/>
      <c r="C1166" s="3"/>
      <c r="D1166" s="535"/>
      <c r="E1166" s="3"/>
      <c r="F1166" s="3"/>
      <c r="G1166" s="3"/>
      <c r="H1166" s="3"/>
      <c r="I1166" s="3"/>
      <c r="J1166" s="3"/>
      <c r="K1166" s="3"/>
      <c r="L1166" s="536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</row>
    <row r="1167">
      <c r="A1167" s="535"/>
      <c r="B1167" s="535"/>
      <c r="C1167" s="3"/>
      <c r="D1167" s="535"/>
      <c r="E1167" s="3"/>
      <c r="F1167" s="3"/>
      <c r="G1167" s="3"/>
      <c r="H1167" s="3"/>
      <c r="I1167" s="3"/>
      <c r="J1167" s="3"/>
      <c r="K1167" s="3"/>
      <c r="L1167" s="536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</row>
    <row r="1168">
      <c r="A1168" s="535"/>
      <c r="B1168" s="535"/>
      <c r="C1168" s="3"/>
      <c r="D1168" s="535"/>
      <c r="E1168" s="3"/>
      <c r="F1168" s="3"/>
      <c r="G1168" s="3"/>
      <c r="H1168" s="3"/>
      <c r="I1168" s="3"/>
      <c r="J1168" s="3"/>
      <c r="K1168" s="3"/>
      <c r="L1168" s="536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</row>
    <row r="1169">
      <c r="A1169" s="535"/>
      <c r="B1169" s="535"/>
      <c r="C1169" s="3"/>
      <c r="D1169" s="535"/>
      <c r="E1169" s="3"/>
      <c r="F1169" s="3"/>
      <c r="G1169" s="3"/>
      <c r="H1169" s="3"/>
      <c r="I1169" s="3"/>
      <c r="J1169" s="3"/>
      <c r="K1169" s="3"/>
      <c r="L1169" s="536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</row>
    <row r="1170">
      <c r="A1170" s="535"/>
      <c r="B1170" s="535"/>
      <c r="C1170" s="3"/>
      <c r="D1170" s="535"/>
      <c r="E1170" s="3"/>
      <c r="F1170" s="3"/>
      <c r="G1170" s="3"/>
      <c r="H1170" s="3"/>
      <c r="I1170" s="3"/>
      <c r="J1170" s="3"/>
      <c r="K1170" s="3"/>
      <c r="L1170" s="536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</row>
    <row r="1171">
      <c r="A1171" s="535"/>
      <c r="B1171" s="535"/>
      <c r="C1171" s="3"/>
      <c r="D1171" s="535"/>
      <c r="E1171" s="3"/>
      <c r="F1171" s="3"/>
      <c r="G1171" s="3"/>
      <c r="H1171" s="3"/>
      <c r="I1171" s="3"/>
      <c r="J1171" s="3"/>
      <c r="K1171" s="3"/>
      <c r="L1171" s="536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</row>
    <row r="1172">
      <c r="A1172" s="535"/>
      <c r="B1172" s="535"/>
      <c r="C1172" s="3"/>
      <c r="D1172" s="535"/>
      <c r="E1172" s="3"/>
      <c r="F1172" s="3"/>
      <c r="G1172" s="3"/>
      <c r="H1172" s="3"/>
      <c r="I1172" s="3"/>
      <c r="J1172" s="3"/>
      <c r="K1172" s="3"/>
      <c r="L1172" s="536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</row>
    <row r="1173">
      <c r="A1173" s="535"/>
      <c r="B1173" s="535"/>
      <c r="C1173" s="3"/>
      <c r="D1173" s="535"/>
      <c r="E1173" s="3"/>
      <c r="F1173" s="3"/>
      <c r="G1173" s="3"/>
      <c r="H1173" s="3"/>
      <c r="I1173" s="3"/>
      <c r="J1173" s="3"/>
      <c r="K1173" s="3"/>
      <c r="L1173" s="536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</row>
    <row r="1174">
      <c r="A1174" s="535"/>
      <c r="B1174" s="535"/>
      <c r="C1174" s="3"/>
      <c r="D1174" s="535"/>
      <c r="E1174" s="3"/>
      <c r="F1174" s="3"/>
      <c r="G1174" s="3"/>
      <c r="H1174" s="3"/>
      <c r="I1174" s="3"/>
      <c r="J1174" s="3"/>
      <c r="K1174" s="3"/>
      <c r="L1174" s="536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</row>
    <row r="1175">
      <c r="A1175" s="535"/>
      <c r="B1175" s="535"/>
      <c r="C1175" s="3"/>
      <c r="D1175" s="535"/>
      <c r="E1175" s="3"/>
      <c r="F1175" s="3"/>
      <c r="G1175" s="3"/>
      <c r="H1175" s="3"/>
      <c r="I1175" s="3"/>
      <c r="J1175" s="3"/>
      <c r="K1175" s="3"/>
      <c r="L1175" s="536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</row>
    <row r="1176">
      <c r="A1176" s="535"/>
      <c r="B1176" s="535"/>
      <c r="C1176" s="3"/>
      <c r="D1176" s="535"/>
      <c r="E1176" s="3"/>
      <c r="F1176" s="3"/>
      <c r="G1176" s="3"/>
      <c r="H1176" s="3"/>
      <c r="I1176" s="3"/>
      <c r="J1176" s="3"/>
      <c r="K1176" s="3"/>
      <c r="L1176" s="536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</row>
    <row r="1177">
      <c r="A1177" s="535"/>
      <c r="B1177" s="535"/>
      <c r="C1177" s="3"/>
      <c r="D1177" s="535"/>
      <c r="E1177" s="3"/>
      <c r="F1177" s="3"/>
      <c r="G1177" s="3"/>
      <c r="H1177" s="3"/>
      <c r="I1177" s="3"/>
      <c r="J1177" s="3"/>
      <c r="K1177" s="3"/>
      <c r="L1177" s="536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</row>
    <row r="1178">
      <c r="A1178" s="535"/>
      <c r="B1178" s="535"/>
      <c r="C1178" s="3"/>
      <c r="D1178" s="535"/>
      <c r="E1178" s="3"/>
      <c r="F1178" s="3"/>
      <c r="G1178" s="3"/>
      <c r="H1178" s="3"/>
      <c r="I1178" s="3"/>
      <c r="J1178" s="3"/>
      <c r="K1178" s="3"/>
      <c r="L1178" s="536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</row>
    <row r="1179">
      <c r="A1179" s="535"/>
      <c r="B1179" s="535"/>
      <c r="C1179" s="3"/>
      <c r="D1179" s="535"/>
      <c r="E1179" s="3"/>
      <c r="F1179" s="3"/>
      <c r="G1179" s="3"/>
      <c r="H1179" s="3"/>
      <c r="I1179" s="3"/>
      <c r="J1179" s="3"/>
      <c r="K1179" s="3"/>
      <c r="L1179" s="536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</row>
    <row r="1180">
      <c r="A1180" s="535"/>
      <c r="B1180" s="535"/>
      <c r="C1180" s="3"/>
      <c r="D1180" s="535"/>
      <c r="E1180" s="3"/>
      <c r="F1180" s="3"/>
      <c r="G1180" s="3"/>
      <c r="H1180" s="3"/>
      <c r="I1180" s="3"/>
      <c r="J1180" s="3"/>
      <c r="K1180" s="3"/>
      <c r="L1180" s="536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</row>
    <row r="1181">
      <c r="A1181" s="535"/>
      <c r="B1181" s="535"/>
      <c r="C1181" s="3"/>
      <c r="D1181" s="535"/>
      <c r="E1181" s="3"/>
      <c r="F1181" s="3"/>
      <c r="G1181" s="3"/>
      <c r="H1181" s="3"/>
      <c r="I1181" s="3"/>
      <c r="J1181" s="3"/>
      <c r="K1181" s="3"/>
      <c r="L1181" s="536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</row>
    <row r="1182">
      <c r="A1182" s="535"/>
      <c r="B1182" s="535"/>
      <c r="C1182" s="3"/>
      <c r="D1182" s="535"/>
      <c r="E1182" s="3"/>
      <c r="F1182" s="3"/>
      <c r="G1182" s="3"/>
      <c r="H1182" s="3"/>
      <c r="I1182" s="3"/>
      <c r="J1182" s="3"/>
      <c r="K1182" s="3"/>
      <c r="L1182" s="536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</row>
    <row r="1183">
      <c r="A1183" s="535"/>
      <c r="B1183" s="535"/>
      <c r="C1183" s="3"/>
      <c r="D1183" s="535"/>
      <c r="E1183" s="3"/>
      <c r="F1183" s="3"/>
      <c r="G1183" s="3"/>
      <c r="H1183" s="3"/>
      <c r="I1183" s="3"/>
      <c r="J1183" s="3"/>
      <c r="K1183" s="3"/>
      <c r="L1183" s="536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</row>
    <row r="1184">
      <c r="A1184" s="535"/>
      <c r="B1184" s="535"/>
      <c r="C1184" s="3"/>
      <c r="D1184" s="535"/>
      <c r="E1184" s="3"/>
      <c r="F1184" s="3"/>
      <c r="G1184" s="3"/>
      <c r="H1184" s="3"/>
      <c r="I1184" s="3"/>
      <c r="J1184" s="3"/>
      <c r="K1184" s="3"/>
      <c r="L1184" s="536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</row>
    <row r="1185">
      <c r="A1185" s="535"/>
      <c r="B1185" s="535"/>
      <c r="C1185" s="3"/>
      <c r="D1185" s="535"/>
      <c r="E1185" s="3"/>
      <c r="F1185" s="3"/>
      <c r="G1185" s="3"/>
      <c r="H1185" s="3"/>
      <c r="I1185" s="3"/>
      <c r="J1185" s="3"/>
      <c r="K1185" s="3"/>
      <c r="L1185" s="536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</row>
    <row r="1186">
      <c r="A1186" s="535"/>
      <c r="B1186" s="535"/>
      <c r="C1186" s="3"/>
      <c r="D1186" s="535"/>
      <c r="E1186" s="3"/>
      <c r="F1186" s="3"/>
      <c r="G1186" s="3"/>
      <c r="H1186" s="3"/>
      <c r="I1186" s="3"/>
      <c r="J1186" s="3"/>
      <c r="K1186" s="3"/>
      <c r="L1186" s="536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</row>
    <row r="1187">
      <c r="A1187" s="535"/>
      <c r="B1187" s="535"/>
      <c r="C1187" s="3"/>
      <c r="D1187" s="535"/>
      <c r="E1187" s="3"/>
      <c r="F1187" s="3"/>
      <c r="G1187" s="3"/>
      <c r="H1187" s="3"/>
      <c r="I1187" s="3"/>
      <c r="J1187" s="3"/>
      <c r="K1187" s="3"/>
      <c r="L1187" s="536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</row>
    <row r="1188">
      <c r="A1188" s="535"/>
      <c r="B1188" s="535"/>
      <c r="C1188" s="3"/>
      <c r="D1188" s="535"/>
      <c r="E1188" s="3"/>
      <c r="F1188" s="3"/>
      <c r="G1188" s="3"/>
      <c r="H1188" s="3"/>
      <c r="I1188" s="3"/>
      <c r="J1188" s="3"/>
      <c r="K1188" s="3"/>
      <c r="L1188" s="536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</row>
    <row r="1189">
      <c r="A1189" s="535"/>
      <c r="B1189" s="535"/>
      <c r="C1189" s="3"/>
      <c r="D1189" s="535"/>
      <c r="E1189" s="3"/>
      <c r="F1189" s="3"/>
      <c r="G1189" s="3"/>
      <c r="H1189" s="3"/>
      <c r="I1189" s="3"/>
      <c r="J1189" s="3"/>
      <c r="K1189" s="3"/>
      <c r="L1189" s="536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</row>
    <row r="1190">
      <c r="A1190" s="535"/>
      <c r="B1190" s="535"/>
      <c r="C1190" s="3"/>
      <c r="D1190" s="535"/>
      <c r="E1190" s="3"/>
      <c r="F1190" s="3"/>
      <c r="G1190" s="3"/>
      <c r="H1190" s="3"/>
      <c r="I1190" s="3"/>
      <c r="J1190" s="3"/>
      <c r="K1190" s="3"/>
      <c r="L1190" s="536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</row>
    <row r="1191">
      <c r="A1191" s="535"/>
      <c r="B1191" s="535"/>
      <c r="C1191" s="3"/>
      <c r="D1191" s="535"/>
      <c r="E1191" s="3"/>
      <c r="F1191" s="3"/>
      <c r="G1191" s="3"/>
      <c r="H1191" s="3"/>
      <c r="I1191" s="3"/>
      <c r="J1191" s="3"/>
      <c r="K1191" s="3"/>
      <c r="L1191" s="536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</row>
    <row r="1192">
      <c r="A1192" s="535"/>
      <c r="B1192" s="535"/>
      <c r="C1192" s="3"/>
      <c r="D1192" s="535"/>
      <c r="E1192" s="3"/>
      <c r="F1192" s="3"/>
      <c r="G1192" s="3"/>
      <c r="H1192" s="3"/>
      <c r="I1192" s="3"/>
      <c r="J1192" s="3"/>
      <c r="K1192" s="3"/>
      <c r="L1192" s="536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</row>
    <row r="1193">
      <c r="A1193" s="535"/>
      <c r="B1193" s="535"/>
      <c r="C1193" s="3"/>
      <c r="D1193" s="535"/>
      <c r="E1193" s="3"/>
      <c r="F1193" s="3"/>
      <c r="G1193" s="3"/>
      <c r="H1193" s="3"/>
      <c r="I1193" s="3"/>
      <c r="J1193" s="3"/>
      <c r="K1193" s="3"/>
      <c r="L1193" s="536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</row>
    <row r="1194">
      <c r="A1194" s="535"/>
      <c r="B1194" s="535"/>
      <c r="C1194" s="3"/>
      <c r="D1194" s="535"/>
      <c r="E1194" s="3"/>
      <c r="F1194" s="3"/>
      <c r="G1194" s="3"/>
      <c r="H1194" s="3"/>
      <c r="I1194" s="3"/>
      <c r="J1194" s="3"/>
      <c r="K1194" s="3"/>
      <c r="L1194" s="536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</row>
    <row r="1195">
      <c r="A1195" s="535"/>
      <c r="B1195" s="535"/>
      <c r="C1195" s="3"/>
      <c r="D1195" s="535"/>
      <c r="E1195" s="3"/>
      <c r="F1195" s="3"/>
      <c r="G1195" s="3"/>
      <c r="H1195" s="3"/>
      <c r="I1195" s="3"/>
      <c r="J1195" s="3"/>
      <c r="K1195" s="3"/>
      <c r="L1195" s="536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</row>
    <row r="1196">
      <c r="A1196" s="535"/>
      <c r="B1196" s="535"/>
      <c r="C1196" s="3"/>
      <c r="D1196" s="535"/>
      <c r="E1196" s="3"/>
      <c r="F1196" s="3"/>
      <c r="G1196" s="3"/>
      <c r="H1196" s="3"/>
      <c r="I1196" s="3"/>
      <c r="J1196" s="3"/>
      <c r="K1196" s="3"/>
      <c r="L1196" s="536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</row>
    <row r="1197">
      <c r="A1197" s="535"/>
      <c r="B1197" s="535"/>
      <c r="C1197" s="3"/>
      <c r="D1197" s="535"/>
      <c r="E1197" s="3"/>
      <c r="F1197" s="3"/>
      <c r="G1197" s="3"/>
      <c r="H1197" s="3"/>
      <c r="I1197" s="3"/>
      <c r="J1197" s="3"/>
      <c r="K1197" s="3"/>
      <c r="L1197" s="536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</row>
    <row r="1198">
      <c r="A1198" s="535"/>
      <c r="B1198" s="535"/>
      <c r="C1198" s="3"/>
      <c r="D1198" s="535"/>
      <c r="E1198" s="3"/>
      <c r="F1198" s="3"/>
      <c r="G1198" s="3"/>
      <c r="H1198" s="3"/>
      <c r="I1198" s="3"/>
      <c r="J1198" s="3"/>
      <c r="K1198" s="3"/>
      <c r="L1198" s="536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</row>
    <row r="1199">
      <c r="A1199" s="535"/>
      <c r="B1199" s="535"/>
      <c r="C1199" s="3"/>
      <c r="D1199" s="535"/>
      <c r="E1199" s="3"/>
      <c r="F1199" s="3"/>
      <c r="G1199" s="3"/>
      <c r="H1199" s="3"/>
      <c r="I1199" s="3"/>
      <c r="J1199" s="3"/>
      <c r="K1199" s="3"/>
      <c r="L1199" s="536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</row>
    <row r="1200">
      <c r="A1200" s="535"/>
      <c r="B1200" s="535"/>
      <c r="C1200" s="3"/>
      <c r="D1200" s="535"/>
      <c r="E1200" s="3"/>
      <c r="F1200" s="3"/>
      <c r="G1200" s="3"/>
      <c r="H1200" s="3"/>
      <c r="I1200" s="3"/>
      <c r="J1200" s="3"/>
      <c r="K1200" s="3"/>
      <c r="L1200" s="536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</row>
    <row r="1201">
      <c r="A1201" s="535"/>
      <c r="B1201" s="535"/>
      <c r="C1201" s="3"/>
      <c r="D1201" s="535"/>
      <c r="E1201" s="3"/>
      <c r="F1201" s="3"/>
      <c r="G1201" s="3"/>
      <c r="H1201" s="3"/>
      <c r="I1201" s="3"/>
      <c r="J1201" s="3"/>
      <c r="K1201" s="3"/>
      <c r="L1201" s="536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</row>
    <row r="1202">
      <c r="A1202" s="535"/>
      <c r="B1202" s="535"/>
      <c r="C1202" s="3"/>
      <c r="D1202" s="535"/>
      <c r="E1202" s="3"/>
      <c r="F1202" s="3"/>
      <c r="G1202" s="3"/>
      <c r="H1202" s="3"/>
      <c r="I1202" s="3"/>
      <c r="J1202" s="3"/>
      <c r="K1202" s="3"/>
      <c r="L1202" s="536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</row>
    <row r="1203">
      <c r="A1203" s="535"/>
      <c r="B1203" s="535"/>
      <c r="C1203" s="3"/>
      <c r="D1203" s="535"/>
      <c r="E1203" s="3"/>
      <c r="F1203" s="3"/>
      <c r="G1203" s="3"/>
      <c r="H1203" s="3"/>
      <c r="I1203" s="3"/>
      <c r="J1203" s="3"/>
      <c r="K1203" s="3"/>
      <c r="L1203" s="536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</row>
    <row r="1204">
      <c r="A1204" s="535"/>
      <c r="B1204" s="535"/>
      <c r="C1204" s="3"/>
      <c r="D1204" s="535"/>
      <c r="E1204" s="3"/>
      <c r="F1204" s="3"/>
      <c r="G1204" s="3"/>
      <c r="H1204" s="3"/>
      <c r="I1204" s="3"/>
      <c r="J1204" s="3"/>
      <c r="K1204" s="3"/>
      <c r="L1204" s="536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</row>
    <row r="1205">
      <c r="A1205" s="535"/>
      <c r="B1205" s="535"/>
      <c r="C1205" s="3"/>
      <c r="D1205" s="535"/>
      <c r="E1205" s="3"/>
      <c r="F1205" s="3"/>
      <c r="G1205" s="3"/>
      <c r="H1205" s="3"/>
      <c r="I1205" s="3"/>
      <c r="J1205" s="3"/>
      <c r="K1205" s="3"/>
      <c r="L1205" s="536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</row>
    <row r="1206">
      <c r="A1206" s="535"/>
      <c r="B1206" s="535"/>
      <c r="C1206" s="3"/>
      <c r="D1206" s="535"/>
      <c r="E1206" s="3"/>
      <c r="F1206" s="3"/>
      <c r="G1206" s="3"/>
      <c r="H1206" s="3"/>
      <c r="I1206" s="3"/>
      <c r="J1206" s="3"/>
      <c r="K1206" s="3"/>
      <c r="L1206" s="536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</row>
    <row r="1207">
      <c r="A1207" s="535"/>
      <c r="B1207" s="535"/>
      <c r="C1207" s="3"/>
      <c r="D1207" s="535"/>
      <c r="E1207" s="3"/>
      <c r="F1207" s="3"/>
      <c r="G1207" s="3"/>
      <c r="H1207" s="3"/>
      <c r="I1207" s="3"/>
      <c r="J1207" s="3"/>
      <c r="K1207" s="3"/>
      <c r="L1207" s="536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</row>
    <row r="1208">
      <c r="A1208" s="535"/>
      <c r="B1208" s="535"/>
      <c r="C1208" s="3"/>
      <c r="D1208" s="535"/>
      <c r="E1208" s="3"/>
      <c r="F1208" s="3"/>
      <c r="G1208" s="3"/>
      <c r="H1208" s="3"/>
      <c r="I1208" s="3"/>
      <c r="J1208" s="3"/>
      <c r="K1208" s="3"/>
      <c r="L1208" s="536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</row>
    <row r="1209">
      <c r="A1209" s="535"/>
      <c r="B1209" s="535"/>
      <c r="C1209" s="3"/>
      <c r="D1209" s="535"/>
      <c r="E1209" s="3"/>
      <c r="F1209" s="3"/>
      <c r="G1209" s="3"/>
      <c r="H1209" s="3"/>
      <c r="I1209" s="3"/>
      <c r="J1209" s="3"/>
      <c r="K1209" s="3"/>
      <c r="L1209" s="536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</row>
    <row r="1210">
      <c r="A1210" s="535"/>
      <c r="B1210" s="535"/>
      <c r="C1210" s="3"/>
      <c r="D1210" s="535"/>
      <c r="E1210" s="3"/>
      <c r="F1210" s="3"/>
      <c r="G1210" s="3"/>
      <c r="H1210" s="3"/>
      <c r="I1210" s="3"/>
      <c r="J1210" s="3"/>
      <c r="K1210" s="3"/>
      <c r="L1210" s="536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</row>
    <row r="1211">
      <c r="A1211" s="535"/>
      <c r="B1211" s="535"/>
      <c r="C1211" s="3"/>
      <c r="D1211" s="535"/>
      <c r="E1211" s="3"/>
      <c r="F1211" s="3"/>
      <c r="G1211" s="3"/>
      <c r="H1211" s="3"/>
      <c r="I1211" s="3"/>
      <c r="J1211" s="3"/>
      <c r="K1211" s="3"/>
      <c r="L1211" s="536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</row>
    <row r="1212">
      <c r="A1212" s="535"/>
      <c r="B1212" s="535"/>
      <c r="C1212" s="3"/>
      <c r="D1212" s="535"/>
      <c r="E1212" s="3"/>
      <c r="F1212" s="3"/>
      <c r="G1212" s="3"/>
      <c r="H1212" s="3"/>
      <c r="I1212" s="3"/>
      <c r="J1212" s="3"/>
      <c r="K1212" s="3"/>
      <c r="L1212" s="536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</row>
    <row r="1213">
      <c r="A1213" s="535"/>
      <c r="B1213" s="535"/>
      <c r="C1213" s="3"/>
      <c r="D1213" s="535"/>
      <c r="E1213" s="3"/>
      <c r="F1213" s="3"/>
      <c r="G1213" s="3"/>
      <c r="H1213" s="3"/>
      <c r="I1213" s="3"/>
      <c r="J1213" s="3"/>
      <c r="K1213" s="3"/>
      <c r="L1213" s="536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</row>
    <row r="1214">
      <c r="A1214" s="535"/>
      <c r="B1214" s="535"/>
      <c r="C1214" s="3"/>
      <c r="D1214" s="535"/>
      <c r="E1214" s="3"/>
      <c r="F1214" s="3"/>
      <c r="G1214" s="3"/>
      <c r="H1214" s="3"/>
      <c r="I1214" s="3"/>
      <c r="J1214" s="3"/>
      <c r="K1214" s="3"/>
      <c r="L1214" s="536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</row>
    <row r="1215">
      <c r="A1215" s="535"/>
      <c r="B1215" s="535"/>
      <c r="C1215" s="3"/>
      <c r="D1215" s="535"/>
      <c r="E1215" s="3"/>
      <c r="F1215" s="3"/>
      <c r="G1215" s="3"/>
      <c r="H1215" s="3"/>
      <c r="I1215" s="3"/>
      <c r="J1215" s="3"/>
      <c r="K1215" s="3"/>
      <c r="L1215" s="536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</row>
    <row r="1216">
      <c r="A1216" s="535"/>
      <c r="B1216" s="535"/>
      <c r="C1216" s="3"/>
      <c r="D1216" s="535"/>
      <c r="E1216" s="3"/>
      <c r="F1216" s="3"/>
      <c r="G1216" s="3"/>
      <c r="H1216" s="3"/>
      <c r="I1216" s="3"/>
      <c r="J1216" s="3"/>
      <c r="K1216" s="3"/>
      <c r="L1216" s="536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</row>
    <row r="1217">
      <c r="A1217" s="535"/>
      <c r="B1217" s="535"/>
      <c r="C1217" s="3"/>
      <c r="D1217" s="535"/>
      <c r="E1217" s="3"/>
      <c r="F1217" s="3"/>
      <c r="G1217" s="3"/>
      <c r="H1217" s="3"/>
      <c r="I1217" s="3"/>
      <c r="J1217" s="3"/>
      <c r="K1217" s="3"/>
      <c r="L1217" s="536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</row>
    <row r="1218">
      <c r="A1218" s="535"/>
      <c r="B1218" s="535"/>
      <c r="C1218" s="3"/>
      <c r="D1218" s="535"/>
      <c r="E1218" s="3"/>
      <c r="F1218" s="3"/>
      <c r="G1218" s="3"/>
      <c r="H1218" s="3"/>
      <c r="I1218" s="3"/>
      <c r="J1218" s="3"/>
      <c r="K1218" s="3"/>
      <c r="L1218" s="536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</row>
    <row r="1219">
      <c r="A1219" s="535"/>
      <c r="B1219" s="535"/>
      <c r="C1219" s="3"/>
      <c r="D1219" s="535"/>
      <c r="E1219" s="3"/>
      <c r="F1219" s="3"/>
      <c r="G1219" s="3"/>
      <c r="H1219" s="3"/>
      <c r="I1219" s="3"/>
      <c r="J1219" s="3"/>
      <c r="K1219" s="3"/>
      <c r="L1219" s="536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</row>
    <row r="1220">
      <c r="A1220" s="535"/>
      <c r="B1220" s="535"/>
      <c r="C1220" s="3"/>
      <c r="D1220" s="535"/>
      <c r="E1220" s="3"/>
      <c r="F1220" s="3"/>
      <c r="G1220" s="3"/>
      <c r="H1220" s="3"/>
      <c r="I1220" s="3"/>
      <c r="J1220" s="3"/>
      <c r="K1220" s="3"/>
      <c r="L1220" s="536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</row>
    <row r="1221">
      <c r="A1221" s="535"/>
      <c r="B1221" s="535"/>
      <c r="C1221" s="3"/>
      <c r="D1221" s="535"/>
      <c r="E1221" s="3"/>
      <c r="F1221" s="3"/>
      <c r="G1221" s="3"/>
      <c r="H1221" s="3"/>
      <c r="I1221" s="3"/>
      <c r="J1221" s="3"/>
      <c r="K1221" s="3"/>
      <c r="L1221" s="536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</row>
    <row r="1222">
      <c r="A1222" s="535"/>
      <c r="B1222" s="535"/>
      <c r="C1222" s="3"/>
      <c r="D1222" s="535"/>
      <c r="E1222" s="3"/>
      <c r="F1222" s="3"/>
      <c r="G1222" s="3"/>
      <c r="H1222" s="3"/>
      <c r="I1222" s="3"/>
      <c r="J1222" s="3"/>
      <c r="K1222" s="3"/>
      <c r="L1222" s="536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</row>
    <row r="1223">
      <c r="A1223" s="535"/>
      <c r="B1223" s="535"/>
      <c r="C1223" s="3"/>
      <c r="D1223" s="535"/>
      <c r="E1223" s="3"/>
      <c r="F1223" s="3"/>
      <c r="G1223" s="3"/>
      <c r="H1223" s="3"/>
      <c r="I1223" s="3"/>
      <c r="J1223" s="3"/>
      <c r="K1223" s="3"/>
      <c r="L1223" s="536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</row>
    <row r="1224">
      <c r="A1224" s="535"/>
      <c r="B1224" s="535"/>
      <c r="C1224" s="3"/>
      <c r="D1224" s="535"/>
      <c r="E1224" s="3"/>
      <c r="F1224" s="3"/>
      <c r="G1224" s="3"/>
      <c r="H1224" s="3"/>
      <c r="I1224" s="3"/>
      <c r="J1224" s="3"/>
      <c r="K1224" s="3"/>
      <c r="L1224" s="536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</row>
    <row r="1225">
      <c r="A1225" s="535"/>
      <c r="B1225" s="535"/>
      <c r="C1225" s="3"/>
      <c r="D1225" s="535"/>
      <c r="E1225" s="3"/>
      <c r="F1225" s="3"/>
      <c r="G1225" s="3"/>
      <c r="H1225" s="3"/>
      <c r="I1225" s="3"/>
      <c r="J1225" s="3"/>
      <c r="K1225" s="3"/>
      <c r="L1225" s="536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</row>
    <row r="1226">
      <c r="A1226" s="535"/>
      <c r="B1226" s="535"/>
      <c r="C1226" s="3"/>
      <c r="D1226" s="535"/>
      <c r="E1226" s="3"/>
      <c r="F1226" s="3"/>
      <c r="G1226" s="3"/>
      <c r="H1226" s="3"/>
      <c r="I1226" s="3"/>
      <c r="J1226" s="3"/>
      <c r="K1226" s="3"/>
      <c r="L1226" s="536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</row>
    <row r="1227">
      <c r="A1227" s="535"/>
      <c r="B1227" s="535"/>
      <c r="C1227" s="3"/>
      <c r="D1227" s="535"/>
      <c r="E1227" s="3"/>
      <c r="F1227" s="3"/>
      <c r="G1227" s="3"/>
      <c r="H1227" s="3"/>
      <c r="I1227" s="3"/>
      <c r="J1227" s="3"/>
      <c r="K1227" s="3"/>
      <c r="L1227" s="536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</row>
    <row r="1228">
      <c r="A1228" s="535"/>
      <c r="B1228" s="535"/>
      <c r="C1228" s="3"/>
      <c r="D1228" s="535"/>
      <c r="E1228" s="3"/>
      <c r="F1228" s="3"/>
      <c r="G1228" s="3"/>
      <c r="H1228" s="3"/>
      <c r="I1228" s="3"/>
      <c r="J1228" s="3"/>
      <c r="K1228" s="3"/>
      <c r="L1228" s="536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</row>
    <row r="1229">
      <c r="A1229" s="535"/>
      <c r="B1229" s="535"/>
      <c r="C1229" s="3"/>
      <c r="D1229" s="535"/>
      <c r="E1229" s="3"/>
      <c r="F1229" s="3"/>
      <c r="G1229" s="3"/>
      <c r="H1229" s="3"/>
      <c r="I1229" s="3"/>
      <c r="J1229" s="3"/>
      <c r="K1229" s="3"/>
      <c r="L1229" s="536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</row>
    <row r="1230">
      <c r="A1230" s="535"/>
      <c r="B1230" s="535"/>
      <c r="C1230" s="3"/>
      <c r="D1230" s="535"/>
      <c r="E1230" s="3"/>
      <c r="F1230" s="3"/>
      <c r="G1230" s="3"/>
      <c r="H1230" s="3"/>
      <c r="I1230" s="3"/>
      <c r="J1230" s="3"/>
      <c r="K1230" s="3"/>
      <c r="L1230" s="536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</row>
    <row r="1231">
      <c r="A1231" s="535"/>
      <c r="B1231" s="535"/>
      <c r="C1231" s="3"/>
      <c r="D1231" s="535"/>
      <c r="E1231" s="3"/>
      <c r="F1231" s="3"/>
      <c r="G1231" s="3"/>
      <c r="H1231" s="3"/>
      <c r="I1231" s="3"/>
      <c r="J1231" s="3"/>
      <c r="K1231" s="3"/>
      <c r="L1231" s="536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</row>
    <row r="1232">
      <c r="A1232" s="535"/>
      <c r="B1232" s="535"/>
      <c r="C1232" s="3"/>
      <c r="D1232" s="535"/>
      <c r="E1232" s="3"/>
      <c r="F1232" s="3"/>
      <c r="G1232" s="3"/>
      <c r="H1232" s="3"/>
      <c r="I1232" s="3"/>
      <c r="J1232" s="3"/>
      <c r="K1232" s="3"/>
      <c r="L1232" s="536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</row>
    <row r="1233">
      <c r="A1233" s="535"/>
      <c r="B1233" s="535"/>
      <c r="C1233" s="3"/>
      <c r="D1233" s="535"/>
      <c r="E1233" s="3"/>
      <c r="F1233" s="3"/>
      <c r="G1233" s="3"/>
      <c r="H1233" s="3"/>
      <c r="I1233" s="3"/>
      <c r="J1233" s="3"/>
      <c r="K1233" s="3"/>
      <c r="L1233" s="536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</row>
    <row r="1234">
      <c r="A1234" s="535"/>
      <c r="B1234" s="535"/>
      <c r="C1234" s="3"/>
      <c r="D1234" s="535"/>
      <c r="E1234" s="3"/>
      <c r="F1234" s="3"/>
      <c r="G1234" s="3"/>
      <c r="H1234" s="3"/>
      <c r="I1234" s="3"/>
      <c r="J1234" s="3"/>
      <c r="K1234" s="3"/>
      <c r="L1234" s="536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</row>
    <row r="1235">
      <c r="A1235" s="535"/>
      <c r="B1235" s="535"/>
      <c r="C1235" s="3"/>
      <c r="D1235" s="535"/>
      <c r="E1235" s="3"/>
      <c r="F1235" s="3"/>
      <c r="G1235" s="3"/>
      <c r="H1235" s="3"/>
      <c r="I1235" s="3"/>
      <c r="J1235" s="3"/>
      <c r="K1235" s="3"/>
      <c r="L1235" s="536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</row>
    <row r="1236">
      <c r="A1236" s="535"/>
      <c r="B1236" s="535"/>
      <c r="C1236" s="3"/>
      <c r="D1236" s="535"/>
      <c r="E1236" s="3"/>
      <c r="F1236" s="3"/>
      <c r="G1236" s="3"/>
      <c r="H1236" s="3"/>
      <c r="I1236" s="3"/>
      <c r="J1236" s="3"/>
      <c r="K1236" s="3"/>
      <c r="L1236" s="536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</row>
    <row r="1237">
      <c r="A1237" s="535"/>
      <c r="B1237" s="535"/>
      <c r="C1237" s="3"/>
      <c r="D1237" s="535"/>
      <c r="E1237" s="3"/>
      <c r="F1237" s="3"/>
      <c r="G1237" s="3"/>
      <c r="H1237" s="3"/>
      <c r="I1237" s="3"/>
      <c r="J1237" s="3"/>
      <c r="K1237" s="3"/>
      <c r="L1237" s="536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</row>
    <row r="1238">
      <c r="A1238" s="535"/>
      <c r="B1238" s="535"/>
      <c r="C1238" s="3"/>
      <c r="D1238" s="535"/>
      <c r="E1238" s="3"/>
      <c r="F1238" s="3"/>
      <c r="G1238" s="3"/>
      <c r="H1238" s="3"/>
      <c r="I1238" s="3"/>
      <c r="J1238" s="3"/>
      <c r="K1238" s="3"/>
      <c r="L1238" s="536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</row>
    <row r="1239">
      <c r="A1239" s="535"/>
      <c r="B1239" s="535"/>
      <c r="C1239" s="3"/>
      <c r="D1239" s="535"/>
      <c r="E1239" s="3"/>
      <c r="F1239" s="3"/>
      <c r="G1239" s="3"/>
      <c r="H1239" s="3"/>
      <c r="I1239" s="3"/>
      <c r="J1239" s="3"/>
      <c r="K1239" s="3"/>
      <c r="L1239" s="536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</row>
    <row r="1240">
      <c r="A1240" s="535"/>
      <c r="B1240" s="535"/>
      <c r="C1240" s="3"/>
      <c r="D1240" s="535"/>
      <c r="E1240" s="3"/>
      <c r="F1240" s="3"/>
      <c r="G1240" s="3"/>
      <c r="H1240" s="3"/>
      <c r="I1240" s="3"/>
      <c r="J1240" s="3"/>
      <c r="K1240" s="3"/>
      <c r="L1240" s="536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</row>
    <row r="1241">
      <c r="A1241" s="535"/>
      <c r="B1241" s="535"/>
      <c r="C1241" s="3"/>
      <c r="D1241" s="535"/>
      <c r="E1241" s="3"/>
      <c r="F1241" s="3"/>
      <c r="G1241" s="3"/>
      <c r="H1241" s="3"/>
      <c r="I1241" s="3"/>
      <c r="J1241" s="3"/>
      <c r="K1241" s="3"/>
      <c r="L1241" s="536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</row>
    <row r="1242">
      <c r="A1242" s="314"/>
      <c r="B1242" s="314"/>
      <c r="D1242" s="314"/>
      <c r="L1242" s="315"/>
    </row>
    <row r="1243">
      <c r="A1243" s="314"/>
      <c r="B1243" s="314"/>
      <c r="D1243" s="314"/>
      <c r="L1243" s="315"/>
    </row>
    <row r="1244">
      <c r="A1244" s="314"/>
      <c r="B1244" s="314"/>
      <c r="D1244" s="314"/>
      <c r="L1244" s="315"/>
    </row>
    <row r="1245">
      <c r="A1245" s="314"/>
      <c r="B1245" s="314"/>
      <c r="D1245" s="314"/>
      <c r="L1245" s="315"/>
    </row>
    <row r="1246">
      <c r="A1246" s="314"/>
      <c r="B1246" s="314"/>
      <c r="D1246" s="314"/>
      <c r="L1246" s="315"/>
    </row>
    <row r="1247">
      <c r="A1247" s="314"/>
      <c r="B1247" s="314"/>
      <c r="D1247" s="314"/>
      <c r="L1247" s="315"/>
    </row>
    <row r="1248">
      <c r="A1248" s="314"/>
      <c r="B1248" s="314"/>
      <c r="D1248" s="314"/>
      <c r="L1248" s="315"/>
    </row>
    <row r="1249">
      <c r="A1249" s="314"/>
      <c r="B1249" s="314"/>
      <c r="D1249" s="314"/>
      <c r="L1249" s="315"/>
    </row>
    <row r="1250">
      <c r="A1250" s="314"/>
      <c r="B1250" s="314"/>
      <c r="D1250" s="314"/>
      <c r="L1250" s="315"/>
    </row>
    <row r="1251">
      <c r="A1251" s="314"/>
      <c r="B1251" s="314"/>
      <c r="D1251" s="314"/>
      <c r="L1251" s="315"/>
    </row>
    <row r="1252">
      <c r="A1252" s="314"/>
      <c r="B1252" s="314"/>
      <c r="D1252" s="314"/>
      <c r="L1252" s="315"/>
    </row>
    <row r="1253">
      <c r="A1253" s="314"/>
      <c r="B1253" s="314"/>
      <c r="D1253" s="314"/>
      <c r="L1253" s="315"/>
    </row>
    <row r="1254">
      <c r="A1254" s="314"/>
      <c r="B1254" s="314"/>
      <c r="D1254" s="314"/>
      <c r="L1254" s="315"/>
    </row>
    <row r="1255">
      <c r="A1255" s="314"/>
      <c r="B1255" s="314"/>
      <c r="D1255" s="314"/>
      <c r="L1255" s="315"/>
    </row>
    <row r="1256">
      <c r="A1256" s="314"/>
      <c r="B1256" s="314"/>
      <c r="D1256" s="314"/>
      <c r="L1256" s="315"/>
    </row>
    <row r="1257">
      <c r="A1257" s="314"/>
      <c r="B1257" s="314"/>
      <c r="D1257" s="314"/>
      <c r="L1257" s="315"/>
    </row>
    <row r="1258">
      <c r="A1258" s="314"/>
      <c r="B1258" s="314"/>
      <c r="D1258" s="314"/>
      <c r="L1258" s="315"/>
    </row>
    <row r="1259">
      <c r="A1259" s="314"/>
      <c r="B1259" s="314"/>
      <c r="D1259" s="314"/>
      <c r="L1259" s="315"/>
    </row>
    <row r="1260">
      <c r="A1260" s="314"/>
      <c r="B1260" s="314"/>
      <c r="D1260" s="314"/>
      <c r="L1260" s="315"/>
    </row>
    <row r="1261">
      <c r="A1261" s="314"/>
      <c r="B1261" s="314"/>
      <c r="D1261" s="314"/>
      <c r="L1261" s="315"/>
    </row>
    <row r="1262">
      <c r="A1262" s="314"/>
      <c r="B1262" s="314"/>
      <c r="D1262" s="314"/>
      <c r="L1262" s="315"/>
    </row>
    <row r="1263">
      <c r="A1263" s="314"/>
      <c r="B1263" s="314"/>
      <c r="D1263" s="314"/>
      <c r="L1263" s="315"/>
    </row>
    <row r="1264">
      <c r="A1264" s="314"/>
      <c r="B1264" s="314"/>
      <c r="D1264" s="314"/>
      <c r="L1264" s="315"/>
    </row>
    <row r="1265">
      <c r="A1265" s="314"/>
      <c r="B1265" s="314"/>
      <c r="D1265" s="314"/>
      <c r="L1265" s="315"/>
    </row>
    <row r="1266">
      <c r="A1266" s="314"/>
      <c r="B1266" s="314"/>
      <c r="D1266" s="314"/>
      <c r="L1266" s="315"/>
    </row>
    <row r="1267">
      <c r="A1267" s="314"/>
      <c r="B1267" s="314"/>
      <c r="D1267" s="314"/>
      <c r="L1267" s="315"/>
    </row>
    <row r="1268">
      <c r="A1268" s="314"/>
      <c r="B1268" s="314"/>
      <c r="D1268" s="314"/>
      <c r="L1268" s="315"/>
    </row>
    <row r="1269">
      <c r="A1269" s="314"/>
      <c r="B1269" s="314"/>
      <c r="D1269" s="314"/>
      <c r="L1269" s="315"/>
    </row>
    <row r="1270">
      <c r="A1270" s="314"/>
      <c r="B1270" s="314"/>
      <c r="D1270" s="314"/>
      <c r="L1270" s="315"/>
    </row>
    <row r="1271">
      <c r="A1271" s="314"/>
      <c r="B1271" s="314"/>
      <c r="D1271" s="314"/>
      <c r="L1271" s="315"/>
    </row>
    <row r="1272">
      <c r="A1272" s="314"/>
      <c r="B1272" s="314"/>
      <c r="D1272" s="314"/>
      <c r="L1272" s="315"/>
    </row>
    <row r="1273">
      <c r="A1273" s="314"/>
      <c r="B1273" s="314"/>
      <c r="D1273" s="314"/>
      <c r="L1273" s="315"/>
    </row>
    <row r="1274">
      <c r="A1274" s="314"/>
      <c r="B1274" s="314"/>
      <c r="D1274" s="314"/>
      <c r="L1274" s="315"/>
    </row>
    <row r="1275">
      <c r="A1275" s="314"/>
      <c r="B1275" s="314"/>
      <c r="D1275" s="314"/>
      <c r="L1275" s="315"/>
    </row>
    <row r="1276">
      <c r="A1276" s="314"/>
      <c r="B1276" s="314"/>
      <c r="D1276" s="314"/>
      <c r="L1276" s="315"/>
    </row>
    <row r="1277">
      <c r="A1277" s="314"/>
      <c r="B1277" s="314"/>
      <c r="D1277" s="314"/>
      <c r="L1277" s="315"/>
    </row>
    <row r="1278">
      <c r="A1278" s="314"/>
      <c r="B1278" s="314"/>
      <c r="D1278" s="314"/>
      <c r="L1278" s="315"/>
    </row>
    <row r="1279">
      <c r="A1279" s="314"/>
      <c r="B1279" s="314"/>
      <c r="D1279" s="314"/>
      <c r="L1279" s="315"/>
    </row>
    <row r="1280">
      <c r="A1280" s="314"/>
      <c r="B1280" s="314"/>
      <c r="D1280" s="314"/>
      <c r="L1280" s="315"/>
    </row>
    <row r="1281">
      <c r="A1281" s="314"/>
      <c r="B1281" s="314"/>
      <c r="D1281" s="314"/>
      <c r="L1281" s="315"/>
    </row>
    <row r="1282">
      <c r="A1282" s="314"/>
      <c r="B1282" s="314"/>
      <c r="D1282" s="314"/>
      <c r="L1282" s="315"/>
    </row>
    <row r="1283">
      <c r="A1283" s="314"/>
      <c r="B1283" s="314"/>
      <c r="D1283" s="314"/>
      <c r="L1283" s="315"/>
    </row>
    <row r="1284">
      <c r="A1284" s="314"/>
      <c r="B1284" s="314"/>
      <c r="D1284" s="314"/>
      <c r="L1284" s="315"/>
    </row>
    <row r="1285">
      <c r="A1285" s="314"/>
      <c r="B1285" s="314"/>
      <c r="D1285" s="314"/>
      <c r="L1285" s="315"/>
    </row>
    <row r="1286">
      <c r="A1286" s="314"/>
      <c r="B1286" s="314"/>
      <c r="D1286" s="314"/>
      <c r="L1286" s="315"/>
    </row>
    <row r="1287">
      <c r="A1287" s="314"/>
      <c r="B1287" s="314"/>
      <c r="D1287" s="314"/>
      <c r="L1287" s="315"/>
    </row>
    <row r="1288">
      <c r="A1288" s="314"/>
      <c r="B1288" s="314"/>
      <c r="D1288" s="314"/>
      <c r="L1288" s="315"/>
    </row>
    <row r="1289">
      <c r="A1289" s="314"/>
      <c r="B1289" s="314"/>
      <c r="D1289" s="314"/>
      <c r="L1289" s="315"/>
    </row>
    <row r="1290">
      <c r="A1290" s="314"/>
      <c r="B1290" s="314"/>
      <c r="D1290" s="314"/>
      <c r="L1290" s="315"/>
    </row>
    <row r="1291">
      <c r="A1291" s="314"/>
      <c r="B1291" s="314"/>
      <c r="D1291" s="314"/>
      <c r="L1291" s="315"/>
    </row>
    <row r="1292">
      <c r="A1292" s="314"/>
      <c r="B1292" s="314"/>
      <c r="D1292" s="314"/>
      <c r="L1292" s="315"/>
    </row>
    <row r="1293">
      <c r="A1293" s="314"/>
      <c r="B1293" s="314"/>
      <c r="D1293" s="314"/>
      <c r="L1293" s="315"/>
    </row>
    <row r="1294">
      <c r="A1294" s="314"/>
      <c r="B1294" s="314"/>
      <c r="D1294" s="314"/>
      <c r="L1294" s="315"/>
    </row>
    <row r="1295">
      <c r="A1295" s="314"/>
      <c r="B1295" s="314"/>
      <c r="D1295" s="314"/>
      <c r="L1295" s="315"/>
    </row>
    <row r="1296">
      <c r="A1296" s="314"/>
      <c r="B1296" s="314"/>
      <c r="D1296" s="314"/>
      <c r="L1296" s="315"/>
    </row>
    <row r="1297">
      <c r="A1297" s="314"/>
      <c r="B1297" s="314"/>
      <c r="D1297" s="314"/>
      <c r="L1297" s="315"/>
    </row>
    <row r="1298">
      <c r="A1298" s="314"/>
      <c r="B1298" s="314"/>
      <c r="D1298" s="314"/>
      <c r="L1298" s="315"/>
    </row>
    <row r="1299">
      <c r="A1299" s="314"/>
      <c r="B1299" s="314"/>
      <c r="D1299" s="314"/>
      <c r="L1299" s="315"/>
    </row>
    <row r="1300">
      <c r="A1300" s="314"/>
      <c r="B1300" s="314"/>
      <c r="D1300" s="314"/>
      <c r="L1300" s="315"/>
    </row>
    <row r="1301">
      <c r="A1301" s="314"/>
      <c r="B1301" s="314"/>
      <c r="D1301" s="314"/>
      <c r="L1301" s="315"/>
    </row>
    <row r="1302">
      <c r="A1302" s="314"/>
      <c r="B1302" s="314"/>
      <c r="D1302" s="314"/>
      <c r="L1302" s="315"/>
    </row>
    <row r="1303">
      <c r="A1303" s="314"/>
      <c r="B1303" s="314"/>
      <c r="D1303" s="314"/>
      <c r="L1303" s="315"/>
    </row>
    <row r="1304">
      <c r="A1304" s="314"/>
      <c r="B1304" s="314"/>
      <c r="D1304" s="314"/>
      <c r="L1304" s="315"/>
    </row>
    <row r="1305">
      <c r="A1305" s="314"/>
      <c r="B1305" s="314"/>
      <c r="D1305" s="314"/>
      <c r="L1305" s="315"/>
    </row>
    <row r="1306">
      <c r="A1306" s="314"/>
      <c r="B1306" s="314"/>
      <c r="D1306" s="314"/>
      <c r="L1306" s="315"/>
    </row>
    <row r="1307">
      <c r="A1307" s="314"/>
      <c r="B1307" s="314"/>
      <c r="D1307" s="314"/>
      <c r="L1307" s="315"/>
    </row>
    <row r="1308">
      <c r="A1308" s="314"/>
      <c r="B1308" s="314"/>
      <c r="D1308" s="314"/>
      <c r="L1308" s="315"/>
    </row>
    <row r="1309">
      <c r="A1309" s="314"/>
      <c r="B1309" s="314"/>
      <c r="D1309" s="314"/>
      <c r="L1309" s="315"/>
    </row>
    <row r="1310">
      <c r="A1310" s="314"/>
      <c r="B1310" s="314"/>
      <c r="D1310" s="314"/>
      <c r="L1310" s="315"/>
    </row>
    <row r="1311">
      <c r="A1311" s="314"/>
      <c r="B1311" s="314"/>
      <c r="D1311" s="314"/>
      <c r="L1311" s="315"/>
    </row>
    <row r="1312">
      <c r="A1312" s="314"/>
      <c r="B1312" s="314"/>
      <c r="D1312" s="314"/>
      <c r="L1312" s="315"/>
    </row>
    <row r="1313">
      <c r="A1313" s="314"/>
      <c r="B1313" s="314"/>
      <c r="D1313" s="314"/>
      <c r="L1313" s="315"/>
    </row>
    <row r="1314">
      <c r="A1314" s="314"/>
      <c r="B1314" s="314"/>
      <c r="D1314" s="314"/>
      <c r="L1314" s="315"/>
    </row>
    <row r="1315">
      <c r="A1315" s="314"/>
      <c r="B1315" s="314"/>
      <c r="D1315" s="314"/>
      <c r="L1315" s="315"/>
    </row>
    <row r="1316">
      <c r="A1316" s="314"/>
      <c r="B1316" s="314"/>
      <c r="D1316" s="314"/>
      <c r="L1316" s="315"/>
    </row>
    <row r="1317">
      <c r="A1317" s="314"/>
      <c r="B1317" s="314"/>
      <c r="D1317" s="314"/>
      <c r="L1317" s="315"/>
    </row>
    <row r="1318">
      <c r="A1318" s="314"/>
      <c r="B1318" s="314"/>
      <c r="D1318" s="314"/>
      <c r="L1318" s="315"/>
    </row>
    <row r="1319">
      <c r="A1319" s="314"/>
      <c r="B1319" s="314"/>
      <c r="D1319" s="314"/>
      <c r="L1319" s="315"/>
    </row>
    <row r="1320">
      <c r="A1320" s="314"/>
      <c r="B1320" s="314"/>
      <c r="D1320" s="314"/>
      <c r="L1320" s="315"/>
    </row>
    <row r="1321">
      <c r="A1321" s="314"/>
      <c r="B1321" s="314"/>
      <c r="D1321" s="314"/>
      <c r="L1321" s="315"/>
    </row>
  </sheetData>
  <mergeCells count="19">
    <mergeCell ref="F89:F92"/>
    <mergeCell ref="G89:G92"/>
    <mergeCell ref="H89:H92"/>
    <mergeCell ref="I89:I92"/>
    <mergeCell ref="J89:J92"/>
    <mergeCell ref="K89:K92"/>
    <mergeCell ref="L89:L92"/>
    <mergeCell ref="G252:G257"/>
    <mergeCell ref="H252:H257"/>
    <mergeCell ref="J252:J257"/>
    <mergeCell ref="K252:K256"/>
    <mergeCell ref="F248:F250"/>
    <mergeCell ref="G248:G250"/>
    <mergeCell ref="H248:H250"/>
    <mergeCell ref="J248:J250"/>
    <mergeCell ref="K248:K250"/>
    <mergeCell ref="L248:L250"/>
    <mergeCell ref="F252:F257"/>
    <mergeCell ref="L252:L256"/>
  </mergeCells>
  <hyperlinks>
    <hyperlink r:id="rId1" ref="I84"/>
    <hyperlink r:id="rId2" ref="H140"/>
    <hyperlink r:id="rId3" ref="H40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537" t="s">
        <v>1693</v>
      </c>
      <c r="C3" s="537" t="s">
        <v>1694</v>
      </c>
    </row>
    <row r="4">
      <c r="B4" s="537">
        <v>14.0</v>
      </c>
      <c r="C4" s="537">
        <v>9.0</v>
      </c>
      <c r="D4" s="538">
        <f t="shared" ref="D4:D11" si="1">B4*C4</f>
        <v>126</v>
      </c>
    </row>
    <row r="5">
      <c r="D5" s="538">
        <f t="shared" si="1"/>
        <v>0</v>
      </c>
    </row>
    <row r="6">
      <c r="D6" s="538">
        <f t="shared" si="1"/>
        <v>0</v>
      </c>
    </row>
    <row r="7">
      <c r="D7" s="538">
        <f t="shared" si="1"/>
        <v>0</v>
      </c>
      <c r="G7" s="537">
        <v>140.0</v>
      </c>
    </row>
    <row r="8">
      <c r="D8" s="538">
        <f t="shared" si="1"/>
        <v>0</v>
      </c>
    </row>
    <row r="9">
      <c r="D9" s="538">
        <f t="shared" si="1"/>
        <v>0</v>
      </c>
    </row>
    <row r="10">
      <c r="D10" s="538">
        <f t="shared" si="1"/>
        <v>0</v>
      </c>
    </row>
    <row r="11">
      <c r="D11" s="538">
        <f t="shared" si="1"/>
        <v>0</v>
      </c>
    </row>
    <row r="12">
      <c r="D12" s="538">
        <f>SUM(D4:D11)</f>
        <v>126</v>
      </c>
    </row>
  </sheetData>
  <drawing r:id="rId1"/>
</worksheet>
</file>