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D:\working\waccache\MAD0EPF00000615\EXCELCNV\543fd15b-9f71-42d5-97e3-a4d15f3cbdcb\"/>
    </mc:Choice>
  </mc:AlternateContent>
  <xr:revisionPtr revIDLastSave="0" documentId="8_{A848ED23-E8B4-4D49-AA5B-140AED8965B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oja 1" sheetId="1" r:id="rId1"/>
    <sheet name="Hoja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2" l="1"/>
  <c r="D10" i="2"/>
  <c r="D9" i="2"/>
  <c r="D8" i="2"/>
  <c r="D7" i="2"/>
  <c r="D6" i="2"/>
  <c r="D5" i="2"/>
  <c r="D4" i="2"/>
  <c r="D12" i="2" s="1"/>
  <c r="L390" i="1"/>
  <c r="H390" i="1"/>
  <c r="L337" i="1"/>
  <c r="H337" i="1"/>
  <c r="L324" i="1"/>
  <c r="L317" i="1"/>
  <c r="L279" i="1"/>
  <c r="H279" i="1"/>
  <c r="H267" i="1"/>
  <c r="L244" i="1"/>
  <c r="H244" i="1"/>
  <c r="L239" i="1"/>
  <c r="H239" i="1"/>
  <c r="L230" i="1"/>
  <c r="H230" i="1"/>
  <c r="L219" i="1"/>
  <c r="H174" i="1"/>
  <c r="L162" i="1"/>
  <c r="H121" i="1"/>
  <c r="L109" i="1"/>
  <c r="H109" i="1"/>
  <c r="L96" i="1"/>
  <c r="H96" i="1"/>
  <c r="L75" i="1"/>
  <c r="H75" i="1"/>
  <c r="L64" i="1"/>
  <c r="H64" i="1"/>
  <c r="L33" i="1"/>
  <c r="L32" i="1"/>
  <c r="H32" i="1"/>
  <c r="L31" i="1"/>
  <c r="H31" i="1"/>
  <c r="L2" i="1"/>
  <c r="H2" i="1"/>
</calcChain>
</file>

<file path=xl/sharedStrings.xml><?xml version="1.0" encoding="utf-8"?>
<sst xmlns="http://schemas.openxmlformats.org/spreadsheetml/2006/main" count="3223" uniqueCount="1248">
  <si>
    <t>Inicio</t>
  </si>
  <si>
    <t>Renovar</t>
  </si>
  <si>
    <t>modalidad</t>
  </si>
  <si>
    <t>MyBusiness</t>
  </si>
  <si>
    <t>pendiente_pago</t>
  </si>
  <si>
    <t>renovacion</t>
  </si>
  <si>
    <t>contacto</t>
  </si>
  <si>
    <t>telefono_contacto</t>
  </si>
  <si>
    <t>Email</t>
  </si>
  <si>
    <t>Razón Social / Marca</t>
  </si>
  <si>
    <t>Titular</t>
  </si>
  <si>
    <t>telefono_titular</t>
  </si>
  <si>
    <t>Comentarios</t>
  </si>
  <si>
    <t>Anual</t>
  </si>
  <si>
    <t>no</t>
  </si>
  <si>
    <t>true</t>
  </si>
  <si>
    <t xml:space="preserve">Alexandre Flores Pacheco </t>
  </si>
  <si>
    <t>gerencia@westcentral.com.br</t>
  </si>
  <si>
    <t xml:space="preserve">WESTCENTRAL TRUST TRAVEL, S.L. </t>
  </si>
  <si>
    <t xml:space="preserve">Daniel Álvarez Perez </t>
  </si>
  <si>
    <t>dalvarezp@gmail.com</t>
  </si>
  <si>
    <t>HELPER APTITUDE S.L.</t>
  </si>
  <si>
    <t>Irinel Dumitru Cinghina</t>
  </si>
  <si>
    <t>vedovaconsultadoria@gmail.com</t>
  </si>
  <si>
    <t>INVERSIONES OSET 2016 S.L.</t>
  </si>
  <si>
    <t>Oscar Alba Ramos</t>
  </si>
  <si>
    <t>oscar@editorialsinderesis.com</t>
  </si>
  <si>
    <t>EDITORIAL SINDÉRESIS</t>
  </si>
  <si>
    <t>Pedro Miguel Sánchez</t>
  </si>
  <si>
    <t>cristina.rey@serviciosreunidos.es / david.candal@serviciosreunidos.es / pedro@serviciosreunidos.es</t>
  </si>
  <si>
    <t xml:space="preserve">Servicios Reunidos Externalizacion SL </t>
  </si>
  <si>
    <t>Pedro Miguel Sánchez
Cristina Rey</t>
  </si>
  <si>
    <t>Semestral</t>
  </si>
  <si>
    <t>Benito Seseña Torres</t>
  </si>
  <si>
    <t>sesenatorresb@hotmail.com</t>
  </si>
  <si>
    <t>false</t>
  </si>
  <si>
    <t>Ana Villalba</t>
  </si>
  <si>
    <t>info@agenciadixit.es</t>
  </si>
  <si>
    <t>SUCCESSFUL SPANISH TRANSLATORS</t>
  </si>
  <si>
    <t>Marly Vanessa Dique Rivero</t>
  </si>
  <si>
    <t>support@veneciaitheadhunterexperts.com</t>
  </si>
  <si>
    <t xml:space="preserve">VENECITAITHEADHUNTEREXPERTS S.L. </t>
  </si>
  <si>
    <t>Lily Dorothy Silva San Román</t>
  </si>
  <si>
    <t>dsilvasr@gmail.com</t>
  </si>
  <si>
    <t>Joanne Paula Ortiz</t>
  </si>
  <si>
    <t>joanne@continentalbio.com</t>
  </si>
  <si>
    <t>CONTINENTAL IMMIGRATION SERVICES</t>
  </si>
  <si>
    <t>Daniel Vicente Ippolito</t>
  </si>
  <si>
    <t>daniel.ippolito@solvalia.com</t>
  </si>
  <si>
    <t>Solvalia</t>
  </si>
  <si>
    <t>Dolores Pérez López</t>
  </si>
  <si>
    <t>romalia@romalia.es</t>
  </si>
  <si>
    <t>Gregorio Pereira Cortes / Lorenzo Núñez Esteban</t>
  </si>
  <si>
    <t>economic2014sl@gmail.com</t>
  </si>
  <si>
    <t>ECONOMIC 2014 S.L.</t>
  </si>
  <si>
    <t>Gregorio Pereira Cortes</t>
  </si>
  <si>
    <t>Miguel Angel Martín</t>
  </si>
  <si>
    <t>mangelmartinhernandez@gmail.com /
miguelangel.martin@informatiza.es</t>
  </si>
  <si>
    <t>INFORMATIZA TRANSFORMACIÓN DIGITAL SL</t>
  </si>
  <si>
    <t>Trimestral</t>
  </si>
  <si>
    <t>Cecilia Cortés Cuevas</t>
  </si>
  <si>
    <t>cortcue@gmail.com</t>
  </si>
  <si>
    <t>Jesus Chakour</t>
  </si>
  <si>
    <t>j.chakour@mxspain.com</t>
  </si>
  <si>
    <t>MX Spain SL</t>
  </si>
  <si>
    <t xml:space="preserve">Trimestral </t>
  </si>
  <si>
    <t>Sergio Mateo</t>
  </si>
  <si>
    <t>s.mateo@sportmedia.es</t>
  </si>
  <si>
    <t>SPORTMEDIA CONTENIDOS SL</t>
  </si>
  <si>
    <t>Miguel Ángel Martínez Núñez</t>
  </si>
  <si>
    <t>martinez@grupovirtualnet.com,</t>
  </si>
  <si>
    <t>Miguel Angel (Maiko Martínez /ACADEMIA BOLSA MADRID )</t>
  </si>
  <si>
    <t>Samantha de Noia</t>
  </si>
  <si>
    <t>contact.sdn09@gmail.com</t>
  </si>
  <si>
    <t>9 SMOKING BARRELS</t>
  </si>
  <si>
    <t>pendiente, se envía wa y correo, dice que lo gestiona , cambia al 31dic, pasa de semestral a trimestral</t>
  </si>
  <si>
    <t>Daniel Regueras Viñas</t>
  </si>
  <si>
    <t>danielregueras@gmail.com</t>
  </si>
  <si>
    <t xml:space="preserve">MOVE4WARD B.V. </t>
  </si>
  <si>
    <t>Jesús Ángel Martín Díez</t>
  </si>
  <si>
    <t>jangelmartin@outlook.com</t>
  </si>
  <si>
    <t>Carlo Golik</t>
  </si>
  <si>
    <t>carlo.golik@grupo-ole.es</t>
  </si>
  <si>
    <t>Catatumbo Solutions SL</t>
  </si>
  <si>
    <t>Luis Alberto Vázquez López</t>
  </si>
  <si>
    <t>luisvazquez007@gmail.com</t>
  </si>
  <si>
    <t>Joemi Margarita Pimentel</t>
  </si>
  <si>
    <t>email joemi.pimentel@gmail.com</t>
  </si>
  <si>
    <t>WE ARE PIMAS S.L.</t>
  </si>
  <si>
    <t>Lyubov Bokhonko</t>
  </si>
  <si>
    <t>multicarseuropaalliance@gmail.com</t>
  </si>
  <si>
    <t>Multicars Europa Alliance S.L.U.</t>
  </si>
  <si>
    <t>Falta el NIE</t>
  </si>
  <si>
    <t>Unai de la Rica</t>
  </si>
  <si>
    <t>delaricaunai@gmail.com</t>
  </si>
  <si>
    <t>UDLR VENTURES</t>
  </si>
  <si>
    <t>Más tarde necesita la factura a nombre de las dos empresas, para presentarla ante la factura inicial, presentada a su nombre</t>
  </si>
  <si>
    <t>HIRU LEGACY VENTURES</t>
  </si>
  <si>
    <t>Rocío Herrera</t>
  </si>
  <si>
    <t>rocioherreram@hotmail.com</t>
  </si>
  <si>
    <t>NOBLE ROOTS SL</t>
  </si>
  <si>
    <t>Luis Carlos Guerrero Corrales</t>
  </si>
  <si>
    <t>lucas.gerencia@7sealogistic.es</t>
  </si>
  <si>
    <t>YSAMAR Global Trade S.L</t>
  </si>
  <si>
    <t>Camilo Sierra</t>
  </si>
  <si>
    <t>camilo@wblive.co.uk</t>
  </si>
  <si>
    <t>WB LIVE PRODUCTIONS, SOCIEDAD LIMITADA</t>
  </si>
  <si>
    <t>Emilio</t>
  </si>
  <si>
    <t>tokyo.fafa@gmail.com</t>
  </si>
  <si>
    <t>FANTASISTA FOOTBALL ACADEMY LLC.</t>
  </si>
  <si>
    <t>Saitomi Yokoyama</t>
  </si>
  <si>
    <t>Jose María Visockas</t>
  </si>
  <si>
    <t>jmv@saldoya.net</t>
  </si>
  <si>
    <t>Giomar Miguel Marte Feliz</t>
  </si>
  <si>
    <t>sales@strongesthero.com</t>
  </si>
  <si>
    <t>STRONGEST HERO S.L.</t>
  </si>
  <si>
    <t>Daniela Valdivieso</t>
  </si>
  <si>
    <t>635 280 319</t>
  </si>
  <si>
    <t>daniela.vm@red4sec.com</t>
  </si>
  <si>
    <t>Red4Sec Cybersecurity SL</t>
  </si>
  <si>
    <t>Álvaro Díaz Hernández</t>
  </si>
  <si>
    <t>Eugene Vayman</t>
  </si>
  <si>
    <t>ev@intruforce.com</t>
  </si>
  <si>
    <t>INTRUFORCE S.L.</t>
  </si>
  <si>
    <t>Rafael del Castillo es su abogado</t>
  </si>
  <si>
    <t>Mario Cornacchia Lobato</t>
  </si>
  <si>
    <t>adm.artenix@gmail.com</t>
  </si>
  <si>
    <t>ARTENIX MARKET, SL</t>
  </si>
  <si>
    <t>Paiuta Irina</t>
  </si>
  <si>
    <t>Miguel Gómez Treviño</t>
  </si>
  <si>
    <t>miguel.gomez@gotrez.es</t>
  </si>
  <si>
    <t>Miguel Gómez Treviño / GOTREZ consultoria</t>
  </si>
  <si>
    <t>Pablo del Olmo López</t>
  </si>
  <si>
    <t>pablo@delolmo.me</t>
  </si>
  <si>
    <t>Metacortex Software SL</t>
  </si>
  <si>
    <t>Jesus Vicente Arinero</t>
  </si>
  <si>
    <t>direccion@donquixotetours.com</t>
  </si>
  <si>
    <t>DON QUIXOTE TOURS,SL</t>
  </si>
  <si>
    <t>Juan Pablo Sainz Martínez</t>
  </si>
  <si>
    <t>665 53 61 50</t>
  </si>
  <si>
    <t>administracion@afullpro.es</t>
  </si>
  <si>
    <t>A FULL PROYECTOS SL.</t>
  </si>
  <si>
    <t>Vicente Bargueño Ariza</t>
  </si>
  <si>
    <t>info@siluro.es</t>
  </si>
  <si>
    <t>MULTISERVICIOS SILURO S.L.</t>
  </si>
  <si>
    <t>Juan Pablo tramitó su oficina virtual</t>
  </si>
  <si>
    <t>Joseph Miguelson</t>
  </si>
  <si>
    <t>603 47 15 23</t>
  </si>
  <si>
    <t>mjoseph@canoroyabsoluto.com</t>
  </si>
  <si>
    <t>ALIMUNDO IMPORT Y EXPORT SL</t>
  </si>
  <si>
    <t>María Luján López Gutierrez</t>
  </si>
  <si>
    <t>meitnerpd@gmail.com</t>
  </si>
  <si>
    <t>MEITNER PROJECTS DEVELOPMENT SL</t>
  </si>
  <si>
    <t>Adrián</t>
  </si>
  <si>
    <t>adrian@drillster.com</t>
  </si>
  <si>
    <t>DRILLSTER SPAIN SL</t>
  </si>
  <si>
    <t>Marco Van Skertenburg</t>
  </si>
  <si>
    <t>+31652628712</t>
  </si>
  <si>
    <t>gregorio@ttesdelsur.com</t>
  </si>
  <si>
    <t>GLOBAL LOGISTIC SPAIN 16.07 S.L.</t>
  </si>
  <si>
    <t>Maria Angulo</t>
  </si>
  <si>
    <t>mangulo@beetween.com</t>
  </si>
  <si>
    <t>BEETWEEN SAS</t>
  </si>
  <si>
    <t>Christophe Jean-Marie Dacre-Wright</t>
  </si>
  <si>
    <t>César Octaviano Martins Arenal</t>
  </si>
  <si>
    <t>cesar.areal@amplitudenet.pt</t>
  </si>
  <si>
    <t>AMPLITUDE NET, LDA</t>
  </si>
  <si>
    <t>Brisa Cherro</t>
  </si>
  <si>
    <t>mpa@avacontent.com / operaciones@utopicsoil.com</t>
  </si>
  <si>
    <t>UTOPICUS DISTRIBUCIÓN S.L.</t>
  </si>
  <si>
    <t>Miguel Corral La Roda</t>
  </si>
  <si>
    <t>otro numero: 919890298</t>
  </si>
  <si>
    <t>Amaia Dueñas</t>
  </si>
  <si>
    <t>gest.avanza@gmail.com / gestion@avanzaformaciongrupo.com</t>
  </si>
  <si>
    <t>AVANZA FORMACIÓN EMPRENDE, S.L.
AVANZA FORMACIÓN ACCIÓN SOCIAL, S.L.</t>
  </si>
  <si>
    <t>Carlos Agudo López</t>
  </si>
  <si>
    <t>Jose María Núñez Asensio (IPC 01 AGO)</t>
  </si>
  <si>
    <t>chema@traddu.com</t>
  </si>
  <si>
    <t>TRADDU Chema Núñez</t>
  </si>
  <si>
    <t>Jose María Núñez</t>
  </si>
  <si>
    <t>Me comenta que quiere que digamos a los clientes que van a la oficina preguntando por ellos, que hay que ir con cita previa y que mejor llamen al telf de la web</t>
  </si>
  <si>
    <t>Maria Camino Iribarren Bengoechea (IPC 01 FEB)</t>
  </si>
  <si>
    <t>cibharem@yahoo.es</t>
  </si>
  <si>
    <t>Maria Camino Iribarren Bengoechea</t>
  </si>
  <si>
    <t>Camino Iribarren Bengoechea</t>
  </si>
  <si>
    <t>César Eduardo Jiménez Gámez (IPC 01 NOV)</t>
  </si>
  <si>
    <t>cesar.jimenezgamez@gmail.com</t>
  </si>
  <si>
    <t>CJ CREATING SOLUTIONS SLU</t>
  </si>
  <si>
    <t>César Eduardo Jiménez Gámez</t>
  </si>
  <si>
    <t>Vanessa Ferreira de Carvalho</t>
  </si>
  <si>
    <t>es.vanessafc@gmail.com</t>
  </si>
  <si>
    <t>M Marie Madeleine Emporium</t>
  </si>
  <si>
    <t>Alfredo Brito (IPC 01 NOV)</t>
  </si>
  <si>
    <t>albridiz@gmail.com</t>
  </si>
  <si>
    <t>JingleBit</t>
  </si>
  <si>
    <t>Alfredo Brito</t>
  </si>
  <si>
    <t>Emiliano Sinde Robledo (IPC 01 ABR)</t>
  </si>
  <si>
    <t>emiliano.sinde15@gmail.com</t>
  </si>
  <si>
    <t>Emiliano Sinde Robledo</t>
  </si>
  <si>
    <t>José González Villarreal</t>
  </si>
  <si>
    <t>gestion@healing-hands.academy / info@healing-hands.academy</t>
  </si>
  <si>
    <t>PRÓXIMAMENTE tendrá una sociedad (nov-dic) healing hands</t>
  </si>
  <si>
    <t>1 sep 24</t>
  </si>
  <si>
    <t>Óscar Gustavo Jimenez Crespo</t>
  </si>
  <si>
    <t>flashstreetgroup@gmail.com</t>
  </si>
  <si>
    <t>FLASH FAST FOOD &amp; LOGISTIC SL</t>
  </si>
  <si>
    <t>Aurora Di Padua</t>
  </si>
  <si>
    <t>aurora.d@acmesl.es</t>
  </si>
  <si>
    <t>ACME HUB SL</t>
  </si>
  <si>
    <t>Giovanni Cecchini</t>
  </si>
  <si>
    <t>Ana Belén Rufo Santos</t>
  </si>
  <si>
    <t>belenrufo@gmail.com</t>
  </si>
  <si>
    <t>SECVOLVE S.L.</t>
  </si>
  <si>
    <t>Caroline Jeannette Franco</t>
  </si>
  <si>
    <t>beltratramites@gmail.com</t>
  </si>
  <si>
    <t>Caroline Jeannette Franco / BELTRA TRAMITES</t>
  </si>
  <si>
    <t>NO FACTURA por intercambio de servicios
Pueden llegar notificaciones a su nombre o al nombre de Beltra. Visados y Extranjería. LOGO 01/MAY</t>
  </si>
  <si>
    <t>Aleksandr Pilipenko</t>
  </si>
  <si>
    <t>altafard@proton.me</t>
  </si>
  <si>
    <t>Nicolas Vivacqua</t>
  </si>
  <si>
    <t>nicolasvivacqua@hotmail.com</t>
  </si>
  <si>
    <t>R2V HOME S.L.</t>
  </si>
  <si>
    <t>Gonzalo Vergara Avilez</t>
  </si>
  <si>
    <t>gonzalovergaraavilez@gmail.com / 604398835</t>
  </si>
  <si>
    <t>Miguel Ceballos</t>
  </si>
  <si>
    <t>mceballosrodriguezconde@gmail.com</t>
  </si>
  <si>
    <t>BENVESTA S.L.</t>
  </si>
  <si>
    <t>NO RENUEVA EL AÑO QUE VIENE</t>
  </si>
  <si>
    <t>Miguel Ángel Algarra Parejo</t>
  </si>
  <si>
    <t>miguel@agenciaeme.es</t>
  </si>
  <si>
    <r>
      <rPr>
        <sz val="10"/>
        <color rgb="FF000000"/>
        <rFont val="Verdana"/>
      </rPr>
      <t xml:space="preserve">Miguel Ángel Algarra Parejo </t>
    </r>
    <r>
      <rPr>
        <b/>
        <sz val="10"/>
        <color rgb="FF000000"/>
        <rFont val="Verdana"/>
      </rPr>
      <t>(AGENCIA EME)</t>
    </r>
  </si>
  <si>
    <t>Jose Romera Cañamero</t>
  </si>
  <si>
    <t>ecomarketingmeta@gmail.com</t>
  </si>
  <si>
    <t>ECOMARKETING META S.L.</t>
  </si>
  <si>
    <t>Beatriz Cortés Morillo</t>
  </si>
  <si>
    <t>magaridicomo@gmail.com
 beatrizcortesmorillo@gmail.com</t>
  </si>
  <si>
    <t>MAGARI DI COMO S.L.</t>
  </si>
  <si>
    <t xml:space="preserve">Javier Milara </t>
  </si>
  <si>
    <t>smansilla@qquirurgica.es
jmilara@ceconsulting.es</t>
  </si>
  <si>
    <t>MMG &amp; T EMPRESARIOS S.A.</t>
  </si>
  <si>
    <t>Samuel Mansilla Pozuelo</t>
  </si>
  <si>
    <t xml:space="preserve">contacto: nuria 954542647 / 626223110 </t>
  </si>
  <si>
    <t>Luis Berzosa</t>
  </si>
  <si>
    <t>luis@asesoriaberzosa.es</t>
  </si>
  <si>
    <t>REFORMAS Y CONSTRUCCIONES SAMROFER S.L.</t>
  </si>
  <si>
    <t>Eduardo Núñez Crespo</t>
  </si>
  <si>
    <t>si</t>
  </si>
  <si>
    <t>Alberto Fernández</t>
  </si>
  <si>
    <t>alberto@innovadeluxe.com</t>
  </si>
  <si>
    <t>INNOVADELUXE DISEÑO Y DESARROLLO WEB</t>
  </si>
  <si>
    <t>Diego Moreno Boukherys</t>
  </si>
  <si>
    <t>allges2023@gmail.com
servicialsoy@gmail.com</t>
  </si>
  <si>
    <t>SERVICIALSOY S.L.</t>
  </si>
  <si>
    <t>Javier Chico Céspedes</t>
  </si>
  <si>
    <t>javier.chico@gmail.com</t>
  </si>
  <si>
    <t xml:space="preserve">MONI VENTURES S.L. </t>
  </si>
  <si>
    <t>Isidro Jarque</t>
  </si>
  <si>
    <t>ijarque1988@gmail.com</t>
  </si>
  <si>
    <t>WINBACK HOLMES SL</t>
  </si>
  <si>
    <t>Marcin (Grazyna)</t>
  </si>
  <si>
    <t>g.nowak@abartispharma.com</t>
  </si>
  <si>
    <t>ABARTIS PHARMA</t>
  </si>
  <si>
    <t>Grazyna Maria Nowak</t>
  </si>
  <si>
    <t>Jose Francisco Chamero Orts</t>
  </si>
  <si>
    <t>chameroabogados@icam.es</t>
  </si>
  <si>
    <t>Andrew Karakotov</t>
  </si>
  <si>
    <t>akarakotov@gmail.com</t>
  </si>
  <si>
    <t>Edgar Martorell Fernández</t>
  </si>
  <si>
    <t>info@legaleseu.es</t>
  </si>
  <si>
    <t>LegalES Consulting</t>
  </si>
  <si>
    <t xml:space="preserve">Pedro Antonio Rodriguez Rodriguez y  Andrea Joselin De Sousa De Nobrega logo dic 24 </t>
  </si>
  <si>
    <t>Lorena Natalia Gutierrez</t>
  </si>
  <si>
    <t>grupolochang@gmail.com</t>
  </si>
  <si>
    <t>LOCHANG GROUP SL</t>
  </si>
  <si>
    <t>Jaione Santiago San Vicente</t>
  </si>
  <si>
    <t>jaiosantiago@gmail.com</t>
  </si>
  <si>
    <t>Emilio González Martín</t>
  </si>
  <si>
    <t>emiliossss@hotmail.com</t>
  </si>
  <si>
    <t>Iván Valencia Fernández</t>
  </si>
  <si>
    <t>ivanvalenciafdez@gmail.com</t>
  </si>
  <si>
    <r>
      <rPr>
        <sz val="10"/>
        <color rgb="FF000000"/>
        <rFont val="Verdana"/>
      </rPr>
      <t xml:space="preserve">Iván Valencia (adanevabisuteria.com) </t>
    </r>
    <r>
      <rPr>
        <u/>
        <sz val="10"/>
        <color rgb="FF1155CC"/>
        <rFont val="Verdana"/>
      </rPr>
      <t>calzadosgea.com</t>
    </r>
  </si>
  <si>
    <t>Juan Diego Ortiz Palma</t>
  </si>
  <si>
    <t>juandiegoortizpalma@gmail.com</t>
  </si>
  <si>
    <t>Tequila Hub</t>
  </si>
  <si>
    <t>Juan Diego Ortiz</t>
  </si>
  <si>
    <t>Miguel Pau</t>
  </si>
  <si>
    <t>administracion@cryptotechfin.com</t>
  </si>
  <si>
    <t>CRYPTO TECHFIN SL</t>
  </si>
  <si>
    <t>Miguel Pagán Murphy</t>
  </si>
  <si>
    <t xml:space="preserve">miguel@cryptotechfin.com / </t>
  </si>
  <si>
    <t xml:space="preserve">Nora </t>
  </si>
  <si>
    <t>finance@bloobirds.com</t>
  </si>
  <si>
    <t xml:space="preserve">BLOOBIRDS S.L. </t>
  </si>
  <si>
    <t>Toni Cáliz Cornellana</t>
  </si>
  <si>
    <t>30 sep 25</t>
  </si>
  <si>
    <t>Joe Merino Cabanillas</t>
  </si>
  <si>
    <t>dentether2024@gmail.com</t>
  </si>
  <si>
    <t>RH ODONTONEXTGEN S.L.</t>
  </si>
  <si>
    <t>Jorge González Sanz</t>
  </si>
  <si>
    <t>info@grupohiregon.com</t>
  </si>
  <si>
    <r>
      <rPr>
        <sz val="10"/>
        <color rgb="FF000000"/>
        <rFont val="Verdana"/>
      </rPr>
      <t xml:space="preserve">SHAMKARA ESTILISTAS S.L.
SEVERAL INVEST S.L.
HERGON HOTELS AND RESORTS S.L.
</t>
    </r>
    <r>
      <rPr>
        <b/>
        <sz val="10"/>
        <color rgb="FF000000"/>
        <rFont val="Verdana"/>
      </rPr>
      <t>PROYECTOS SAN MILLAN S.L</t>
    </r>
  </si>
  <si>
    <t xml:space="preserve">Facturar con los datos de PROYECTOS SAN MILLAN S.L.
4 empresas a 15€/mes cada una
</t>
  </si>
  <si>
    <t>Carlos Gabriel Jimenez Treviño</t>
  </si>
  <si>
    <t>carlos@takyon.dev</t>
  </si>
  <si>
    <t>BOTAS DIGITAL LAB S.L.</t>
  </si>
  <si>
    <t>Carlos Sánchez Pacheco</t>
  </si>
  <si>
    <t>csptoledo@gmail.com
mantenimientosdemadrid@gmail.com</t>
  </si>
  <si>
    <t>MANTENIMIENTOS DE MADRID S.L</t>
  </si>
  <si>
    <t>Pendiente que lo envíe firmado</t>
  </si>
  <si>
    <t>Alejandro Gallego Sánchez</t>
  </si>
  <si>
    <r>
      <rPr>
        <b/>
        <sz val="10"/>
        <color rgb="FF000000"/>
        <rFont val="Verdana"/>
      </rPr>
      <t xml:space="preserve">unqsystems@gmail.com
</t>
    </r>
    <r>
      <rPr>
        <sz val="10"/>
        <color rgb="FF000000"/>
        <rFont val="Verdana"/>
      </rPr>
      <t>a.gallegosanchez@protonmail.com</t>
    </r>
  </si>
  <si>
    <t>UNQ SYSTEMS &amp; SOLUTIONS S.L.</t>
  </si>
  <si>
    <t>Sergio es su socio, quien llamó para saber info</t>
  </si>
  <si>
    <t>Matteo Tenconi Malinverno</t>
  </si>
  <si>
    <t>matteo.tenco@gmail.com</t>
  </si>
  <si>
    <t>Ayelen Beatriz Zulliger Pizarro</t>
  </si>
  <si>
    <t>abzulliger@gmail.com</t>
  </si>
  <si>
    <t>Emilio Romero Alba</t>
  </si>
  <si>
    <t>emilioromeroalba@gmail.com</t>
  </si>
  <si>
    <t>Federico Martin Mendez Castellazzi</t>
  </si>
  <si>
    <t>fedecastellazzi@icloud.com</t>
  </si>
  <si>
    <t>MOLISIMA S.L.</t>
  </si>
  <si>
    <t>Li Tang</t>
  </si>
  <si>
    <t>support@nefelibatanook.com</t>
  </si>
  <si>
    <t>Miguel Ángel Pascual Traid</t>
  </si>
  <si>
    <r>
      <rPr>
        <b/>
        <sz val="10"/>
        <color rgb="FF000000"/>
        <rFont val="Verdana"/>
      </rPr>
      <t xml:space="preserve">havenrealtyvalencia@gmail.com
</t>
    </r>
    <r>
      <rPr>
        <sz val="10"/>
        <color rgb="FF000000"/>
        <rFont val="Verdana"/>
      </rPr>
      <t>gekkoipsa@gmail.com</t>
    </r>
  </si>
  <si>
    <t>HAVEN REALTY SL</t>
  </si>
  <si>
    <t>Laura Quintana Villar</t>
  </si>
  <si>
    <t>laura.qv.psi@gmail.com</t>
  </si>
  <si>
    <t>Jose Luis Pinela Ocaña</t>
  </si>
  <si>
    <t>jlpinela@gmail.com</t>
  </si>
  <si>
    <t>Febechi Afamefule Afamefule</t>
  </si>
  <si>
    <t>febechi.afamefule@gmail.com</t>
  </si>
  <si>
    <t>Mario Piñero</t>
  </si>
  <si>
    <t>info@atlasvia.com</t>
  </si>
  <si>
    <t>Mario Piñero / ATLASVIA</t>
  </si>
  <si>
    <t>Jose Luis</t>
  </si>
  <si>
    <t>jlcastillolorenzo@gmail.com</t>
  </si>
  <si>
    <t>ACERO TECNÓLOGIA SL</t>
  </si>
  <si>
    <t>David Cuaran Jaramillo</t>
  </si>
  <si>
    <t>davidcuaran22@gmail.com</t>
  </si>
  <si>
    <t>CARIBBEAN SUPPORT AND FLIGHT SERVICES LLC</t>
  </si>
  <si>
    <t>SI</t>
  </si>
  <si>
    <t>Alejandro Escribano</t>
  </si>
  <si>
    <t>administracion@oceano-it.es</t>
  </si>
  <si>
    <t>TROJAN SOLUTIONS SL (OCEANO IT)</t>
  </si>
  <si>
    <t>Carlos Alberto Picher Gallardo</t>
  </si>
  <si>
    <t>cambian de plan trimestral a plan anual</t>
  </si>
  <si>
    <t>Mireya Serrano Matarán</t>
  </si>
  <si>
    <t>mireyaserranom@gmail.com</t>
  </si>
  <si>
    <t>Kurt Woischytzky</t>
  </si>
  <si>
    <t>kurt@kurtcreative.de</t>
  </si>
  <si>
    <t>Gunther Aleksander Ruppelt Ceballos</t>
  </si>
  <si>
    <t>aleksander@glogs.com.br</t>
  </si>
  <si>
    <t>Pedro Javier Ramón Navarro</t>
  </si>
  <si>
    <t>contabilidad@blackarmy.es</t>
  </si>
  <si>
    <t>BLACK ARMY CORP SL</t>
  </si>
  <si>
    <t>Ion Strungaru</t>
  </si>
  <si>
    <t>ionstrungaru065@gmail.com</t>
  </si>
  <si>
    <t>Sheila Méndez Núñez</t>
  </si>
  <si>
    <t>sheilamendeznunez@gmail.com</t>
  </si>
  <si>
    <t>WAYVANT SL</t>
  </si>
  <si>
    <t xml:space="preserve">Jesús Hernández </t>
  </si>
  <si>
    <t>witty.shops.amz@gmail.com
jesusht87@gmail.com</t>
  </si>
  <si>
    <t>WITTY STORE S.L.</t>
  </si>
  <si>
    <t>María Pilar Arbelo Ruano</t>
  </si>
  <si>
    <t>Jose Manuel Rebollido</t>
  </si>
  <si>
    <t>navalrebollido@hotmail.com</t>
  </si>
  <si>
    <t>Pedro Srnec</t>
  </si>
  <si>
    <t>cino@coserima.com</t>
  </si>
  <si>
    <t>COSERIMA SL</t>
  </si>
  <si>
    <t>Miguel Ángel Pérez Gollerizo</t>
  </si>
  <si>
    <t>golleretail@yahaoo.es</t>
  </si>
  <si>
    <t xml:space="preserve">GOLLE RETAIL S.L. </t>
  </si>
  <si>
    <t>logo nov 24</t>
  </si>
  <si>
    <t>Miguel Alejandro Rodriguez Franco</t>
  </si>
  <si>
    <t>miguelarfvio@gmail.com
info@plusmetrica.com</t>
  </si>
  <si>
    <t>PLUS METRICA S.L.</t>
  </si>
  <si>
    <t>Americo Conde Sumire</t>
  </si>
  <si>
    <t>49 1746810510</t>
  </si>
  <si>
    <t>americoconde25@gmail.com</t>
  </si>
  <si>
    <t>Alejandro Robledo Palop</t>
  </si>
  <si>
    <t>aropalop@gmail.com</t>
  </si>
  <si>
    <t>Gregorio Toribio Castellanos</t>
  </si>
  <si>
    <t>quierocars@gmail.com</t>
  </si>
  <si>
    <t>GREGORIO TORIBIO / QUIERO CARS</t>
  </si>
  <si>
    <t>Sérgio Paulo Netto Nunes</t>
  </si>
  <si>
    <t>legal.es@liqui.do / snunes@liqui.do</t>
  </si>
  <si>
    <t>LIQUI.DO RENTING S.L.</t>
  </si>
  <si>
    <t>Maria Rosario Teva Villén</t>
  </si>
  <si>
    <t>rtevavillen@gmail.com 
apepideporte@gmail.com</t>
  </si>
  <si>
    <t>ASOCIACIÓN PROFESIONAL ESPAÑOLA DE PERITOS DE LA INDUSTRIA DEL DEPORTE</t>
  </si>
  <si>
    <t>Ihor rubby</t>
  </si>
  <si>
    <t>multiaccionesalliance@gmail.com</t>
  </si>
  <si>
    <t>MULTIACCIONES ALLIANCE SL</t>
  </si>
  <si>
    <t>Yadier Fernández Tamayo</t>
  </si>
  <si>
    <t>hello@mananatour.com</t>
  </si>
  <si>
    <t>Manana Spirit S.L</t>
  </si>
  <si>
    <t>Misael González Rodríguez</t>
  </si>
  <si>
    <t>misaelgr92@gmail.com</t>
  </si>
  <si>
    <t>AgriJover</t>
  </si>
  <si>
    <t>Adrián Domínguez Martín</t>
  </si>
  <si>
    <t>dominguezcerrajeria24h@gmail.com</t>
  </si>
  <si>
    <t>Cerrajería Domínguez</t>
  </si>
  <si>
    <t>David Jimenez Lobato</t>
  </si>
  <si>
    <t>david.jimenez@glovendi.es</t>
  </si>
  <si>
    <t>GLOVENDI CONSULTORES SL</t>
  </si>
  <si>
    <t>Elena Fernandez-Cotarelo Heras</t>
  </si>
  <si>
    <t>elenafcotarelo@gmail.com</t>
  </si>
  <si>
    <t>Carlos Cantos Carrilero</t>
  </si>
  <si>
    <t>info@onlinetraductores.com</t>
  </si>
  <si>
    <t>ONLINE TRADUCTORES SL</t>
  </si>
  <si>
    <t>Tyler Garret Cole</t>
  </si>
  <si>
    <t>tyler@onlyauth.io</t>
  </si>
  <si>
    <t>ONLYAUTH TECHNOLOGIES SL</t>
  </si>
  <si>
    <t>renueva</t>
  </si>
  <si>
    <t>Sonia Coso Encabo</t>
  </si>
  <si>
    <t>sonia.coso@icam.es</t>
  </si>
  <si>
    <t>es posible que lleguen notificaciones a nombre de Juan Rodriguez Rubio</t>
  </si>
  <si>
    <t>Juan José Marín</t>
  </si>
  <si>
    <t>620 57 31 66</t>
  </si>
  <si>
    <t>pepe@tantio.com</t>
  </si>
  <si>
    <t>ARQUITECTURA VANGUARDIA SHIZUKESA SL</t>
  </si>
  <si>
    <t>Juan José Marín Ruiz</t>
  </si>
  <si>
    <t xml:space="preserve">Anual </t>
  </si>
  <si>
    <t xml:space="preserve">Jesus Perez Valdeolivas </t>
  </si>
  <si>
    <t>jesusperezvaldeolivas55@gmail.com</t>
  </si>
  <si>
    <t xml:space="preserve">PLEASURE DOCTOR S.L. </t>
  </si>
  <si>
    <t>Luis Hernández</t>
  </si>
  <si>
    <t>apoyoygestion@apoyoygestion.es</t>
  </si>
  <si>
    <t>APOYO Y GESTIÓN GLOBAL</t>
  </si>
  <si>
    <t>Raúl Alelu Paz</t>
  </si>
  <si>
    <t>alelupaz@gmail.com</t>
  </si>
  <si>
    <t>SELECTIA ANALYTICS SL</t>
  </si>
  <si>
    <t>Ana Clara Fernández</t>
  </si>
  <si>
    <t>administracion@base4sec.com</t>
  </si>
  <si>
    <t>BASE4 Security USA LLC.</t>
  </si>
  <si>
    <t>Luis Alberto Cruz</t>
  </si>
  <si>
    <t>54911 6053 2000</t>
  </si>
  <si>
    <t>Daniela Gimeno Pisano</t>
  </si>
  <si>
    <r>
      <rPr>
        <u/>
        <sz val="12"/>
        <color rgb="FF1155CC"/>
        <rFont val="&quot;Helvetica Neue&quot;, sans-serif"/>
      </rPr>
      <t>admin@ambiviumagency.com</t>
    </r>
  </si>
  <si>
    <t>Marcar Consultoría Digital S.L</t>
  </si>
  <si>
    <t xml:space="preserve">Tomasz Marian Onderski </t>
  </si>
  <si>
    <t>tomasz.onderski@maxgrain.com</t>
  </si>
  <si>
    <t xml:space="preserve">MAXGRAIN SL </t>
  </si>
  <si>
    <t>Daniel Pedraza</t>
  </si>
  <si>
    <t>admon@eibens.com
daniel.pedraza@eibens.com
madrid@eibens.com</t>
  </si>
  <si>
    <t>EIBENS CONSULTING SL</t>
  </si>
  <si>
    <t>Daniel Joaquín Pedraza Nogueira</t>
  </si>
  <si>
    <t>Mikhael Jaime Shamis Mezrahi</t>
  </si>
  <si>
    <t>Mjsm@gpkam.com</t>
  </si>
  <si>
    <t>Stem Cell Bank of Switzerland</t>
  </si>
  <si>
    <t>Ignacio Amer Estrada</t>
  </si>
  <si>
    <t>ignamer@hotmail.es</t>
  </si>
  <si>
    <t>AGENDART (NO USARÁ NOTELIBRO S.L)</t>
  </si>
  <si>
    <t>Gabriel Fernández de la Villa</t>
  </si>
  <si>
    <t>gferna09@gmail.com</t>
  </si>
  <si>
    <t>POCAFINDER</t>
  </si>
  <si>
    <t>Adrian Gepner Hayon</t>
  </si>
  <si>
    <t>cliente@informescoches.com</t>
  </si>
  <si>
    <t>INFORMES COCHES REVISION PRE-COMPRA DE COCHES</t>
  </si>
  <si>
    <t>email personal: adriangepner@gmail.com  LOGO, puesto 7</t>
  </si>
  <si>
    <t>Tomas Rubi Camprubi</t>
  </si>
  <si>
    <t>hola@tachanexperiencias.com</t>
  </si>
  <si>
    <t>TACHÁN REGALOS SL / TACHAN EXPER</t>
  </si>
  <si>
    <t>otro contacto: Nil nil@tachanexperiencias.com LOGO may 25, PUESTO 9</t>
  </si>
  <si>
    <t>Luzmila Garay García</t>
  </si>
  <si>
    <t>lgaray@altiex.es</t>
  </si>
  <si>
    <t>CRESIA CONSULTING (ALTIEX LIFE SL)</t>
  </si>
  <si>
    <t>Manuel Luis Ramos Espinosa</t>
  </si>
  <si>
    <t>yukanote@outlook.es</t>
  </si>
  <si>
    <t>YUKANOTE, S.L.</t>
  </si>
  <si>
    <t>Jose Alberto Marin Fernandez</t>
  </si>
  <si>
    <t>albertom1902@gmail.com</t>
  </si>
  <si>
    <t>Alejandro Martínez Álvarez</t>
  </si>
  <si>
    <t>comercial@maravatrading.com</t>
  </si>
  <si>
    <t>Marava Trading S.L.</t>
  </si>
  <si>
    <t>67716121 (+64)</t>
  </si>
  <si>
    <t>logo dic 24</t>
  </si>
  <si>
    <t>Haresh Punjabi Thakur</t>
  </si>
  <si>
    <t>newlinemadridsl@gmail.com</t>
  </si>
  <si>
    <t>NEW LINE MADRID SL</t>
  </si>
  <si>
    <t>Wladimir José De Araujo Timaure</t>
  </si>
  <si>
    <t>datwlajo@gmail.com</t>
  </si>
  <si>
    <t>DAT SHOP, S. L</t>
  </si>
  <si>
    <t>Laia Rufi Pages</t>
  </si>
  <si>
    <t>europharmsl@gmail.com</t>
  </si>
  <si>
    <t>Europharm S.L.</t>
  </si>
  <si>
    <t>Denitsa Krasimirova Gicheva</t>
  </si>
  <si>
    <t>dm8inversiones@yahoo.com</t>
  </si>
  <si>
    <t>DM 8 INVERSIONES S.L</t>
  </si>
  <si>
    <t>Sarah Belén Olarte Pinzón</t>
  </si>
  <si>
    <t>info.sarahbelen.psicosex@gmail.com</t>
  </si>
  <si>
    <t>Sarah Belén Psicosex S.L.</t>
  </si>
  <si>
    <t>Rubén Valenzuela Márquez</t>
  </si>
  <si>
    <t>rvalenzuelamarquez@gmail.com</t>
  </si>
  <si>
    <t xml:space="preserve">TEKYROOTS S.L. </t>
  </si>
  <si>
    <t>David Lázaro Sampietro</t>
  </si>
  <si>
    <t>gestion@miculacu.com</t>
  </si>
  <si>
    <t>ASOC CULTURAL Y DEPORTIVA MICULACU</t>
  </si>
  <si>
    <t>Amador Mas</t>
  </si>
  <si>
    <t>a.mas@freixanetwellness.com</t>
  </si>
  <si>
    <t>Wellnia BCN</t>
  </si>
  <si>
    <t>Jaime Freixanet Picañol</t>
  </si>
  <si>
    <t>Ismael Martín Benítez</t>
  </si>
  <si>
    <t>ismael@ismaelmartin.com</t>
  </si>
  <si>
    <t>Gestión de Festivales / Selected Films</t>
  </si>
  <si>
    <t xml:space="preserve">       </t>
  </si>
  <si>
    <t>Raul Dario Noguera Castro</t>
  </si>
  <si>
    <t>hola@lanpixel.com</t>
  </si>
  <si>
    <t>Micropixel Solutions SL</t>
  </si>
  <si>
    <t>dario@lanpixel.com</t>
  </si>
  <si>
    <t>Javier Diñeiro Deiros</t>
  </si>
  <si>
    <t>javierdineiro@grupoingeisa.com</t>
  </si>
  <si>
    <t>REVEUR HOME SL</t>
  </si>
  <si>
    <t>ESINAR INGENIERIA Y ARQUITECTURA SL</t>
  </si>
  <si>
    <t>Saeed Shokrnia</t>
  </si>
  <si>
    <t>saeedshokrnia@yahoo.com</t>
  </si>
  <si>
    <t>Faysal Assakale Briguech</t>
  </si>
  <si>
    <t>hola@vatgreentax.com</t>
  </si>
  <si>
    <t>fassakale VAT &amp; GREEN TAX SERVICES S.L.U</t>
  </si>
  <si>
    <t>Susana Cervera Barriga</t>
  </si>
  <si>
    <t xml:space="preserve"> </t>
  </si>
  <si>
    <t>serseo.elcasar@gmail.com</t>
  </si>
  <si>
    <t>SOLUCIONES DIGITALES DOSIT, S.L</t>
  </si>
  <si>
    <t>Nodege Araujo Mesquita</t>
  </si>
  <si>
    <t>nodege@hotmail.com</t>
  </si>
  <si>
    <t>SPRUCEHOLMES SL</t>
  </si>
  <si>
    <t>Rafael Fontes</t>
  </si>
  <si>
    <t>rafa.fontes.munoz@gmail.com</t>
  </si>
  <si>
    <t>CORO DE ARQUITECTOS DE MADRID</t>
  </si>
  <si>
    <t>Julia Pomar Perez</t>
  </si>
  <si>
    <t xml:space="preserve">Wanderson Rodrigues Ferreira </t>
  </si>
  <si>
    <t>info@rotulosweb.com/info@rotulosweb.com.mx</t>
  </si>
  <si>
    <t xml:space="preserve">NEONLIZATE S.L. </t>
  </si>
  <si>
    <t>David Ergas
Jeremyahu Ergas</t>
  </si>
  <si>
    <t>languagemadrid@gmail.com</t>
  </si>
  <si>
    <t>Into Lingua SL</t>
  </si>
  <si>
    <t>David Ergas</t>
  </si>
  <si>
    <t>inversionesofir@gmail.com</t>
  </si>
  <si>
    <t>GLEGOO SL</t>
  </si>
  <si>
    <t>Ángel Asensio Moreno</t>
  </si>
  <si>
    <t>Natalia (nrv@hogarfincas.com)</t>
  </si>
  <si>
    <t>nrv@hogarfincas.com</t>
  </si>
  <si>
    <t>Industriales Integrales Ibersol SL</t>
  </si>
  <si>
    <t>Juan Carlos Sánchez Quesada</t>
  </si>
  <si>
    <t>Francesc Coronas</t>
  </si>
  <si>
    <t>francesc@grupexist.com</t>
  </si>
  <si>
    <t>Exist Estrategies Formatives SLU</t>
  </si>
  <si>
    <t>Juan Carlos Piñeiro Iglesias</t>
  </si>
  <si>
    <t>xan@antlia.eu / adm@antlia.eu</t>
  </si>
  <si>
    <t>ANTLIA, S.L</t>
  </si>
  <si>
    <t>Maria Paz Cabanelas Perez</t>
  </si>
  <si>
    <t>adm@cividade.gal</t>
  </si>
  <si>
    <t>CIVIDADE, S.L.</t>
  </si>
  <si>
    <t>alex@superobotics.com/accounting@superobotics.com</t>
  </si>
  <si>
    <t>SUPER ROBOTICS SL</t>
  </si>
  <si>
    <t>Alex Yoshua Collazo</t>
  </si>
  <si>
    <t>Pedro Delgado Delgado</t>
  </si>
  <si>
    <t>pedrodelgado@elgrupoinformatico.com</t>
  </si>
  <si>
    <t>Pedro Delgado Delgado / GRUPO INFORMATIVO</t>
  </si>
  <si>
    <t>Vanessa Bejarano García</t>
  </si>
  <si>
    <t>bejaranova@gmail.com</t>
  </si>
  <si>
    <t>Daniela Marga</t>
  </si>
  <si>
    <t>daniela.marga@resetmkt.com</t>
  </si>
  <si>
    <t>PRODUCCIONES MARGA S.L.U.</t>
  </si>
  <si>
    <t>Jose Luis Rodriguez Lozano</t>
  </si>
  <si>
    <t>administracion@agenciaformativa.es</t>
  </si>
  <si>
    <t>AGENCIA FORMATIVA IBERICA S.L.</t>
  </si>
  <si>
    <t>Maria Dolores Piqué Moreno</t>
  </si>
  <si>
    <t>mddpiquemoreno22@gmail.com</t>
  </si>
  <si>
    <t>ACROMANTULA DISEÑO DE CALZADO S.L</t>
  </si>
  <si>
    <t>Francisco Javier Ducha Sutil</t>
  </si>
  <si>
    <t>fjducha@gmail.com</t>
  </si>
  <si>
    <t>HashBlock Solutions SL</t>
  </si>
  <si>
    <t>Ricardo Garcia Martinez</t>
  </si>
  <si>
    <t>cyraformacion@gmail.com</t>
  </si>
  <si>
    <t>CYRA FORMACIÓN, S.L.L,</t>
  </si>
  <si>
    <t>Jordi Arribas del Peral</t>
  </si>
  <si>
    <t>jordi@arribascenter.com</t>
  </si>
  <si>
    <t>LEADMEE SL</t>
  </si>
  <si>
    <t>Driss El Rharib Leghrib</t>
  </si>
  <si>
    <t>delrharib@rjben.com</t>
  </si>
  <si>
    <t>RJBEN EUROPEAN GROUP S.L.</t>
  </si>
  <si>
    <t>Pedro Manuel Gómez Delgado</t>
  </si>
  <si>
    <t>g.d.pedro.manuel@gmail.com</t>
  </si>
  <si>
    <t>Guillermo Palacin Gomez</t>
  </si>
  <si>
    <t>guillermo@arcform.xyz</t>
  </si>
  <si>
    <t>ARC FORM SL</t>
  </si>
  <si>
    <t xml:space="preserve">Magencio López </t>
  </si>
  <si>
    <t>jd@asociacionplan18000.org</t>
  </si>
  <si>
    <t>ASOCIACIÓN PLATAFORMA AFECTADOS SUELO PLAN 18000</t>
  </si>
  <si>
    <t xml:space="preserve">Ángeles Toribio Toribio </t>
  </si>
  <si>
    <t>Manuel Menéndez González</t>
  </si>
  <si>
    <t>manuelmenendez@fneurociencias.org</t>
  </si>
  <si>
    <t>FUNDACIÓN DE NEUROCIENCIAS</t>
  </si>
  <si>
    <t>José Antonio Gómez Ramírez</t>
  </si>
  <si>
    <t>info@unihouser.es
gomezr.joseantonio@gmail.com</t>
  </si>
  <si>
    <t xml:space="preserve">UNIHOUSER S.L. </t>
  </si>
  <si>
    <t xml:space="preserve">José Antonio Gómez Ramírez </t>
  </si>
  <si>
    <t>Jorge Gómez Arenas</t>
  </si>
  <si>
    <t>jorge@sindormir.net</t>
  </si>
  <si>
    <t>SIDE CHANNEL SL</t>
  </si>
  <si>
    <t>INGEISA DESARROLLO SL</t>
  </si>
  <si>
    <t>OKSANA TSEIZER</t>
  </si>
  <si>
    <t>oksana-tseizer@tutamail.com</t>
  </si>
  <si>
    <t>Mohammadnavid Norouzi Esfahani</t>
  </si>
  <si>
    <t>navidnorouzi1987@gmail.com</t>
  </si>
  <si>
    <t>PROGRESO BRILLANTE SL</t>
  </si>
  <si>
    <t>Diego Pérez Rubio</t>
  </si>
  <si>
    <t>diegoperezrubio7@gmail.com</t>
  </si>
  <si>
    <t>ESTETICA CAPITAL GROUP SL</t>
  </si>
  <si>
    <t>Saúl Roig Peregrina</t>
  </si>
  <si>
    <t>sasurope@hotmail.com</t>
  </si>
  <si>
    <t>GLOW VENTURES S.L</t>
  </si>
  <si>
    <t>Alfonso Roldán Moré</t>
  </si>
  <si>
    <t>moresmas@gmail.com</t>
  </si>
  <si>
    <t>COMISION DE EDUCACION A DISTANCIA (CODE)</t>
  </si>
  <si>
    <t>Raquel Rodrigo Hernando</t>
  </si>
  <si>
    <t>admin@editabor.com</t>
  </si>
  <si>
    <t>EDITORIAL EDITABOR S. L. U</t>
  </si>
  <si>
    <t>Paula Carmona Rodriguez</t>
  </si>
  <si>
    <t>agestionhumana.info@gmail.com</t>
  </si>
  <si>
    <t>ALIADOS EN GESTIÓN HUMANA, S.L.</t>
  </si>
  <si>
    <t>Débora Guarnieri</t>
  </si>
  <si>
    <t>debora@fotografica.com</t>
  </si>
  <si>
    <t>FOTO RECUERDO IBÉRICA SL - FOTO MEMORIES</t>
  </si>
  <si>
    <t>Jose Ignacio Pedro Cobo Sanz</t>
  </si>
  <si>
    <t>Jesus Luis Calafate Rodriguez (Gema Mata Lucas)</t>
  </si>
  <si>
    <t>info@consultingyserviciosdehosteleria.es</t>
  </si>
  <si>
    <t>CONSULTING Y SERVICIOS DE HOSTELERÍA</t>
  </si>
  <si>
    <t>Jesus Luis Calafate Rodriguez</t>
  </si>
  <si>
    <t>12/07 Jesus Luis Rodriguez solicita cambio de titular. Antes Gema y ahora el. logo enero 25</t>
  </si>
  <si>
    <t>Luis Navarro Ortiz</t>
  </si>
  <si>
    <t>preguntasopgc@gmail.com</t>
  </si>
  <si>
    <t>GRUPO OPG, SL</t>
  </si>
  <si>
    <t xml:space="preserve">Guacimara / Carmen M. De Martín Lopez  </t>
  </si>
  <si>
    <t>admon@intelequia.com</t>
  </si>
  <si>
    <t xml:space="preserve">INTELEQUIA GLOBAL SERVICES S.L </t>
  </si>
  <si>
    <t>Carmen M. de Martín Lopez</t>
  </si>
  <si>
    <t>Massimiliano Marinucci</t>
  </si>
  <si>
    <t>mmarinucci@numinate.com</t>
  </si>
  <si>
    <t>NUMINATE CONSULTING SL</t>
  </si>
  <si>
    <t>Mario Rodríguez Jiménez</t>
  </si>
  <si>
    <t>mariorj1999@gmail.com</t>
  </si>
  <si>
    <t>MRJ ECOMMERCE AND TRADE, SL</t>
  </si>
  <si>
    <t>Tetiana Kuzub</t>
  </si>
  <si>
    <t>piraloton@gmail.com</t>
  </si>
  <si>
    <t>PIRALOTON, SL</t>
  </si>
  <si>
    <t>Luis Vilanova</t>
  </si>
  <si>
    <t>luis@luisvilanova.es</t>
  </si>
  <si>
    <t>IBERICA DE AUTORÍA Y CONSULTORÍA</t>
  </si>
  <si>
    <t xml:space="preserve">administracion@luisvilanova.es </t>
  </si>
  <si>
    <t>Lucas Mirvois Chalita</t>
  </si>
  <si>
    <t>RIZMIO SL</t>
  </si>
  <si>
    <t>Jorge García Galí</t>
  </si>
  <si>
    <t>poncio2@gmail.com</t>
  </si>
  <si>
    <t>SILAS STUDIO CREATIVOS, SL</t>
  </si>
  <si>
    <t>Alma María Martín</t>
  </si>
  <si>
    <t>martinlopezalma@gmail.com</t>
  </si>
  <si>
    <t>David De La Casa Petizco</t>
  </si>
  <si>
    <t>daviddelacasapetizco@gmail.com / info@gs-asesores.es</t>
  </si>
  <si>
    <t>DLCP DECORACIONES DE INTERIOR, SL</t>
  </si>
  <si>
    <t>Constantin Viorel Serban</t>
  </si>
  <si>
    <t>costiserban1977@gmail.com / info@gs-asesores.es</t>
  </si>
  <si>
    <t>COSTI TRABAJOS ESENCIALES, SL</t>
  </si>
  <si>
    <t>Marta</t>
  </si>
  <si>
    <t>gerencia@agserveis.es</t>
  </si>
  <si>
    <r>
      <rPr>
        <sz val="10"/>
        <color rgb="FF000000"/>
        <rFont val="Verdana"/>
      </rPr>
      <t>Monster Collectors SL / Administración y gestión de servicios LM / CUBE 360 /</t>
    </r>
    <r>
      <rPr>
        <b/>
        <sz val="10"/>
        <color rgb="FF000000"/>
        <rFont val="Verdana"/>
      </rPr>
      <t xml:space="preserve"> AGP Servicios Auxiliares</t>
    </r>
  </si>
  <si>
    <t>Antón Navarro Cruz</t>
  </si>
  <si>
    <t>MISMA SOCIEDAD QUE VA CAMBIANDO DE NOMBRE</t>
  </si>
  <si>
    <t>Javier Rufat</t>
  </si>
  <si>
    <t>jrufatlopez@gmail.com</t>
  </si>
  <si>
    <t>Elev8 Management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</si>
  <si>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</si>
  <si>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Jose María Lozano</t>
  </si>
  <si>
    <t xml:space="preserve">josemaria@juggo.es </t>
  </si>
  <si>
    <t>Smart Data Management</t>
  </si>
  <si>
    <t>Irsy Veronica Sánchez</t>
  </si>
  <si>
    <t>info@mexesmarket.com</t>
  </si>
  <si>
    <t>MEXES MARKET, S.L</t>
  </si>
  <si>
    <t>email personal: isrnolimited@gmail.com</t>
  </si>
  <si>
    <t>Héctor Miralles Soler</t>
  </si>
  <si>
    <t>hector.miralles.soler@gmail.com</t>
  </si>
  <si>
    <t>CARDUCCI 2004</t>
  </si>
  <si>
    <t>Hector Miralles Soler</t>
  </si>
  <si>
    <t>Luis Federico Bottini</t>
  </si>
  <si>
    <t>gerenciakielsa@gmail.com</t>
  </si>
  <si>
    <t>Luis Federico Bottini / Keisla SL</t>
  </si>
  <si>
    <t>Fátima Benayad Boulaioun</t>
  </si>
  <si>
    <t>asociacionfare@gmail.com</t>
  </si>
  <si>
    <t>ASOCIACIÓN FARE. SL</t>
  </si>
  <si>
    <t>Manuel Alejandro Martín Vega</t>
  </si>
  <si>
    <t>oficinavirtual@yucros.com / coworking@yucros.com</t>
  </si>
  <si>
    <t>YUCROS DIGITAL SOLUTIONS SL</t>
  </si>
  <si>
    <t>Cambio de administrador, antiguo: Antoni Cobos Dominguez antoni@yucros.com</t>
  </si>
  <si>
    <t>Feio Barga Ricardo Alexandre (Ricardo Braga)</t>
  </si>
  <si>
    <t>datbox@datbox.es / ricardobraga.work@gmail.com</t>
  </si>
  <si>
    <t>DATBOX IMPORT, S</t>
  </si>
  <si>
    <t>Jose Rojas Cáceres</t>
  </si>
  <si>
    <t>josef.rojasc@gmail.com</t>
  </si>
  <si>
    <t>N&amp;J 23 CONSULTING SL</t>
  </si>
  <si>
    <t>Irene Jeanneth Simbaña Suntaxi/Juan Ramon Villoldo</t>
  </si>
  <si>
    <t>665097214/617578433</t>
  </si>
  <si>
    <t>empresakarotto@gmail.com</t>
  </si>
  <si>
    <t>KAROTTO 2</t>
  </si>
  <si>
    <t xml:space="preserve"> Irene Jeanneth / Juan Ramon Villoldo</t>
  </si>
  <si>
    <t>David Perez Falcon</t>
  </si>
  <si>
    <t>david@lyarte.com/ lyartemarketing@gmail.com</t>
  </si>
  <si>
    <t>David Perez Falcon (LYARTE)</t>
  </si>
  <si>
    <t>Elisenda Martínez Moreno</t>
  </si>
  <si>
    <t>secretaria@cancermamametastasico.es</t>
  </si>
  <si>
    <t>ASOCIACIÓN ESPAÑOLA CÁNCER DE MAMA METASTÁSICO</t>
  </si>
  <si>
    <t>Enrique Brey Diaz</t>
  </si>
  <si>
    <t>ebrey@gvseguros.es</t>
  </si>
  <si>
    <t>FONTANA 2000 SL</t>
  </si>
  <si>
    <t>Ángel Eduardo Hernández Trueba</t>
  </si>
  <si>
    <t>angel_h_t@hotmail.com</t>
  </si>
  <si>
    <t>STUDIOS MATTHEOS, S.L.</t>
  </si>
  <si>
    <t>Juan Carlos Guerrero Rodríguez</t>
  </si>
  <si>
    <t>taniayahizamirellaadrian@gmail.com</t>
  </si>
  <si>
    <t>WORK SPACE SPAIN, S.L</t>
  </si>
  <si>
    <t>Enrique Javier Martínez Cerezo</t>
  </si>
  <si>
    <t>soraya@gestores.eu / enrique@cntp.es</t>
  </si>
  <si>
    <t>BETELGEUSE BUSINESS DYNAMICS, S.L</t>
  </si>
  <si>
    <t>Carlos Jiménez Pellitero</t>
  </si>
  <si>
    <t>cagedar@gmail.com</t>
  </si>
  <si>
    <t>CAGEDAE, S.L</t>
  </si>
  <si>
    <t>Elvira Castañon Garcia-Alix</t>
  </si>
  <si>
    <t>elviracastanon@bcnabogados.es</t>
  </si>
  <si>
    <t xml:space="preserve">BCN ABOGADOS SCP / y Cesar Castañon Garcia-Alix </t>
  </si>
  <si>
    <t>Nikita Minakov</t>
  </si>
  <si>
    <t>nikita@minakov.me</t>
  </si>
  <si>
    <t>Mary Sofia Quiñonez Castañeda</t>
  </si>
  <si>
    <r>
      <t>gzaragoza@ceconsultin</t>
    </r>
    <r>
      <rPr>
        <sz val="12"/>
        <color rgb="FF000000"/>
        <rFont val="&quot;Helvetica Neue&quot;, sans-serif"/>
      </rPr>
      <t>g.es</t>
    </r>
  </si>
  <si>
    <t>ALQUILERES CARAMAÑOLA S.L</t>
  </si>
  <si>
    <t>Fernando Chávez Garzón</t>
  </si>
  <si>
    <t>fernandocg1995@hotmail.com</t>
  </si>
  <si>
    <t>Christian Regadera Romero</t>
  </si>
  <si>
    <t>chris.regadera@gmail.com</t>
  </si>
  <si>
    <t>Christian Regadera Romero / 2025- SEGURIDAD Y PROTECCION ELEVEN, S.L.</t>
  </si>
  <si>
    <t>* Contrato a titulo personal, cuando tenga la sociedad cambiar factura y contrato a la SL</t>
  </si>
  <si>
    <t>Javier Cachón Ortiz</t>
  </si>
  <si>
    <t>cachonjavier97@gmail.com</t>
  </si>
  <si>
    <t xml:space="preserve">AMBER HEALTH SOLUTIONS S.L. </t>
  </si>
  <si>
    <t xml:space="preserve">Ignacio Bonasa Alzuría </t>
  </si>
  <si>
    <t xml:space="preserve">hlopez@liderarte.org </t>
  </si>
  <si>
    <t xml:space="preserve">Carlos Velasco Cebrián </t>
  </si>
  <si>
    <t>carlos.velasco@nimastelecom.com</t>
  </si>
  <si>
    <t xml:space="preserve">NIMAS TELECOM SL </t>
  </si>
  <si>
    <t>logo + video SI, PUESTO 6</t>
  </si>
  <si>
    <t xml:space="preserve">Belen Rey Nuñez de Arenas </t>
  </si>
  <si>
    <t>be.rey01@gmail.com</t>
  </si>
  <si>
    <t xml:space="preserve">REHABILITAR. ARQUITECTURA Y EDUCACIÓN. </t>
  </si>
  <si>
    <t xml:space="preserve">Francisco Jesus Brenes </t>
  </si>
  <si>
    <t>fran1791@gmail.com</t>
  </si>
  <si>
    <t xml:space="preserve">TYCHE FORTUNAE </t>
  </si>
  <si>
    <t xml:space="preserve">Costantino Giraldi </t>
  </si>
  <si>
    <t>giraldicostantino@gmail.com</t>
  </si>
  <si>
    <t>Mohamed Belaid</t>
  </si>
  <si>
    <t>belaidmtt@hotmail.com</t>
  </si>
  <si>
    <t>DIRECT METAL ADDITIVE POWDER SOLUTIONS (DMAP)</t>
  </si>
  <si>
    <t>Kahina Messaoudi</t>
  </si>
  <si>
    <t>Juan Carlos Seibane</t>
  </si>
  <si>
    <t>jcseibane@icam.es</t>
  </si>
  <si>
    <t>Irsy Verónica Sanchez Reyes</t>
  </si>
  <si>
    <t>isrnolimited@gmail.com</t>
  </si>
  <si>
    <t>GLOBAL MARKET GROWTH IMLOGEC SL</t>
  </si>
  <si>
    <t>David Pinilla Gonzalez</t>
  </si>
  <si>
    <r>
      <rPr>
        <sz val="10"/>
        <color rgb="FF000000"/>
        <rFont val="Verdana"/>
      </rPr>
      <t xml:space="preserve">davidpinillagonzalez@gmail.com
</t>
    </r>
    <r>
      <rPr>
        <b/>
        <sz val="10"/>
        <color rgb="FF000000"/>
        <rFont val="Verdana"/>
      </rPr>
      <t>david@vivoestudioinmobiliaria.com</t>
    </r>
  </si>
  <si>
    <t xml:space="preserve">VIVO ESTUDIO GESTIÓN INMOBILIARIA S.L. </t>
  </si>
  <si>
    <t>Kristian Miguel Garcia Valcárcel</t>
  </si>
  <si>
    <t>cecilia@plazbot.com / Kristian@plazbot.com</t>
  </si>
  <si>
    <t>SOLUCIONES MAX IA SL</t>
  </si>
  <si>
    <t xml:space="preserve">Federico Pájaro Montalban </t>
  </si>
  <si>
    <t>fede@thelobby.es</t>
  </si>
  <si>
    <t xml:space="preserve">CWTCH ENTERTAINMENT S.L. </t>
  </si>
  <si>
    <t>3 oficinas al precio de 2</t>
  </si>
  <si>
    <t xml:space="preserve">ELLE ENTERTAINMENT S.L. </t>
  </si>
  <si>
    <t xml:space="preserve">MINERVA HEMELS S.L. </t>
  </si>
  <si>
    <t>a</t>
  </si>
  <si>
    <t>Rocio Parrilla Merino</t>
  </si>
  <si>
    <t>albertoj.gonzalezruiz@gmail.com</t>
  </si>
  <si>
    <t>GP TRADEX SL</t>
  </si>
  <si>
    <t xml:space="preserve">Jose Ignacio Llanderas García </t>
  </si>
  <si>
    <t>nllanderas@gmail.com</t>
  </si>
  <si>
    <t>DELAS BETER CONSULTING SL</t>
  </si>
  <si>
    <t>Precio: La segunda de cada par al 50%. Factura a nombre de DELAS</t>
  </si>
  <si>
    <t>CETEBELA SL</t>
  </si>
  <si>
    <t>CUTTING EDGE BARBERSHOP SL</t>
  </si>
  <si>
    <t>LISTEN LINDA SL</t>
  </si>
  <si>
    <t xml:space="preserve">THE FFT GROUP SL </t>
  </si>
  <si>
    <t>MALMA YWC SL</t>
  </si>
  <si>
    <t xml:space="preserve">Sergio de Andres Martín </t>
  </si>
  <si>
    <t>sergideandres@gmail.com / soporte@sergiocripto.com
soyraquelquiros@gmail.com</t>
  </si>
  <si>
    <t xml:space="preserve">SERGIOCRIPTO SL </t>
  </si>
  <si>
    <t>Karina Balakireva</t>
  </si>
  <si>
    <t>balakirewa@gmail.com</t>
  </si>
  <si>
    <t xml:space="preserve">Anet Pereda </t>
  </si>
  <si>
    <t>anetpereda@sistemasycopiadoras.com</t>
  </si>
  <si>
    <t>SISTEMAS Y COPIADORAS DE TOLEDO SL</t>
  </si>
  <si>
    <t xml:space="preserve">José Rafael Porras Gijón </t>
  </si>
  <si>
    <t xml:space="preserve">Daniela Candeloro </t>
  </si>
  <si>
    <t>asistencia@lcqds.es</t>
  </si>
  <si>
    <t>EQUANUM SLU / ¡LA COLMENA QUE DICE SÍ!</t>
  </si>
  <si>
    <t>Contacto modificado 14/04/2024 . Daniela Candeloro - 605562649</t>
  </si>
  <si>
    <t>jmilara@ceconsulting.es</t>
  </si>
  <si>
    <t>ASOCIACION NACIONAL DE CARPAS Y DE INST. TEMPORALES (ASPEC)</t>
  </si>
  <si>
    <t xml:space="preserve">Eduardo Luis Martin Robba </t>
  </si>
  <si>
    <t>Miguel Ángel Curto Cuesta</t>
  </si>
  <si>
    <t>info@reparacion24.es</t>
  </si>
  <si>
    <t>PROMANTEC / REPARACIÓN 24 / CLAS PUERTAS AUTOMÁTICAS</t>
  </si>
  <si>
    <t xml:space="preserve">Laura Aradilla Marín </t>
  </si>
  <si>
    <t>4030laura@gmail.com</t>
  </si>
  <si>
    <t xml:space="preserve">ABOGADOS Y AUDITORES NOVA CURIA SL </t>
  </si>
  <si>
    <t>Mariano Carceller Lopez</t>
  </si>
  <si>
    <t>mariano@solarxquare.com</t>
  </si>
  <si>
    <t xml:space="preserve">SOLARXQUARE FAST S.L. </t>
  </si>
  <si>
    <t>Adoración Hidalgo Núñez</t>
  </si>
  <si>
    <t>dhidalgo@dsmcargo.com</t>
  </si>
  <si>
    <t xml:space="preserve">DSM CARGO SL
</t>
  </si>
  <si>
    <t>Contacto: Yolanda / 641875433 / admin@dsmcargo.com</t>
  </si>
  <si>
    <t>Soussan Sanayei</t>
  </si>
  <si>
    <t>ignaciogomez@dikeabogados.es</t>
  </si>
  <si>
    <t>EXCURSIONES DARIUS S.L.</t>
  </si>
  <si>
    <t>Stan Van Eyk</t>
  </si>
  <si>
    <t>31 655461351</t>
  </si>
  <si>
    <t>juan@social-army.io</t>
  </si>
  <si>
    <t>SOCIAL ARMY SRL</t>
  </si>
  <si>
    <t>Stan van Eyk</t>
  </si>
  <si>
    <t>stan@social-army.io</t>
  </si>
  <si>
    <t>Angel Eduardo Perdomo Araujo</t>
  </si>
  <si>
    <t>angeleperdomoa@outlook.es</t>
  </si>
  <si>
    <t>Isabelle Burnet</t>
  </si>
  <si>
    <t>isabelle.brunet@amiad.com</t>
  </si>
  <si>
    <t>Amiad</t>
  </si>
  <si>
    <t>Keidar Grossman</t>
  </si>
  <si>
    <t>Jose Perez</t>
  </si>
  <si>
    <t>jose.perez@rogarnfels.com</t>
  </si>
  <si>
    <t>ROGARNFELS SLU</t>
  </si>
  <si>
    <t>Javier Pedraza Torres</t>
  </si>
  <si>
    <t>info@greenglobe.es</t>
  </si>
  <si>
    <t>GREEN GLOBE SyPA SL</t>
  </si>
  <si>
    <t>Tomás</t>
  </si>
  <si>
    <t>666 518 544</t>
  </si>
  <si>
    <t>thmazon@gmail.com
jmilara@ceconsulting.es 
Eva, directora financiera:obras@nunvelaobras.es</t>
  </si>
  <si>
    <t>SINDO THOMAS CAPITA 23, S.L.</t>
  </si>
  <si>
    <t>Ana-Iris Caballero Barba</t>
  </si>
  <si>
    <t>Daniel Quijada</t>
  </si>
  <si>
    <t>dqr@quijada.es</t>
  </si>
  <si>
    <t>CMG CLEANTECH</t>
  </si>
  <si>
    <t>Beltrán Martín-Prat</t>
  </si>
  <si>
    <t>beltranmp@gmail.com</t>
  </si>
  <si>
    <t>NOZARUS MC, SL</t>
  </si>
  <si>
    <t>Enma</t>
  </si>
  <si>
    <t>carmelosantillan@csrconsulting.mx
emma@csrconsulting.mx</t>
  </si>
  <si>
    <t>CSR CONSULTING</t>
  </si>
  <si>
    <t>Carmelo Santillán Ramos</t>
  </si>
  <si>
    <t>52 8186836601</t>
  </si>
  <si>
    <t>Gracia Maria Martín-Luengo Molero</t>
  </si>
  <si>
    <t>luengohomedreams@gmail.com</t>
  </si>
  <si>
    <t>LUENGO HOME DREAMS S.L.</t>
  </si>
  <si>
    <t>Vanesa Intriago García Consuegra</t>
  </si>
  <si>
    <t>info@aseedar-td.org</t>
  </si>
  <si>
    <t>ASOCIACIÓN ESPAÑOLA DE ENFERMERÍA DE ANESTESIA, REAN Y TERAP. DOLOR</t>
  </si>
  <si>
    <t>Juan Manuel Zamora Pérez</t>
  </si>
  <si>
    <t>jmzamora@happytelc.net</t>
  </si>
  <si>
    <t>EIGHT INNOVATION TECHNOLOGY, S.L</t>
  </si>
  <si>
    <t>Jose Antonio Barnes</t>
  </si>
  <si>
    <t>barnes.joseantonio@gmail.com</t>
  </si>
  <si>
    <t>CONSULTING PROFESIONAL AD HOC, SL</t>
  </si>
  <si>
    <t>Victoria Jose Pardos Benito</t>
  </si>
  <si>
    <t>Victoria:  biznaga2613@gmail.com</t>
  </si>
  <si>
    <t>Myriam Rueda Zabalegui</t>
  </si>
  <si>
    <t>myriamtdf@hotmail.com</t>
  </si>
  <si>
    <t>(lexorient)</t>
  </si>
  <si>
    <t>SI, PUESTO 5</t>
  </si>
  <si>
    <t>James Christopher Glancy</t>
  </si>
  <si>
    <t>cristina@candosa.com</t>
  </si>
  <si>
    <t>CANDOSA ESP S.L</t>
  </si>
  <si>
    <t>Henrietta Kása</t>
  </si>
  <si>
    <t>henrietta.kasa@hotmail.com</t>
  </si>
  <si>
    <t>Daniel Llamas Ruiz</t>
  </si>
  <si>
    <t>fvelasco@oicteam.com</t>
  </si>
  <si>
    <t>OPEN INNOVATION COMMUNITY S.L</t>
  </si>
  <si>
    <t>Francisco Vicente D'Alessandro</t>
  </si>
  <si>
    <t>f.dalessandro@coninversion.com / f.dalessandrovi@gmail.com</t>
  </si>
  <si>
    <t>ConInversión</t>
  </si>
  <si>
    <t>Laura Yanina Rosenfeld</t>
  </si>
  <si>
    <t>laura@rofriday.com</t>
  </si>
  <si>
    <t>ROFRIDAY SL</t>
  </si>
  <si>
    <t>Rubén Serrano Blanco</t>
  </si>
  <si>
    <t>serrano.blanco.ruben@hotmail.com</t>
  </si>
  <si>
    <t>Olesia Bob</t>
  </si>
  <si>
    <t>madrid.digital.ua@gmail.com</t>
  </si>
  <si>
    <t>MADRID DIGITAL NETWORK, SL</t>
  </si>
  <si>
    <t>Mechakou Mohamed</t>
  </si>
  <si>
    <t>Djybril69350@outlook.fr</t>
  </si>
  <si>
    <t>THERMO VERDE ENERGÍA. SL</t>
  </si>
  <si>
    <t>Antonio Ruiz Gonzalez</t>
  </si>
  <si>
    <t>antonio@avanpyme.com</t>
  </si>
  <si>
    <t>AVANPYME S.L</t>
  </si>
  <si>
    <t>Anna Ruth Connelly</t>
  </si>
  <si>
    <t>annaconnellycontact@gmail.com</t>
  </si>
  <si>
    <t>Diana Jimena Gómez Ariza</t>
  </si>
  <si>
    <t>dianagomez@lareailg.com</t>
  </si>
  <si>
    <t>LISIT CONSULTORES, S.L</t>
  </si>
  <si>
    <t>Alejandro Ferrer Fernández</t>
  </si>
  <si>
    <t>pokeplaneteam@gmail.com</t>
  </si>
  <si>
    <t>PLANET COLLECTORS, S.L. (Marca: POKE PLANET)</t>
  </si>
  <si>
    <t xml:space="preserve">Rafael Álvarez Gómez </t>
  </si>
  <si>
    <t xml:space="preserve">explotsanrafael@movistar.es </t>
  </si>
  <si>
    <t xml:space="preserve">EXPLOTACIONES AGRICOLAS SAN RAFAEL SL </t>
  </si>
  <si>
    <t>Mónica Asenjo Casares</t>
  </si>
  <si>
    <t>m.asenjo16@gmail.com</t>
  </si>
  <si>
    <t>ELORATRAVEL SL nombre comercial: VIRAYA TRAVEL</t>
  </si>
  <si>
    <t>LOGO/ PUESTO 8</t>
  </si>
  <si>
    <t>Alejandro Ortíz Mondero</t>
  </si>
  <si>
    <t>alex@moabits.com</t>
  </si>
  <si>
    <t>Moabits SL</t>
  </si>
  <si>
    <t>Mario González Hernández</t>
  </si>
  <si>
    <t>mariogonzalez@tantrumcbd.es</t>
  </si>
  <si>
    <t>TANTRUM CBD</t>
  </si>
  <si>
    <t>Ignacio Soriano</t>
  </si>
  <si>
    <t>ignacio.soriano@redeals.es</t>
  </si>
  <si>
    <t>REDEALS BROKERS SL</t>
  </si>
  <si>
    <t xml:space="preserve">Jorge Jose María Antón Jornet </t>
  </si>
  <si>
    <t>gerencia@virtualeduca.org</t>
  </si>
  <si>
    <t xml:space="preserve">ASOCIACIÓN DE EDUCACIÓN Y FORMACIÓN NO PRESENCIAL VIRTUAL EDUCA </t>
  </si>
  <si>
    <t>Yolanda Pecharroman</t>
  </si>
  <si>
    <t>yolanda.beccaria@gmail.com,</t>
  </si>
  <si>
    <t>Asociación Beccaria</t>
  </si>
  <si>
    <t>Jose Ignacio Santamaria Arcos</t>
  </si>
  <si>
    <t xml:space="preserve">correo@ignaciosantamaria.com </t>
  </si>
  <si>
    <t>MADRITEC INGENIERIA SL</t>
  </si>
  <si>
    <t xml:space="preserve">Carlos López Gonzalez </t>
  </si>
  <si>
    <t>carlos@eldiariodemadrid.es</t>
  </si>
  <si>
    <t xml:space="preserve">EL DIARIO DE MADRID S.L. </t>
  </si>
  <si>
    <t xml:space="preserve">Carlos López González </t>
  </si>
  <si>
    <t>Lydia</t>
  </si>
  <si>
    <t>administracion@artesanosgarnata.com</t>
  </si>
  <si>
    <t xml:space="preserve">GARNATA ALIMENTACIÓN S.L. </t>
  </si>
  <si>
    <t xml:space="preserve">Juan Bautista Porras </t>
  </si>
  <si>
    <t>Guillermo Escolar Martín</t>
  </si>
  <si>
    <t>guillermo@guillermoescolareditor.com</t>
  </si>
  <si>
    <t>GUILLERMO ESCOLAR EDITOR SL</t>
  </si>
  <si>
    <t>GUILLERMO-ESCOLAR LIBRERIAS S.L</t>
  </si>
  <si>
    <t>Raul Adrián Blázquez León</t>
  </si>
  <si>
    <t>info@hackjourney.com</t>
  </si>
  <si>
    <t>HACKJOURNEY SOLUCIONES SL,</t>
  </si>
  <si>
    <t>email personal: ablazleon@gmail.com</t>
  </si>
  <si>
    <t>Alejandro Peñalver Mauri</t>
  </si>
  <si>
    <t>alejandro.penalver@yahoo.com</t>
  </si>
  <si>
    <t>SPIN &amp; TRADE, SL</t>
  </si>
  <si>
    <t>44 7761981907</t>
  </si>
  <si>
    <t>email personal: alejandropmauri@gmail.com</t>
  </si>
  <si>
    <t>Hong Chen Jin (margarita)</t>
  </si>
  <si>
    <t>chen.spain@icloud.com</t>
  </si>
  <si>
    <t>CHINA SPAIN INNOVENTURES SL</t>
  </si>
  <si>
    <t>Hong Chen Jin</t>
  </si>
  <si>
    <t>Christian Domínguez González</t>
  </si>
  <si>
    <t>hipotecaslamancha@gmail.com</t>
  </si>
  <si>
    <t>HIPOTECAS LA MANCHA S.L</t>
  </si>
  <si>
    <t>email personal: cdg16987@gmail.com</t>
  </si>
  <si>
    <t>Anna Romeu Sans</t>
  </si>
  <si>
    <t>aromeu@alanait.com</t>
  </si>
  <si>
    <t>ALANA IT DIGITAL SL</t>
  </si>
  <si>
    <t>Beatriz Martin</t>
  </si>
  <si>
    <t>beatriz.martin@nukraken.com</t>
  </si>
  <si>
    <t>NU KRAKEN S.L</t>
  </si>
  <si>
    <t>Silvino José Antuña Presa</t>
  </si>
  <si>
    <t>email personal: silvino.presa@nukraken.com</t>
  </si>
  <si>
    <t>Fernán Archilla Romera</t>
  </si>
  <si>
    <t>fer311278@gmail.com</t>
  </si>
  <si>
    <t>VILLANZOS SL / GOCALL MANAGER SL</t>
  </si>
  <si>
    <t>email personal: ferran@glovesl.com (factura: villanzos)</t>
  </si>
  <si>
    <t>Maria Carbajo Farto</t>
  </si>
  <si>
    <t>mariacarbajo@despacho-fiscal.com</t>
  </si>
  <si>
    <t>DESPACHO FISCAL CARBAJO SL</t>
  </si>
  <si>
    <t>Jose Antonio Solano Pizzato</t>
  </si>
  <si>
    <t>manager@ticketes.com</t>
  </si>
  <si>
    <t>TICKETES EUROPE SERVIC S.L</t>
  </si>
  <si>
    <t xml:space="preserve">email personal: josea.solanop@gmail.com </t>
  </si>
  <si>
    <t>Isabel</t>
  </si>
  <si>
    <t>cerealesyharinaslamancha@gmail.com</t>
  </si>
  <si>
    <t>CEREALES Y HARINAS LA MANCHA S.L.</t>
  </si>
  <si>
    <t>Ginés Parra Pintor</t>
  </si>
  <si>
    <t>Pablo Sanchez Martinez</t>
  </si>
  <si>
    <t>pablosnmt@gmail.com</t>
  </si>
  <si>
    <t>INGENIA TALENT CONSULTING, S.L.</t>
  </si>
  <si>
    <t>Sara Trabulsi Brotons</t>
  </si>
  <si>
    <t>621364283 /+447728596143</t>
  </si>
  <si>
    <t>brotonssara@gmail.com</t>
  </si>
  <si>
    <t>NUTRIBLESS SL</t>
  </si>
  <si>
    <t>Raminta Sirvydaite</t>
  </si>
  <si>
    <t>ramintapo1@gmail.com</t>
  </si>
  <si>
    <t>RAMPROART SL</t>
  </si>
  <si>
    <t>Almudena Casanova</t>
  </si>
  <si>
    <t>almusolar@hotmail.com</t>
  </si>
  <si>
    <t>ALMUSOLAR 2005 SL</t>
  </si>
  <si>
    <t>María del Carmen San Martín</t>
  </si>
  <si>
    <t>Alessio Lucci</t>
  </si>
  <si>
    <t>info@mexpadel.com</t>
  </si>
  <si>
    <t>AFY SPORT SL</t>
  </si>
  <si>
    <t>antiguo: B&amp;S Solutions Company</t>
  </si>
  <si>
    <t>Teresa / Leandro Balibrea</t>
  </si>
  <si>
    <t>soporte@ecodemy.es</t>
  </si>
  <si>
    <t>Ecodemy Training SL</t>
  </si>
  <si>
    <t>Leandro Balibrea García</t>
  </si>
  <si>
    <t>Ollear Mena López</t>
  </si>
  <si>
    <t>socioprofesional@gmail.com</t>
  </si>
  <si>
    <t xml:space="preserve">ELITEDATA S.L. </t>
  </si>
  <si>
    <t>Victoria</t>
  </si>
  <si>
    <t>victoria@nicodan.com / alberto@cenalmor.com</t>
  </si>
  <si>
    <t xml:space="preserve">Nicodan Investments </t>
  </si>
  <si>
    <t>Alberto Cenalmor</t>
  </si>
  <si>
    <t>Cristian Carlos Cózar Cózar</t>
  </si>
  <si>
    <t>hola@branode.com</t>
  </si>
  <si>
    <t>Marca: Branode</t>
  </si>
  <si>
    <t>Maria Carolina de Lima e Costa</t>
  </si>
  <si>
    <t>admin@electronic-travel-authority.com</t>
  </si>
  <si>
    <t>ELECTRONIC TRAVEL AUTHORITY, S.L</t>
  </si>
  <si>
    <t>David Anguita Fernández</t>
  </si>
  <si>
    <t>info@tapiocahub.com / david@tapiocahub.com</t>
  </si>
  <si>
    <t>TAPIOCAHUB, S.L</t>
  </si>
  <si>
    <t>Luis Rusconi</t>
  </si>
  <si>
    <t>luis@lineofvalue.com</t>
  </si>
  <si>
    <t>Javier Ignacio Vivas</t>
  </si>
  <si>
    <t>email personal: ignaciovivas@me.com</t>
  </si>
  <si>
    <t>Jorge Benítez Zunzunegui</t>
  </si>
  <si>
    <t>jorgebz01@yahoo.es</t>
  </si>
  <si>
    <t>Fátima Valero Sancho</t>
  </si>
  <si>
    <t>fatima.valero@infinitasmentes.com
paula.valero@infinitasmentes.com
fvalerosancho@infinitasmentes.com</t>
  </si>
  <si>
    <t>PLATAFORMA INFINITAS MENTES FORMACIÓN Y APOYO SL</t>
  </si>
  <si>
    <t>Julián Domínguez</t>
  </si>
  <si>
    <t>julian.dominguez@kobensport.com</t>
  </si>
  <si>
    <t>JJ DOMÍNGUEZ-IGUAL SPORT SL / KOBEN SPORT</t>
  </si>
  <si>
    <t>Fabrizio Polin</t>
  </si>
  <si>
    <t>f.polini@amc-consulting.es</t>
  </si>
  <si>
    <t>AXTER HR CONSULTING, S.L</t>
  </si>
  <si>
    <t>Fabrizio Polini</t>
  </si>
  <si>
    <t>Angel Abelaira Sanchez</t>
  </si>
  <si>
    <t>angel@inmediatabogados.com</t>
  </si>
  <si>
    <t>GRUPO INMEDIATA ASOCIADOS 2001 SL</t>
  </si>
  <si>
    <t xml:space="preserve">David Cartes Sanchez </t>
  </si>
  <si>
    <t>administracion@asesoriacartes.com</t>
  </si>
  <si>
    <t>THE CLUB OF 5 PROPERTIES SL</t>
  </si>
  <si>
    <t>Jaime Ministral Gozalbo</t>
  </si>
  <si>
    <t>jministral@hotmail.com</t>
  </si>
  <si>
    <t>Centre d'Estudis Pare M. Peix</t>
  </si>
  <si>
    <t xml:space="preserve">Manuel Gonzalez Hernandez </t>
  </si>
  <si>
    <t>hola@aceiteysal.es</t>
  </si>
  <si>
    <t>A&amp;S SNACKCRAFTERS S.L. /aceite y sal</t>
  </si>
  <si>
    <t>otro numero: 618978446 // llama el 06/05, dice que realiza el pago hoy</t>
  </si>
  <si>
    <t>Clara Durán González</t>
  </si>
  <si>
    <t>hola@claraduran.com</t>
  </si>
  <si>
    <t>Luis Torres del Castillo</t>
  </si>
  <si>
    <t>huertalista.comercial@gmail.com</t>
  </si>
  <si>
    <t>HUERTALISTA SL</t>
  </si>
  <si>
    <t>email personal: ltorrescf@gmail.com</t>
  </si>
  <si>
    <t>Rubén Beltrán García</t>
  </si>
  <si>
    <t>ruben@rbgsolutions.es</t>
  </si>
  <si>
    <t>RBG SOLUTIONS S.L.U.</t>
  </si>
  <si>
    <t>Simón Crespo Rosario</t>
  </si>
  <si>
    <t>mystra23@gmail.com</t>
  </si>
  <si>
    <t>PLATAFORMA DE GESTIÓN Y PUBLICIDAD, SL</t>
  </si>
  <si>
    <t>Vanesa Alejadra Czerniawsk</t>
  </si>
  <si>
    <t>vanesa.czerniawski@gmail.com</t>
  </si>
  <si>
    <t>Ramon Fernandez-Villarjubin Muro De Zaro</t>
  </si>
  <si>
    <t>topflyseeds@gmail.com</t>
  </si>
  <si>
    <t>MULTISERVICIOS NICORAM SL / TOP FLY SEEDS</t>
  </si>
  <si>
    <t>Sobrino: Nicolas 603136303</t>
  </si>
  <si>
    <t>Cesar David Sosa Perez</t>
  </si>
  <si>
    <t>cesar.sosa@andrea-lab.com</t>
  </si>
  <si>
    <t>ANDREA LAB, S.L.</t>
  </si>
  <si>
    <t>Io Ariana Lopez del Amo Gonzalez</t>
  </si>
  <si>
    <t>arianalopezdelamo@gmail.com</t>
  </si>
  <si>
    <t>PAWANDA LAB SL</t>
  </si>
  <si>
    <t xml:space="preserve">María Lourdes Gómez París </t>
  </si>
  <si>
    <t>diglomamarketing@hotmail.com</t>
  </si>
  <si>
    <t xml:space="preserve">DIGLOMA MARKETING S.L. </t>
  </si>
  <si>
    <t xml:space="preserve">Jorge Villalón Rodriguez </t>
  </si>
  <si>
    <t>info@fincasvillalon.com</t>
  </si>
  <si>
    <t>Fincas Villalon</t>
  </si>
  <si>
    <t xml:space="preserve">Lilian Fernandez </t>
  </si>
  <si>
    <t xml:space="preserve">carmen.herrero.suarez@uva.es </t>
  </si>
  <si>
    <t xml:space="preserve">ASSOCIACAO IUS OMNIBUS </t>
  </si>
  <si>
    <t xml:space="preserve">Carmen Adela Herrero Suarez </t>
  </si>
  <si>
    <t>Agniezsca</t>
  </si>
  <si>
    <t>sales@babytop.online</t>
  </si>
  <si>
    <t>EBBING EXPORT SL</t>
  </si>
  <si>
    <t>Marta Ginés</t>
  </si>
  <si>
    <t>Jesus Santín Indalecio</t>
  </si>
  <si>
    <t>jesus.santin@bluetransit.eu</t>
  </si>
  <si>
    <t>BLUE VISIBILITY TECH SL</t>
  </si>
  <si>
    <t>Manuel Viña</t>
  </si>
  <si>
    <t>Administracion@pis-pas-inmobiliaria.com / Manuelvina@pis-pas-inmobiliaria.com</t>
  </si>
  <si>
    <t>TEAMMMPROJECTSUNLIMITED SL</t>
  </si>
  <si>
    <t>Jose Manuel González Linares</t>
  </si>
  <si>
    <t>jose.gerencia@trebolsolar.com</t>
  </si>
  <si>
    <t>ECOSOLAR TECHNOLOGY SOLUTIONS SL / TREBOLSOLAR</t>
  </si>
  <si>
    <t>Javier Manuel Fernandez Munera</t>
  </si>
  <si>
    <t>javiermfm@gmail.com</t>
  </si>
  <si>
    <t>HUGGING DREAMS S.L.</t>
  </si>
  <si>
    <t xml:space="preserve">Gracia María Martín-Luengo Molero </t>
  </si>
  <si>
    <t>info@mlmconstrucciones.com</t>
  </si>
  <si>
    <t xml:space="preserve">CONSTRUCCIONES INTEGRALES DEL CENTRO MLM S.L. </t>
  </si>
  <si>
    <t>Gracia María Martín-Luengo Molero</t>
  </si>
  <si>
    <t>otro contacto para notificaciones: Felix 687 53 90 20</t>
  </si>
  <si>
    <t>Leonid Khoroshko</t>
  </si>
  <si>
    <t>+353864061938</t>
  </si>
  <si>
    <t>leonid@lerio.io</t>
  </si>
  <si>
    <t>LERIO SL</t>
  </si>
  <si>
    <t xml:space="preserve">Pedro Paredes Calderon </t>
  </si>
  <si>
    <t>sistemasconplaca@hotmail.com</t>
  </si>
  <si>
    <t>SISTEMAS CONSTRUCTIVOS CON PLACA S.L.</t>
  </si>
  <si>
    <t>Juan Ignacio Brea</t>
  </si>
  <si>
    <t>ibrea@nortrauma.es</t>
  </si>
  <si>
    <t>Nortrauma</t>
  </si>
  <si>
    <t>Ignacio Suárez</t>
  </si>
  <si>
    <t>Medika IBA SL</t>
  </si>
  <si>
    <t>Iván Brea Pastor</t>
  </si>
  <si>
    <t xml:space="preserve">Angel-León Diaz Balmori </t>
  </si>
  <si>
    <t>milites@telefonica.net</t>
  </si>
  <si>
    <t>ASOCIACIÓN DE MILITARES ESPAÑOLES (AME)</t>
  </si>
  <si>
    <t>allges2023@gmail.com</t>
  </si>
  <si>
    <t>ALLGES BUSINESS CONSULTING AND MNGEMT</t>
  </si>
  <si>
    <t>Daniel Ruiz Carmuega</t>
  </si>
  <si>
    <t>administracion@drugogames.com</t>
  </si>
  <si>
    <t>DRUGOGAMES, S.L</t>
  </si>
  <si>
    <t>Ana Cristina Alonso Jiménez de Cisneros</t>
  </si>
  <si>
    <t>legal@alonsoycisneros.com</t>
  </si>
  <si>
    <t>A&amp;C ALONSO Y CISNEROS ABOADOS</t>
  </si>
  <si>
    <t>LOGO + PUESTO 10</t>
  </si>
  <si>
    <t>Jacker Ives Alfaro Antonio</t>
  </si>
  <si>
    <t>hola@bonavita.es</t>
  </si>
  <si>
    <t>BONAVITA</t>
  </si>
  <si>
    <t>Isaac Madrigal Fernández</t>
  </si>
  <si>
    <t>isaacmad.freelance@gmail.com</t>
  </si>
  <si>
    <t>Katherine Dolorier Del Aguila</t>
  </si>
  <si>
    <t>kdolorier@gmail.com</t>
  </si>
  <si>
    <t>Jose / Beatriz Fernández Mayo</t>
  </si>
  <si>
    <t>agrocarsolucionessl@gmail.com</t>
  </si>
  <si>
    <t>AGROCAR SOLUCIONES SL</t>
  </si>
  <si>
    <t>Beatriz Fernández Mayo</t>
  </si>
  <si>
    <t>Alberto Perote Hernández</t>
  </si>
  <si>
    <t>albertoperote@hotmail.com</t>
  </si>
  <si>
    <t>INNOVALINK PROJECTS SL</t>
  </si>
  <si>
    <t>Rafael Espinar Carles</t>
  </si>
  <si>
    <t>rafaespinarcarles@gmail.com</t>
  </si>
  <si>
    <t>BALNEO MATERIALES S.L.</t>
  </si>
  <si>
    <t>Leopoldo Luis Ardura Gancedo</t>
  </si>
  <si>
    <t>alcala90ofi@gmail.com,</t>
  </si>
  <si>
    <t>SARITA BEACH, S.L</t>
  </si>
  <si>
    <t>Francisco Jose Dias Ramos</t>
  </si>
  <si>
    <t>351937968494 / 682078996</t>
  </si>
  <si>
    <t>electrónico 2025flashexpress@gmail.com / contabilidad@gdscourrier.com</t>
  </si>
  <si>
    <t>351 937 968 494 / 682078996</t>
  </si>
  <si>
    <t>contacto: jaqueline 682078996</t>
  </si>
  <si>
    <t>Henrique Manuel Couto Martins De Castro</t>
  </si>
  <si>
    <t>351913237505 / 682078996</t>
  </si>
  <si>
    <t>hmcmcastro@hotmail.com/contabilidad@gdscourrier.com</t>
  </si>
  <si>
    <t>León Vázquez Bermúdez</t>
  </si>
  <si>
    <t>ajgturmadrid@ajgturmadrid.com</t>
  </si>
  <si>
    <t>ASOCIACIÓN JÓVENES GUÍAS DE TURISMO DE MADRID (AJG TURMADRID)</t>
  </si>
  <si>
    <t>email personal leon: leon.vazber@gmail.com</t>
  </si>
  <si>
    <t>Sergio Vaquero Solano</t>
  </si>
  <si>
    <t>ventas@edicionesprimigenio.com</t>
  </si>
  <si>
    <t>Sergio Vaquero Solano / PRIMIGENIO</t>
  </si>
  <si>
    <t>nombre de contacto: nancy</t>
  </si>
  <si>
    <t>Martín Renato Volante Negueruela</t>
  </si>
  <si>
    <t>mvolante@gmail.com</t>
  </si>
  <si>
    <t>Jesús Roldan Martínez</t>
  </si>
  <si>
    <t>contacto@blogger3cero.com</t>
  </si>
  <si>
    <t>CONVIERTE AGENCY ESTRATEGIAS DE ALTO IMPACTO, SL / CONVIERTE AG</t>
  </si>
  <si>
    <t>email personal: jroldan@blogger3cero.com</t>
  </si>
  <si>
    <t>Marta del Olmo Díaz</t>
  </si>
  <si>
    <t>contacto@minutparasol.com</t>
  </si>
  <si>
    <t>MINUT PARASOL</t>
  </si>
  <si>
    <t>email personal: marta.delolmo@telefonica.net. * cambiar factura a 9 de junio</t>
  </si>
  <si>
    <t>Alfonso Alcalde García</t>
  </si>
  <si>
    <t>a.alcalde@hotmail.es</t>
  </si>
  <si>
    <t>MAD FORMACIÓN</t>
  </si>
  <si>
    <t>* pendiente cambiar factura a empresa cuando la haya constituido</t>
  </si>
  <si>
    <t>Ana Isabel Pablo Organista</t>
  </si>
  <si>
    <t>pabelarqcons@outlook.es</t>
  </si>
  <si>
    <t>ABEL ARQUITECTURA Y CONSULTORIA SL</t>
  </si>
  <si>
    <t>email personal: anaispablo@hotmail.es</t>
  </si>
  <si>
    <t>Roberto Rubio Castro</t>
  </si>
  <si>
    <t>roberrubio88@gmail.com</t>
  </si>
  <si>
    <t>JUMAFA PARTNERS, SL</t>
  </si>
  <si>
    <t>Felix Parral Sanchez</t>
  </si>
  <si>
    <t>felixps@feldiria.com</t>
  </si>
  <si>
    <t>FELDIRIA ID, S.L.U</t>
  </si>
  <si>
    <t>email personal: personal.elliptic951@passmail.com</t>
  </si>
  <si>
    <t>Claudia Andrea Makino Che</t>
  </si>
  <si>
    <t>madridinstalaciones3@gmail.com</t>
  </si>
  <si>
    <t>TANIT SERVICIOS INTEGRALES SL</t>
  </si>
  <si>
    <t>Davier José Guerra Suárez</t>
  </si>
  <si>
    <t>florenzabloom@gmail.com</t>
  </si>
  <si>
    <t>FLORENZA BLOOM, SL</t>
  </si>
  <si>
    <t>email personal: guerradavier38@gmail.com</t>
  </si>
  <si>
    <t>James Howard Bruce</t>
  </si>
  <si>
    <t>james@linguastudios.com</t>
  </si>
  <si>
    <t>LS GLOBAL COMMS, S.L</t>
  </si>
  <si>
    <t>Javier Grávalos Moreno</t>
  </si>
  <si>
    <t>javier.gravalos@insightgravity.com</t>
  </si>
  <si>
    <t>INSIGHT GRAVITY LTD</t>
  </si>
  <si>
    <t>Raquel San Martín Gil</t>
  </si>
  <si>
    <t>raquel@lasonrisademariaoficial.es/raquelsanmartingil@yahoo.es</t>
  </si>
  <si>
    <t>LA SONRISA DE MARÍA</t>
  </si>
  <si>
    <t>Juan Caamaño Mulas</t>
  </si>
  <si>
    <t xml:space="preserve">jmilara@ceconsulting.es </t>
  </si>
  <si>
    <t>Juan Carlos Román Álvarez</t>
  </si>
  <si>
    <t>manager@samvetedistribuciones.com</t>
  </si>
  <si>
    <t>DISTRIBUCIONES SAMVETE / MEDALAB RESEARCH</t>
  </si>
  <si>
    <t>Juan Carlos Román</t>
  </si>
  <si>
    <t>Jose Javier Moreno Huerga</t>
  </si>
  <si>
    <t>javi@evercontent.es,</t>
  </si>
  <si>
    <t>Evercontent</t>
  </si>
  <si>
    <t>Gonzalo</t>
  </si>
  <si>
    <t>gonzalo@jadeagro.com</t>
  </si>
  <si>
    <t xml:space="preserve">JADE AGROALIMENTACIÓN S.L. </t>
  </si>
  <si>
    <t>Carlos Ramos Fernández</t>
  </si>
  <si>
    <t>Carmelo Santana</t>
  </si>
  <si>
    <t>desic@desic-sl.com</t>
  </si>
  <si>
    <t>DESARROLLO Y SISTEMAS INFORMÁTICOS CANARIAS SL (DESIC)</t>
  </si>
  <si>
    <t>David Manuel León Sánchez</t>
  </si>
  <si>
    <t>Jose María Vioque Gutierrez</t>
  </si>
  <si>
    <t>empresa@unkai.tech/jmvioque@unkai.tech</t>
  </si>
  <si>
    <t>UNKAI TECH S.L.</t>
  </si>
  <si>
    <t>Alejandro Jiménez Muñoz</t>
  </si>
  <si>
    <t>vimagaloal@gmail.com</t>
  </si>
  <si>
    <t>LOAL MOBEL SL</t>
  </si>
  <si>
    <t>Jose Alonso Mayoral</t>
  </si>
  <si>
    <t>jose.alonso@tasandteca.es</t>
  </si>
  <si>
    <t>Jose Alonso Mayoral/Tasandteca</t>
  </si>
  <si>
    <t>Mariana Góngora Román</t>
  </si>
  <si>
    <t>mariana.gr91@gmail.com</t>
  </si>
  <si>
    <t>JUUZBOX ESPAÑA SL</t>
  </si>
  <si>
    <t xml:space="preserve">Virginie Dupont </t>
  </si>
  <si>
    <t>circe@reseau-mazette.com</t>
  </si>
  <si>
    <t>A COMO ARGUELLES / Mazette</t>
  </si>
  <si>
    <t>nombre comercial es Mazette</t>
  </si>
  <si>
    <t>Juliano Santos de Souza</t>
  </si>
  <si>
    <t>julianosansou@icloud.com</t>
  </si>
  <si>
    <t>P. x hora</t>
  </si>
  <si>
    <t>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</si>
</sst>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"/>
    <numFmt numFmtId="165" formatCode="d\ mmm"/>
  </numFmts>
  <fonts count="24">
    <font>
      <sz val="10"/>
      <color rgb="FF000000"/>
      <name val="Arial"/>
      <scheme val="minor"/>
    </font>
    <font>
      <sz val="10"/>
      <color rgb="FF000000"/>
      <name val="Calibri"/>
    </font>
    <font>
      <sz val="10"/>
      <color theme="1"/>
      <name val="Calibri"/>
    </font>
    <font>
      <sz val="10"/>
      <color rgb="FFFF0000"/>
      <name val="Calibri"/>
    </font>
    <font>
      <b/>
      <sz val="10"/>
      <color theme="1"/>
      <name val="Verdana"/>
    </font>
    <font>
      <sz val="10"/>
      <color rgb="FF000000"/>
      <name val="Verdana"/>
    </font>
    <font>
      <sz val="10"/>
      <color rgb="FF000000"/>
      <name val="Arial"/>
      <scheme val="minor"/>
    </font>
    <font>
      <sz val="10"/>
      <color rgb="FFFF0000"/>
      <name val="Verdana"/>
    </font>
    <font>
      <sz val="10"/>
      <color rgb="FFFF0000"/>
      <name val="Arial"/>
      <scheme val="minor"/>
    </font>
    <font>
      <sz val="10"/>
      <color theme="1"/>
      <name val="Arial"/>
    </font>
    <font>
      <sz val="10"/>
      <color theme="1"/>
      <name val="Verdana"/>
    </font>
    <font>
      <sz val="10"/>
      <color theme="1"/>
      <name val="Arial"/>
      <scheme val="minor"/>
    </font>
    <font>
      <b/>
      <sz val="10"/>
      <color rgb="FFFF0000"/>
      <name val="Verdana"/>
    </font>
    <font>
      <b/>
      <sz val="10"/>
      <color rgb="FF000000"/>
      <name val="Verdana"/>
    </font>
    <font>
      <sz val="10"/>
      <color rgb="FF000000"/>
      <name val="Arial"/>
    </font>
    <font>
      <u/>
      <sz val="10"/>
      <color rgb="FF000000"/>
      <name val="Verdana"/>
    </font>
    <font>
      <sz val="12"/>
      <color rgb="FF000000"/>
      <name val="&quot;Helvetica Neue&quot;"/>
    </font>
    <font>
      <b/>
      <sz val="10"/>
      <color rgb="FF6AA84F"/>
      <name val="Calibri"/>
    </font>
    <font>
      <u/>
      <sz val="10"/>
      <color rgb="FF1155CC"/>
      <name val="Verdana"/>
    </font>
    <font>
      <u/>
      <sz val="12"/>
      <color rgb="FF1155CC"/>
      <name val="&quot;Helvetica Neue&quot;, sans-serif"/>
    </font>
    <font>
      <sz val="12"/>
      <color rgb="FF000000"/>
      <name val="&quot;Helvetica Neue&quot;, sans-serif"/>
    </font>
    <font>
      <u/>
      <sz val="10"/>
      <color theme="10"/>
      <name val="Arial"/>
      <scheme val="minor"/>
    </font>
    <font>
      <sz val="10"/>
      <color rgb="FF000000"/>
      <name val="Verdana"/>
      <charset val="1"/>
    </font>
    <font>
      <sz val="10"/>
      <color rgb="FF000000"/>
      <name val="Arial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76A5AF"/>
        <bgColor rgb="FF76A5AF"/>
      </patternFill>
    </fill>
    <fill>
      <patternFill patternType="solid">
        <fgColor rgb="FFD5A6BD"/>
        <bgColor rgb="FFD5A6BD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84E1E8"/>
        <bgColor rgb="FF84E1E8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A2C4C9"/>
        <bgColor rgb="FFA2C4C9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21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164" fontId="5" fillId="2" borderId="0" xfId="0" applyNumberFormat="1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0" fontId="6" fillId="3" borderId="0" xfId="0" applyFont="1" applyFill="1"/>
    <xf numFmtId="164" fontId="5" fillId="4" borderId="0" xfId="0" applyNumberFormat="1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right"/>
    </xf>
    <xf numFmtId="0" fontId="5" fillId="4" borderId="0" xfId="0" applyFont="1" applyFill="1" applyAlignment="1">
      <alignment horizontal="left"/>
    </xf>
    <xf numFmtId="0" fontId="1" fillId="3" borderId="0" xfId="0" applyFont="1" applyFill="1"/>
    <xf numFmtId="165" fontId="1" fillId="3" borderId="0" xfId="0" applyNumberFormat="1" applyFont="1" applyFill="1"/>
    <xf numFmtId="4" fontId="1" fillId="3" borderId="0" xfId="0" applyNumberFormat="1" applyFont="1" applyFill="1"/>
    <xf numFmtId="164" fontId="5" fillId="5" borderId="0" xfId="0" applyNumberFormat="1" applyFont="1" applyFill="1" applyAlignment="1">
      <alignment horizontal="center"/>
    </xf>
    <xf numFmtId="0" fontId="5" fillId="5" borderId="0" xfId="0" applyFont="1" applyFill="1"/>
    <xf numFmtId="0" fontId="5" fillId="5" borderId="0" xfId="0" applyFont="1" applyFill="1" applyAlignment="1">
      <alignment horizontal="right"/>
    </xf>
    <xf numFmtId="0" fontId="5" fillId="5" borderId="0" xfId="0" applyFont="1" applyFill="1" applyAlignment="1">
      <alignment horizontal="left"/>
    </xf>
    <xf numFmtId="0" fontId="7" fillId="5" borderId="0" xfId="0" applyFont="1" applyFill="1"/>
    <xf numFmtId="164" fontId="7" fillId="5" borderId="0" xfId="0" applyNumberFormat="1" applyFont="1" applyFill="1" applyAlignment="1">
      <alignment horizontal="left"/>
    </xf>
    <xf numFmtId="0" fontId="3" fillId="3" borderId="0" xfId="0" applyFont="1" applyFill="1"/>
    <xf numFmtId="165" fontId="3" fillId="3" borderId="0" xfId="0" applyNumberFormat="1" applyFont="1" applyFill="1"/>
    <xf numFmtId="4" fontId="3" fillId="3" borderId="0" xfId="0" applyNumberFormat="1" applyFont="1" applyFill="1"/>
    <xf numFmtId="164" fontId="7" fillId="5" borderId="0" xfId="0" applyNumberFormat="1" applyFont="1" applyFill="1" applyAlignment="1">
      <alignment horizontal="center"/>
    </xf>
    <xf numFmtId="0" fontId="7" fillId="5" borderId="0" xfId="0" applyFont="1" applyFill="1" applyAlignment="1">
      <alignment horizontal="right"/>
    </xf>
    <xf numFmtId="0" fontId="8" fillId="0" borderId="0" xfId="0" applyFont="1"/>
    <xf numFmtId="0" fontId="5" fillId="2" borderId="0" xfId="0" applyFont="1" applyFill="1" applyAlignment="1">
      <alignment vertical="top"/>
    </xf>
    <xf numFmtId="0" fontId="5" fillId="2" borderId="0" xfId="0" applyFont="1" applyFill="1" applyAlignment="1">
      <alignment horizontal="right" vertical="top"/>
    </xf>
    <xf numFmtId="0" fontId="9" fillId="2" borderId="0" xfId="0" applyFont="1" applyFill="1" applyAlignment="1">
      <alignment horizontal="left" vertical="top"/>
    </xf>
    <xf numFmtId="0" fontId="9" fillId="0" borderId="0" xfId="0" applyFont="1"/>
    <xf numFmtId="165" fontId="9" fillId="3" borderId="0" xfId="0" applyNumberFormat="1" applyFont="1" applyFill="1"/>
    <xf numFmtId="4" fontId="9" fillId="3" borderId="0" xfId="0" applyNumberFormat="1" applyFont="1" applyFill="1"/>
    <xf numFmtId="0" fontId="9" fillId="3" borderId="0" xfId="0" applyFont="1" applyFill="1"/>
    <xf numFmtId="164" fontId="10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 vertical="top"/>
    </xf>
    <xf numFmtId="0" fontId="10" fillId="2" borderId="0" xfId="0" applyFont="1" applyFill="1" applyAlignment="1">
      <alignment vertical="top"/>
    </xf>
    <xf numFmtId="0" fontId="11" fillId="2" borderId="0" xfId="0" applyFont="1" applyFill="1" applyAlignment="1">
      <alignment horizontal="left"/>
    </xf>
    <xf numFmtId="164" fontId="10" fillId="2" borderId="0" xfId="0" applyNumberFormat="1" applyFont="1" applyFill="1"/>
    <xf numFmtId="164" fontId="10" fillId="2" borderId="0" xfId="0" applyNumberFormat="1" applyFont="1" applyFill="1" applyAlignment="1">
      <alignment horizontal="right"/>
    </xf>
    <xf numFmtId="164" fontId="10" fillId="2" borderId="0" xfId="0" applyNumberFormat="1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1" fillId="3" borderId="0" xfId="0" applyFont="1" applyFill="1"/>
    <xf numFmtId="164" fontId="5" fillId="2" borderId="0" xfId="0" applyNumberFormat="1" applyFont="1" applyFill="1" applyAlignment="1">
      <alignment horizontal="left"/>
    </xf>
    <xf numFmtId="0" fontId="6" fillId="0" borderId="0" xfId="0" applyFont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10" fillId="2" borderId="0" xfId="0" quotePrefix="1" applyFont="1" applyFill="1" applyAlignment="1">
      <alignment horizontal="right"/>
    </xf>
    <xf numFmtId="0" fontId="5" fillId="2" borderId="0" xfId="0" applyFont="1" applyFill="1" applyAlignment="1">
      <alignment horizontal="left" wrapText="1"/>
    </xf>
    <xf numFmtId="10" fontId="3" fillId="3" borderId="0" xfId="0" applyNumberFormat="1" applyFont="1" applyFill="1"/>
    <xf numFmtId="0" fontId="5" fillId="6" borderId="0" xfId="0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0" fontId="5" fillId="6" borderId="0" xfId="0" applyFont="1" applyFill="1"/>
    <xf numFmtId="0" fontId="13" fillId="6" borderId="0" xfId="0" applyFont="1" applyFill="1"/>
    <xf numFmtId="0" fontId="5" fillId="6" borderId="0" xfId="0" applyFont="1" applyFill="1" applyAlignment="1">
      <alignment horizontal="right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right"/>
    </xf>
    <xf numFmtId="164" fontId="9" fillId="3" borderId="0" xfId="0" applyNumberFormat="1" applyFont="1" applyFill="1"/>
    <xf numFmtId="0" fontId="7" fillId="6" borderId="0" xfId="0" applyFont="1" applyFill="1" applyAlignment="1">
      <alignment horizontal="center"/>
    </xf>
    <xf numFmtId="164" fontId="7" fillId="6" borderId="0" xfId="0" applyNumberFormat="1" applyFont="1" applyFill="1" applyAlignment="1">
      <alignment horizontal="center"/>
    </xf>
    <xf numFmtId="0" fontId="7" fillId="6" borderId="0" xfId="0" applyFont="1" applyFill="1"/>
    <xf numFmtId="0" fontId="12" fillId="6" borderId="0" xfId="0" applyFont="1" applyFill="1"/>
    <xf numFmtId="0" fontId="7" fillId="6" borderId="0" xfId="0" applyFont="1" applyFill="1" applyAlignment="1">
      <alignment horizontal="right"/>
    </xf>
    <xf numFmtId="0" fontId="14" fillId="6" borderId="0" xfId="0" applyFont="1" applyFill="1" applyAlignment="1">
      <alignment horizontal="right"/>
    </xf>
    <xf numFmtId="0" fontId="5" fillId="6" borderId="0" xfId="0" applyFont="1" applyFill="1" applyAlignment="1">
      <alignment vertical="top"/>
    </xf>
    <xf numFmtId="0" fontId="10" fillId="6" borderId="0" xfId="0" applyFont="1" applyFill="1" applyAlignment="1">
      <alignment horizontal="right" vertical="top"/>
    </xf>
    <xf numFmtId="0" fontId="11" fillId="6" borderId="0" xfId="0" applyFont="1" applyFill="1"/>
    <xf numFmtId="165" fontId="1" fillId="6" borderId="0" xfId="0" applyNumberFormat="1" applyFont="1" applyFill="1"/>
    <xf numFmtId="4" fontId="1" fillId="6" borderId="0" xfId="0" applyNumberFormat="1" applyFont="1" applyFill="1"/>
    <xf numFmtId="0" fontId="1" fillId="6" borderId="0" xfId="0" applyFont="1" applyFill="1"/>
    <xf numFmtId="0" fontId="15" fillId="6" borderId="0" xfId="0" applyFont="1" applyFill="1" applyAlignment="1">
      <alignment vertical="top"/>
    </xf>
    <xf numFmtId="0" fontId="8" fillId="6" borderId="0" xfId="0" applyFont="1" applyFill="1"/>
    <xf numFmtId="0" fontId="7" fillId="6" borderId="0" xfId="0" applyFont="1" applyFill="1" applyAlignment="1">
      <alignment vertical="top"/>
    </xf>
    <xf numFmtId="0" fontId="7" fillId="6" borderId="0" xfId="0" applyFont="1" applyFill="1" applyAlignment="1">
      <alignment horizontal="right" vertical="top"/>
    </xf>
    <xf numFmtId="165" fontId="3" fillId="6" borderId="0" xfId="0" applyNumberFormat="1" applyFont="1" applyFill="1"/>
    <xf numFmtId="4" fontId="3" fillId="6" borderId="0" xfId="0" applyNumberFormat="1" applyFont="1" applyFill="1"/>
    <xf numFmtId="0" fontId="3" fillId="6" borderId="0" xfId="0" applyFont="1" applyFill="1"/>
    <xf numFmtId="164" fontId="5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0" xfId="0" applyFont="1" applyFill="1"/>
    <xf numFmtId="0" fontId="5" fillId="7" borderId="0" xfId="0" applyFont="1" applyFill="1" applyAlignment="1">
      <alignment horizontal="right"/>
    </xf>
    <xf numFmtId="0" fontId="16" fillId="7" borderId="0" xfId="0" applyFont="1" applyFill="1"/>
    <xf numFmtId="0" fontId="7" fillId="7" borderId="0" xfId="0" applyFont="1" applyFill="1" applyAlignment="1">
      <alignment horizontal="left"/>
    </xf>
    <xf numFmtId="0" fontId="13" fillId="7" borderId="0" xfId="0" applyFont="1" applyFill="1"/>
    <xf numFmtId="0" fontId="5" fillId="7" borderId="0" xfId="0" applyFont="1" applyFill="1" applyAlignment="1">
      <alignment horizontal="left"/>
    </xf>
    <xf numFmtId="0" fontId="1" fillId="0" borderId="0" xfId="0" applyFont="1"/>
    <xf numFmtId="165" fontId="1" fillId="0" borderId="0" xfId="0" applyNumberFormat="1" applyFont="1"/>
    <xf numFmtId="4" fontId="1" fillId="0" borderId="0" xfId="0" applyNumberFormat="1" applyFont="1"/>
    <xf numFmtId="0" fontId="14" fillId="7" borderId="0" xfId="0" applyFont="1" applyFill="1" applyAlignment="1">
      <alignment horizontal="center"/>
    </xf>
    <xf numFmtId="0" fontId="10" fillId="7" borderId="0" xfId="0" applyFont="1" applyFill="1" applyAlignment="1">
      <alignment horizontal="left"/>
    </xf>
    <xf numFmtId="0" fontId="14" fillId="3" borderId="0" xfId="0" applyFont="1" applyFill="1"/>
    <xf numFmtId="165" fontId="14" fillId="3" borderId="0" xfId="0" applyNumberFormat="1" applyFont="1" applyFill="1"/>
    <xf numFmtId="4" fontId="14" fillId="3" borderId="0" xfId="0" applyNumberFormat="1" applyFont="1" applyFill="1"/>
    <xf numFmtId="164" fontId="5" fillId="8" borderId="0" xfId="0" applyNumberFormat="1" applyFont="1" applyFill="1" applyAlignment="1">
      <alignment horizontal="center"/>
    </xf>
    <xf numFmtId="0" fontId="5" fillId="8" borderId="0" xfId="0" applyFont="1" applyFill="1"/>
    <xf numFmtId="0" fontId="5" fillId="8" borderId="0" xfId="0" applyFont="1" applyFill="1" applyAlignment="1">
      <alignment horizontal="center"/>
    </xf>
    <xf numFmtId="0" fontId="5" fillId="8" borderId="0" xfId="0" applyFont="1" applyFill="1" applyAlignment="1">
      <alignment horizontal="right"/>
    </xf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2" fontId="1" fillId="3" borderId="0" xfId="0" applyNumberFormat="1" applyFont="1" applyFill="1"/>
    <xf numFmtId="0" fontId="8" fillId="3" borderId="0" xfId="0" applyFont="1" applyFill="1"/>
    <xf numFmtId="2" fontId="3" fillId="3" borderId="0" xfId="0" applyNumberFormat="1" applyFont="1" applyFill="1"/>
    <xf numFmtId="0" fontId="5" fillId="8" borderId="0" xfId="0" applyFont="1" applyFill="1" applyAlignment="1">
      <alignment vertical="top"/>
    </xf>
    <xf numFmtId="0" fontId="1" fillId="8" borderId="0" xfId="0" applyFont="1" applyFill="1" applyAlignment="1">
      <alignment horizontal="left" vertical="top"/>
    </xf>
    <xf numFmtId="0" fontId="5" fillId="8" borderId="0" xfId="0" applyFont="1" applyFill="1" applyAlignment="1">
      <alignment horizontal="right" vertical="top"/>
    </xf>
    <xf numFmtId="0" fontId="9" fillId="8" borderId="0" xfId="0" applyFont="1" applyFill="1" applyAlignment="1">
      <alignment horizontal="center" vertical="top"/>
    </xf>
    <xf numFmtId="0" fontId="10" fillId="8" borderId="0" xfId="0" applyFont="1" applyFill="1" applyAlignment="1">
      <alignment vertical="top"/>
    </xf>
    <xf numFmtId="0" fontId="10" fillId="8" borderId="0" xfId="0" applyFont="1" applyFill="1" applyAlignment="1">
      <alignment horizontal="right" vertical="top"/>
    </xf>
    <xf numFmtId="0" fontId="17" fillId="8" borderId="0" xfId="0" applyFont="1" applyFill="1" applyAlignment="1">
      <alignment vertical="top"/>
    </xf>
    <xf numFmtId="164" fontId="5" fillId="9" borderId="0" xfId="0" applyNumberFormat="1" applyFont="1" applyFill="1" applyAlignment="1">
      <alignment horizontal="center"/>
    </xf>
    <xf numFmtId="0" fontId="5" fillId="9" borderId="0" xfId="0" applyFont="1" applyFill="1"/>
    <xf numFmtId="0" fontId="5" fillId="9" borderId="0" xfId="0" applyFont="1" applyFill="1" applyAlignment="1">
      <alignment horizontal="center"/>
    </xf>
    <xf numFmtId="0" fontId="5" fillId="9" borderId="0" xfId="0" applyFont="1" applyFill="1" applyAlignment="1">
      <alignment horizontal="right"/>
    </xf>
    <xf numFmtId="0" fontId="7" fillId="9" borderId="0" xfId="0" applyFont="1" applyFill="1" applyAlignment="1">
      <alignment horizontal="left"/>
    </xf>
    <xf numFmtId="164" fontId="5" fillId="10" borderId="0" xfId="0" applyNumberFormat="1" applyFont="1" applyFill="1" applyAlignment="1">
      <alignment horizontal="center"/>
    </xf>
    <xf numFmtId="0" fontId="5" fillId="10" borderId="0" xfId="0" applyFont="1" applyFill="1"/>
    <xf numFmtId="0" fontId="13" fillId="10" borderId="0" xfId="0" applyFont="1" applyFill="1"/>
    <xf numFmtId="0" fontId="5" fillId="10" borderId="0" xfId="0" applyFont="1" applyFill="1" applyAlignment="1">
      <alignment horizontal="right"/>
    </xf>
    <xf numFmtId="0" fontId="7" fillId="10" borderId="0" xfId="0" applyFont="1" applyFill="1" applyAlignment="1">
      <alignment horizontal="left"/>
    </xf>
    <xf numFmtId="0" fontId="5" fillId="10" borderId="0" xfId="0" applyFont="1" applyFill="1" applyAlignment="1">
      <alignment horizontal="center"/>
    </xf>
    <xf numFmtId="0" fontId="5" fillId="10" borderId="0" xfId="0" applyFont="1" applyFill="1" applyAlignment="1">
      <alignment horizontal="left"/>
    </xf>
    <xf numFmtId="0" fontId="5" fillId="3" borderId="0" xfId="0" applyFont="1" applyFill="1"/>
    <xf numFmtId="0" fontId="1" fillId="6" borderId="0" xfId="0" applyFont="1" applyFill="1" applyAlignment="1">
      <alignment horizontal="left"/>
    </xf>
    <xf numFmtId="0" fontId="5" fillId="0" borderId="0" xfId="0" applyFont="1"/>
    <xf numFmtId="0" fontId="9" fillId="6" borderId="0" xfId="0" applyFont="1" applyFill="1"/>
    <xf numFmtId="165" fontId="9" fillId="0" borderId="0" xfId="0" applyNumberFormat="1" applyFont="1"/>
    <xf numFmtId="4" fontId="9" fillId="0" borderId="0" xfId="0" applyNumberFormat="1" applyFont="1"/>
    <xf numFmtId="0" fontId="10" fillId="6" borderId="0" xfId="0" applyFont="1" applyFill="1" applyAlignment="1">
      <alignment vertical="top"/>
    </xf>
    <xf numFmtId="0" fontId="9" fillId="6" borderId="0" xfId="0" applyFont="1" applyFill="1" applyAlignment="1">
      <alignment vertical="top"/>
    </xf>
    <xf numFmtId="0" fontId="5" fillId="6" borderId="0" xfId="0" applyFont="1" applyFill="1" applyAlignment="1">
      <alignment vertical="center"/>
    </xf>
    <xf numFmtId="0" fontId="5" fillId="6" borderId="0" xfId="0" applyFont="1" applyFill="1" applyAlignment="1">
      <alignment horizontal="left" vertical="center"/>
    </xf>
    <xf numFmtId="0" fontId="2" fillId="6" borderId="0" xfId="0" applyFont="1" applyFill="1"/>
    <xf numFmtId="0" fontId="5" fillId="6" borderId="0" xfId="0" applyFont="1" applyFill="1" applyAlignment="1">
      <alignment horizontal="right" vertical="top"/>
    </xf>
    <xf numFmtId="0" fontId="1" fillId="6" borderId="0" xfId="0" applyFont="1" applyFill="1" applyAlignment="1">
      <alignment horizontal="left" vertical="top"/>
    </xf>
    <xf numFmtId="164" fontId="5" fillId="11" borderId="0" xfId="0" applyNumberFormat="1" applyFont="1" applyFill="1" applyAlignment="1">
      <alignment horizontal="center"/>
    </xf>
    <xf numFmtId="0" fontId="5" fillId="11" borderId="0" xfId="0" applyFont="1" applyFill="1"/>
    <xf numFmtId="0" fontId="6" fillId="11" borderId="0" xfId="0" applyFont="1" applyFill="1" applyAlignment="1">
      <alignment horizontal="center"/>
    </xf>
    <xf numFmtId="0" fontId="5" fillId="11" borderId="0" xfId="0" applyFont="1" applyFill="1" applyAlignment="1">
      <alignment vertical="top"/>
    </xf>
    <xf numFmtId="0" fontId="5" fillId="11" borderId="0" xfId="0" applyFont="1" applyFill="1" applyAlignment="1">
      <alignment horizontal="right" vertical="top"/>
    </xf>
    <xf numFmtId="0" fontId="5" fillId="11" borderId="0" xfId="0" applyFont="1" applyFill="1" applyAlignment="1">
      <alignment horizontal="left"/>
    </xf>
    <xf numFmtId="0" fontId="11" fillId="11" borderId="0" xfId="0" applyFont="1" applyFill="1"/>
    <xf numFmtId="165" fontId="1" fillId="11" borderId="0" xfId="0" applyNumberFormat="1" applyFont="1" applyFill="1"/>
    <xf numFmtId="4" fontId="1" fillId="11" borderId="0" xfId="0" applyNumberFormat="1" applyFont="1" applyFill="1"/>
    <xf numFmtId="0" fontId="1" fillId="11" borderId="0" xfId="0" applyFont="1" applyFill="1"/>
    <xf numFmtId="0" fontId="10" fillId="11" borderId="0" xfId="0" applyFont="1" applyFill="1" applyAlignment="1">
      <alignment horizontal="right" vertical="top"/>
    </xf>
    <xf numFmtId="164" fontId="5" fillId="12" borderId="0" xfId="0" applyNumberFormat="1" applyFont="1" applyFill="1" applyAlignment="1">
      <alignment horizontal="center"/>
    </xf>
    <xf numFmtId="0" fontId="5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/>
    <xf numFmtId="0" fontId="5" fillId="12" borderId="0" xfId="0" applyFont="1" applyFill="1" applyAlignment="1">
      <alignment vertical="top"/>
    </xf>
    <xf numFmtId="0" fontId="10" fillId="12" borderId="0" xfId="0" applyFont="1" applyFill="1" applyAlignment="1">
      <alignment horizontal="right" vertical="top"/>
    </xf>
    <xf numFmtId="0" fontId="5" fillId="12" borderId="0" xfId="0" applyFont="1" applyFill="1" applyAlignment="1">
      <alignment horizontal="left"/>
    </xf>
    <xf numFmtId="0" fontId="11" fillId="12" borderId="0" xfId="0" applyFont="1" applyFill="1"/>
    <xf numFmtId="165" fontId="1" fillId="12" borderId="0" xfId="0" applyNumberFormat="1" applyFont="1" applyFill="1"/>
    <xf numFmtId="4" fontId="1" fillId="12" borderId="0" xfId="0" applyNumberFormat="1" applyFont="1" applyFill="1"/>
    <xf numFmtId="0" fontId="1" fillId="12" borderId="0" xfId="0" applyFont="1" applyFill="1"/>
    <xf numFmtId="0" fontId="5" fillId="12" borderId="0" xfId="0" applyFont="1" applyFill="1" applyAlignment="1">
      <alignment horizontal="right" vertical="top"/>
    </xf>
    <xf numFmtId="0" fontId="5" fillId="12" borderId="0" xfId="0" applyFont="1" applyFill="1" applyAlignment="1">
      <alignment horizontal="left" vertical="top"/>
    </xf>
    <xf numFmtId="164" fontId="11" fillId="10" borderId="0" xfId="0" applyNumberFormat="1" applyFont="1" applyFill="1" applyAlignment="1">
      <alignment horizontal="center"/>
    </xf>
    <xf numFmtId="0" fontId="6" fillId="10" borderId="0" xfId="0" applyFont="1" applyFill="1"/>
    <xf numFmtId="0" fontId="5" fillId="10" borderId="0" xfId="0" applyFont="1" applyFill="1" applyAlignment="1">
      <alignment vertical="top"/>
    </xf>
    <xf numFmtId="0" fontId="10" fillId="10" borderId="0" xfId="0" applyFont="1" applyFill="1" applyAlignment="1">
      <alignment horizontal="right" vertical="top"/>
    </xf>
    <xf numFmtId="0" fontId="1" fillId="10" borderId="0" xfId="0" applyFont="1" applyFill="1"/>
    <xf numFmtId="0" fontId="11" fillId="10" borderId="0" xfId="0" applyFont="1" applyFill="1"/>
    <xf numFmtId="0" fontId="11" fillId="10" borderId="0" xfId="0" applyFont="1" applyFill="1" applyAlignment="1">
      <alignment horizontal="center"/>
    </xf>
    <xf numFmtId="0" fontId="10" fillId="10" borderId="0" xfId="0" applyFont="1" applyFill="1"/>
    <xf numFmtId="0" fontId="10" fillId="10" borderId="0" xfId="0" applyFont="1" applyFill="1" applyAlignment="1">
      <alignment horizontal="right"/>
    </xf>
    <xf numFmtId="0" fontId="11" fillId="10" borderId="0" xfId="0" applyFont="1" applyFill="1" applyAlignment="1">
      <alignment horizontal="left"/>
    </xf>
    <xf numFmtId="165" fontId="1" fillId="10" borderId="0" xfId="0" applyNumberFormat="1" applyFont="1" applyFill="1"/>
    <xf numFmtId="0" fontId="2" fillId="10" borderId="0" xfId="0" applyFont="1" applyFill="1"/>
    <xf numFmtId="0" fontId="3" fillId="10" borderId="0" xfId="0" applyFont="1" applyFill="1"/>
    <xf numFmtId="0" fontId="10" fillId="10" borderId="0" xfId="0" quotePrefix="1" applyFont="1" applyFill="1"/>
    <xf numFmtId="164" fontId="8" fillId="10" borderId="0" xfId="0" applyNumberFormat="1" applyFont="1" applyFill="1" applyAlignment="1">
      <alignment horizontal="center"/>
    </xf>
    <xf numFmtId="0" fontId="8" fillId="10" borderId="0" xfId="0" applyFont="1" applyFill="1"/>
    <xf numFmtId="0" fontId="8" fillId="10" borderId="0" xfId="0" applyFont="1" applyFill="1" applyAlignment="1">
      <alignment horizontal="center"/>
    </xf>
    <xf numFmtId="0" fontId="7" fillId="10" borderId="0" xfId="0" applyFont="1" applyFill="1"/>
    <xf numFmtId="0" fontId="7" fillId="10" borderId="0" xfId="0" applyFont="1" applyFill="1" applyAlignment="1">
      <alignment horizontal="right"/>
    </xf>
    <xf numFmtId="0" fontId="8" fillId="10" borderId="0" xfId="0" applyFont="1" applyFill="1" applyAlignment="1">
      <alignment horizontal="left"/>
    </xf>
    <xf numFmtId="165" fontId="3" fillId="10" borderId="0" xfId="0" applyNumberFormat="1" applyFont="1" applyFill="1"/>
    <xf numFmtId="164" fontId="11" fillId="13" borderId="0" xfId="0" applyNumberFormat="1" applyFont="1" applyFill="1" applyAlignment="1">
      <alignment horizontal="center"/>
    </xf>
    <xf numFmtId="0" fontId="11" fillId="13" borderId="0" xfId="0" applyFont="1" applyFill="1"/>
    <xf numFmtId="0" fontId="11" fillId="13" borderId="0" xfId="0" applyFont="1" applyFill="1" applyAlignment="1">
      <alignment horizontal="center"/>
    </xf>
    <xf numFmtId="0" fontId="10" fillId="13" borderId="0" xfId="0" applyFont="1" applyFill="1"/>
    <xf numFmtId="0" fontId="10" fillId="13" borderId="0" xfId="0" applyFont="1" applyFill="1" applyAlignment="1">
      <alignment horizontal="right"/>
    </xf>
    <xf numFmtId="0" fontId="11" fillId="13" borderId="0" xfId="0" applyFont="1" applyFill="1" applyAlignment="1">
      <alignment horizontal="left"/>
    </xf>
    <xf numFmtId="165" fontId="1" fillId="13" borderId="0" xfId="0" applyNumberFormat="1" applyFont="1" applyFill="1"/>
    <xf numFmtId="0" fontId="2" fillId="13" borderId="0" xfId="0" applyFont="1" applyFill="1"/>
    <xf numFmtId="0" fontId="3" fillId="13" borderId="0" xfId="0" applyFont="1" applyFill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1" fillId="0" borderId="0" xfId="0" applyFont="1"/>
    <xf numFmtId="0" fontId="15" fillId="8" borderId="0" xfId="0" applyFont="1" applyFill="1" applyAlignment="1">
      <alignment horizontal="right"/>
    </xf>
    <xf numFmtId="0" fontId="15" fillId="8" borderId="0" xfId="0" applyFont="1" applyFill="1" applyAlignment="1">
      <alignment horizontal="right" vertical="top"/>
    </xf>
    <xf numFmtId="0" fontId="15" fillId="6" borderId="0" xfId="0" applyFont="1" applyFill="1" applyAlignment="1">
      <alignment horizontal="right"/>
    </xf>
    <xf numFmtId="0" fontId="4" fillId="0" borderId="0" xfId="0" applyFont="1" applyAlignment="1">
      <alignment wrapText="1"/>
    </xf>
    <xf numFmtId="0" fontId="5" fillId="7" borderId="0" xfId="0" applyFont="1" applyFill="1" applyAlignment="1">
      <alignment horizontal="right" wrapText="1"/>
    </xf>
    <xf numFmtId="0" fontId="5" fillId="8" borderId="0" xfId="0" applyFont="1" applyFill="1" applyAlignment="1">
      <alignment horizontal="right" vertical="top" wrapText="1"/>
    </xf>
    <xf numFmtId="0" fontId="5" fillId="5" borderId="0" xfId="0" applyFont="1" applyFill="1" applyAlignment="1">
      <alignment horizontal="right" wrapText="1"/>
    </xf>
    <xf numFmtId="0" fontId="5" fillId="5" borderId="0" xfId="0" applyFont="1" applyFill="1" applyAlignment="1">
      <alignment wrapText="1"/>
    </xf>
    <xf numFmtId="0" fontId="21" fillId="4" borderId="0" xfId="1" applyFill="1" applyAlignment="1">
      <alignment horizontal="right"/>
    </xf>
    <xf numFmtId="0" fontId="5" fillId="6" borderId="0" xfId="0" applyFont="1" applyFill="1" applyAlignment="1">
      <alignment horizontal="left" wrapText="1"/>
    </xf>
    <xf numFmtId="0" fontId="22" fillId="0" borderId="0" xfId="0" applyFont="1"/>
    <xf numFmtId="0" fontId="23" fillId="0" borderId="0" xfId="0" applyFont="1"/>
    <xf numFmtId="0" fontId="21" fillId="2" borderId="0" xfId="1" applyFill="1" applyAlignment="1">
      <alignment horizontal="right"/>
    </xf>
    <xf numFmtId="0" fontId="5" fillId="6" borderId="0" xfId="0" applyFont="1" applyFill="1" applyAlignment="1">
      <alignment horizontal="right" wrapText="1"/>
    </xf>
    <xf numFmtId="0" fontId="5" fillId="7" borderId="0" xfId="0" applyFont="1" applyFill="1" applyAlignment="1">
      <alignment horizontal="left" vertical="center"/>
    </xf>
    <xf numFmtId="0" fontId="5" fillId="7" borderId="0" xfId="0" applyFont="1" applyFill="1" applyAlignment="1">
      <alignment horizontal="right" vertical="center"/>
    </xf>
    <xf numFmtId="0" fontId="5" fillId="6" borderId="0" xfId="0" applyFont="1" applyFill="1" applyAlignment="1">
      <alignment vertical="center"/>
    </xf>
    <xf numFmtId="0" fontId="5" fillId="6" borderId="0" xfId="0" applyFont="1" applyFill="1" applyAlignment="1">
      <alignment horizontal="right" vertical="center"/>
    </xf>
    <xf numFmtId="0" fontId="5" fillId="6" borderId="0" xfId="0" applyFont="1" applyFill="1" applyAlignment="1">
      <alignment horizontal="left" vertical="center"/>
    </xf>
    <xf numFmtId="0" fontId="5" fillId="7" borderId="0" xfId="0" applyFont="1" applyFill="1" applyAlignment="1"/>
    <xf numFmtId="0" fontId="0" fillId="0" borderId="0" xfId="0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ina.rey@serviciosreunidos.es%20/%20david.candal@serviciosreunidos.es%20/%20pedro@serviciosreunidos.es" TargetMode="External"/><Relationship Id="rId2" Type="http://schemas.openxmlformats.org/officeDocument/2006/relationships/hyperlink" Target="mailto:admin@ambiviumagency.com" TargetMode="External"/><Relationship Id="rId1" Type="http://schemas.openxmlformats.org/officeDocument/2006/relationships/hyperlink" Target="http://calzadosgea.com/" TargetMode="External"/><Relationship Id="rId5" Type="http://schemas.openxmlformats.org/officeDocument/2006/relationships/hyperlink" Target="mailto:gest.avanza@gmail.com%20/%20gestion@avanzaformaciongrupo.com" TargetMode="External"/><Relationship Id="rId4" Type="http://schemas.openxmlformats.org/officeDocument/2006/relationships/hyperlink" Target="mailto:mpa@avacontent.com%20/%20operaciones@utopicso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1168"/>
  <sheetViews>
    <sheetView tabSelected="1" workbookViewId="0">
      <pane ySplit="1" topLeftCell="A517" activePane="bottomLeft" state="frozen"/>
      <selection pane="bottomLeft" activeCell="A391" sqref="A391:XFD531"/>
    </sheetView>
  </sheetViews>
  <sheetFormatPr defaultColWidth="12.5703125" defaultRowHeight="15.75" customHeight="1"/>
  <cols>
    <col min="1" max="1" width="10.85546875" customWidth="1"/>
    <col min="2" max="2" width="13.140625" customWidth="1"/>
    <col min="3" max="3" width="13.7109375" customWidth="1"/>
    <col min="4" max="4" width="18.5703125" customWidth="1"/>
    <col min="5" max="5" width="62.140625" customWidth="1"/>
    <col min="6" max="6" width="19.85546875" customWidth="1"/>
    <col min="7" max="7" width="43" customWidth="1"/>
    <col min="8" max="8" width="20.7109375" customWidth="1"/>
    <col min="9" max="9" width="53.5703125" customWidth="1"/>
    <col min="10" max="10" width="56.5703125" customWidth="1"/>
    <col min="11" max="11" width="32.140625" customWidth="1"/>
    <col min="12" max="12" width="17.42578125" customWidth="1"/>
    <col min="13" max="13" width="97.42578125" customWidth="1"/>
    <col min="14" max="14" width="34.140625" customWidth="1"/>
  </cols>
  <sheetData>
    <row r="1" spans="1:45" ht="25.5">
      <c r="A1" s="2" t="s">
        <v>0</v>
      </c>
      <c r="B1" s="2" t="s">
        <v>1</v>
      </c>
      <c r="C1" s="203" t="s">
        <v>2</v>
      </c>
      <c r="D1" s="2" t="s">
        <v>3</v>
      </c>
      <c r="E1" s="203" t="s">
        <v>4</v>
      </c>
      <c r="F1" s="20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03" t="s">
        <v>11</v>
      </c>
      <c r="M1" t="s">
        <v>12</v>
      </c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2.75">
      <c r="A2" s="4">
        <v>45413</v>
      </c>
      <c r="B2" s="4">
        <v>45777</v>
      </c>
      <c r="C2" s="5" t="s">
        <v>13</v>
      </c>
      <c r="D2" s="6" t="s">
        <v>14</v>
      </c>
      <c r="E2" s="7" t="s">
        <v>15</v>
      </c>
      <c r="F2" s="7" t="s">
        <v>15</v>
      </c>
      <c r="G2" s="5" t="s">
        <v>16</v>
      </c>
      <c r="H2" s="5">
        <f>5565996488117</f>
        <v>5565996488117</v>
      </c>
      <c r="I2" s="8" t="s">
        <v>17</v>
      </c>
      <c r="J2" s="5" t="s">
        <v>18</v>
      </c>
      <c r="K2" s="5" t="s">
        <v>16</v>
      </c>
      <c r="L2" s="5">
        <f>5565996488117</f>
        <v>5565996488117</v>
      </c>
      <c r="M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ht="12.75">
      <c r="A3" s="11">
        <v>45444</v>
      </c>
      <c r="B3" s="11">
        <v>45808</v>
      </c>
      <c r="C3" s="12" t="s">
        <v>13</v>
      </c>
      <c r="D3" s="6" t="s">
        <v>14</v>
      </c>
      <c r="E3" s="7" t="s">
        <v>15</v>
      </c>
      <c r="F3" s="7" t="s">
        <v>15</v>
      </c>
      <c r="G3" s="12" t="s">
        <v>19</v>
      </c>
      <c r="H3" s="12">
        <v>627746483</v>
      </c>
      <c r="I3" s="13" t="s">
        <v>20</v>
      </c>
      <c r="J3" s="12" t="s">
        <v>21</v>
      </c>
      <c r="K3" s="12" t="s">
        <v>19</v>
      </c>
      <c r="L3" s="12">
        <v>627746483</v>
      </c>
      <c r="M3" s="14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  <row r="4" spans="1:45" ht="12.75">
      <c r="A4" s="11">
        <v>45444</v>
      </c>
      <c r="B4" s="11">
        <v>45808</v>
      </c>
      <c r="C4" s="12" t="s">
        <v>13</v>
      </c>
      <c r="D4" s="6" t="s">
        <v>14</v>
      </c>
      <c r="E4" s="7" t="s">
        <v>15</v>
      </c>
      <c r="F4" s="7" t="s">
        <v>15</v>
      </c>
      <c r="G4" s="12" t="s">
        <v>22</v>
      </c>
      <c r="H4" s="12">
        <v>636992231</v>
      </c>
      <c r="I4" s="13" t="s">
        <v>23</v>
      </c>
      <c r="J4" s="12" t="s">
        <v>24</v>
      </c>
      <c r="K4" s="12" t="s">
        <v>22</v>
      </c>
      <c r="L4" s="13">
        <v>636992231</v>
      </c>
      <c r="M4" s="14"/>
      <c r="O4" s="15"/>
      <c r="P4" s="15"/>
      <c r="Q4" s="15"/>
      <c r="R4" s="15"/>
      <c r="S4" s="15"/>
      <c r="T4" s="15"/>
      <c r="U4" s="16"/>
      <c r="V4" s="17"/>
      <c r="W4" s="16"/>
      <c r="X4" s="17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</row>
    <row r="5" spans="1:45" ht="12.75">
      <c r="A5" s="11">
        <v>45444</v>
      </c>
      <c r="B5" s="11">
        <v>45808</v>
      </c>
      <c r="C5" s="12" t="s">
        <v>13</v>
      </c>
      <c r="D5" s="6" t="s">
        <v>14</v>
      </c>
      <c r="E5" s="7" t="s">
        <v>15</v>
      </c>
      <c r="F5" s="7" t="s">
        <v>15</v>
      </c>
      <c r="G5" s="12" t="s">
        <v>25</v>
      </c>
      <c r="H5" s="12">
        <v>678026998</v>
      </c>
      <c r="I5" s="13" t="s">
        <v>26</v>
      </c>
      <c r="J5" s="12" t="s">
        <v>27</v>
      </c>
      <c r="K5" s="12" t="s">
        <v>25</v>
      </c>
      <c r="L5" s="12">
        <v>678026998</v>
      </c>
      <c r="M5" s="14"/>
      <c r="O5" s="15"/>
      <c r="P5" s="15"/>
      <c r="Q5" s="15"/>
      <c r="R5" s="15"/>
      <c r="S5" s="15"/>
      <c r="T5" s="15"/>
      <c r="U5" s="16"/>
      <c r="V5" s="17"/>
      <c r="W5" s="16"/>
      <c r="X5" s="17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</row>
    <row r="6" spans="1:45" ht="15.75" customHeight="1">
      <c r="A6" s="11">
        <v>45444</v>
      </c>
      <c r="B6" s="11">
        <v>45808</v>
      </c>
      <c r="C6" s="12" t="s">
        <v>13</v>
      </c>
      <c r="D6" s="6" t="s">
        <v>14</v>
      </c>
      <c r="E6" s="7" t="s">
        <v>15</v>
      </c>
      <c r="F6" s="7" t="s">
        <v>15</v>
      </c>
      <c r="G6" s="12" t="s">
        <v>28</v>
      </c>
      <c r="H6" s="12">
        <v>605253277</v>
      </c>
      <c r="I6" s="208" t="s">
        <v>29</v>
      </c>
      <c r="J6" s="12" t="s">
        <v>30</v>
      </c>
      <c r="K6" s="12" t="s">
        <v>31</v>
      </c>
      <c r="L6" s="12">
        <v>605253277</v>
      </c>
      <c r="M6" s="14"/>
      <c r="O6" s="15"/>
      <c r="P6" s="15"/>
      <c r="Q6" s="15"/>
      <c r="R6" s="15"/>
      <c r="S6" s="15"/>
      <c r="T6" s="15"/>
      <c r="U6" s="16"/>
      <c r="V6" s="17"/>
      <c r="W6" s="16"/>
      <c r="X6" s="17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 spans="1:45" ht="12.75">
      <c r="A7" s="11">
        <v>45627</v>
      </c>
      <c r="B7" s="11">
        <v>45808</v>
      </c>
      <c r="C7" s="12" t="s">
        <v>32</v>
      </c>
      <c r="D7" s="6" t="s">
        <v>14</v>
      </c>
      <c r="E7" s="7" t="s">
        <v>15</v>
      </c>
      <c r="F7" s="7" t="s">
        <v>15</v>
      </c>
      <c r="G7" s="12" t="s">
        <v>33</v>
      </c>
      <c r="H7" s="12">
        <v>685050719</v>
      </c>
      <c r="I7" s="13" t="s">
        <v>34</v>
      </c>
      <c r="J7" s="12" t="s">
        <v>33</v>
      </c>
      <c r="K7" s="12" t="s">
        <v>33</v>
      </c>
      <c r="L7" s="12">
        <v>685050719</v>
      </c>
      <c r="M7" s="14"/>
      <c r="O7" s="15"/>
      <c r="P7" s="15"/>
      <c r="Q7" s="15"/>
      <c r="R7" s="15"/>
      <c r="S7" s="15"/>
      <c r="T7" s="15"/>
      <c r="U7" s="16"/>
      <c r="V7" s="17"/>
      <c r="W7" s="16"/>
      <c r="X7" s="17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5" ht="12.75">
      <c r="A8" s="18">
        <v>45474</v>
      </c>
      <c r="B8" s="18">
        <v>45838</v>
      </c>
      <c r="C8" s="19" t="s">
        <v>13</v>
      </c>
      <c r="D8" s="6" t="s">
        <v>14</v>
      </c>
      <c r="E8" s="19" t="s">
        <v>35</v>
      </c>
      <c r="F8" s="7" t="s">
        <v>15</v>
      </c>
      <c r="G8" s="19" t="s">
        <v>36</v>
      </c>
      <c r="H8" s="19">
        <v>673276085</v>
      </c>
      <c r="I8" s="20" t="s">
        <v>37</v>
      </c>
      <c r="J8" s="19" t="s">
        <v>38</v>
      </c>
      <c r="K8" s="19" t="s">
        <v>36</v>
      </c>
      <c r="L8" s="19">
        <v>673276085</v>
      </c>
      <c r="M8" s="21"/>
      <c r="O8" s="15"/>
      <c r="P8" s="15"/>
      <c r="Q8" s="15"/>
      <c r="R8" s="15"/>
      <c r="S8" s="15"/>
      <c r="T8" s="15"/>
      <c r="U8" s="16"/>
      <c r="V8" s="17"/>
      <c r="W8" s="16"/>
      <c r="X8" s="17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</row>
    <row r="9" spans="1:45" ht="12.75">
      <c r="A9" s="18">
        <v>45474</v>
      </c>
      <c r="B9" s="18">
        <v>45838</v>
      </c>
      <c r="C9" s="19" t="s">
        <v>13</v>
      </c>
      <c r="D9" s="6" t="s">
        <v>14</v>
      </c>
      <c r="E9" s="19" t="s">
        <v>35</v>
      </c>
      <c r="F9" s="7" t="s">
        <v>15</v>
      </c>
      <c r="G9" s="19" t="s">
        <v>39</v>
      </c>
      <c r="H9" s="19">
        <v>635748362</v>
      </c>
      <c r="I9" s="20" t="s">
        <v>40</v>
      </c>
      <c r="J9" s="19" t="s">
        <v>41</v>
      </c>
      <c r="K9" s="19" t="s">
        <v>39</v>
      </c>
      <c r="L9" s="19">
        <v>635748362</v>
      </c>
      <c r="M9" s="21"/>
      <c r="O9" s="15"/>
      <c r="P9" s="15"/>
      <c r="Q9" s="15"/>
      <c r="R9" s="15"/>
      <c r="S9" s="15"/>
      <c r="T9" s="15"/>
      <c r="U9" s="16"/>
      <c r="V9" s="17"/>
      <c r="W9" s="16"/>
      <c r="X9" s="17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</row>
    <row r="10" spans="1:45" ht="12.75">
      <c r="A10" s="18">
        <v>45474</v>
      </c>
      <c r="B10" s="18">
        <v>45838</v>
      </c>
      <c r="C10" s="19" t="s">
        <v>13</v>
      </c>
      <c r="D10" s="6" t="s">
        <v>14</v>
      </c>
      <c r="E10" s="19" t="s">
        <v>35</v>
      </c>
      <c r="F10" s="7" t="s">
        <v>15</v>
      </c>
      <c r="G10" s="19" t="s">
        <v>42</v>
      </c>
      <c r="H10" s="19">
        <v>666768463</v>
      </c>
      <c r="I10" s="20" t="s">
        <v>43</v>
      </c>
      <c r="J10" s="19"/>
      <c r="K10" s="19"/>
      <c r="L10" s="20">
        <v>666768463</v>
      </c>
      <c r="M10" s="21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</row>
    <row r="11" spans="1:45" ht="12.75">
      <c r="A11" s="18">
        <v>45474</v>
      </c>
      <c r="B11" s="18">
        <v>45838</v>
      </c>
      <c r="C11" s="19" t="s">
        <v>13</v>
      </c>
      <c r="D11" s="6" t="s">
        <v>14</v>
      </c>
      <c r="E11" s="19" t="s">
        <v>35</v>
      </c>
      <c r="F11" s="7" t="s">
        <v>15</v>
      </c>
      <c r="G11" s="19" t="s">
        <v>44</v>
      </c>
      <c r="H11" s="20">
        <v>663603483</v>
      </c>
      <c r="I11" s="20" t="s">
        <v>45</v>
      </c>
      <c r="J11" s="19" t="s">
        <v>46</v>
      </c>
      <c r="K11" s="19" t="s">
        <v>44</v>
      </c>
      <c r="L11" s="20">
        <v>663603483</v>
      </c>
      <c r="M11" s="21"/>
    </row>
    <row r="12" spans="1:45" ht="12.75">
      <c r="A12" s="18">
        <v>45474</v>
      </c>
      <c r="B12" s="18">
        <v>45838</v>
      </c>
      <c r="C12" s="19" t="s">
        <v>13</v>
      </c>
      <c r="D12" s="6" t="s">
        <v>14</v>
      </c>
      <c r="E12" s="19" t="s">
        <v>35</v>
      </c>
      <c r="F12" s="7" t="s">
        <v>15</v>
      </c>
      <c r="G12" s="19" t="s">
        <v>47</v>
      </c>
      <c r="H12" s="20">
        <v>658746655</v>
      </c>
      <c r="I12" s="20" t="s">
        <v>48</v>
      </c>
      <c r="J12" s="19" t="s">
        <v>49</v>
      </c>
      <c r="K12" s="19" t="s">
        <v>47</v>
      </c>
      <c r="L12" s="20">
        <v>658746655</v>
      </c>
      <c r="M12" s="21"/>
    </row>
    <row r="13" spans="1:45" ht="12.75">
      <c r="A13" s="18">
        <v>45474</v>
      </c>
      <c r="B13" s="18">
        <v>45838</v>
      </c>
      <c r="C13" s="19" t="s">
        <v>13</v>
      </c>
      <c r="D13" s="6" t="s">
        <v>14</v>
      </c>
      <c r="E13" s="19" t="s">
        <v>35</v>
      </c>
      <c r="F13" s="7" t="s">
        <v>15</v>
      </c>
      <c r="G13" s="19" t="s">
        <v>50</v>
      </c>
      <c r="H13" s="20">
        <v>618526454</v>
      </c>
      <c r="I13" s="20" t="s">
        <v>51</v>
      </c>
      <c r="J13" s="19" t="s">
        <v>50</v>
      </c>
      <c r="K13" s="19" t="s">
        <v>50</v>
      </c>
      <c r="L13" s="20">
        <v>618526454</v>
      </c>
      <c r="M13" s="18"/>
    </row>
    <row r="14" spans="1:45" ht="25.5">
      <c r="A14" s="18">
        <v>45474</v>
      </c>
      <c r="B14" s="18">
        <v>45838</v>
      </c>
      <c r="C14" s="19" t="s">
        <v>13</v>
      </c>
      <c r="D14" s="6" t="s">
        <v>14</v>
      </c>
      <c r="E14" s="19" t="s">
        <v>35</v>
      </c>
      <c r="F14" s="7" t="s">
        <v>15</v>
      </c>
      <c r="G14" s="207" t="s">
        <v>52</v>
      </c>
      <c r="H14" s="20">
        <v>678145620</v>
      </c>
      <c r="I14" s="20" t="s">
        <v>53</v>
      </c>
      <c r="J14" s="19" t="s">
        <v>54</v>
      </c>
      <c r="K14" s="19" t="s">
        <v>55</v>
      </c>
      <c r="L14" s="20">
        <v>690835886</v>
      </c>
      <c r="M14" s="23"/>
      <c r="O14" s="24"/>
      <c r="P14" s="24"/>
      <c r="Q14" s="24"/>
      <c r="R14" s="24"/>
      <c r="S14" s="24"/>
      <c r="T14" s="24"/>
      <c r="U14" s="25"/>
      <c r="V14" s="26"/>
      <c r="W14" s="25"/>
      <c r="X14" s="26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</row>
    <row r="15" spans="1:45" ht="25.5">
      <c r="A15" s="18">
        <v>45658</v>
      </c>
      <c r="B15" s="18">
        <v>45838</v>
      </c>
      <c r="C15" s="19" t="s">
        <v>32</v>
      </c>
      <c r="D15" s="6" t="s">
        <v>14</v>
      </c>
      <c r="E15" s="19" t="s">
        <v>35</v>
      </c>
      <c r="F15" s="7" t="s">
        <v>15</v>
      </c>
      <c r="G15" s="19" t="s">
        <v>56</v>
      </c>
      <c r="H15" s="20"/>
      <c r="I15" s="206" t="s">
        <v>57</v>
      </c>
      <c r="J15" s="19" t="s">
        <v>58</v>
      </c>
      <c r="K15" s="19" t="s">
        <v>56</v>
      </c>
      <c r="L15" s="20">
        <v>629221558</v>
      </c>
      <c r="M15" s="23"/>
      <c r="O15" s="24"/>
      <c r="P15" s="24"/>
      <c r="Q15" s="24"/>
      <c r="R15" s="24"/>
      <c r="S15" s="24"/>
      <c r="T15" s="24"/>
      <c r="U15" s="25"/>
      <c r="V15" s="26"/>
      <c r="W15" s="25"/>
      <c r="X15" s="26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</row>
    <row r="16" spans="1:45" ht="12.75">
      <c r="A16" s="18">
        <v>45748</v>
      </c>
      <c r="B16" s="18">
        <v>45838</v>
      </c>
      <c r="C16" s="19" t="s">
        <v>59</v>
      </c>
      <c r="D16" s="6" t="s">
        <v>14</v>
      </c>
      <c r="E16" s="19" t="s">
        <v>35</v>
      </c>
      <c r="F16" s="7" t="s">
        <v>15</v>
      </c>
      <c r="G16" s="19" t="s">
        <v>60</v>
      </c>
      <c r="H16" s="20">
        <v>667720576</v>
      </c>
      <c r="I16" s="20" t="s">
        <v>61</v>
      </c>
      <c r="J16" s="19" t="s">
        <v>60</v>
      </c>
      <c r="K16" s="19" t="s">
        <v>60</v>
      </c>
      <c r="L16" s="20">
        <v>667720576</v>
      </c>
      <c r="M16" s="23"/>
      <c r="O16" s="24"/>
      <c r="P16" s="24"/>
      <c r="Q16" s="24"/>
      <c r="R16" s="24"/>
      <c r="S16" s="24"/>
      <c r="T16" s="24"/>
      <c r="U16" s="25"/>
      <c r="V16" s="26"/>
      <c r="W16" s="25"/>
      <c r="X16" s="26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</row>
    <row r="17" spans="1:45" ht="12.75">
      <c r="A17" s="18">
        <v>45748</v>
      </c>
      <c r="B17" s="18">
        <v>45838</v>
      </c>
      <c r="C17" s="19" t="s">
        <v>59</v>
      </c>
      <c r="D17" s="6" t="s">
        <v>14</v>
      </c>
      <c r="E17" s="19" t="s">
        <v>35</v>
      </c>
      <c r="F17" s="7" t="s">
        <v>15</v>
      </c>
      <c r="G17" s="19" t="s">
        <v>62</v>
      </c>
      <c r="H17" s="20">
        <v>673071476</v>
      </c>
      <c r="I17" s="20" t="s">
        <v>63</v>
      </c>
      <c r="J17" s="19" t="s">
        <v>64</v>
      </c>
      <c r="K17" s="19" t="s">
        <v>62</v>
      </c>
      <c r="L17" s="20">
        <v>673071476</v>
      </c>
      <c r="M17" s="23"/>
      <c r="O17" s="24"/>
      <c r="P17" s="24"/>
      <c r="Q17" s="24"/>
      <c r="R17" s="24"/>
      <c r="S17" s="24"/>
      <c r="T17" s="24"/>
      <c r="U17" s="25"/>
      <c r="V17" s="26"/>
      <c r="W17" s="25"/>
      <c r="X17" s="26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</row>
    <row r="18" spans="1:45" ht="12.75">
      <c r="A18" s="18">
        <v>45748</v>
      </c>
      <c r="B18" s="18">
        <v>45838</v>
      </c>
      <c r="C18" s="19" t="s">
        <v>65</v>
      </c>
      <c r="D18" s="6" t="s">
        <v>14</v>
      </c>
      <c r="E18" s="19" t="s">
        <v>35</v>
      </c>
      <c r="F18" s="7" t="s">
        <v>15</v>
      </c>
      <c r="G18" s="19" t="s">
        <v>66</v>
      </c>
      <c r="H18" s="20">
        <v>649223650</v>
      </c>
      <c r="I18" s="20" t="s">
        <v>67</v>
      </c>
      <c r="J18" s="19" t="s">
        <v>68</v>
      </c>
      <c r="K18" s="19" t="s">
        <v>66</v>
      </c>
      <c r="L18" s="20">
        <v>649223650</v>
      </c>
      <c r="M18" s="23"/>
      <c r="O18" s="24"/>
      <c r="P18" s="24"/>
      <c r="Q18" s="24"/>
      <c r="R18" s="24"/>
      <c r="S18" s="24"/>
      <c r="T18" s="24"/>
      <c r="U18" s="25"/>
      <c r="V18" s="26"/>
      <c r="W18" s="25"/>
      <c r="X18" s="26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</row>
    <row r="19" spans="1:45" ht="12.75">
      <c r="A19" s="18">
        <v>45748</v>
      </c>
      <c r="B19" s="18">
        <v>45838</v>
      </c>
      <c r="C19" s="19" t="s">
        <v>59</v>
      </c>
      <c r="D19" s="6" t="s">
        <v>14</v>
      </c>
      <c r="E19" s="19" t="s">
        <v>35</v>
      </c>
      <c r="F19" s="7" t="s">
        <v>15</v>
      </c>
      <c r="G19" s="19" t="s">
        <v>69</v>
      </c>
      <c r="H19" s="20">
        <v>644453484</v>
      </c>
      <c r="I19" s="20" t="s">
        <v>70</v>
      </c>
      <c r="J19" s="19" t="s">
        <v>71</v>
      </c>
      <c r="K19" s="19" t="s">
        <v>69</v>
      </c>
      <c r="L19" s="20">
        <v>644453484</v>
      </c>
      <c r="M19" s="23"/>
      <c r="O19" s="24"/>
      <c r="P19" s="24"/>
      <c r="Q19" s="24"/>
      <c r="R19" s="24"/>
      <c r="S19" s="24"/>
      <c r="T19" s="24"/>
      <c r="U19" s="25"/>
      <c r="V19" s="26"/>
      <c r="W19" s="25"/>
      <c r="X19" s="26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</row>
    <row r="20" spans="1:45" ht="12.75">
      <c r="A20" s="27">
        <v>45748</v>
      </c>
      <c r="B20" s="27">
        <v>45838</v>
      </c>
      <c r="C20" s="22" t="s">
        <v>65</v>
      </c>
      <c r="D20" s="6" t="s">
        <v>14</v>
      </c>
      <c r="E20" s="19" t="s">
        <v>35</v>
      </c>
      <c r="F20" s="22" t="s">
        <v>35</v>
      </c>
      <c r="G20" s="22" t="s">
        <v>72</v>
      </c>
      <c r="H20" s="28">
        <v>652090697</v>
      </c>
      <c r="I20" s="28" t="s">
        <v>73</v>
      </c>
      <c r="J20" s="22" t="s">
        <v>74</v>
      </c>
      <c r="K20" s="22" t="s">
        <v>72</v>
      </c>
      <c r="L20" s="28">
        <v>652090697</v>
      </c>
      <c r="M20" s="23" t="s">
        <v>75</v>
      </c>
      <c r="N20" s="29"/>
      <c r="O20" s="24"/>
      <c r="P20" s="24"/>
      <c r="Q20" s="24"/>
      <c r="R20" s="24"/>
      <c r="S20" s="24"/>
      <c r="T20" s="24"/>
      <c r="U20" s="25"/>
      <c r="V20" s="26"/>
      <c r="W20" s="25"/>
      <c r="X20" s="26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</row>
    <row r="21" spans="1:45" ht="12.75">
      <c r="A21" s="18">
        <v>45748</v>
      </c>
      <c r="B21" s="18">
        <v>45838</v>
      </c>
      <c r="C21" s="19" t="s">
        <v>59</v>
      </c>
      <c r="D21" s="6" t="s">
        <v>14</v>
      </c>
      <c r="E21" s="19" t="s">
        <v>35</v>
      </c>
      <c r="F21" s="7" t="s">
        <v>15</v>
      </c>
      <c r="G21" s="19" t="s">
        <v>76</v>
      </c>
      <c r="H21" s="20">
        <v>678871308</v>
      </c>
      <c r="I21" s="20" t="s">
        <v>77</v>
      </c>
      <c r="J21" s="19" t="s">
        <v>78</v>
      </c>
      <c r="K21" s="19" t="s">
        <v>76</v>
      </c>
      <c r="L21" s="20">
        <v>678871308</v>
      </c>
      <c r="M21" s="23"/>
      <c r="O21" s="24"/>
      <c r="P21" s="24"/>
      <c r="Q21" s="24"/>
      <c r="R21" s="24"/>
      <c r="S21" s="24"/>
      <c r="T21" s="24"/>
      <c r="U21" s="25"/>
      <c r="V21" s="26"/>
      <c r="W21" s="25"/>
      <c r="X21" s="26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</row>
    <row r="22" spans="1:45" ht="12.75">
      <c r="A22" s="18">
        <v>45748</v>
      </c>
      <c r="B22" s="18">
        <v>45838</v>
      </c>
      <c r="C22" s="19" t="s">
        <v>65</v>
      </c>
      <c r="D22" s="6" t="s">
        <v>14</v>
      </c>
      <c r="E22" s="19" t="s">
        <v>35</v>
      </c>
      <c r="F22" s="7" t="s">
        <v>15</v>
      </c>
      <c r="G22" s="19" t="s">
        <v>79</v>
      </c>
      <c r="H22" s="20">
        <v>633298966</v>
      </c>
      <c r="I22" s="20" t="s">
        <v>80</v>
      </c>
      <c r="J22" s="19" t="s">
        <v>79</v>
      </c>
      <c r="K22" s="19" t="s">
        <v>79</v>
      </c>
      <c r="L22" s="20">
        <v>633298966</v>
      </c>
      <c r="M22" s="23"/>
      <c r="O22" s="24"/>
      <c r="P22" s="24"/>
      <c r="Q22" s="24"/>
      <c r="R22" s="24"/>
      <c r="S22" s="24"/>
      <c r="T22" s="24"/>
      <c r="U22" s="25"/>
      <c r="V22" s="26"/>
      <c r="W22" s="25"/>
      <c r="X22" s="26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</row>
    <row r="23" spans="1:45" ht="12.75">
      <c r="A23" s="18">
        <v>45748</v>
      </c>
      <c r="B23" s="18">
        <v>45838</v>
      </c>
      <c r="C23" s="19" t="s">
        <v>59</v>
      </c>
      <c r="D23" s="6" t="s">
        <v>14</v>
      </c>
      <c r="E23" s="19" t="s">
        <v>35</v>
      </c>
      <c r="F23" s="7" t="s">
        <v>15</v>
      </c>
      <c r="G23" s="19" t="s">
        <v>81</v>
      </c>
      <c r="H23" s="20">
        <v>663411162</v>
      </c>
      <c r="I23" s="20" t="s">
        <v>82</v>
      </c>
      <c r="J23" s="19" t="s">
        <v>83</v>
      </c>
      <c r="K23" s="19" t="s">
        <v>81</v>
      </c>
      <c r="L23" s="20">
        <v>663411162</v>
      </c>
      <c r="M23" s="23"/>
      <c r="O23" s="24"/>
      <c r="P23" s="24"/>
      <c r="Q23" s="24"/>
      <c r="R23" s="24"/>
      <c r="S23" s="24"/>
      <c r="T23" s="24"/>
      <c r="U23" s="25"/>
      <c r="V23" s="26"/>
      <c r="W23" s="25"/>
      <c r="X23" s="26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</row>
    <row r="24" spans="1:45" ht="12.75">
      <c r="A24" s="4">
        <v>45505</v>
      </c>
      <c r="B24" s="4">
        <v>45869</v>
      </c>
      <c r="C24" s="5" t="s">
        <v>13</v>
      </c>
      <c r="D24" s="6" t="s">
        <v>14</v>
      </c>
      <c r="E24" s="19" t="s">
        <v>35</v>
      </c>
      <c r="F24" s="7" t="s">
        <v>15</v>
      </c>
      <c r="G24" s="30" t="s">
        <v>84</v>
      </c>
      <c r="H24" s="30">
        <v>655203413</v>
      </c>
      <c r="I24" s="31" t="s">
        <v>85</v>
      </c>
      <c r="J24" s="30" t="s">
        <v>84</v>
      </c>
      <c r="K24" s="30" t="s">
        <v>84</v>
      </c>
      <c r="L24" s="30">
        <v>655203413</v>
      </c>
      <c r="M24" s="9"/>
    </row>
    <row r="25" spans="1:45" ht="12.75">
      <c r="A25" s="4">
        <v>45505</v>
      </c>
      <c r="B25" s="4">
        <v>45869</v>
      </c>
      <c r="C25" s="5" t="s">
        <v>13</v>
      </c>
      <c r="D25" s="6" t="s">
        <v>14</v>
      </c>
      <c r="E25" s="19" t="s">
        <v>35</v>
      </c>
      <c r="F25" s="7" t="s">
        <v>15</v>
      </c>
      <c r="G25" s="30" t="s">
        <v>86</v>
      </c>
      <c r="H25" s="30">
        <v>727738654</v>
      </c>
      <c r="I25" s="31" t="s">
        <v>87</v>
      </c>
      <c r="J25" s="30" t="s">
        <v>88</v>
      </c>
      <c r="K25" s="30" t="s">
        <v>86</v>
      </c>
      <c r="L25" s="30">
        <v>727738654</v>
      </c>
      <c r="M25" s="9"/>
      <c r="O25" s="16"/>
      <c r="P25" s="17"/>
      <c r="Q25" s="16"/>
      <c r="R25" s="17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</row>
    <row r="26" spans="1:45" ht="12.75">
      <c r="A26" s="4">
        <v>45505</v>
      </c>
      <c r="B26" s="4">
        <v>45869</v>
      </c>
      <c r="C26" s="5" t="s">
        <v>13</v>
      </c>
      <c r="D26" s="6" t="s">
        <v>14</v>
      </c>
      <c r="E26" s="19" t="s">
        <v>35</v>
      </c>
      <c r="F26" s="7" t="s">
        <v>15</v>
      </c>
      <c r="G26" s="30" t="s">
        <v>89</v>
      </c>
      <c r="H26" s="30">
        <v>601610103</v>
      </c>
      <c r="I26" s="31" t="s">
        <v>90</v>
      </c>
      <c r="J26" s="30" t="s">
        <v>91</v>
      </c>
      <c r="K26" s="30" t="s">
        <v>89</v>
      </c>
      <c r="L26" s="30">
        <v>601610103</v>
      </c>
      <c r="M26" s="9" t="s">
        <v>92</v>
      </c>
      <c r="O26" s="16"/>
      <c r="P26" s="17"/>
      <c r="Q26" s="16"/>
      <c r="R26" s="17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</row>
    <row r="27" spans="1:45" ht="12.75">
      <c r="A27" s="4">
        <v>45505</v>
      </c>
      <c r="B27" s="4">
        <v>45869</v>
      </c>
      <c r="C27" s="5" t="s">
        <v>13</v>
      </c>
      <c r="D27" s="6" t="s">
        <v>14</v>
      </c>
      <c r="E27" s="19" t="s">
        <v>35</v>
      </c>
      <c r="F27" s="7" t="s">
        <v>15</v>
      </c>
      <c r="G27" s="30" t="s">
        <v>93</v>
      </c>
      <c r="H27" s="30">
        <v>611125165</v>
      </c>
      <c r="I27" s="31" t="s">
        <v>94</v>
      </c>
      <c r="J27" s="30" t="s">
        <v>95</v>
      </c>
      <c r="K27" s="30" t="s">
        <v>93</v>
      </c>
      <c r="L27" s="30">
        <v>611125165</v>
      </c>
      <c r="M27" s="32" t="s">
        <v>96</v>
      </c>
      <c r="N27" s="33"/>
      <c r="O27" s="34"/>
      <c r="P27" s="35"/>
      <c r="Q27" s="34"/>
      <c r="R27" s="35"/>
      <c r="S27" s="36"/>
      <c r="T27" s="36"/>
      <c r="U27" s="36"/>
      <c r="V27" s="36"/>
      <c r="W27" s="36"/>
    </row>
    <row r="28" spans="1:45" ht="12.75">
      <c r="A28" s="37">
        <v>45505</v>
      </c>
      <c r="B28" s="37">
        <v>45869</v>
      </c>
      <c r="C28" s="38" t="s">
        <v>13</v>
      </c>
      <c r="D28" s="6" t="s">
        <v>14</v>
      </c>
      <c r="E28" s="19" t="s">
        <v>35</v>
      </c>
      <c r="F28" s="7" t="s">
        <v>15</v>
      </c>
      <c r="G28" s="30" t="s">
        <v>93</v>
      </c>
      <c r="H28" s="39">
        <v>611125165</v>
      </c>
      <c r="I28" s="39" t="s">
        <v>94</v>
      </c>
      <c r="J28" s="40" t="s">
        <v>97</v>
      </c>
      <c r="K28" s="30" t="s">
        <v>93</v>
      </c>
      <c r="L28" s="39">
        <v>611125165</v>
      </c>
      <c r="M28" s="32" t="s">
        <v>96</v>
      </c>
      <c r="N28" s="33"/>
      <c r="O28" s="34"/>
      <c r="P28" s="35"/>
      <c r="Q28" s="34"/>
      <c r="R28" s="35"/>
      <c r="S28" s="36"/>
      <c r="T28" s="36"/>
      <c r="U28" s="36"/>
      <c r="V28" s="36"/>
      <c r="W28" s="36"/>
    </row>
    <row r="29" spans="1:45" ht="12.75">
      <c r="A29" s="37">
        <v>45505</v>
      </c>
      <c r="B29" s="37">
        <v>45869</v>
      </c>
      <c r="C29" s="38" t="s">
        <v>13</v>
      </c>
      <c r="D29" s="6" t="s">
        <v>14</v>
      </c>
      <c r="E29" s="19" t="s">
        <v>35</v>
      </c>
      <c r="F29" s="7" t="s">
        <v>15</v>
      </c>
      <c r="G29" s="30" t="s">
        <v>98</v>
      </c>
      <c r="H29" s="30">
        <v>651689836</v>
      </c>
      <c r="I29" s="31" t="s">
        <v>99</v>
      </c>
      <c r="J29" s="30" t="s">
        <v>100</v>
      </c>
      <c r="K29" s="30" t="s">
        <v>98</v>
      </c>
      <c r="L29" s="30">
        <v>651689836</v>
      </c>
      <c r="M29" s="41"/>
      <c r="N29" s="33"/>
      <c r="O29" s="36"/>
      <c r="P29" s="36"/>
      <c r="Q29" s="36"/>
      <c r="R29" s="36"/>
      <c r="S29" s="36"/>
      <c r="T29" s="36"/>
      <c r="U29" s="36"/>
      <c r="V29" s="36"/>
      <c r="W29" s="36"/>
    </row>
    <row r="30" spans="1:45" ht="12.75">
      <c r="A30" s="37">
        <v>45505</v>
      </c>
      <c r="B30" s="37">
        <v>45869</v>
      </c>
      <c r="C30" s="38" t="s">
        <v>13</v>
      </c>
      <c r="D30" s="6" t="s">
        <v>14</v>
      </c>
      <c r="E30" s="19" t="s">
        <v>35</v>
      </c>
      <c r="F30" s="7" t="s">
        <v>15</v>
      </c>
      <c r="G30" s="30" t="s">
        <v>101</v>
      </c>
      <c r="H30" s="30">
        <v>634403366</v>
      </c>
      <c r="I30" s="31" t="s">
        <v>102</v>
      </c>
      <c r="J30" s="30" t="s">
        <v>103</v>
      </c>
      <c r="K30" s="30" t="s">
        <v>101</v>
      </c>
      <c r="L30" s="30">
        <v>634403366</v>
      </c>
      <c r="M30" s="41"/>
      <c r="N30" s="33"/>
      <c r="O30" s="36"/>
      <c r="P30" s="36"/>
      <c r="Q30" s="36"/>
      <c r="R30" s="36"/>
      <c r="S30" s="36"/>
      <c r="T30" s="36"/>
      <c r="U30" s="33"/>
      <c r="V30" s="33"/>
      <c r="W30" s="33"/>
    </row>
    <row r="31" spans="1:45" ht="12.75">
      <c r="A31" s="37">
        <v>45505</v>
      </c>
      <c r="B31" s="37">
        <v>45869</v>
      </c>
      <c r="C31" s="38" t="s">
        <v>13</v>
      </c>
      <c r="D31" s="6" t="s">
        <v>14</v>
      </c>
      <c r="E31" s="19" t="s">
        <v>35</v>
      </c>
      <c r="F31" s="7" t="s">
        <v>15</v>
      </c>
      <c r="G31" s="30" t="s">
        <v>104</v>
      </c>
      <c r="H31" s="30">
        <f>447545921686</f>
        <v>447545921686</v>
      </c>
      <c r="I31" s="31" t="s">
        <v>105</v>
      </c>
      <c r="J31" s="30" t="s">
        <v>106</v>
      </c>
      <c r="K31" s="30" t="s">
        <v>104</v>
      </c>
      <c r="L31" s="30">
        <f>447545921686</f>
        <v>447545921686</v>
      </c>
      <c r="M31" s="41"/>
      <c r="N31" s="33"/>
      <c r="O31" s="34"/>
      <c r="P31" s="35"/>
      <c r="Q31" s="34"/>
      <c r="R31" s="35"/>
      <c r="S31" s="36"/>
      <c r="T31" s="36"/>
      <c r="U31" s="36"/>
      <c r="V31" s="36"/>
      <c r="W31" s="36"/>
    </row>
    <row r="32" spans="1:45" ht="12.75">
      <c r="A32" s="37">
        <v>45505</v>
      </c>
      <c r="B32" s="37">
        <v>45869</v>
      </c>
      <c r="C32" s="38" t="s">
        <v>13</v>
      </c>
      <c r="D32" s="6" t="s">
        <v>14</v>
      </c>
      <c r="E32" s="19" t="s">
        <v>35</v>
      </c>
      <c r="F32" s="7" t="s">
        <v>15</v>
      </c>
      <c r="G32" s="30" t="s">
        <v>107</v>
      </c>
      <c r="H32" s="30">
        <f>817033610777</f>
        <v>817033610777</v>
      </c>
      <c r="I32" s="31" t="s">
        <v>108</v>
      </c>
      <c r="J32" s="30" t="s">
        <v>109</v>
      </c>
      <c r="K32" s="30" t="s">
        <v>110</v>
      </c>
      <c r="L32" s="30">
        <f>818013471405</f>
        <v>818013471405</v>
      </c>
      <c r="M32" s="41"/>
      <c r="N32" s="33"/>
      <c r="O32" s="36"/>
      <c r="P32" s="36"/>
      <c r="Q32" s="36"/>
      <c r="R32" s="36"/>
      <c r="S32" s="36"/>
      <c r="T32" s="36"/>
      <c r="U32" s="36"/>
      <c r="V32" s="36"/>
      <c r="W32" s="36"/>
    </row>
    <row r="33" spans="1:45" ht="12.75">
      <c r="A33" s="37">
        <v>45505</v>
      </c>
      <c r="B33" s="37">
        <v>45869</v>
      </c>
      <c r="C33" s="42" t="s">
        <v>13</v>
      </c>
      <c r="D33" s="6" t="s">
        <v>14</v>
      </c>
      <c r="E33" s="19" t="s">
        <v>35</v>
      </c>
      <c r="F33" s="7" t="s">
        <v>15</v>
      </c>
      <c r="G33" s="30" t="s">
        <v>111</v>
      </c>
      <c r="H33" s="43">
        <v>541123152185</v>
      </c>
      <c r="I33" s="31" t="s">
        <v>112</v>
      </c>
      <c r="J33" s="30" t="s">
        <v>111</v>
      </c>
      <c r="K33" s="30" t="s">
        <v>111</v>
      </c>
      <c r="L33" s="43">
        <f>541123152185</f>
        <v>541123152185</v>
      </c>
      <c r="M33" s="44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45" ht="12.75">
      <c r="A34" s="37">
        <v>45505</v>
      </c>
      <c r="B34" s="37">
        <v>45869</v>
      </c>
      <c r="C34" s="42" t="s">
        <v>13</v>
      </c>
      <c r="D34" s="6" t="s">
        <v>14</v>
      </c>
      <c r="E34" s="19" t="s">
        <v>35</v>
      </c>
      <c r="F34" s="7" t="s">
        <v>15</v>
      </c>
      <c r="G34" s="30" t="s">
        <v>113</v>
      </c>
      <c r="H34" s="43">
        <v>652268531</v>
      </c>
      <c r="I34" s="31" t="s">
        <v>114</v>
      </c>
      <c r="J34" s="30" t="s">
        <v>115</v>
      </c>
      <c r="K34" s="30" t="s">
        <v>113</v>
      </c>
      <c r="L34" s="43">
        <v>652268531</v>
      </c>
      <c r="M34" s="44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45" ht="12.75">
      <c r="A35" s="37">
        <v>45505</v>
      </c>
      <c r="B35" s="37">
        <v>45869</v>
      </c>
      <c r="C35" s="42" t="s">
        <v>13</v>
      </c>
      <c r="D35" s="6" t="s">
        <v>14</v>
      </c>
      <c r="E35" s="19" t="s">
        <v>35</v>
      </c>
      <c r="F35" s="7" t="s">
        <v>15</v>
      </c>
      <c r="G35" s="30" t="s">
        <v>116</v>
      </c>
      <c r="H35" s="43" t="s">
        <v>117</v>
      </c>
      <c r="I35" s="31" t="s">
        <v>118</v>
      </c>
      <c r="J35" s="30" t="s">
        <v>119</v>
      </c>
      <c r="K35" s="30" t="s">
        <v>120</v>
      </c>
      <c r="L35" s="43" t="s">
        <v>117</v>
      </c>
      <c r="M35" s="44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45" ht="12.75">
      <c r="A36" s="37">
        <v>45505</v>
      </c>
      <c r="B36" s="37">
        <v>45869</v>
      </c>
      <c r="C36" s="42" t="s">
        <v>13</v>
      </c>
      <c r="D36" s="6" t="s">
        <v>14</v>
      </c>
      <c r="E36" s="19" t="s">
        <v>35</v>
      </c>
      <c r="F36" s="7" t="s">
        <v>15</v>
      </c>
      <c r="G36" s="30" t="s">
        <v>121</v>
      </c>
      <c r="H36" s="43">
        <v>697743852</v>
      </c>
      <c r="I36" s="43" t="s">
        <v>122</v>
      </c>
      <c r="J36" s="30" t="s">
        <v>123</v>
      </c>
      <c r="K36" s="30" t="s">
        <v>121</v>
      </c>
      <c r="L36" s="43">
        <v>697743852</v>
      </c>
      <c r="M36" s="45" t="s">
        <v>124</v>
      </c>
      <c r="N36" s="15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45" ht="12.75">
      <c r="A37" s="37">
        <v>45505</v>
      </c>
      <c r="B37" s="37">
        <v>45869</v>
      </c>
      <c r="C37" s="42" t="s">
        <v>13</v>
      </c>
      <c r="D37" s="6" t="s">
        <v>14</v>
      </c>
      <c r="E37" s="19" t="s">
        <v>35</v>
      </c>
      <c r="F37" s="7" t="s">
        <v>15</v>
      </c>
      <c r="G37" s="30" t="s">
        <v>125</v>
      </c>
      <c r="H37" s="30">
        <v>658806954</v>
      </c>
      <c r="I37" s="43" t="s">
        <v>126</v>
      </c>
      <c r="J37" s="30" t="s">
        <v>127</v>
      </c>
      <c r="K37" s="30" t="s">
        <v>128</v>
      </c>
      <c r="L37" s="30">
        <v>658806954</v>
      </c>
      <c r="M37" s="30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45" ht="12.75">
      <c r="A38" s="4">
        <v>45505</v>
      </c>
      <c r="B38" s="4">
        <v>45869</v>
      </c>
      <c r="C38" s="5" t="s">
        <v>13</v>
      </c>
      <c r="D38" s="6" t="s">
        <v>14</v>
      </c>
      <c r="E38" s="19" t="s">
        <v>35</v>
      </c>
      <c r="F38" s="7" t="s">
        <v>15</v>
      </c>
      <c r="G38" s="5" t="s">
        <v>129</v>
      </c>
      <c r="H38" s="5">
        <v>635919007</v>
      </c>
      <c r="I38" s="8" t="s">
        <v>130</v>
      </c>
      <c r="J38" s="5" t="s">
        <v>131</v>
      </c>
      <c r="K38" s="5" t="s">
        <v>129</v>
      </c>
      <c r="L38" s="5">
        <v>635919007</v>
      </c>
      <c r="M38" s="46"/>
      <c r="N38" s="47"/>
      <c r="O38" s="47"/>
      <c r="P38" s="47"/>
      <c r="Q38" s="47"/>
      <c r="R38" s="47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</row>
    <row r="39" spans="1:45" ht="12.75">
      <c r="A39" s="4">
        <v>45505</v>
      </c>
      <c r="B39" s="4">
        <v>45869</v>
      </c>
      <c r="C39" s="5" t="s">
        <v>13</v>
      </c>
      <c r="D39" s="6" t="s">
        <v>14</v>
      </c>
      <c r="E39" s="19" t="s">
        <v>35</v>
      </c>
      <c r="F39" s="7" t="s">
        <v>15</v>
      </c>
      <c r="G39" s="5" t="s">
        <v>132</v>
      </c>
      <c r="H39" s="8">
        <v>633126756</v>
      </c>
      <c r="I39" s="8" t="s">
        <v>133</v>
      </c>
      <c r="J39" s="30" t="s">
        <v>134</v>
      </c>
      <c r="K39" s="5" t="s">
        <v>132</v>
      </c>
      <c r="L39" s="5">
        <v>644421456</v>
      </c>
      <c r="M39" s="48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</row>
    <row r="40" spans="1:45" ht="12.75">
      <c r="A40" s="4">
        <v>45505</v>
      </c>
      <c r="B40" s="4">
        <v>45869</v>
      </c>
      <c r="C40" s="5" t="s">
        <v>13</v>
      </c>
      <c r="D40" s="6" t="s">
        <v>14</v>
      </c>
      <c r="E40" s="19" t="s">
        <v>35</v>
      </c>
      <c r="F40" s="7" t="s">
        <v>15</v>
      </c>
      <c r="G40" s="5" t="s">
        <v>135</v>
      </c>
      <c r="H40" s="50">
        <v>685517697</v>
      </c>
      <c r="I40" s="50" t="s">
        <v>136</v>
      </c>
      <c r="J40" s="45" t="s">
        <v>137</v>
      </c>
      <c r="K40" s="5" t="s">
        <v>135</v>
      </c>
      <c r="L40" s="50">
        <v>685517667</v>
      </c>
      <c r="M40" s="44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45" ht="12.75">
      <c r="A41" s="4">
        <v>45505</v>
      </c>
      <c r="B41" s="4">
        <v>45869</v>
      </c>
      <c r="C41" s="5" t="s">
        <v>13</v>
      </c>
      <c r="D41" s="6" t="s">
        <v>14</v>
      </c>
      <c r="E41" s="19" t="s">
        <v>35</v>
      </c>
      <c r="F41" s="7" t="s">
        <v>15</v>
      </c>
      <c r="G41" s="5" t="s">
        <v>138</v>
      </c>
      <c r="H41" s="50" t="s">
        <v>139</v>
      </c>
      <c r="I41" s="50" t="s">
        <v>140</v>
      </c>
      <c r="J41" s="45" t="s">
        <v>141</v>
      </c>
      <c r="K41" s="5" t="s">
        <v>138</v>
      </c>
      <c r="L41" s="50" t="s">
        <v>139</v>
      </c>
      <c r="M41" s="51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45" ht="12.75">
      <c r="A42" s="4">
        <v>45505</v>
      </c>
      <c r="B42" s="4">
        <v>45869</v>
      </c>
      <c r="C42" s="5" t="s">
        <v>13</v>
      </c>
      <c r="D42" s="6" t="s">
        <v>14</v>
      </c>
      <c r="E42" s="19" t="s">
        <v>35</v>
      </c>
      <c r="F42" s="7" t="s">
        <v>15</v>
      </c>
      <c r="G42" s="5" t="s">
        <v>142</v>
      </c>
      <c r="H42" s="50">
        <v>659276538</v>
      </c>
      <c r="I42" s="50" t="s">
        <v>143</v>
      </c>
      <c r="J42" s="45" t="s">
        <v>144</v>
      </c>
      <c r="K42" s="5" t="s">
        <v>142</v>
      </c>
      <c r="L42" s="50">
        <v>659276538</v>
      </c>
      <c r="M42" s="45" t="s">
        <v>145</v>
      </c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45" ht="12.75">
      <c r="A43" s="4">
        <v>45505</v>
      </c>
      <c r="B43" s="4">
        <v>45869</v>
      </c>
      <c r="C43" s="5" t="s">
        <v>13</v>
      </c>
      <c r="D43" s="6" t="s">
        <v>14</v>
      </c>
      <c r="E43" s="19" t="s">
        <v>35</v>
      </c>
      <c r="F43" s="7" t="s">
        <v>15</v>
      </c>
      <c r="G43" s="5" t="s">
        <v>146</v>
      </c>
      <c r="H43" s="50" t="s">
        <v>147</v>
      </c>
      <c r="I43" s="50" t="s">
        <v>148</v>
      </c>
      <c r="J43" s="45" t="s">
        <v>149</v>
      </c>
      <c r="K43" s="5" t="s">
        <v>146</v>
      </c>
      <c r="L43" s="50">
        <v>674290401</v>
      </c>
      <c r="M43" s="51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45" ht="12.75">
      <c r="A44" s="4">
        <v>45505</v>
      </c>
      <c r="B44" s="4">
        <v>45869</v>
      </c>
      <c r="C44" s="5" t="s">
        <v>13</v>
      </c>
      <c r="D44" s="6" t="s">
        <v>14</v>
      </c>
      <c r="E44" s="19" t="s">
        <v>35</v>
      </c>
      <c r="F44" s="7" t="s">
        <v>15</v>
      </c>
      <c r="G44" s="5" t="s">
        <v>150</v>
      </c>
      <c r="H44" s="50">
        <v>613259301</v>
      </c>
      <c r="I44" s="50" t="s">
        <v>151</v>
      </c>
      <c r="J44" s="45" t="s">
        <v>152</v>
      </c>
      <c r="K44" s="5" t="s">
        <v>150</v>
      </c>
      <c r="L44" s="50">
        <v>613259301</v>
      </c>
      <c r="M44" s="45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45" ht="12.75">
      <c r="A45" s="4">
        <v>45505</v>
      </c>
      <c r="B45" s="4">
        <v>45869</v>
      </c>
      <c r="C45" s="5" t="s">
        <v>13</v>
      </c>
      <c r="D45" s="6" t="s">
        <v>14</v>
      </c>
      <c r="E45" s="19" t="s">
        <v>35</v>
      </c>
      <c r="F45" s="7" t="s">
        <v>15</v>
      </c>
      <c r="G45" s="5" t="s">
        <v>153</v>
      </c>
      <c r="H45" s="50">
        <v>637654246</v>
      </c>
      <c r="I45" s="50" t="s">
        <v>154</v>
      </c>
      <c r="J45" s="45" t="s">
        <v>155</v>
      </c>
      <c r="K45" s="5" t="s">
        <v>156</v>
      </c>
      <c r="L45" s="52" t="s">
        <v>157</v>
      </c>
      <c r="M45" s="45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45" ht="12.75">
      <c r="A46" s="4">
        <v>45505</v>
      </c>
      <c r="B46" s="4">
        <v>45869</v>
      </c>
      <c r="C46" s="5" t="s">
        <v>13</v>
      </c>
      <c r="D46" s="6" t="s">
        <v>14</v>
      </c>
      <c r="E46" s="19" t="s">
        <v>35</v>
      </c>
      <c r="F46" s="7" t="s">
        <v>15</v>
      </c>
      <c r="G46" s="5" t="s">
        <v>55</v>
      </c>
      <c r="H46" s="50">
        <v>689034003</v>
      </c>
      <c r="I46" s="50" t="s">
        <v>158</v>
      </c>
      <c r="J46" s="45" t="s">
        <v>159</v>
      </c>
      <c r="K46" s="5" t="s">
        <v>55</v>
      </c>
      <c r="L46" s="50">
        <v>689034003</v>
      </c>
      <c r="M46" s="51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45" ht="15" customHeight="1">
      <c r="A47" s="4">
        <v>45505</v>
      </c>
      <c r="B47" s="4">
        <v>45869</v>
      </c>
      <c r="C47" s="5" t="s">
        <v>13</v>
      </c>
      <c r="D47" s="6" t="s">
        <v>14</v>
      </c>
      <c r="E47" s="19" t="s">
        <v>35</v>
      </c>
      <c r="F47" s="7" t="s">
        <v>15</v>
      </c>
      <c r="G47" s="5" t="s">
        <v>160</v>
      </c>
      <c r="H47" s="5">
        <v>651815458</v>
      </c>
      <c r="I47" s="8" t="s">
        <v>161</v>
      </c>
      <c r="J47" s="5" t="s">
        <v>162</v>
      </c>
      <c r="K47" s="5" t="s">
        <v>163</v>
      </c>
      <c r="L47" s="5">
        <v>651815458</v>
      </c>
      <c r="M47" s="53"/>
      <c r="N47" s="10"/>
      <c r="O47" s="10"/>
      <c r="P47" s="10"/>
      <c r="Q47" s="10"/>
      <c r="R47" s="10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</row>
    <row r="48" spans="1:45" ht="12.75">
      <c r="A48" s="4">
        <v>45689</v>
      </c>
      <c r="B48" s="4">
        <v>45869</v>
      </c>
      <c r="C48" s="5" t="s">
        <v>32</v>
      </c>
      <c r="D48" s="6" t="s">
        <v>14</v>
      </c>
      <c r="E48" s="19" t="s">
        <v>35</v>
      </c>
      <c r="F48" s="7" t="s">
        <v>15</v>
      </c>
      <c r="G48" s="5" t="s">
        <v>164</v>
      </c>
      <c r="H48" s="50">
        <v>351961885235</v>
      </c>
      <c r="I48" s="50" t="s">
        <v>165</v>
      </c>
      <c r="J48" s="45" t="s">
        <v>166</v>
      </c>
      <c r="K48" s="5" t="s">
        <v>164</v>
      </c>
      <c r="L48" s="50">
        <v>351961885235</v>
      </c>
      <c r="M48" s="51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45" ht="12.75">
      <c r="A49" s="4">
        <v>45689</v>
      </c>
      <c r="B49" s="4">
        <v>45869</v>
      </c>
      <c r="C49" s="5" t="s">
        <v>32</v>
      </c>
      <c r="D49" s="6" t="s">
        <v>14</v>
      </c>
      <c r="E49" s="19" t="s">
        <v>35</v>
      </c>
      <c r="F49" s="7" t="s">
        <v>15</v>
      </c>
      <c r="G49" s="5" t="s">
        <v>167</v>
      </c>
      <c r="H49" s="50">
        <v>695635275</v>
      </c>
      <c r="I49" s="212" t="s">
        <v>168</v>
      </c>
      <c r="J49" s="45" t="s">
        <v>169</v>
      </c>
      <c r="K49" s="5" t="s">
        <v>170</v>
      </c>
      <c r="L49" s="50">
        <v>617216510</v>
      </c>
      <c r="M49" s="51" t="s">
        <v>171</v>
      </c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45" ht="12.75">
      <c r="A50" s="4">
        <v>45778</v>
      </c>
      <c r="B50" s="4">
        <v>45869</v>
      </c>
      <c r="C50" s="5" t="s">
        <v>59</v>
      </c>
      <c r="D50" s="6" t="s">
        <v>14</v>
      </c>
      <c r="E50" s="19" t="s">
        <v>35</v>
      </c>
      <c r="F50" s="7" t="s">
        <v>15</v>
      </c>
      <c r="G50" s="5" t="s">
        <v>172</v>
      </c>
      <c r="H50" s="8">
        <v>661136291</v>
      </c>
      <c r="I50" s="212" t="s">
        <v>173</v>
      </c>
      <c r="J50" s="5" t="s">
        <v>174</v>
      </c>
      <c r="K50" s="5" t="s">
        <v>175</v>
      </c>
      <c r="L50" s="8">
        <v>661136291</v>
      </c>
      <c r="M50" s="9"/>
      <c r="O50" s="24"/>
      <c r="P50" s="24"/>
      <c r="Q50" s="24"/>
      <c r="R50" s="24"/>
      <c r="S50" s="24"/>
      <c r="T50" s="24"/>
      <c r="U50" s="24"/>
      <c r="V50" s="24"/>
      <c r="W50" s="26"/>
      <c r="X50" s="5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</row>
    <row r="51" spans="1:45" ht="12.75">
      <c r="A51" s="4">
        <v>45778</v>
      </c>
      <c r="B51" s="4">
        <v>45869</v>
      </c>
      <c r="C51" s="5" t="s">
        <v>59</v>
      </c>
      <c r="D51" s="6" t="s">
        <v>14</v>
      </c>
      <c r="E51" s="19" t="s">
        <v>35</v>
      </c>
      <c r="F51" s="7" t="s">
        <v>15</v>
      </c>
      <c r="G51" s="5" t="s">
        <v>176</v>
      </c>
      <c r="H51" s="8">
        <v>688907047</v>
      </c>
      <c r="I51" s="8" t="s">
        <v>177</v>
      </c>
      <c r="J51" s="5" t="s">
        <v>178</v>
      </c>
      <c r="K51" s="5" t="s">
        <v>179</v>
      </c>
      <c r="L51" s="8">
        <v>688907047</v>
      </c>
      <c r="M51" s="9" t="s">
        <v>180</v>
      </c>
      <c r="O51" s="24"/>
      <c r="P51" s="24"/>
      <c r="Q51" s="24"/>
      <c r="R51" s="24"/>
      <c r="S51" s="24"/>
      <c r="T51" s="24"/>
      <c r="U51" s="24"/>
      <c r="V51" s="24"/>
      <c r="W51" s="26"/>
      <c r="X51" s="5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</row>
    <row r="52" spans="1:45" ht="12.75">
      <c r="A52" s="4">
        <v>45778</v>
      </c>
      <c r="B52" s="4">
        <v>45869</v>
      </c>
      <c r="C52" s="5" t="s">
        <v>59</v>
      </c>
      <c r="D52" s="6" t="s">
        <v>14</v>
      </c>
      <c r="E52" s="19" t="s">
        <v>35</v>
      </c>
      <c r="F52" s="7" t="s">
        <v>15</v>
      </c>
      <c r="G52" s="5" t="s">
        <v>181</v>
      </c>
      <c r="H52" s="8">
        <v>636769792</v>
      </c>
      <c r="I52" s="8" t="s">
        <v>182</v>
      </c>
      <c r="J52" s="5" t="s">
        <v>183</v>
      </c>
      <c r="K52" s="5" t="s">
        <v>184</v>
      </c>
      <c r="L52" s="8">
        <v>636769792</v>
      </c>
      <c r="M52" s="9"/>
      <c r="O52" s="24"/>
      <c r="P52" s="24"/>
      <c r="Q52" s="24"/>
      <c r="R52" s="24"/>
      <c r="S52" s="24"/>
      <c r="T52" s="24"/>
      <c r="U52" s="24"/>
      <c r="V52" s="24"/>
      <c r="W52" s="26"/>
      <c r="X52" s="5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</row>
    <row r="53" spans="1:45" ht="12.75">
      <c r="A53" s="4">
        <v>45778</v>
      </c>
      <c r="B53" s="4">
        <v>45869</v>
      </c>
      <c r="C53" s="5" t="s">
        <v>65</v>
      </c>
      <c r="D53" s="6" t="s">
        <v>14</v>
      </c>
      <c r="E53" s="19" t="s">
        <v>35</v>
      </c>
      <c r="F53" s="7" t="s">
        <v>15</v>
      </c>
      <c r="G53" s="5" t="s">
        <v>185</v>
      </c>
      <c r="H53" s="8">
        <v>658765323</v>
      </c>
      <c r="I53" s="8" t="s">
        <v>186</v>
      </c>
      <c r="J53" s="5" t="s">
        <v>187</v>
      </c>
      <c r="K53" s="5" t="s">
        <v>188</v>
      </c>
      <c r="L53" s="8">
        <v>658765323</v>
      </c>
      <c r="M53" s="9"/>
      <c r="O53" s="24"/>
      <c r="P53" s="24"/>
      <c r="Q53" s="24"/>
      <c r="R53" s="24"/>
      <c r="S53" s="24"/>
      <c r="T53" s="24"/>
      <c r="U53" s="24"/>
      <c r="V53" s="24"/>
      <c r="W53" s="26"/>
      <c r="X53" s="5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</row>
    <row r="54" spans="1:45" ht="12.75">
      <c r="A54" s="4">
        <v>45778</v>
      </c>
      <c r="B54" s="4">
        <v>45869</v>
      </c>
      <c r="C54" s="5" t="s">
        <v>59</v>
      </c>
      <c r="D54" s="6" t="s">
        <v>14</v>
      </c>
      <c r="E54" s="19" t="s">
        <v>35</v>
      </c>
      <c r="F54" s="7" t="s">
        <v>15</v>
      </c>
      <c r="G54" s="5" t="s">
        <v>189</v>
      </c>
      <c r="H54" s="8">
        <v>664511037</v>
      </c>
      <c r="I54" s="8" t="s">
        <v>190</v>
      </c>
      <c r="J54" s="5" t="s">
        <v>191</v>
      </c>
      <c r="K54" s="5" t="s">
        <v>189</v>
      </c>
      <c r="L54" s="8">
        <v>664511037</v>
      </c>
      <c r="M54" s="9"/>
      <c r="O54" s="24"/>
      <c r="P54" s="24"/>
      <c r="Q54" s="24"/>
      <c r="R54" s="24"/>
      <c r="S54" s="24"/>
      <c r="T54" s="24"/>
      <c r="U54" s="24"/>
      <c r="V54" s="24"/>
      <c r="W54" s="26"/>
      <c r="X54" s="5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</row>
    <row r="55" spans="1:45" ht="12.75">
      <c r="A55" s="4">
        <v>45778</v>
      </c>
      <c r="B55" s="4">
        <v>45869</v>
      </c>
      <c r="C55" s="5" t="s">
        <v>59</v>
      </c>
      <c r="D55" s="6" t="s">
        <v>14</v>
      </c>
      <c r="E55" s="19" t="s">
        <v>35</v>
      </c>
      <c r="F55" s="7" t="s">
        <v>15</v>
      </c>
      <c r="G55" s="5" t="s">
        <v>192</v>
      </c>
      <c r="H55" s="8">
        <v>676176681</v>
      </c>
      <c r="I55" s="8" t="s">
        <v>193</v>
      </c>
      <c r="J55" s="5" t="s">
        <v>194</v>
      </c>
      <c r="K55" s="5" t="s">
        <v>195</v>
      </c>
      <c r="L55" s="8">
        <v>676176681</v>
      </c>
      <c r="M55" s="9"/>
      <c r="O55" s="24"/>
      <c r="P55" s="24"/>
      <c r="Q55" s="24"/>
      <c r="R55" s="24"/>
      <c r="S55" s="24"/>
      <c r="T55" s="24"/>
      <c r="U55" s="24"/>
      <c r="V55" s="24"/>
      <c r="W55" s="26"/>
      <c r="X55" s="5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</row>
    <row r="56" spans="1:45" ht="12.75">
      <c r="A56" s="4">
        <v>45778</v>
      </c>
      <c r="B56" s="4">
        <v>45869</v>
      </c>
      <c r="C56" s="5" t="s">
        <v>65</v>
      </c>
      <c r="D56" s="6" t="s">
        <v>14</v>
      </c>
      <c r="E56" s="19" t="s">
        <v>35</v>
      </c>
      <c r="F56" s="7" t="s">
        <v>15</v>
      </c>
      <c r="G56" s="5" t="s">
        <v>196</v>
      </c>
      <c r="H56" s="8">
        <v>646083830</v>
      </c>
      <c r="I56" s="8" t="s">
        <v>197</v>
      </c>
      <c r="J56" s="5" t="s">
        <v>198</v>
      </c>
      <c r="K56" s="5" t="s">
        <v>198</v>
      </c>
      <c r="L56" s="8">
        <v>646083830</v>
      </c>
      <c r="M56" s="9"/>
      <c r="O56" s="24"/>
      <c r="P56" s="24"/>
      <c r="Q56" s="24"/>
      <c r="R56" s="24"/>
      <c r="S56" s="24"/>
      <c r="T56" s="24"/>
      <c r="U56" s="24"/>
      <c r="V56" s="24"/>
      <c r="W56" s="26"/>
      <c r="X56" s="5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</row>
    <row r="57" spans="1:45" ht="12.75">
      <c r="A57" s="4">
        <v>45778</v>
      </c>
      <c r="B57" s="4">
        <v>45869</v>
      </c>
      <c r="C57" s="5" t="s">
        <v>65</v>
      </c>
      <c r="D57" s="6" t="s">
        <v>14</v>
      </c>
      <c r="E57" s="19" t="s">
        <v>35</v>
      </c>
      <c r="F57" s="7" t="s">
        <v>15</v>
      </c>
      <c r="G57" s="5" t="s">
        <v>199</v>
      </c>
      <c r="H57" s="8">
        <v>678870630</v>
      </c>
      <c r="I57" s="8" t="s">
        <v>200</v>
      </c>
      <c r="J57" s="5" t="s">
        <v>199</v>
      </c>
      <c r="K57" s="5" t="s">
        <v>199</v>
      </c>
      <c r="L57" s="8">
        <v>678870630</v>
      </c>
      <c r="M57" s="9" t="s">
        <v>201</v>
      </c>
      <c r="O57" s="24"/>
      <c r="P57" s="24"/>
      <c r="Q57" s="24"/>
      <c r="R57" s="24"/>
      <c r="S57" s="24"/>
      <c r="T57" s="24"/>
      <c r="U57" s="24"/>
      <c r="V57" s="24"/>
      <c r="W57" s="26"/>
      <c r="X57" s="5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</row>
    <row r="58" spans="1:45" ht="12.75">
      <c r="A58" s="55" t="s">
        <v>202</v>
      </c>
      <c r="B58" s="56">
        <v>45900</v>
      </c>
      <c r="C58" s="57" t="s">
        <v>13</v>
      </c>
      <c r="D58" s="6" t="s">
        <v>14</v>
      </c>
      <c r="E58" s="19" t="s">
        <v>35</v>
      </c>
      <c r="F58" s="7" t="s">
        <v>15</v>
      </c>
      <c r="G58" s="57" t="s">
        <v>203</v>
      </c>
      <c r="H58" s="59">
        <v>653882154</v>
      </c>
      <c r="I58" s="59" t="s">
        <v>204</v>
      </c>
      <c r="J58" s="57" t="s">
        <v>205</v>
      </c>
      <c r="K58" s="57" t="s">
        <v>203</v>
      </c>
      <c r="L58" s="59">
        <v>654769448</v>
      </c>
      <c r="M58" s="60"/>
      <c r="N58" s="47"/>
      <c r="O58" s="16"/>
      <c r="P58" s="17"/>
      <c r="Q58" s="16"/>
      <c r="R58" s="17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</row>
    <row r="59" spans="1:45" ht="12.75">
      <c r="A59" s="55" t="s">
        <v>202</v>
      </c>
      <c r="B59" s="56">
        <v>45900</v>
      </c>
      <c r="C59" s="57" t="s">
        <v>13</v>
      </c>
      <c r="D59" s="6" t="s">
        <v>14</v>
      </c>
      <c r="E59" s="19" t="s">
        <v>35</v>
      </c>
      <c r="F59" s="7" t="s">
        <v>15</v>
      </c>
      <c r="G59" s="57" t="s">
        <v>206</v>
      </c>
      <c r="H59" s="57">
        <v>651093829</v>
      </c>
      <c r="I59" s="59" t="s">
        <v>207</v>
      </c>
      <c r="J59" s="57" t="s">
        <v>208</v>
      </c>
      <c r="K59" s="57" t="s">
        <v>209</v>
      </c>
      <c r="L59" s="57">
        <v>651093829</v>
      </c>
      <c r="M59" s="61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</row>
    <row r="60" spans="1:45" ht="12.75">
      <c r="A60" s="55" t="s">
        <v>202</v>
      </c>
      <c r="B60" s="56">
        <v>45900</v>
      </c>
      <c r="C60" s="57" t="s">
        <v>13</v>
      </c>
      <c r="D60" s="6" t="s">
        <v>14</v>
      </c>
      <c r="E60" s="19" t="s">
        <v>35</v>
      </c>
      <c r="F60" s="7" t="s">
        <v>15</v>
      </c>
      <c r="G60" s="57" t="s">
        <v>210</v>
      </c>
      <c r="H60" s="57">
        <v>646680856</v>
      </c>
      <c r="I60" s="59" t="s">
        <v>211</v>
      </c>
      <c r="J60" s="57" t="s">
        <v>212</v>
      </c>
      <c r="K60" s="62" t="s">
        <v>210</v>
      </c>
      <c r="L60" s="63">
        <v>646680856</v>
      </c>
      <c r="M60" s="60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</row>
    <row r="61" spans="1:45" ht="25.5">
      <c r="A61" s="55" t="s">
        <v>202</v>
      </c>
      <c r="B61" s="56">
        <v>45900</v>
      </c>
      <c r="C61" s="57" t="s">
        <v>13</v>
      </c>
      <c r="D61" s="6" t="s">
        <v>14</v>
      </c>
      <c r="E61" s="19" t="s">
        <v>35</v>
      </c>
      <c r="F61" s="7" t="s">
        <v>15</v>
      </c>
      <c r="G61" s="57" t="s">
        <v>213</v>
      </c>
      <c r="H61" s="57">
        <v>602626426</v>
      </c>
      <c r="I61" s="59" t="s">
        <v>214</v>
      </c>
      <c r="J61" s="57" t="s">
        <v>215</v>
      </c>
      <c r="K61" s="57" t="s">
        <v>213</v>
      </c>
      <c r="L61" s="57">
        <v>602626426</v>
      </c>
      <c r="M61" s="209" t="s">
        <v>216</v>
      </c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</row>
    <row r="62" spans="1:45" ht="12.75">
      <c r="A62" s="55" t="s">
        <v>202</v>
      </c>
      <c r="B62" s="56">
        <v>45900</v>
      </c>
      <c r="C62" s="57" t="s">
        <v>13</v>
      </c>
      <c r="D62" s="6" t="s">
        <v>14</v>
      </c>
      <c r="E62" s="19" t="s">
        <v>35</v>
      </c>
      <c r="F62" s="7" t="s">
        <v>15</v>
      </c>
      <c r="G62" s="57" t="s">
        <v>217</v>
      </c>
      <c r="H62" s="57">
        <v>675172344</v>
      </c>
      <c r="I62" s="59" t="s">
        <v>218</v>
      </c>
      <c r="J62" s="57" t="s">
        <v>217</v>
      </c>
      <c r="K62" s="57" t="s">
        <v>217</v>
      </c>
      <c r="L62" s="57">
        <v>675172344</v>
      </c>
      <c r="M62" s="60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</row>
    <row r="63" spans="1:45" ht="12.75">
      <c r="A63" s="65" t="s">
        <v>202</v>
      </c>
      <c r="B63" s="66">
        <v>45900</v>
      </c>
      <c r="C63" s="67" t="s">
        <v>13</v>
      </c>
      <c r="D63" s="6" t="s">
        <v>14</v>
      </c>
      <c r="E63" s="19" t="s">
        <v>35</v>
      </c>
      <c r="F63" s="68" t="s">
        <v>35</v>
      </c>
      <c r="G63" s="67" t="s">
        <v>219</v>
      </c>
      <c r="H63" s="67">
        <v>658720697</v>
      </c>
      <c r="I63" s="69" t="s">
        <v>220</v>
      </c>
      <c r="J63" s="67" t="s">
        <v>221</v>
      </c>
      <c r="K63" s="67" t="s">
        <v>219</v>
      </c>
      <c r="L63" s="67">
        <v>658720697</v>
      </c>
      <c r="M63" s="60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</row>
    <row r="64" spans="1:45" ht="12.75">
      <c r="A64" s="55" t="s">
        <v>202</v>
      </c>
      <c r="B64" s="56">
        <v>45900</v>
      </c>
      <c r="C64" s="57" t="s">
        <v>13</v>
      </c>
      <c r="D64" s="6" t="s">
        <v>14</v>
      </c>
      <c r="E64" s="19" t="s">
        <v>35</v>
      </c>
      <c r="F64" s="7" t="s">
        <v>15</v>
      </c>
      <c r="G64" s="57" t="s">
        <v>222</v>
      </c>
      <c r="H64" s="57">
        <f>5215529530059</f>
        <v>5215529530059</v>
      </c>
      <c r="I64" s="59" t="s">
        <v>223</v>
      </c>
      <c r="J64" s="57" t="s">
        <v>222</v>
      </c>
      <c r="K64" s="57" t="s">
        <v>222</v>
      </c>
      <c r="L64" s="57">
        <f>5215529530059</f>
        <v>5215529530059</v>
      </c>
      <c r="M64" s="60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</row>
    <row r="65" spans="1:45" ht="12.75">
      <c r="A65" s="55" t="s">
        <v>202</v>
      </c>
      <c r="B65" s="56">
        <v>45900</v>
      </c>
      <c r="C65" s="57" t="s">
        <v>13</v>
      </c>
      <c r="D65" s="6" t="s">
        <v>14</v>
      </c>
      <c r="E65" s="19" t="s">
        <v>35</v>
      </c>
      <c r="F65" s="7" t="s">
        <v>15</v>
      </c>
      <c r="G65" s="57" t="s">
        <v>224</v>
      </c>
      <c r="H65" s="57">
        <v>615188722</v>
      </c>
      <c r="I65" s="59" t="s">
        <v>225</v>
      </c>
      <c r="J65" s="57" t="s">
        <v>226</v>
      </c>
      <c r="K65" s="57" t="s">
        <v>224</v>
      </c>
      <c r="L65" s="57">
        <v>615188722</v>
      </c>
      <c r="M65" s="60" t="s">
        <v>227</v>
      </c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</row>
    <row r="66" spans="1:45" ht="12.75">
      <c r="A66" s="55" t="s">
        <v>202</v>
      </c>
      <c r="B66" s="56">
        <v>45900</v>
      </c>
      <c r="C66" s="57" t="s">
        <v>13</v>
      </c>
      <c r="D66" s="6" t="s">
        <v>14</v>
      </c>
      <c r="E66" s="19" t="s">
        <v>35</v>
      </c>
      <c r="F66" s="7" t="s">
        <v>15</v>
      </c>
      <c r="G66" s="57" t="s">
        <v>228</v>
      </c>
      <c r="H66" s="57">
        <v>620423011</v>
      </c>
      <c r="I66" s="59" t="s">
        <v>229</v>
      </c>
      <c r="J66" s="57" t="s">
        <v>230</v>
      </c>
      <c r="K66" s="57" t="s">
        <v>228</v>
      </c>
      <c r="L66" s="57">
        <v>620423011</v>
      </c>
      <c r="M66" s="60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</row>
    <row r="67" spans="1:45" ht="12.75">
      <c r="A67" s="55" t="s">
        <v>202</v>
      </c>
      <c r="B67" s="56">
        <v>45900</v>
      </c>
      <c r="C67" s="57" t="s">
        <v>13</v>
      </c>
      <c r="D67" s="6" t="s">
        <v>14</v>
      </c>
      <c r="E67" s="19" t="s">
        <v>35</v>
      </c>
      <c r="F67" s="7" t="s">
        <v>15</v>
      </c>
      <c r="G67" s="57" t="s">
        <v>231</v>
      </c>
      <c r="H67" s="57">
        <v>620967671</v>
      </c>
      <c r="I67" s="59" t="s">
        <v>232</v>
      </c>
      <c r="J67" s="57" t="s">
        <v>233</v>
      </c>
      <c r="K67" s="57" t="s">
        <v>231</v>
      </c>
      <c r="L67" s="57">
        <v>620967671</v>
      </c>
      <c r="M67" s="61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</row>
    <row r="68" spans="1:45" ht="25.5">
      <c r="A68" s="55" t="s">
        <v>202</v>
      </c>
      <c r="B68" s="56">
        <v>45900</v>
      </c>
      <c r="C68" s="57" t="s">
        <v>13</v>
      </c>
      <c r="D68" s="6" t="s">
        <v>14</v>
      </c>
      <c r="E68" s="19" t="s">
        <v>35</v>
      </c>
      <c r="F68" s="7" t="s">
        <v>15</v>
      </c>
      <c r="G68" s="57" t="s">
        <v>234</v>
      </c>
      <c r="H68" s="57">
        <v>628107637</v>
      </c>
      <c r="I68" s="213" t="s">
        <v>235</v>
      </c>
      <c r="J68" s="57" t="s">
        <v>236</v>
      </c>
      <c r="K68" s="57" t="s">
        <v>234</v>
      </c>
      <c r="L68" s="57">
        <v>628107637</v>
      </c>
      <c r="M68" s="60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</row>
    <row r="69" spans="1:45" ht="12.75">
      <c r="A69" s="55" t="s">
        <v>202</v>
      </c>
      <c r="B69" s="56">
        <v>45900</v>
      </c>
      <c r="C69" s="57" t="s">
        <v>13</v>
      </c>
      <c r="D69" s="6" t="s">
        <v>14</v>
      </c>
      <c r="E69" s="19" t="s">
        <v>35</v>
      </c>
      <c r="F69" s="7" t="s">
        <v>15</v>
      </c>
      <c r="G69" s="57" t="s">
        <v>237</v>
      </c>
      <c r="H69" s="57">
        <v>650425572</v>
      </c>
      <c r="I69" s="59" t="s">
        <v>238</v>
      </c>
      <c r="J69" s="57" t="s">
        <v>239</v>
      </c>
      <c r="K69" s="57" t="s">
        <v>240</v>
      </c>
      <c r="L69" s="57">
        <v>650425572</v>
      </c>
      <c r="M69" s="60" t="s">
        <v>241</v>
      </c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</row>
    <row r="70" spans="1:45" ht="12.75">
      <c r="A70" s="55" t="s">
        <v>202</v>
      </c>
      <c r="B70" s="56">
        <v>45900</v>
      </c>
      <c r="C70" s="57" t="s">
        <v>13</v>
      </c>
      <c r="D70" s="6" t="s">
        <v>14</v>
      </c>
      <c r="E70" s="19" t="s">
        <v>35</v>
      </c>
      <c r="F70" s="7" t="s">
        <v>15</v>
      </c>
      <c r="G70" s="57" t="s">
        <v>242</v>
      </c>
      <c r="H70" s="57">
        <v>629272729</v>
      </c>
      <c r="I70" s="59" t="s">
        <v>243</v>
      </c>
      <c r="J70" s="57" t="s">
        <v>244</v>
      </c>
      <c r="K70" s="57" t="s">
        <v>245</v>
      </c>
      <c r="L70" s="57">
        <v>629272729</v>
      </c>
      <c r="M70" s="61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</row>
    <row r="71" spans="1:45" ht="12.75">
      <c r="A71" s="55" t="s">
        <v>202</v>
      </c>
      <c r="B71" s="56">
        <v>45900</v>
      </c>
      <c r="C71" s="57" t="s">
        <v>13</v>
      </c>
      <c r="D71" s="55" t="s">
        <v>246</v>
      </c>
      <c r="E71" s="19" t="s">
        <v>35</v>
      </c>
      <c r="F71" s="7" t="s">
        <v>15</v>
      </c>
      <c r="G71" s="57" t="s">
        <v>247</v>
      </c>
      <c r="H71" s="57">
        <v>646615243</v>
      </c>
      <c r="I71" s="59" t="s">
        <v>248</v>
      </c>
      <c r="J71" s="57" t="s">
        <v>249</v>
      </c>
      <c r="K71" s="57" t="s">
        <v>247</v>
      </c>
      <c r="L71" s="57">
        <v>646615243</v>
      </c>
      <c r="M71" s="61"/>
      <c r="N71" s="47"/>
      <c r="O71" s="16"/>
      <c r="P71" s="17"/>
      <c r="Q71" s="16"/>
      <c r="R71" s="17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</row>
    <row r="72" spans="1:45" ht="12.75">
      <c r="A72" s="55" t="s">
        <v>202</v>
      </c>
      <c r="B72" s="56">
        <v>45900</v>
      </c>
      <c r="C72" s="57" t="s">
        <v>13</v>
      </c>
      <c r="D72" s="6" t="s">
        <v>14</v>
      </c>
      <c r="E72" s="19" t="s">
        <v>35</v>
      </c>
      <c r="F72" s="7" t="s">
        <v>15</v>
      </c>
      <c r="G72" s="62" t="s">
        <v>250</v>
      </c>
      <c r="H72" s="57">
        <v>623911393</v>
      </c>
      <c r="I72" s="59" t="s">
        <v>251</v>
      </c>
      <c r="J72" s="57" t="s">
        <v>252</v>
      </c>
      <c r="K72" s="62" t="s">
        <v>250</v>
      </c>
      <c r="L72" s="57">
        <v>613022392</v>
      </c>
      <c r="M72" s="61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</row>
    <row r="73" spans="1:45" ht="12.75">
      <c r="A73" s="55" t="s">
        <v>202</v>
      </c>
      <c r="B73" s="56">
        <v>45900</v>
      </c>
      <c r="C73" s="57" t="s">
        <v>13</v>
      </c>
      <c r="D73" s="6" t="s">
        <v>14</v>
      </c>
      <c r="E73" s="19" t="s">
        <v>35</v>
      </c>
      <c r="F73" s="7" t="s">
        <v>15</v>
      </c>
      <c r="G73" s="57" t="s">
        <v>253</v>
      </c>
      <c r="H73" s="57">
        <v>620456943</v>
      </c>
      <c r="I73" s="59" t="s">
        <v>254</v>
      </c>
      <c r="J73" s="57" t="s">
        <v>255</v>
      </c>
      <c r="K73" s="57" t="s">
        <v>253</v>
      </c>
      <c r="L73" s="57">
        <v>620456943</v>
      </c>
      <c r="M73" s="60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</row>
    <row r="74" spans="1:45" ht="12.75">
      <c r="A74" s="55" t="s">
        <v>202</v>
      </c>
      <c r="B74" s="56">
        <v>45900</v>
      </c>
      <c r="C74" s="57" t="s">
        <v>13</v>
      </c>
      <c r="D74" s="6" t="s">
        <v>14</v>
      </c>
      <c r="E74" s="19" t="s">
        <v>35</v>
      </c>
      <c r="F74" s="7" t="s">
        <v>15</v>
      </c>
      <c r="G74" s="57" t="s">
        <v>256</v>
      </c>
      <c r="H74" s="59">
        <v>687336694</v>
      </c>
      <c r="I74" s="59" t="s">
        <v>257</v>
      </c>
      <c r="J74" s="57" t="s">
        <v>258</v>
      </c>
      <c r="K74" s="57" t="s">
        <v>256</v>
      </c>
      <c r="L74" s="59">
        <v>687336694</v>
      </c>
      <c r="M74" s="60"/>
      <c r="N74" s="47"/>
      <c r="O74" s="16"/>
      <c r="P74" s="17"/>
      <c r="Q74" s="16"/>
      <c r="R74" s="17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</row>
    <row r="75" spans="1:45" ht="12.75">
      <c r="A75" s="55" t="s">
        <v>202</v>
      </c>
      <c r="B75" s="56">
        <v>45900</v>
      </c>
      <c r="C75" s="57" t="s">
        <v>13</v>
      </c>
      <c r="D75" s="6" t="s">
        <v>14</v>
      </c>
      <c r="E75" s="19" t="s">
        <v>35</v>
      </c>
      <c r="F75" s="7" t="s">
        <v>15</v>
      </c>
      <c r="G75" s="57" t="s">
        <v>259</v>
      </c>
      <c r="H75" s="57">
        <f>48600525252</f>
        <v>48600525252</v>
      </c>
      <c r="I75" s="70" t="s">
        <v>260</v>
      </c>
      <c r="J75" s="57" t="s">
        <v>261</v>
      </c>
      <c r="K75" s="57" t="s">
        <v>262</v>
      </c>
      <c r="L75" s="57">
        <f>48600525252</f>
        <v>48600525252</v>
      </c>
      <c r="M75" s="61"/>
      <c r="N75" s="47"/>
      <c r="O75" s="16"/>
      <c r="P75" s="17"/>
      <c r="Q75" s="16"/>
      <c r="R75" s="17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</row>
    <row r="76" spans="1:45" ht="12.75">
      <c r="A76" s="55" t="s">
        <v>202</v>
      </c>
      <c r="B76" s="56">
        <v>45900</v>
      </c>
      <c r="C76" s="57" t="s">
        <v>13</v>
      </c>
      <c r="D76" s="6" t="s">
        <v>14</v>
      </c>
      <c r="E76" s="19" t="s">
        <v>35</v>
      </c>
      <c r="F76" s="7" t="s">
        <v>15</v>
      </c>
      <c r="G76" s="57" t="s">
        <v>263</v>
      </c>
      <c r="H76" s="59">
        <v>618046789</v>
      </c>
      <c r="I76" s="59" t="s">
        <v>264</v>
      </c>
      <c r="J76" s="57" t="s">
        <v>263</v>
      </c>
      <c r="K76" s="57" t="s">
        <v>263</v>
      </c>
      <c r="L76" s="59">
        <v>618046789</v>
      </c>
      <c r="M76" s="61"/>
      <c r="N76" s="47"/>
      <c r="O76" s="16"/>
      <c r="P76" s="17"/>
      <c r="Q76" s="16"/>
      <c r="R76" s="17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</row>
    <row r="77" spans="1:45" ht="12.75">
      <c r="A77" s="55" t="s">
        <v>202</v>
      </c>
      <c r="B77" s="56">
        <v>45900</v>
      </c>
      <c r="C77" s="57" t="s">
        <v>13</v>
      </c>
      <c r="D77" s="6" t="s">
        <v>14</v>
      </c>
      <c r="E77" s="19" t="s">
        <v>35</v>
      </c>
      <c r="F77" s="7" t="s">
        <v>15</v>
      </c>
      <c r="G77" s="57" t="s">
        <v>265</v>
      </c>
      <c r="H77" s="57">
        <v>670825792</v>
      </c>
      <c r="I77" s="59" t="s">
        <v>266</v>
      </c>
      <c r="J77" s="57" t="s">
        <v>265</v>
      </c>
      <c r="K77" s="57" t="s">
        <v>265</v>
      </c>
      <c r="L77" s="57">
        <v>670825792</v>
      </c>
      <c r="M77" s="61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</row>
    <row r="78" spans="1:45" ht="12.75">
      <c r="A78" s="56">
        <v>45717</v>
      </c>
      <c r="B78" s="56">
        <v>45900</v>
      </c>
      <c r="C78" s="57" t="s">
        <v>32</v>
      </c>
      <c r="D78" s="6" t="s">
        <v>14</v>
      </c>
      <c r="E78" s="19" t="s">
        <v>35</v>
      </c>
      <c r="F78" s="7" t="s">
        <v>15</v>
      </c>
      <c r="G78" s="57" t="s">
        <v>267</v>
      </c>
      <c r="H78" s="57">
        <v>643418478</v>
      </c>
      <c r="I78" s="59" t="s">
        <v>268</v>
      </c>
      <c r="J78" s="57" t="s">
        <v>269</v>
      </c>
      <c r="K78" s="57" t="s">
        <v>267</v>
      </c>
      <c r="L78" s="57">
        <v>643418478</v>
      </c>
      <c r="M78" s="61" t="s">
        <v>270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</row>
    <row r="79" spans="1:45" ht="12.75">
      <c r="A79" s="56">
        <v>45717</v>
      </c>
      <c r="B79" s="56">
        <v>45900</v>
      </c>
      <c r="C79" s="57" t="s">
        <v>32</v>
      </c>
      <c r="D79" s="6" t="s">
        <v>14</v>
      </c>
      <c r="E79" s="19" t="s">
        <v>35</v>
      </c>
      <c r="F79" s="7" t="s">
        <v>15</v>
      </c>
      <c r="G79" s="71" t="s">
        <v>271</v>
      </c>
      <c r="H79" s="71">
        <v>663611467</v>
      </c>
      <c r="I79" s="72" t="s">
        <v>272</v>
      </c>
      <c r="J79" s="71" t="s">
        <v>273</v>
      </c>
      <c r="K79" s="71" t="s">
        <v>271</v>
      </c>
      <c r="L79" s="71">
        <v>663611467</v>
      </c>
      <c r="M79" s="61"/>
      <c r="N79" s="73"/>
      <c r="O79" s="74"/>
      <c r="P79" s="75"/>
      <c r="Q79" s="74"/>
      <c r="R79" s="75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</row>
    <row r="80" spans="1:45" ht="12.75">
      <c r="A80" s="56">
        <v>45717</v>
      </c>
      <c r="B80" s="56">
        <v>45900</v>
      </c>
      <c r="C80" s="57" t="s">
        <v>32</v>
      </c>
      <c r="D80" s="6" t="s">
        <v>14</v>
      </c>
      <c r="E80" s="19" t="s">
        <v>35</v>
      </c>
      <c r="F80" s="7" t="s">
        <v>15</v>
      </c>
      <c r="G80" s="71" t="s">
        <v>274</v>
      </c>
      <c r="H80" s="71">
        <v>653989349</v>
      </c>
      <c r="I80" s="72" t="s">
        <v>275</v>
      </c>
      <c r="J80" s="71" t="s">
        <v>274</v>
      </c>
      <c r="K80" s="71" t="s">
        <v>274</v>
      </c>
      <c r="L80" s="71">
        <v>653989349</v>
      </c>
      <c r="M80" s="61"/>
      <c r="N80" s="73"/>
      <c r="O80" s="74"/>
      <c r="P80" s="75"/>
      <c r="Q80" s="74"/>
      <c r="R80" s="75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</row>
    <row r="81" spans="1:45" ht="12.75">
      <c r="A81" s="56">
        <v>45809</v>
      </c>
      <c r="B81" s="56">
        <v>45900</v>
      </c>
      <c r="C81" s="57" t="s">
        <v>59</v>
      </c>
      <c r="D81" s="6" t="s">
        <v>14</v>
      </c>
      <c r="E81" s="19" t="s">
        <v>35</v>
      </c>
      <c r="F81" s="7" t="s">
        <v>15</v>
      </c>
      <c r="G81" s="71" t="s">
        <v>276</v>
      </c>
      <c r="H81" s="71">
        <v>600410358</v>
      </c>
      <c r="I81" s="72" t="s">
        <v>277</v>
      </c>
      <c r="J81" s="71" t="s">
        <v>276</v>
      </c>
      <c r="K81" s="71" t="s">
        <v>276</v>
      </c>
      <c r="L81" s="71">
        <v>600410358</v>
      </c>
      <c r="M81" s="61"/>
      <c r="N81" s="73"/>
      <c r="O81" s="74"/>
      <c r="P81" s="75"/>
      <c r="Q81" s="74"/>
      <c r="R81" s="75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</row>
    <row r="82" spans="1:45" ht="12.75">
      <c r="A82" s="56">
        <v>45809</v>
      </c>
      <c r="B82" s="56">
        <v>45900</v>
      </c>
      <c r="C82" s="57" t="s">
        <v>59</v>
      </c>
      <c r="D82" s="6" t="s">
        <v>14</v>
      </c>
      <c r="E82" s="19" t="s">
        <v>35</v>
      </c>
      <c r="F82" s="7" t="s">
        <v>15</v>
      </c>
      <c r="G82" s="71" t="s">
        <v>278</v>
      </c>
      <c r="H82" s="71">
        <v>605636736</v>
      </c>
      <c r="I82" s="72" t="s">
        <v>279</v>
      </c>
      <c r="J82" s="77" t="s">
        <v>280</v>
      </c>
      <c r="K82" s="71" t="s">
        <v>278</v>
      </c>
      <c r="L82" s="71">
        <v>605636736</v>
      </c>
      <c r="M82" s="61"/>
      <c r="N82" s="73"/>
      <c r="O82" s="74"/>
      <c r="P82" s="75"/>
      <c r="Q82" s="74"/>
      <c r="R82" s="75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</row>
    <row r="83" spans="1:45" ht="12.75">
      <c r="A83" s="56">
        <v>45809</v>
      </c>
      <c r="B83" s="56">
        <v>45900</v>
      </c>
      <c r="C83" s="57" t="s">
        <v>59</v>
      </c>
      <c r="D83" s="6" t="s">
        <v>14</v>
      </c>
      <c r="E83" s="19" t="s">
        <v>35</v>
      </c>
      <c r="F83" s="7" t="s">
        <v>15</v>
      </c>
      <c r="G83" s="71" t="s">
        <v>281</v>
      </c>
      <c r="H83" s="71">
        <v>525554544836</v>
      </c>
      <c r="I83" s="72" t="s">
        <v>282</v>
      </c>
      <c r="J83" s="71" t="s">
        <v>283</v>
      </c>
      <c r="K83" s="71" t="s">
        <v>284</v>
      </c>
      <c r="L83" s="71">
        <v>525554544836</v>
      </c>
      <c r="M83" s="61"/>
      <c r="N83" s="73"/>
      <c r="O83" s="74"/>
      <c r="P83" s="75"/>
      <c r="Q83" s="74"/>
      <c r="R83" s="75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</row>
    <row r="84" spans="1:45" ht="12.75">
      <c r="A84" s="66">
        <v>45809</v>
      </c>
      <c r="B84" s="66">
        <v>45900</v>
      </c>
      <c r="C84" s="67" t="s">
        <v>59</v>
      </c>
      <c r="D84" s="6" t="s">
        <v>14</v>
      </c>
      <c r="E84" s="19" t="s">
        <v>35</v>
      </c>
      <c r="F84" s="7" t="s">
        <v>35</v>
      </c>
      <c r="G84" s="79" t="s">
        <v>285</v>
      </c>
      <c r="H84" s="79">
        <v>616023013</v>
      </c>
      <c r="I84" s="80" t="s">
        <v>286</v>
      </c>
      <c r="J84" s="79" t="s">
        <v>287</v>
      </c>
      <c r="K84" s="79" t="s">
        <v>288</v>
      </c>
      <c r="L84" s="79">
        <v>616023013</v>
      </c>
      <c r="M84" s="60" t="s">
        <v>289</v>
      </c>
      <c r="N84" s="78"/>
      <c r="O84" s="81"/>
      <c r="P84" s="82"/>
      <c r="Q84" s="81"/>
      <c r="R84" s="82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</row>
    <row r="85" spans="1:45" ht="12.75">
      <c r="A85" s="56">
        <v>45809</v>
      </c>
      <c r="B85" s="56">
        <v>45900</v>
      </c>
      <c r="C85" s="57" t="s">
        <v>59</v>
      </c>
      <c r="D85" s="6" t="s">
        <v>14</v>
      </c>
      <c r="E85" s="19" t="s">
        <v>35</v>
      </c>
      <c r="F85" s="7" t="s">
        <v>15</v>
      </c>
      <c r="G85" s="71" t="s">
        <v>290</v>
      </c>
      <c r="H85" s="71">
        <v>650917191</v>
      </c>
      <c r="I85" s="72" t="s">
        <v>291</v>
      </c>
      <c r="J85" s="71" t="s">
        <v>292</v>
      </c>
      <c r="K85" s="71" t="s">
        <v>293</v>
      </c>
      <c r="L85" s="71">
        <v>650917191</v>
      </c>
      <c r="M85" s="61"/>
      <c r="N85" s="73"/>
      <c r="O85" s="74"/>
      <c r="P85" s="75"/>
      <c r="Q85" s="74"/>
      <c r="R85" s="75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</row>
    <row r="86" spans="1:45" ht="15">
      <c r="A86" s="84">
        <v>45566</v>
      </c>
      <c r="B86" s="85" t="s">
        <v>294</v>
      </c>
      <c r="C86" s="86" t="s">
        <v>13</v>
      </c>
      <c r="D86" s="6" t="s">
        <v>14</v>
      </c>
      <c r="E86" s="19" t="s">
        <v>35</v>
      </c>
      <c r="F86" s="7" t="s">
        <v>15</v>
      </c>
      <c r="G86" s="86" t="s">
        <v>295</v>
      </c>
      <c r="H86" s="87">
        <v>669355877</v>
      </c>
      <c r="I86" s="87" t="s">
        <v>296</v>
      </c>
      <c r="J86" s="88" t="s">
        <v>297</v>
      </c>
      <c r="K86" s="86" t="s">
        <v>295</v>
      </c>
      <c r="L86" s="87">
        <v>669355877</v>
      </c>
      <c r="M86" s="89"/>
      <c r="N86" s="47"/>
      <c r="O86" s="15"/>
      <c r="P86" s="15"/>
      <c r="Q86" s="15"/>
      <c r="R86" s="15"/>
      <c r="S86" s="15"/>
      <c r="T86" s="15"/>
      <c r="U86" s="16"/>
      <c r="V86" s="17"/>
      <c r="W86" s="16"/>
      <c r="X86" s="17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</row>
    <row r="87" spans="1:45" ht="12.75">
      <c r="A87" s="84">
        <v>45566</v>
      </c>
      <c r="B87" s="85" t="s">
        <v>294</v>
      </c>
      <c r="C87" s="86" t="s">
        <v>13</v>
      </c>
      <c r="D87" s="6" t="s">
        <v>14</v>
      </c>
      <c r="E87" s="19" t="s">
        <v>35</v>
      </c>
      <c r="F87" s="7" t="s">
        <v>15</v>
      </c>
      <c r="G87" s="214" t="s">
        <v>298</v>
      </c>
      <c r="H87" s="215">
        <v>669791704</v>
      </c>
      <c r="I87" s="215" t="s">
        <v>299</v>
      </c>
      <c r="J87" s="219" t="s">
        <v>300</v>
      </c>
      <c r="K87" s="214" t="s">
        <v>298</v>
      </c>
      <c r="L87" s="215">
        <v>669791704</v>
      </c>
      <c r="M87" s="214" t="s">
        <v>301</v>
      </c>
      <c r="N87" s="47"/>
      <c r="O87" s="15"/>
      <c r="P87" s="15"/>
      <c r="Q87" s="15"/>
      <c r="R87" s="15"/>
      <c r="S87" s="15"/>
      <c r="T87" s="15"/>
      <c r="U87" s="16"/>
      <c r="V87" s="17"/>
      <c r="W87" s="16"/>
      <c r="X87" s="17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</row>
    <row r="88" spans="1:45" ht="12.75">
      <c r="A88" s="84">
        <v>45566</v>
      </c>
      <c r="B88" s="85" t="s">
        <v>294</v>
      </c>
      <c r="C88" s="86" t="s">
        <v>13</v>
      </c>
      <c r="D88" s="6" t="s">
        <v>14</v>
      </c>
      <c r="E88" s="19" t="s">
        <v>35</v>
      </c>
      <c r="F88" s="7" t="s">
        <v>15</v>
      </c>
      <c r="G88" s="220"/>
      <c r="H88" s="220"/>
      <c r="I88" s="220"/>
      <c r="J88" s="220"/>
      <c r="K88" s="220"/>
      <c r="L88" s="220"/>
      <c r="M88" s="220"/>
      <c r="N88" s="47"/>
      <c r="O88" s="15"/>
      <c r="P88" s="15"/>
      <c r="Q88" s="15"/>
      <c r="R88" s="15"/>
      <c r="S88" s="15"/>
      <c r="T88" s="15"/>
      <c r="U88" s="16"/>
      <c r="V88" s="17"/>
      <c r="W88" s="16"/>
      <c r="X88" s="17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</row>
    <row r="89" spans="1:45" ht="12.75">
      <c r="A89" s="84">
        <v>45566</v>
      </c>
      <c r="B89" s="85" t="s">
        <v>294</v>
      </c>
      <c r="C89" s="86" t="s">
        <v>13</v>
      </c>
      <c r="D89" s="6" t="s">
        <v>14</v>
      </c>
      <c r="E89" s="19" t="s">
        <v>35</v>
      </c>
      <c r="F89" s="7" t="s">
        <v>15</v>
      </c>
      <c r="G89" s="220"/>
      <c r="H89" s="220"/>
      <c r="I89" s="220"/>
      <c r="J89" s="220"/>
      <c r="K89" s="220"/>
      <c r="L89" s="220"/>
      <c r="M89" s="220"/>
      <c r="N89" s="47"/>
      <c r="O89" s="15"/>
      <c r="P89" s="15"/>
      <c r="Q89" s="15"/>
      <c r="R89" s="15"/>
      <c r="S89" s="15"/>
      <c r="T89" s="15"/>
      <c r="U89" s="16"/>
      <c r="V89" s="17"/>
      <c r="W89" s="16"/>
      <c r="X89" s="17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</row>
    <row r="90" spans="1:45" ht="12.75">
      <c r="A90" s="84">
        <v>45566</v>
      </c>
      <c r="B90" s="85" t="s">
        <v>294</v>
      </c>
      <c r="C90" s="86" t="s">
        <v>13</v>
      </c>
      <c r="D90" s="6" t="s">
        <v>14</v>
      </c>
      <c r="E90" s="19" t="s">
        <v>35</v>
      </c>
      <c r="F90" s="7" t="s">
        <v>15</v>
      </c>
      <c r="G90" s="220"/>
      <c r="H90" s="220"/>
      <c r="I90" s="220"/>
      <c r="J90" s="220"/>
      <c r="K90" s="220"/>
      <c r="L90" s="220"/>
      <c r="M90" s="220"/>
      <c r="N90" s="47"/>
      <c r="O90" s="15"/>
      <c r="P90" s="15"/>
      <c r="Q90" s="15"/>
      <c r="R90" s="15"/>
      <c r="S90" s="15"/>
      <c r="T90" s="15"/>
      <c r="U90" s="16"/>
      <c r="V90" s="17"/>
      <c r="W90" s="16"/>
      <c r="X90" s="17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</row>
    <row r="91" spans="1:45" ht="12.75">
      <c r="A91" s="84">
        <v>45566</v>
      </c>
      <c r="B91" s="85" t="s">
        <v>294</v>
      </c>
      <c r="C91" s="86" t="s">
        <v>13</v>
      </c>
      <c r="D91" s="6" t="s">
        <v>14</v>
      </c>
      <c r="E91" s="19" t="s">
        <v>35</v>
      </c>
      <c r="F91" s="7" t="s">
        <v>15</v>
      </c>
      <c r="G91" s="86" t="s">
        <v>302</v>
      </c>
      <c r="H91" s="87">
        <v>666199508</v>
      </c>
      <c r="I91" s="87" t="s">
        <v>303</v>
      </c>
      <c r="J91" s="86" t="s">
        <v>304</v>
      </c>
      <c r="K91" s="86" t="s">
        <v>302</v>
      </c>
      <c r="L91" s="87">
        <v>666199508</v>
      </c>
      <c r="M91" s="89"/>
      <c r="N91" s="47"/>
      <c r="O91" s="15"/>
      <c r="P91" s="15"/>
      <c r="Q91" s="15"/>
      <c r="R91" s="15"/>
      <c r="S91" s="15"/>
      <c r="T91" s="15"/>
      <c r="U91" s="16"/>
      <c r="V91" s="17"/>
      <c r="W91" s="16"/>
      <c r="X91" s="17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</row>
    <row r="92" spans="1:45" ht="25.5">
      <c r="A92" s="84">
        <v>45566</v>
      </c>
      <c r="B92" s="85" t="s">
        <v>294</v>
      </c>
      <c r="C92" s="86" t="s">
        <v>13</v>
      </c>
      <c r="D92" s="6" t="s">
        <v>14</v>
      </c>
      <c r="E92" s="19" t="s">
        <v>35</v>
      </c>
      <c r="F92" s="7" t="s">
        <v>15</v>
      </c>
      <c r="G92" s="86" t="s">
        <v>305</v>
      </c>
      <c r="H92" s="87">
        <v>615153706</v>
      </c>
      <c r="I92" s="204" t="s">
        <v>306</v>
      </c>
      <c r="J92" s="90" t="s">
        <v>307</v>
      </c>
      <c r="K92" s="86" t="s">
        <v>305</v>
      </c>
      <c r="L92" s="87">
        <v>615153706</v>
      </c>
      <c r="M92" s="89" t="s">
        <v>308</v>
      </c>
      <c r="N92" s="47"/>
      <c r="O92" s="15"/>
      <c r="P92" s="15"/>
      <c r="Q92" s="15"/>
      <c r="R92" s="15"/>
      <c r="S92" s="15"/>
      <c r="T92" s="15"/>
      <c r="U92" s="16"/>
      <c r="V92" s="17"/>
      <c r="W92" s="16"/>
      <c r="X92" s="17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</row>
    <row r="93" spans="1:45" ht="25.5">
      <c r="A93" s="84">
        <v>45566</v>
      </c>
      <c r="B93" s="85" t="s">
        <v>294</v>
      </c>
      <c r="C93" s="86" t="s">
        <v>13</v>
      </c>
      <c r="D93" s="6" t="s">
        <v>14</v>
      </c>
      <c r="E93" s="19" t="s">
        <v>35</v>
      </c>
      <c r="F93" s="7" t="s">
        <v>15</v>
      </c>
      <c r="G93" s="86" t="s">
        <v>309</v>
      </c>
      <c r="H93" s="87">
        <v>651512418</v>
      </c>
      <c r="I93" s="204" t="s">
        <v>310</v>
      </c>
      <c r="J93" s="86" t="s">
        <v>311</v>
      </c>
      <c r="K93" s="86" t="s">
        <v>309</v>
      </c>
      <c r="L93" s="87">
        <v>651512418</v>
      </c>
      <c r="M93" s="89" t="s">
        <v>312</v>
      </c>
      <c r="N93" s="47"/>
      <c r="O93" s="15"/>
      <c r="P93" s="15"/>
      <c r="Q93" s="15"/>
      <c r="R93" s="15"/>
      <c r="S93" s="15"/>
      <c r="T93" s="15"/>
      <c r="U93" s="16"/>
      <c r="V93" s="17"/>
      <c r="W93" s="16"/>
      <c r="X93" s="17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</row>
    <row r="94" spans="1:45" ht="12.75">
      <c r="A94" s="84">
        <v>45566</v>
      </c>
      <c r="B94" s="85" t="s">
        <v>294</v>
      </c>
      <c r="C94" s="86" t="s">
        <v>13</v>
      </c>
      <c r="D94" s="6" t="s">
        <v>14</v>
      </c>
      <c r="E94" s="19" t="s">
        <v>35</v>
      </c>
      <c r="F94" s="7" t="s">
        <v>15</v>
      </c>
      <c r="G94" s="86" t="s">
        <v>313</v>
      </c>
      <c r="H94" s="87">
        <v>602542518</v>
      </c>
      <c r="I94" s="87" t="s">
        <v>314</v>
      </c>
      <c r="J94" s="86" t="s">
        <v>313</v>
      </c>
      <c r="K94" s="86" t="s">
        <v>313</v>
      </c>
      <c r="L94" s="87">
        <v>602542518</v>
      </c>
      <c r="M94" s="89"/>
      <c r="N94" s="47"/>
      <c r="O94" s="15"/>
      <c r="P94" s="15"/>
      <c r="Q94" s="15"/>
      <c r="R94" s="15"/>
      <c r="S94" s="15"/>
      <c r="T94" s="15"/>
      <c r="U94" s="16"/>
      <c r="V94" s="17"/>
      <c r="W94" s="16"/>
      <c r="X94" s="17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</row>
    <row r="95" spans="1:45" ht="12.75">
      <c r="A95" s="84">
        <v>45566</v>
      </c>
      <c r="B95" s="85" t="s">
        <v>294</v>
      </c>
      <c r="C95" s="86" t="s">
        <v>13</v>
      </c>
      <c r="D95" s="6" t="s">
        <v>14</v>
      </c>
      <c r="E95" s="19" t="s">
        <v>35</v>
      </c>
      <c r="F95" s="7" t="s">
        <v>15</v>
      </c>
      <c r="G95" s="86" t="s">
        <v>315</v>
      </c>
      <c r="H95" s="87">
        <v>624837379</v>
      </c>
      <c r="I95" s="87" t="s">
        <v>316</v>
      </c>
      <c r="J95" s="86" t="s">
        <v>315</v>
      </c>
      <c r="K95" s="86" t="s">
        <v>315</v>
      </c>
      <c r="L95" s="87">
        <v>624837379</v>
      </c>
      <c r="M95" s="89"/>
      <c r="N95" s="47"/>
      <c r="O95" s="15"/>
      <c r="P95" s="15"/>
      <c r="Q95" s="15"/>
      <c r="R95" s="15"/>
      <c r="S95" s="15"/>
      <c r="T95" s="15"/>
      <c r="U95" s="16"/>
      <c r="V95" s="17"/>
      <c r="W95" s="16"/>
      <c r="X95" s="17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</row>
    <row r="96" spans="1:45" ht="12.75">
      <c r="A96" s="84">
        <v>45566</v>
      </c>
      <c r="B96" s="85" t="s">
        <v>294</v>
      </c>
      <c r="C96" s="86" t="s">
        <v>13</v>
      </c>
      <c r="D96" s="6" t="s">
        <v>14</v>
      </c>
      <c r="E96" s="19" t="s">
        <v>35</v>
      </c>
      <c r="F96" s="7" t="s">
        <v>15</v>
      </c>
      <c r="G96" s="86" t="s">
        <v>317</v>
      </c>
      <c r="H96" s="87">
        <f>34635532556</f>
        <v>34635532556</v>
      </c>
      <c r="I96" s="87" t="s">
        <v>318</v>
      </c>
      <c r="J96" s="86" t="s">
        <v>317</v>
      </c>
      <c r="K96" s="86" t="s">
        <v>317</v>
      </c>
      <c r="L96" s="87">
        <f>34635532556</f>
        <v>34635532556</v>
      </c>
      <c r="M96" s="89"/>
      <c r="N96" s="47"/>
      <c r="O96" s="15"/>
      <c r="P96" s="15"/>
      <c r="Q96" s="15"/>
      <c r="R96" s="15"/>
      <c r="S96" s="15"/>
      <c r="T96" s="15"/>
      <c r="U96" s="16"/>
      <c r="V96" s="17"/>
      <c r="W96" s="16"/>
      <c r="X96" s="17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</row>
    <row r="97" spans="1:45" ht="12.75">
      <c r="A97" s="84">
        <v>45566</v>
      </c>
      <c r="B97" s="85" t="s">
        <v>294</v>
      </c>
      <c r="C97" s="86" t="s">
        <v>13</v>
      </c>
      <c r="D97" s="6" t="s">
        <v>14</v>
      </c>
      <c r="E97" s="19" t="s">
        <v>35</v>
      </c>
      <c r="F97" s="7" t="s">
        <v>15</v>
      </c>
      <c r="G97" s="86" t="s">
        <v>319</v>
      </c>
      <c r="H97" s="87">
        <v>605660066</v>
      </c>
      <c r="I97" s="87" t="s">
        <v>320</v>
      </c>
      <c r="J97" s="86" t="s">
        <v>321</v>
      </c>
      <c r="K97" s="86" t="s">
        <v>319</v>
      </c>
      <c r="L97" s="87">
        <v>605660066</v>
      </c>
      <c r="M97" s="89"/>
      <c r="N97" s="47"/>
      <c r="O97" s="15"/>
      <c r="P97" s="15"/>
      <c r="Q97" s="15"/>
      <c r="R97" s="15"/>
      <c r="S97" s="15"/>
      <c r="T97" s="15"/>
      <c r="U97" s="16"/>
      <c r="V97" s="17"/>
      <c r="W97" s="16"/>
      <c r="X97" s="17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</row>
    <row r="98" spans="1:45" ht="12.75">
      <c r="A98" s="84">
        <v>45566</v>
      </c>
      <c r="B98" s="85" t="s">
        <v>294</v>
      </c>
      <c r="C98" s="86" t="s">
        <v>13</v>
      </c>
      <c r="D98" s="6" t="s">
        <v>14</v>
      </c>
      <c r="E98" s="19" t="s">
        <v>35</v>
      </c>
      <c r="F98" s="7" t="s">
        <v>15</v>
      </c>
      <c r="G98" s="86" t="s">
        <v>322</v>
      </c>
      <c r="H98" s="87">
        <v>619826567</v>
      </c>
      <c r="I98" s="87" t="s">
        <v>323</v>
      </c>
      <c r="J98" s="86" t="s">
        <v>322</v>
      </c>
      <c r="K98" s="86" t="s">
        <v>322</v>
      </c>
      <c r="L98" s="87">
        <v>619826567</v>
      </c>
      <c r="M98" s="89"/>
      <c r="N98" s="47"/>
      <c r="O98" s="15"/>
      <c r="P98" s="15"/>
      <c r="Q98" s="15"/>
      <c r="R98" s="15"/>
      <c r="S98" s="15"/>
      <c r="T98" s="15"/>
      <c r="U98" s="16"/>
      <c r="V98" s="17"/>
      <c r="W98" s="16"/>
      <c r="X98" s="17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</row>
    <row r="99" spans="1:45" ht="25.5">
      <c r="A99" s="84">
        <v>45566</v>
      </c>
      <c r="B99" s="85" t="s">
        <v>294</v>
      </c>
      <c r="C99" s="86" t="s">
        <v>13</v>
      </c>
      <c r="D99" s="6" t="s">
        <v>14</v>
      </c>
      <c r="E99" s="19" t="s">
        <v>35</v>
      </c>
      <c r="F99" s="7" t="s">
        <v>15</v>
      </c>
      <c r="G99" s="86" t="s">
        <v>324</v>
      </c>
      <c r="H99" s="87">
        <v>673676888</v>
      </c>
      <c r="I99" s="204" t="s">
        <v>325</v>
      </c>
      <c r="J99" s="86" t="s">
        <v>326</v>
      </c>
      <c r="K99" s="86" t="s">
        <v>324</v>
      </c>
      <c r="L99" s="87">
        <v>673676888</v>
      </c>
      <c r="M99" s="89"/>
      <c r="N99" s="47"/>
      <c r="O99" s="15"/>
      <c r="P99" s="15"/>
      <c r="Q99" s="15"/>
      <c r="R99" s="15"/>
      <c r="S99" s="15"/>
      <c r="T99" s="15"/>
      <c r="U99" s="16"/>
      <c r="V99" s="17"/>
      <c r="W99" s="16"/>
      <c r="X99" s="17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</row>
    <row r="100" spans="1:45" ht="12.75">
      <c r="A100" s="84">
        <v>45566</v>
      </c>
      <c r="B100" s="85" t="s">
        <v>294</v>
      </c>
      <c r="C100" s="86" t="s">
        <v>13</v>
      </c>
      <c r="D100" s="6" t="s">
        <v>14</v>
      </c>
      <c r="E100" s="19" t="s">
        <v>35</v>
      </c>
      <c r="F100" s="7" t="s">
        <v>15</v>
      </c>
      <c r="G100" s="86" t="s">
        <v>327</v>
      </c>
      <c r="H100" s="87">
        <v>641019715</v>
      </c>
      <c r="I100" s="87" t="s">
        <v>328</v>
      </c>
      <c r="J100" s="86" t="s">
        <v>327</v>
      </c>
      <c r="K100" s="86" t="s">
        <v>327</v>
      </c>
      <c r="L100" s="87">
        <v>641019715</v>
      </c>
      <c r="M100" s="89"/>
      <c r="N100" s="47"/>
      <c r="O100" s="15"/>
      <c r="P100" s="15"/>
      <c r="Q100" s="15"/>
      <c r="R100" s="15"/>
      <c r="S100" s="15"/>
      <c r="T100" s="15"/>
      <c r="U100" s="16"/>
      <c r="V100" s="17"/>
      <c r="W100" s="16"/>
      <c r="X100" s="17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</row>
    <row r="101" spans="1:45" ht="12.75">
      <c r="A101" s="84">
        <v>45566</v>
      </c>
      <c r="B101" s="85" t="s">
        <v>294</v>
      </c>
      <c r="C101" s="86" t="s">
        <v>13</v>
      </c>
      <c r="D101" s="6" t="s">
        <v>14</v>
      </c>
      <c r="E101" s="19" t="s">
        <v>35</v>
      </c>
      <c r="F101" s="7" t="s">
        <v>15</v>
      </c>
      <c r="G101" s="86" t="s">
        <v>329</v>
      </c>
      <c r="H101" s="87">
        <v>691272042</v>
      </c>
      <c r="I101" s="87" t="s">
        <v>330</v>
      </c>
      <c r="J101" s="86" t="s">
        <v>329</v>
      </c>
      <c r="K101" s="86" t="s">
        <v>329</v>
      </c>
      <c r="L101" s="87">
        <v>691272042</v>
      </c>
      <c r="M101" s="91"/>
      <c r="N101" s="47"/>
      <c r="O101" s="15"/>
      <c r="P101" s="15"/>
      <c r="Q101" s="15"/>
      <c r="R101" s="15"/>
      <c r="S101" s="15"/>
      <c r="T101" s="15"/>
      <c r="U101" s="16"/>
      <c r="V101" s="17"/>
      <c r="W101" s="16"/>
      <c r="X101" s="17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</row>
    <row r="102" spans="1:45" ht="12.75">
      <c r="A102" s="84">
        <v>45566</v>
      </c>
      <c r="B102" s="85" t="s">
        <v>294</v>
      </c>
      <c r="C102" s="86" t="s">
        <v>13</v>
      </c>
      <c r="D102" s="6" t="s">
        <v>14</v>
      </c>
      <c r="E102" s="19" t="s">
        <v>35</v>
      </c>
      <c r="F102" s="7" t="s">
        <v>15</v>
      </c>
      <c r="G102" s="86" t="s">
        <v>331</v>
      </c>
      <c r="H102" s="86">
        <v>621083679</v>
      </c>
      <c r="I102" s="87" t="s">
        <v>332</v>
      </c>
      <c r="J102" s="86" t="s">
        <v>331</v>
      </c>
      <c r="K102" s="86" t="s">
        <v>331</v>
      </c>
      <c r="L102" s="86">
        <v>621083679</v>
      </c>
      <c r="M102" s="91"/>
      <c r="O102" s="92"/>
      <c r="P102" s="92"/>
      <c r="Q102" s="92"/>
      <c r="R102" s="92"/>
      <c r="S102" s="92"/>
      <c r="T102" s="92"/>
      <c r="U102" s="93"/>
      <c r="V102" s="94"/>
      <c r="W102" s="93"/>
      <c r="X102" s="94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</row>
    <row r="103" spans="1:45" ht="12.75">
      <c r="A103" s="84">
        <v>45566</v>
      </c>
      <c r="B103" s="85" t="s">
        <v>294</v>
      </c>
      <c r="C103" s="86" t="s">
        <v>13</v>
      </c>
      <c r="D103" s="6" t="s">
        <v>14</v>
      </c>
      <c r="E103" s="19" t="s">
        <v>35</v>
      </c>
      <c r="F103" s="7" t="s">
        <v>15</v>
      </c>
      <c r="G103" s="86" t="s">
        <v>333</v>
      </c>
      <c r="H103" s="86">
        <v>619005920</v>
      </c>
      <c r="I103" s="87" t="s">
        <v>334</v>
      </c>
      <c r="J103" s="86" t="s">
        <v>335</v>
      </c>
      <c r="K103" s="86" t="s">
        <v>333</v>
      </c>
      <c r="L103" s="86">
        <v>619005920</v>
      </c>
      <c r="M103" s="91"/>
      <c r="O103" s="92"/>
      <c r="P103" s="92"/>
      <c r="Q103" s="92"/>
      <c r="R103" s="92"/>
      <c r="S103" s="92"/>
      <c r="T103" s="92"/>
      <c r="U103" s="93"/>
      <c r="V103" s="94"/>
      <c r="W103" s="93"/>
      <c r="X103" s="94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</row>
    <row r="104" spans="1:45" ht="12.75">
      <c r="A104" s="84">
        <v>45566</v>
      </c>
      <c r="B104" s="85" t="s">
        <v>294</v>
      </c>
      <c r="C104" s="86" t="s">
        <v>13</v>
      </c>
      <c r="D104" s="6" t="s">
        <v>14</v>
      </c>
      <c r="E104" s="19" t="s">
        <v>35</v>
      </c>
      <c r="F104" s="7" t="s">
        <v>15</v>
      </c>
      <c r="G104" s="86" t="s">
        <v>336</v>
      </c>
      <c r="H104" s="86">
        <v>646866587</v>
      </c>
      <c r="I104" s="87" t="s">
        <v>337</v>
      </c>
      <c r="J104" s="86" t="s">
        <v>338</v>
      </c>
      <c r="K104" s="86" t="s">
        <v>336</v>
      </c>
      <c r="L104" s="86">
        <v>646866587</v>
      </c>
      <c r="M104" s="91"/>
      <c r="N104" s="47"/>
      <c r="O104" s="15"/>
      <c r="P104" s="15"/>
      <c r="Q104" s="15"/>
      <c r="R104" s="15"/>
      <c r="S104" s="15"/>
      <c r="T104" s="15"/>
      <c r="U104" s="16"/>
      <c r="V104" s="17"/>
      <c r="W104" s="16"/>
      <c r="X104" s="17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</row>
    <row r="105" spans="1:45" ht="12.75">
      <c r="A105" s="84">
        <v>45566</v>
      </c>
      <c r="B105" s="85" t="s">
        <v>294</v>
      </c>
      <c r="C105" s="86" t="s">
        <v>13</v>
      </c>
      <c r="D105" s="6" t="s">
        <v>14</v>
      </c>
      <c r="E105" s="19" t="s">
        <v>35</v>
      </c>
      <c r="F105" s="7" t="s">
        <v>15</v>
      </c>
      <c r="G105" s="86" t="s">
        <v>339</v>
      </c>
      <c r="H105" s="87">
        <v>722875660</v>
      </c>
      <c r="I105" s="87" t="s">
        <v>340</v>
      </c>
      <c r="J105" s="86" t="s">
        <v>341</v>
      </c>
      <c r="K105" s="86" t="s">
        <v>339</v>
      </c>
      <c r="L105" s="87">
        <v>722875660</v>
      </c>
      <c r="M105" s="89"/>
      <c r="N105" s="47"/>
      <c r="O105" s="15"/>
      <c r="P105" s="15"/>
      <c r="Q105" s="15"/>
      <c r="R105" s="15"/>
      <c r="S105" s="15"/>
      <c r="T105" s="15"/>
      <c r="U105" s="16"/>
      <c r="V105" s="17"/>
      <c r="W105" s="16"/>
      <c r="X105" s="17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</row>
    <row r="106" spans="1:45" ht="15.75" customHeight="1">
      <c r="A106" s="84">
        <v>45566</v>
      </c>
      <c r="B106" s="85" t="s">
        <v>294</v>
      </c>
      <c r="C106" s="86" t="s">
        <v>13</v>
      </c>
      <c r="D106" s="95" t="s">
        <v>342</v>
      </c>
      <c r="E106" s="19" t="s">
        <v>35</v>
      </c>
      <c r="F106" s="7" t="s">
        <v>15</v>
      </c>
      <c r="G106" s="86" t="s">
        <v>343</v>
      </c>
      <c r="H106" s="87">
        <v>933777994</v>
      </c>
      <c r="I106" s="87" t="s">
        <v>344</v>
      </c>
      <c r="J106" s="86" t="s">
        <v>345</v>
      </c>
      <c r="K106" s="86" t="s">
        <v>346</v>
      </c>
      <c r="L106" s="87">
        <v>933777994</v>
      </c>
      <c r="M106" s="96" t="s">
        <v>347</v>
      </c>
      <c r="N106" s="47"/>
      <c r="O106" s="97"/>
      <c r="P106" s="97"/>
      <c r="Q106" s="98"/>
      <c r="R106" s="99"/>
      <c r="S106" s="97"/>
      <c r="T106" s="97"/>
      <c r="U106" s="97"/>
      <c r="V106" s="97"/>
      <c r="W106" s="97"/>
      <c r="X106" s="97"/>
      <c r="Y106" s="97"/>
      <c r="Z106" s="97"/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97"/>
    </row>
    <row r="107" spans="1:45" ht="15">
      <c r="A107" s="84">
        <v>45566</v>
      </c>
      <c r="B107" s="85" t="s">
        <v>294</v>
      </c>
      <c r="C107" s="86" t="s">
        <v>13</v>
      </c>
      <c r="D107" s="85" t="s">
        <v>246</v>
      </c>
      <c r="E107" s="19" t="s">
        <v>35</v>
      </c>
      <c r="F107" s="7" t="s">
        <v>15</v>
      </c>
      <c r="G107" s="86" t="s">
        <v>348</v>
      </c>
      <c r="H107" s="87">
        <v>607630942</v>
      </c>
      <c r="I107" s="87" t="s">
        <v>349</v>
      </c>
      <c r="J107" s="86" t="s">
        <v>348</v>
      </c>
      <c r="K107" s="88" t="s">
        <v>348</v>
      </c>
      <c r="L107" s="87">
        <v>607630942</v>
      </c>
      <c r="M107" s="89"/>
      <c r="N107" s="47"/>
      <c r="O107" s="15"/>
      <c r="P107" s="15"/>
      <c r="Q107" s="15"/>
      <c r="R107" s="15"/>
      <c r="S107" s="15"/>
      <c r="T107" s="15"/>
      <c r="U107" s="16"/>
      <c r="V107" s="17"/>
      <c r="W107" s="16"/>
      <c r="X107" s="17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</row>
    <row r="108" spans="1:45" ht="15">
      <c r="A108" s="84">
        <v>45566</v>
      </c>
      <c r="B108" s="85" t="s">
        <v>294</v>
      </c>
      <c r="C108" s="86" t="s">
        <v>13</v>
      </c>
      <c r="D108" s="6" t="s">
        <v>14</v>
      </c>
      <c r="E108" s="19" t="s">
        <v>35</v>
      </c>
      <c r="F108" s="7" t="s">
        <v>15</v>
      </c>
      <c r="G108" s="86" t="s">
        <v>350</v>
      </c>
      <c r="H108" s="87">
        <v>603633065</v>
      </c>
      <c r="I108" s="87" t="s">
        <v>351</v>
      </c>
      <c r="J108" s="86" t="s">
        <v>350</v>
      </c>
      <c r="K108" s="88" t="s">
        <v>350</v>
      </c>
      <c r="L108" s="87">
        <v>603633065</v>
      </c>
      <c r="M108" s="89"/>
      <c r="N108" s="47"/>
      <c r="O108" s="15"/>
      <c r="P108" s="15"/>
      <c r="Q108" s="15"/>
      <c r="R108" s="15"/>
      <c r="S108" s="15"/>
      <c r="T108" s="15"/>
      <c r="U108" s="16"/>
      <c r="V108" s="17"/>
      <c r="W108" s="16"/>
      <c r="X108" s="17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</row>
    <row r="109" spans="1:45" ht="15">
      <c r="A109" s="84">
        <v>45566</v>
      </c>
      <c r="B109" s="85" t="s">
        <v>294</v>
      </c>
      <c r="C109" s="86" t="s">
        <v>13</v>
      </c>
      <c r="D109" s="6" t="s">
        <v>14</v>
      </c>
      <c r="E109" s="19" t="s">
        <v>35</v>
      </c>
      <c r="F109" s="7" t="s">
        <v>15</v>
      </c>
      <c r="G109" s="86" t="s">
        <v>352</v>
      </c>
      <c r="H109" s="87">
        <f>5511985529116</f>
        <v>5511985529116</v>
      </c>
      <c r="I109" s="87" t="s">
        <v>353</v>
      </c>
      <c r="J109" s="86" t="s">
        <v>352</v>
      </c>
      <c r="K109" s="88" t="s">
        <v>352</v>
      </c>
      <c r="L109" s="87">
        <f>5511985529116</f>
        <v>5511985529116</v>
      </c>
      <c r="M109" s="89"/>
      <c r="N109" s="47"/>
      <c r="O109" s="15"/>
      <c r="P109" s="15"/>
      <c r="Q109" s="15"/>
      <c r="R109" s="15"/>
      <c r="S109" s="15"/>
      <c r="T109" s="15"/>
      <c r="U109" s="16"/>
      <c r="V109" s="17"/>
      <c r="W109" s="16"/>
      <c r="X109" s="17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</row>
    <row r="110" spans="1:45" ht="12.75">
      <c r="A110" s="84">
        <v>45566</v>
      </c>
      <c r="B110" s="85" t="s">
        <v>294</v>
      </c>
      <c r="C110" s="86" t="s">
        <v>13</v>
      </c>
      <c r="D110" s="6" t="s">
        <v>14</v>
      </c>
      <c r="E110" s="19" t="s">
        <v>35</v>
      </c>
      <c r="F110" s="7" t="s">
        <v>15</v>
      </c>
      <c r="G110" s="86" t="s">
        <v>354</v>
      </c>
      <c r="H110" s="86">
        <v>722222773</v>
      </c>
      <c r="I110" s="87" t="s">
        <v>355</v>
      </c>
      <c r="J110" s="86" t="s">
        <v>356</v>
      </c>
      <c r="K110" s="86" t="s">
        <v>354</v>
      </c>
      <c r="L110" s="86">
        <v>722222773</v>
      </c>
      <c r="M110" s="96"/>
      <c r="O110" s="92"/>
      <c r="P110" s="92"/>
      <c r="Q110" s="92"/>
      <c r="R110" s="92"/>
      <c r="S110" s="92"/>
      <c r="T110" s="92"/>
      <c r="U110" s="93"/>
      <c r="V110" s="94"/>
      <c r="W110" s="93"/>
      <c r="X110" s="94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</row>
    <row r="111" spans="1:45" ht="12.75">
      <c r="A111" s="84">
        <v>45566</v>
      </c>
      <c r="B111" s="85" t="s">
        <v>294</v>
      </c>
      <c r="C111" s="86" t="s">
        <v>13</v>
      </c>
      <c r="D111" s="6" t="s">
        <v>14</v>
      </c>
      <c r="E111" s="19" t="s">
        <v>35</v>
      </c>
      <c r="F111" s="7" t="s">
        <v>15</v>
      </c>
      <c r="G111" s="86" t="s">
        <v>357</v>
      </c>
      <c r="H111" s="86">
        <v>693525647</v>
      </c>
      <c r="I111" s="87" t="s">
        <v>358</v>
      </c>
      <c r="J111" s="86"/>
      <c r="K111" s="86" t="s">
        <v>357</v>
      </c>
      <c r="L111" s="86">
        <v>693525647</v>
      </c>
      <c r="M111" s="91"/>
      <c r="N111" s="47"/>
      <c r="O111" s="15"/>
      <c r="P111" s="15"/>
      <c r="Q111" s="15"/>
      <c r="R111" s="15"/>
      <c r="S111" s="15"/>
      <c r="T111" s="15"/>
      <c r="U111" s="16"/>
      <c r="V111" s="17"/>
      <c r="W111" s="16"/>
      <c r="X111" s="17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</row>
    <row r="112" spans="1:45" ht="12.75">
      <c r="A112" s="84">
        <v>45566</v>
      </c>
      <c r="B112" s="85" t="s">
        <v>294</v>
      </c>
      <c r="C112" s="86" t="s">
        <v>13</v>
      </c>
      <c r="D112" s="6" t="s">
        <v>14</v>
      </c>
      <c r="E112" s="19" t="s">
        <v>35</v>
      </c>
      <c r="F112" s="7" t="s">
        <v>15</v>
      </c>
      <c r="G112" s="86" t="s">
        <v>359</v>
      </c>
      <c r="H112" s="87">
        <v>684603210</v>
      </c>
      <c r="I112" s="87" t="s">
        <v>360</v>
      </c>
      <c r="J112" s="86" t="s">
        <v>361</v>
      </c>
      <c r="K112" s="86" t="s">
        <v>359</v>
      </c>
      <c r="L112" s="87">
        <v>684603210</v>
      </c>
      <c r="M112" s="96"/>
      <c r="N112" s="47"/>
      <c r="O112" s="15"/>
      <c r="P112" s="15"/>
      <c r="Q112" s="15"/>
      <c r="R112" s="15"/>
      <c r="S112" s="15"/>
      <c r="T112" s="15"/>
      <c r="U112" s="16"/>
      <c r="V112" s="17"/>
      <c r="W112" s="16"/>
      <c r="X112" s="17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</row>
    <row r="113" spans="1:45" ht="25.5">
      <c r="A113" s="84">
        <v>45566</v>
      </c>
      <c r="B113" s="85" t="s">
        <v>294</v>
      </c>
      <c r="C113" s="86" t="s">
        <v>13</v>
      </c>
      <c r="D113" s="6" t="s">
        <v>14</v>
      </c>
      <c r="E113" s="19" t="s">
        <v>35</v>
      </c>
      <c r="F113" s="7" t="s">
        <v>15</v>
      </c>
      <c r="G113" s="86" t="s">
        <v>362</v>
      </c>
      <c r="H113" s="87">
        <v>689645950</v>
      </c>
      <c r="I113" s="204" t="s">
        <v>363</v>
      </c>
      <c r="J113" s="86" t="s">
        <v>364</v>
      </c>
      <c r="K113" s="86" t="s">
        <v>365</v>
      </c>
      <c r="L113" s="87">
        <v>689645950</v>
      </c>
      <c r="M113" s="89"/>
      <c r="N113" s="47"/>
      <c r="O113" s="15"/>
      <c r="P113" s="15"/>
      <c r="Q113" s="15"/>
      <c r="R113" s="15"/>
      <c r="S113" s="15"/>
      <c r="T113" s="15"/>
      <c r="U113" s="16"/>
      <c r="V113" s="17"/>
      <c r="W113" s="16"/>
      <c r="X113" s="17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</row>
    <row r="114" spans="1:45" ht="12.75">
      <c r="A114" s="84">
        <v>45566</v>
      </c>
      <c r="B114" s="85" t="s">
        <v>294</v>
      </c>
      <c r="C114" s="86" t="s">
        <v>13</v>
      </c>
      <c r="D114" s="6" t="s">
        <v>14</v>
      </c>
      <c r="E114" s="19" t="s">
        <v>35</v>
      </c>
      <c r="F114" s="7" t="s">
        <v>15</v>
      </c>
      <c r="G114" s="86" t="s">
        <v>366</v>
      </c>
      <c r="H114" s="87">
        <v>636183435</v>
      </c>
      <c r="I114" s="87" t="s">
        <v>367</v>
      </c>
      <c r="J114" s="86"/>
      <c r="K114" s="86" t="s">
        <v>366</v>
      </c>
      <c r="L114" s="87">
        <v>636183435</v>
      </c>
      <c r="M114" s="96"/>
      <c r="N114" s="47"/>
      <c r="O114" s="15"/>
      <c r="P114" s="15"/>
      <c r="Q114" s="15"/>
      <c r="R114" s="15"/>
      <c r="S114" s="15"/>
      <c r="T114" s="15"/>
      <c r="U114" s="16"/>
      <c r="V114" s="17"/>
      <c r="W114" s="16"/>
      <c r="X114" s="17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</row>
    <row r="115" spans="1:45" ht="12.75">
      <c r="A115" s="84">
        <v>45748</v>
      </c>
      <c r="B115" s="85" t="s">
        <v>294</v>
      </c>
      <c r="C115" s="86" t="s">
        <v>32</v>
      </c>
      <c r="D115" s="6" t="s">
        <v>14</v>
      </c>
      <c r="E115" s="19" t="s">
        <v>35</v>
      </c>
      <c r="F115" s="7" t="s">
        <v>15</v>
      </c>
      <c r="G115" s="86" t="s">
        <v>368</v>
      </c>
      <c r="H115" s="87">
        <v>615146468</v>
      </c>
      <c r="I115" s="87" t="s">
        <v>369</v>
      </c>
      <c r="J115" s="86" t="s">
        <v>370</v>
      </c>
      <c r="K115" s="86" t="s">
        <v>368</v>
      </c>
      <c r="L115" s="87">
        <v>615146468</v>
      </c>
      <c r="M115" s="96"/>
      <c r="N115" s="47"/>
      <c r="O115" s="15"/>
      <c r="P115" s="15"/>
      <c r="Q115" s="15"/>
      <c r="R115" s="15"/>
      <c r="S115" s="15"/>
      <c r="T115" s="15"/>
      <c r="U115" s="16"/>
      <c r="V115" s="17"/>
      <c r="W115" s="16"/>
      <c r="X115" s="17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</row>
    <row r="116" spans="1:45" ht="12.75">
      <c r="A116" s="100">
        <v>45597</v>
      </c>
      <c r="B116" s="100">
        <v>45961</v>
      </c>
      <c r="C116" s="101" t="s">
        <v>13</v>
      </c>
      <c r="D116" s="6" t="s">
        <v>14</v>
      </c>
      <c r="E116" s="19" t="s">
        <v>35</v>
      </c>
      <c r="F116" s="7" t="s">
        <v>15</v>
      </c>
      <c r="G116" s="101" t="s">
        <v>371</v>
      </c>
      <c r="H116" s="103">
        <v>615178019</v>
      </c>
      <c r="I116" s="103" t="s">
        <v>372</v>
      </c>
      <c r="J116" s="101" t="s">
        <v>373</v>
      </c>
      <c r="K116" s="101" t="s">
        <v>371</v>
      </c>
      <c r="L116" s="103">
        <v>615178019</v>
      </c>
      <c r="M116" s="101" t="s">
        <v>374</v>
      </c>
      <c r="N116" s="47"/>
      <c r="O116" s="15"/>
      <c r="P116" s="15"/>
      <c r="Q116" s="15"/>
      <c r="R116" s="15"/>
      <c r="S116" s="15"/>
      <c r="T116" s="15"/>
      <c r="U116" s="16"/>
      <c r="V116" s="17"/>
      <c r="W116" s="16"/>
      <c r="X116" s="17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</row>
    <row r="117" spans="1:45" ht="12.75">
      <c r="A117" s="100">
        <v>45597</v>
      </c>
      <c r="B117" s="100">
        <v>45961</v>
      </c>
      <c r="C117" s="101" t="s">
        <v>13</v>
      </c>
      <c r="D117" s="102" t="s">
        <v>342</v>
      </c>
      <c r="E117" s="19" t="s">
        <v>35</v>
      </c>
      <c r="F117" s="7" t="s">
        <v>15</v>
      </c>
      <c r="G117" s="101" t="s">
        <v>375</v>
      </c>
      <c r="H117" s="103">
        <v>681049057</v>
      </c>
      <c r="I117" s="103" t="s">
        <v>376</v>
      </c>
      <c r="J117" s="101" t="s">
        <v>377</v>
      </c>
      <c r="K117" s="101" t="s">
        <v>375</v>
      </c>
      <c r="L117" s="103">
        <v>681049057</v>
      </c>
      <c r="M117" s="104"/>
      <c r="N117" s="47"/>
      <c r="O117" s="15"/>
      <c r="P117" s="15"/>
      <c r="Q117" s="15"/>
      <c r="R117" s="15"/>
      <c r="S117" s="15"/>
      <c r="T117" s="15"/>
      <c r="U117" s="16"/>
      <c r="V117" s="17"/>
      <c r="W117" s="16"/>
      <c r="X117" s="17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</row>
    <row r="118" spans="1:45" ht="12.75">
      <c r="A118" s="100">
        <v>45597</v>
      </c>
      <c r="B118" s="100">
        <v>45961</v>
      </c>
      <c r="C118" s="101" t="s">
        <v>13</v>
      </c>
      <c r="D118" s="6" t="s">
        <v>14</v>
      </c>
      <c r="E118" s="19" t="s">
        <v>35</v>
      </c>
      <c r="F118" s="7" t="s">
        <v>15</v>
      </c>
      <c r="G118" s="101" t="s">
        <v>378</v>
      </c>
      <c r="H118" s="103" t="s">
        <v>379</v>
      </c>
      <c r="I118" s="103" t="s">
        <v>380</v>
      </c>
      <c r="J118" s="101" t="s">
        <v>378</v>
      </c>
      <c r="K118" s="101" t="s">
        <v>378</v>
      </c>
      <c r="L118" s="103" t="s">
        <v>379</v>
      </c>
      <c r="M118" s="104"/>
      <c r="N118" s="47"/>
      <c r="O118" s="15"/>
      <c r="P118" s="15"/>
      <c r="Q118" s="15"/>
      <c r="R118" s="15"/>
      <c r="S118" s="15"/>
      <c r="T118" s="15"/>
      <c r="U118" s="16"/>
      <c r="V118" s="17"/>
      <c r="W118" s="16"/>
      <c r="X118" s="17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</row>
    <row r="119" spans="1:45" ht="12.75">
      <c r="A119" s="100">
        <v>45597</v>
      </c>
      <c r="B119" s="100">
        <v>45961</v>
      </c>
      <c r="C119" s="101" t="s">
        <v>13</v>
      </c>
      <c r="D119" s="6" t="s">
        <v>14</v>
      </c>
      <c r="E119" s="19" t="s">
        <v>35</v>
      </c>
      <c r="F119" s="7" t="s">
        <v>15</v>
      </c>
      <c r="G119" s="101" t="s">
        <v>381</v>
      </c>
      <c r="H119" s="103">
        <v>677227206</v>
      </c>
      <c r="I119" s="103" t="s">
        <v>382</v>
      </c>
      <c r="J119" s="101" t="s">
        <v>381</v>
      </c>
      <c r="K119" s="101" t="s">
        <v>381</v>
      </c>
      <c r="L119" s="103">
        <v>677227206</v>
      </c>
      <c r="M119" s="104"/>
      <c r="N119" s="47"/>
      <c r="O119" s="15"/>
      <c r="P119" s="15"/>
      <c r="Q119" s="15"/>
      <c r="R119" s="15"/>
      <c r="S119" s="15"/>
      <c r="T119" s="15"/>
      <c r="U119" s="16"/>
      <c r="V119" s="17"/>
      <c r="W119" s="16"/>
      <c r="X119" s="17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</row>
    <row r="120" spans="1:45" ht="12.75">
      <c r="A120" s="100">
        <v>45597</v>
      </c>
      <c r="B120" s="100">
        <v>45961</v>
      </c>
      <c r="C120" s="101" t="s">
        <v>13</v>
      </c>
      <c r="D120" s="6" t="s">
        <v>14</v>
      </c>
      <c r="E120" s="19" t="s">
        <v>35</v>
      </c>
      <c r="F120" s="7" t="s">
        <v>15</v>
      </c>
      <c r="G120" s="101" t="s">
        <v>383</v>
      </c>
      <c r="H120" s="103">
        <v>644019159</v>
      </c>
      <c r="I120" s="103" t="s">
        <v>384</v>
      </c>
      <c r="J120" s="101" t="s">
        <v>385</v>
      </c>
      <c r="K120" s="101" t="s">
        <v>383</v>
      </c>
      <c r="L120" s="103"/>
      <c r="M120" s="104"/>
      <c r="N120" s="47"/>
      <c r="O120" s="15"/>
      <c r="P120" s="15"/>
      <c r="Q120" s="15"/>
      <c r="R120" s="15"/>
      <c r="S120" s="15"/>
      <c r="T120" s="15"/>
      <c r="U120" s="16"/>
      <c r="V120" s="17"/>
      <c r="W120" s="16"/>
      <c r="X120" s="17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</row>
    <row r="121" spans="1:45" ht="12.75">
      <c r="A121" s="100">
        <v>45597</v>
      </c>
      <c r="B121" s="100">
        <v>45961</v>
      </c>
      <c r="C121" s="101" t="s">
        <v>13</v>
      </c>
      <c r="D121" s="6" t="s">
        <v>14</v>
      </c>
      <c r="E121" s="19" t="s">
        <v>35</v>
      </c>
      <c r="F121" s="7" t="s">
        <v>15</v>
      </c>
      <c r="G121" s="101" t="s">
        <v>386</v>
      </c>
      <c r="H121" s="103">
        <f>351925902378</f>
        <v>351925902378</v>
      </c>
      <c r="I121" s="103" t="s">
        <v>387</v>
      </c>
      <c r="J121" s="101" t="s">
        <v>388</v>
      </c>
      <c r="K121" s="101" t="s">
        <v>386</v>
      </c>
      <c r="L121" s="103"/>
      <c r="M121" s="104"/>
      <c r="N121" s="47"/>
      <c r="O121" s="15"/>
      <c r="P121" s="15"/>
      <c r="Q121" s="15"/>
      <c r="R121" s="15"/>
      <c r="S121" s="15"/>
      <c r="T121" s="15"/>
      <c r="U121" s="16"/>
      <c r="V121" s="17"/>
      <c r="W121" s="16"/>
      <c r="X121" s="17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</row>
    <row r="122" spans="1:45" ht="12.75">
      <c r="A122" s="100">
        <v>45597</v>
      </c>
      <c r="B122" s="100">
        <v>45961</v>
      </c>
      <c r="C122" s="101" t="s">
        <v>13</v>
      </c>
      <c r="D122" s="6" t="s">
        <v>14</v>
      </c>
      <c r="E122" s="19" t="s">
        <v>35</v>
      </c>
      <c r="F122" s="7" t="s">
        <v>15</v>
      </c>
      <c r="G122" s="101" t="s">
        <v>389</v>
      </c>
      <c r="H122" s="103">
        <v>678406292</v>
      </c>
      <c r="I122" s="103" t="s">
        <v>390</v>
      </c>
      <c r="J122" s="101" t="s">
        <v>391</v>
      </c>
      <c r="K122" s="101" t="s">
        <v>389</v>
      </c>
      <c r="L122" s="103">
        <v>678406292</v>
      </c>
      <c r="M122" s="104"/>
      <c r="N122" s="47"/>
      <c r="O122" s="15"/>
      <c r="P122" s="15"/>
      <c r="Q122" s="15"/>
      <c r="R122" s="15"/>
      <c r="S122" s="15"/>
      <c r="T122" s="15"/>
      <c r="U122" s="16"/>
      <c r="V122" s="17"/>
      <c r="W122" s="16"/>
      <c r="X122" s="17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</row>
    <row r="123" spans="1:45" ht="12.75">
      <c r="A123" s="100">
        <v>45597</v>
      </c>
      <c r="B123" s="100">
        <v>45961</v>
      </c>
      <c r="C123" s="101" t="s">
        <v>13</v>
      </c>
      <c r="D123" s="6" t="s">
        <v>14</v>
      </c>
      <c r="E123" s="19" t="s">
        <v>35</v>
      </c>
      <c r="F123" s="7" t="s">
        <v>15</v>
      </c>
      <c r="G123" s="101" t="s">
        <v>392</v>
      </c>
      <c r="H123" s="101">
        <v>601610104</v>
      </c>
      <c r="I123" s="103" t="s">
        <v>393</v>
      </c>
      <c r="J123" s="101" t="s">
        <v>394</v>
      </c>
      <c r="K123" s="101" t="s">
        <v>392</v>
      </c>
      <c r="L123" s="101">
        <v>601610104</v>
      </c>
      <c r="M123" s="104"/>
      <c r="N123" s="47"/>
      <c r="O123" s="15"/>
      <c r="P123" s="15"/>
      <c r="Q123" s="15"/>
      <c r="R123" s="15"/>
      <c r="S123" s="15"/>
      <c r="T123" s="15"/>
      <c r="U123" s="16"/>
      <c r="V123" s="17"/>
      <c r="W123" s="16"/>
      <c r="X123" s="17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</row>
    <row r="124" spans="1:45" ht="12.75">
      <c r="A124" s="100">
        <v>45597</v>
      </c>
      <c r="B124" s="100">
        <v>45961</v>
      </c>
      <c r="C124" s="101" t="s">
        <v>13</v>
      </c>
      <c r="D124" s="6" t="s">
        <v>14</v>
      </c>
      <c r="E124" s="19" t="s">
        <v>35</v>
      </c>
      <c r="F124" s="7" t="s">
        <v>15</v>
      </c>
      <c r="G124" s="101" t="s">
        <v>395</v>
      </c>
      <c r="H124" s="103">
        <v>609841331</v>
      </c>
      <c r="I124" s="200" t="s">
        <v>396</v>
      </c>
      <c r="J124" s="101" t="s">
        <v>397</v>
      </c>
      <c r="K124" s="101" t="s">
        <v>395</v>
      </c>
      <c r="L124" s="103"/>
      <c r="M124" s="104"/>
      <c r="N124" s="47"/>
      <c r="O124" s="15"/>
      <c r="P124" s="15"/>
      <c r="Q124" s="15"/>
      <c r="R124" s="15"/>
      <c r="S124" s="15"/>
      <c r="T124" s="15"/>
      <c r="U124" s="16"/>
      <c r="V124" s="17"/>
      <c r="W124" s="16"/>
      <c r="X124" s="17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</row>
    <row r="125" spans="1:45" ht="12.75">
      <c r="A125" s="100">
        <v>45597</v>
      </c>
      <c r="B125" s="100">
        <v>45961</v>
      </c>
      <c r="C125" s="101" t="s">
        <v>13</v>
      </c>
      <c r="D125" s="6" t="s">
        <v>14</v>
      </c>
      <c r="E125" s="19" t="s">
        <v>35</v>
      </c>
      <c r="F125" s="7" t="s">
        <v>15</v>
      </c>
      <c r="G125" s="105" t="s">
        <v>398</v>
      </c>
      <c r="H125" s="103">
        <v>684315977</v>
      </c>
      <c r="I125" s="103" t="s">
        <v>399</v>
      </c>
      <c r="J125" s="105" t="s">
        <v>400</v>
      </c>
      <c r="K125" s="105" t="s">
        <v>398</v>
      </c>
      <c r="L125" s="103"/>
      <c r="M125" s="104"/>
      <c r="N125" s="47"/>
      <c r="O125" s="15"/>
      <c r="P125" s="15"/>
      <c r="Q125" s="15"/>
      <c r="R125" s="15"/>
      <c r="S125" s="15"/>
      <c r="T125" s="15"/>
      <c r="U125" s="16"/>
      <c r="V125" s="17"/>
      <c r="W125" s="16"/>
      <c r="X125" s="17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</row>
    <row r="126" spans="1:45" ht="12.75">
      <c r="A126" s="100">
        <v>45597</v>
      </c>
      <c r="B126" s="100">
        <v>45961</v>
      </c>
      <c r="C126" s="101" t="s">
        <v>13</v>
      </c>
      <c r="D126" s="102" t="s">
        <v>342</v>
      </c>
      <c r="E126" s="19" t="s">
        <v>35</v>
      </c>
      <c r="F126" s="7" t="s">
        <v>15</v>
      </c>
      <c r="G126" s="101" t="s">
        <v>401</v>
      </c>
      <c r="H126" s="101">
        <v>614153869</v>
      </c>
      <c r="I126" s="103" t="s">
        <v>402</v>
      </c>
      <c r="J126" s="101" t="s">
        <v>403</v>
      </c>
      <c r="K126" s="101" t="s">
        <v>401</v>
      </c>
      <c r="L126" s="101">
        <v>614153869</v>
      </c>
      <c r="M126" s="101" t="s">
        <v>374</v>
      </c>
      <c r="N126" s="47"/>
      <c r="O126" s="15"/>
      <c r="P126" s="15"/>
      <c r="Q126" s="15"/>
      <c r="R126" s="15"/>
      <c r="S126" s="15"/>
      <c r="T126" s="15"/>
      <c r="U126" s="16"/>
      <c r="V126" s="17"/>
      <c r="W126" s="16"/>
      <c r="X126" s="17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</row>
    <row r="127" spans="1:45" ht="12.75">
      <c r="A127" s="100">
        <v>45597</v>
      </c>
      <c r="B127" s="100">
        <v>45961</v>
      </c>
      <c r="C127" s="101" t="s">
        <v>13</v>
      </c>
      <c r="D127" s="6" t="s">
        <v>14</v>
      </c>
      <c r="E127" s="19" t="s">
        <v>35</v>
      </c>
      <c r="F127" s="7" t="s">
        <v>15</v>
      </c>
      <c r="G127" s="101" t="s">
        <v>404</v>
      </c>
      <c r="H127" s="101">
        <v>608005007</v>
      </c>
      <c r="I127" s="103" t="s">
        <v>405</v>
      </c>
      <c r="J127" s="101" t="s">
        <v>406</v>
      </c>
      <c r="K127" s="101" t="s">
        <v>404</v>
      </c>
      <c r="L127" s="101">
        <v>608005007</v>
      </c>
      <c r="M127" s="104"/>
      <c r="N127" s="47"/>
      <c r="O127" s="15"/>
      <c r="P127" s="15"/>
      <c r="Q127" s="15"/>
      <c r="R127" s="15"/>
      <c r="S127" s="15"/>
      <c r="T127" s="15"/>
      <c r="U127" s="16"/>
      <c r="V127" s="17"/>
      <c r="W127" s="16"/>
      <c r="X127" s="17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</row>
    <row r="128" spans="1:45" ht="12.75">
      <c r="A128" s="100">
        <v>45597</v>
      </c>
      <c r="B128" s="100">
        <v>45961</v>
      </c>
      <c r="C128" s="101" t="s">
        <v>13</v>
      </c>
      <c r="D128" s="6" t="s">
        <v>14</v>
      </c>
      <c r="E128" s="19" t="s">
        <v>35</v>
      </c>
      <c r="F128" s="7" t="s">
        <v>15</v>
      </c>
      <c r="G128" s="101" t="s">
        <v>407</v>
      </c>
      <c r="H128" s="101">
        <v>699940228</v>
      </c>
      <c r="I128" s="103" t="s">
        <v>408</v>
      </c>
      <c r="J128" s="101" t="s">
        <v>407</v>
      </c>
      <c r="K128" s="101" t="s">
        <v>407</v>
      </c>
      <c r="L128" s="101">
        <v>699940228</v>
      </c>
      <c r="M128" s="105"/>
      <c r="N128" s="47"/>
      <c r="O128" s="15"/>
      <c r="P128" s="15"/>
      <c r="Q128" s="15"/>
      <c r="R128" s="106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</row>
    <row r="129" spans="1:45" ht="12.75">
      <c r="A129" s="100">
        <v>45597</v>
      </c>
      <c r="B129" s="100">
        <v>45961</v>
      </c>
      <c r="C129" s="101" t="s">
        <v>13</v>
      </c>
      <c r="D129" s="6" t="s">
        <v>14</v>
      </c>
      <c r="E129" s="19" t="s">
        <v>35</v>
      </c>
      <c r="F129" s="7" t="s">
        <v>15</v>
      </c>
      <c r="G129" s="101" t="s">
        <v>409</v>
      </c>
      <c r="H129" s="101">
        <v>681980745</v>
      </c>
      <c r="I129" s="103" t="s">
        <v>410</v>
      </c>
      <c r="J129" s="101" t="s">
        <v>411</v>
      </c>
      <c r="K129" s="101" t="s">
        <v>409</v>
      </c>
      <c r="L129" s="101">
        <v>681980745</v>
      </c>
      <c r="M129" s="105"/>
      <c r="N129" s="47"/>
      <c r="O129" s="15"/>
      <c r="P129" s="15"/>
      <c r="Q129" s="15"/>
      <c r="R129" s="106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</row>
    <row r="130" spans="1:45" ht="12.75">
      <c r="A130" s="100">
        <v>45597</v>
      </c>
      <c r="B130" s="100">
        <v>45961</v>
      </c>
      <c r="C130" s="101" t="s">
        <v>13</v>
      </c>
      <c r="D130" s="6" t="s">
        <v>14</v>
      </c>
      <c r="E130" s="19" t="s">
        <v>35</v>
      </c>
      <c r="F130" s="7" t="s">
        <v>15</v>
      </c>
      <c r="G130" s="101" t="s">
        <v>412</v>
      </c>
      <c r="H130" s="101">
        <v>603852491</v>
      </c>
      <c r="I130" s="103" t="s">
        <v>413</v>
      </c>
      <c r="J130" s="101" t="s">
        <v>414</v>
      </c>
      <c r="K130" s="101" t="s">
        <v>412</v>
      </c>
      <c r="L130" s="101">
        <v>603852491</v>
      </c>
      <c r="M130" s="105" t="s">
        <v>415</v>
      </c>
      <c r="N130" s="47"/>
      <c r="O130" s="15"/>
      <c r="P130" s="15"/>
      <c r="Q130" s="15"/>
      <c r="R130" s="106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</row>
    <row r="131" spans="1:45" ht="12.75">
      <c r="A131" s="100">
        <v>45597</v>
      </c>
      <c r="B131" s="100">
        <v>45961</v>
      </c>
      <c r="C131" s="101" t="s">
        <v>13</v>
      </c>
      <c r="D131" s="6" t="s">
        <v>14</v>
      </c>
      <c r="E131" s="19" t="s">
        <v>35</v>
      </c>
      <c r="F131" s="7" t="s">
        <v>15</v>
      </c>
      <c r="G131" s="101" t="s">
        <v>416</v>
      </c>
      <c r="H131" s="101">
        <v>647151710</v>
      </c>
      <c r="I131" s="103" t="s">
        <v>417</v>
      </c>
      <c r="J131" s="101"/>
      <c r="K131" s="101" t="s">
        <v>416</v>
      </c>
      <c r="L131" s="101">
        <v>647151710</v>
      </c>
      <c r="M131" s="105" t="s">
        <v>418</v>
      </c>
      <c r="N131" s="47"/>
      <c r="O131" s="15"/>
      <c r="P131" s="15"/>
      <c r="Q131" s="15"/>
      <c r="R131" s="106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</row>
    <row r="132" spans="1:45" ht="12.75">
      <c r="A132" s="100">
        <v>45597</v>
      </c>
      <c r="B132" s="100">
        <v>45961</v>
      </c>
      <c r="C132" s="101" t="s">
        <v>13</v>
      </c>
      <c r="D132" s="6" t="s">
        <v>14</v>
      </c>
      <c r="E132" s="19" t="s">
        <v>35</v>
      </c>
      <c r="F132" s="7" t="s">
        <v>15</v>
      </c>
      <c r="G132" s="101" t="s">
        <v>419</v>
      </c>
      <c r="H132" s="103" t="s">
        <v>420</v>
      </c>
      <c r="I132" s="103" t="s">
        <v>421</v>
      </c>
      <c r="J132" s="101" t="s">
        <v>422</v>
      </c>
      <c r="K132" s="101" t="s">
        <v>423</v>
      </c>
      <c r="L132" s="103" t="s">
        <v>420</v>
      </c>
      <c r="M132" s="105"/>
      <c r="N132" s="47"/>
      <c r="O132" s="15"/>
      <c r="P132" s="15"/>
      <c r="Q132" s="15"/>
      <c r="R132" s="106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</row>
    <row r="133" spans="1:45" ht="12.75">
      <c r="A133" s="100">
        <v>45597</v>
      </c>
      <c r="B133" s="100">
        <v>45961</v>
      </c>
      <c r="C133" s="101" t="s">
        <v>424</v>
      </c>
      <c r="D133" s="6" t="s">
        <v>14</v>
      </c>
      <c r="E133" s="19" t="s">
        <v>35</v>
      </c>
      <c r="F133" s="7" t="s">
        <v>15</v>
      </c>
      <c r="G133" s="101" t="s">
        <v>425</v>
      </c>
      <c r="H133" s="101">
        <v>657621355</v>
      </c>
      <c r="I133" s="103" t="s">
        <v>426</v>
      </c>
      <c r="J133" s="101" t="s">
        <v>427</v>
      </c>
      <c r="K133" s="101" t="s">
        <v>425</v>
      </c>
      <c r="L133" s="101">
        <v>657621355</v>
      </c>
      <c r="M133" s="101"/>
      <c r="N133" s="107"/>
      <c r="O133" s="24"/>
      <c r="P133" s="24"/>
      <c r="Q133" s="24"/>
      <c r="R133" s="108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</row>
    <row r="134" spans="1:45" ht="12.75">
      <c r="A134" s="100">
        <v>45597</v>
      </c>
      <c r="B134" s="100">
        <v>45961</v>
      </c>
      <c r="C134" s="101" t="s">
        <v>13</v>
      </c>
      <c r="D134" s="6" t="s">
        <v>14</v>
      </c>
      <c r="E134" s="19" t="s">
        <v>35</v>
      </c>
      <c r="F134" s="7" t="s">
        <v>15</v>
      </c>
      <c r="G134" s="101" t="s">
        <v>428</v>
      </c>
      <c r="H134" s="101">
        <v>629762311</v>
      </c>
      <c r="I134" s="103" t="s">
        <v>429</v>
      </c>
      <c r="J134" s="101" t="s">
        <v>430</v>
      </c>
      <c r="K134" s="101" t="s">
        <v>428</v>
      </c>
      <c r="L134" s="101">
        <v>629762311</v>
      </c>
      <c r="M134" s="105"/>
      <c r="N134" s="10"/>
      <c r="O134" s="15"/>
      <c r="P134" s="15"/>
      <c r="Q134" s="15"/>
      <c r="R134" s="106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</row>
    <row r="135" spans="1:45" ht="14.25" customHeight="1">
      <c r="A135" s="100">
        <v>45597</v>
      </c>
      <c r="B135" s="100">
        <v>45961</v>
      </c>
      <c r="C135" s="101" t="s">
        <v>424</v>
      </c>
      <c r="D135" s="6" t="s">
        <v>14</v>
      </c>
      <c r="E135" s="19" t="s">
        <v>35</v>
      </c>
      <c r="F135" s="7" t="s">
        <v>15</v>
      </c>
      <c r="G135" s="101" t="s">
        <v>431</v>
      </c>
      <c r="H135" s="101">
        <v>616660419</v>
      </c>
      <c r="I135" s="103" t="s">
        <v>432</v>
      </c>
      <c r="J135" s="101" t="s">
        <v>433</v>
      </c>
      <c r="K135" s="101" t="s">
        <v>431</v>
      </c>
      <c r="L135" s="101">
        <v>616660419</v>
      </c>
      <c r="M135" s="104"/>
      <c r="N135" s="107"/>
      <c r="O135" s="24"/>
      <c r="P135" s="24"/>
      <c r="Q135" s="24"/>
      <c r="R135" s="108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</row>
    <row r="136" spans="1:45" ht="15" customHeight="1">
      <c r="A136" s="100">
        <v>45597</v>
      </c>
      <c r="B136" s="100">
        <v>45961</v>
      </c>
      <c r="C136" s="101" t="s">
        <v>13</v>
      </c>
      <c r="D136" s="6" t="s">
        <v>14</v>
      </c>
      <c r="E136" s="19" t="s">
        <v>35</v>
      </c>
      <c r="F136" s="7" t="s">
        <v>15</v>
      </c>
      <c r="G136" s="101" t="s">
        <v>434</v>
      </c>
      <c r="H136" s="101"/>
      <c r="I136" s="103" t="s">
        <v>435</v>
      </c>
      <c r="J136" s="101" t="s">
        <v>436</v>
      </c>
      <c r="K136" s="101" t="s">
        <v>437</v>
      </c>
      <c r="L136" s="101" t="s">
        <v>438</v>
      </c>
      <c r="M136" s="104"/>
      <c r="N136" s="107"/>
      <c r="O136" s="24"/>
      <c r="P136" s="24"/>
      <c r="Q136" s="24"/>
      <c r="R136" s="108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</row>
    <row r="137" spans="1:45" ht="15" customHeight="1">
      <c r="A137" s="100">
        <v>45597</v>
      </c>
      <c r="B137" s="100">
        <v>45961</v>
      </c>
      <c r="C137" s="101" t="s">
        <v>424</v>
      </c>
      <c r="D137" s="6" t="s">
        <v>14</v>
      </c>
      <c r="E137" s="19" t="s">
        <v>35</v>
      </c>
      <c r="F137" s="7" t="s">
        <v>15</v>
      </c>
      <c r="G137" s="109" t="s">
        <v>439</v>
      </c>
      <c r="H137" s="109">
        <v>611198702</v>
      </c>
      <c r="I137" s="201" t="s">
        <v>440</v>
      </c>
      <c r="J137" s="109" t="s">
        <v>441</v>
      </c>
      <c r="K137" s="109" t="s">
        <v>439</v>
      </c>
      <c r="L137" s="109">
        <v>611198702</v>
      </c>
      <c r="M137" s="110"/>
    </row>
    <row r="138" spans="1:45" ht="14.25" customHeight="1">
      <c r="A138" s="100">
        <v>45597</v>
      </c>
      <c r="B138" s="100">
        <v>45961</v>
      </c>
      <c r="C138" s="101" t="s">
        <v>424</v>
      </c>
      <c r="D138" s="6" t="s">
        <v>14</v>
      </c>
      <c r="E138" s="19" t="s">
        <v>35</v>
      </c>
      <c r="F138" s="7" t="s">
        <v>15</v>
      </c>
      <c r="G138" s="109" t="s">
        <v>442</v>
      </c>
      <c r="H138" s="109">
        <v>652331852</v>
      </c>
      <c r="I138" s="111" t="s">
        <v>443</v>
      </c>
      <c r="J138" s="109" t="s">
        <v>444</v>
      </c>
      <c r="K138" s="109" t="s">
        <v>442</v>
      </c>
      <c r="L138" s="109">
        <v>652331852</v>
      </c>
      <c r="M138" s="110"/>
    </row>
    <row r="139" spans="1:45" ht="41.25" customHeight="1">
      <c r="A139" s="100">
        <v>45597</v>
      </c>
      <c r="B139" s="100">
        <v>45961</v>
      </c>
      <c r="C139" s="101" t="s">
        <v>13</v>
      </c>
      <c r="D139" s="6" t="s">
        <v>14</v>
      </c>
      <c r="E139" s="19" t="s">
        <v>35</v>
      </c>
      <c r="F139" s="7" t="s">
        <v>15</v>
      </c>
      <c r="G139" s="109" t="s">
        <v>445</v>
      </c>
      <c r="H139" s="109"/>
      <c r="I139" s="205" t="s">
        <v>446</v>
      </c>
      <c r="J139" s="109" t="s">
        <v>447</v>
      </c>
      <c r="K139" s="109" t="s">
        <v>448</v>
      </c>
      <c r="L139" s="109">
        <v>633609060</v>
      </c>
      <c r="M139" s="110"/>
    </row>
    <row r="140" spans="1:45" ht="12.75">
      <c r="A140" s="100">
        <v>45597</v>
      </c>
      <c r="B140" s="100">
        <v>45961</v>
      </c>
      <c r="C140" s="101" t="s">
        <v>13</v>
      </c>
      <c r="D140" s="6" t="s">
        <v>14</v>
      </c>
      <c r="E140" s="19" t="s">
        <v>35</v>
      </c>
      <c r="F140" s="7" t="s">
        <v>15</v>
      </c>
      <c r="G140" s="101" t="s">
        <v>449</v>
      </c>
      <c r="H140" s="101">
        <v>689888706</v>
      </c>
      <c r="I140" s="103" t="s">
        <v>450</v>
      </c>
      <c r="J140" s="101" t="s">
        <v>451</v>
      </c>
      <c r="K140" s="101" t="s">
        <v>449</v>
      </c>
      <c r="L140" s="101">
        <v>689888706</v>
      </c>
      <c r="M140" s="105"/>
      <c r="N140" s="10"/>
      <c r="O140" s="15"/>
      <c r="P140" s="15"/>
      <c r="Q140" s="15"/>
      <c r="R140" s="106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</row>
    <row r="141" spans="1:45" ht="12.75">
      <c r="A141" s="100">
        <v>45597</v>
      </c>
      <c r="B141" s="100">
        <v>45961</v>
      </c>
      <c r="C141" s="101" t="s">
        <v>13</v>
      </c>
      <c r="D141" s="6" t="s">
        <v>14</v>
      </c>
      <c r="E141" s="19" t="s">
        <v>35</v>
      </c>
      <c r="F141" s="7" t="s">
        <v>15</v>
      </c>
      <c r="G141" s="101" t="s">
        <v>452</v>
      </c>
      <c r="H141" s="101">
        <v>747792428</v>
      </c>
      <c r="I141" s="103" t="s">
        <v>453</v>
      </c>
      <c r="J141" s="101" t="s">
        <v>454</v>
      </c>
      <c r="K141" s="101" t="s">
        <v>452</v>
      </c>
      <c r="L141" s="101">
        <v>747792428</v>
      </c>
      <c r="M141" s="105"/>
      <c r="N141" s="10"/>
      <c r="O141" s="15"/>
      <c r="P141" s="15"/>
      <c r="Q141" s="15"/>
      <c r="R141" s="106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</row>
    <row r="142" spans="1:45" ht="12.75">
      <c r="A142" s="100">
        <v>45778</v>
      </c>
      <c r="B142" s="100">
        <v>45961</v>
      </c>
      <c r="C142" s="101" t="s">
        <v>32</v>
      </c>
      <c r="D142" s="6" t="s">
        <v>14</v>
      </c>
      <c r="E142" s="19" t="s">
        <v>35</v>
      </c>
      <c r="F142" s="7" t="s">
        <v>15</v>
      </c>
      <c r="G142" s="101" t="s">
        <v>455</v>
      </c>
      <c r="H142" s="101">
        <v>628276280</v>
      </c>
      <c r="I142" s="103" t="s">
        <v>456</v>
      </c>
      <c r="J142" s="101" t="s">
        <v>457</v>
      </c>
      <c r="K142" s="101" t="s">
        <v>455</v>
      </c>
      <c r="L142" s="101">
        <v>628276280</v>
      </c>
      <c r="M142" s="105"/>
      <c r="N142" s="10"/>
      <c r="O142" s="15"/>
      <c r="P142" s="15"/>
      <c r="Q142" s="15"/>
      <c r="R142" s="106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</row>
    <row r="143" spans="1:45" ht="12.75">
      <c r="A143" s="100">
        <v>45778</v>
      </c>
      <c r="B143" s="100">
        <v>45961</v>
      </c>
      <c r="C143" s="101" t="s">
        <v>32</v>
      </c>
      <c r="D143" s="102" t="s">
        <v>246</v>
      </c>
      <c r="E143" s="19" t="s">
        <v>35</v>
      </c>
      <c r="F143" s="7" t="s">
        <v>15</v>
      </c>
      <c r="G143" s="101" t="s">
        <v>458</v>
      </c>
      <c r="H143" s="101">
        <v>644992293</v>
      </c>
      <c r="I143" s="103" t="s">
        <v>459</v>
      </c>
      <c r="J143" s="101" t="s">
        <v>460</v>
      </c>
      <c r="K143" s="101" t="s">
        <v>458</v>
      </c>
      <c r="L143" s="101">
        <v>644992293</v>
      </c>
      <c r="M143" s="105" t="s">
        <v>461</v>
      </c>
      <c r="N143" s="10"/>
      <c r="O143" s="15"/>
      <c r="P143" s="15"/>
      <c r="Q143" s="15"/>
      <c r="R143" s="106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</row>
    <row r="144" spans="1:45" ht="12.75">
      <c r="A144" s="100">
        <v>45778</v>
      </c>
      <c r="B144" s="100">
        <v>45961</v>
      </c>
      <c r="C144" s="101" t="s">
        <v>32</v>
      </c>
      <c r="D144" s="102" t="s">
        <v>246</v>
      </c>
      <c r="E144" s="19" t="s">
        <v>35</v>
      </c>
      <c r="F144" s="7" t="s">
        <v>15</v>
      </c>
      <c r="G144" s="101" t="s">
        <v>462</v>
      </c>
      <c r="H144" s="101">
        <v>613097121</v>
      </c>
      <c r="I144" s="103" t="s">
        <v>463</v>
      </c>
      <c r="J144" s="101" t="s">
        <v>464</v>
      </c>
      <c r="K144" s="101" t="s">
        <v>462</v>
      </c>
      <c r="L144" s="101">
        <v>613097121</v>
      </c>
      <c r="M144" s="105" t="s">
        <v>465</v>
      </c>
      <c r="N144" s="10"/>
      <c r="O144" s="15"/>
      <c r="P144" s="15"/>
      <c r="Q144" s="15"/>
      <c r="R144" s="106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</row>
    <row r="145" spans="1:45" ht="16.5" customHeight="1">
      <c r="A145" s="100"/>
      <c r="B145" s="100"/>
      <c r="C145" s="101"/>
      <c r="D145" s="112"/>
      <c r="E145" s="19" t="s">
        <v>35</v>
      </c>
      <c r="F145" s="7" t="s">
        <v>15</v>
      </c>
      <c r="G145" s="113"/>
      <c r="H145" s="114"/>
      <c r="I145" s="114"/>
      <c r="J145" s="113"/>
      <c r="K145" s="113"/>
      <c r="L145" s="114"/>
      <c r="M145" s="115"/>
    </row>
    <row r="146" spans="1:45" ht="12.75">
      <c r="A146" s="116">
        <v>45627</v>
      </c>
      <c r="B146" s="116">
        <v>45991</v>
      </c>
      <c r="C146" s="117" t="s">
        <v>13</v>
      </c>
      <c r="D146" s="6" t="s">
        <v>14</v>
      </c>
      <c r="E146" s="19" t="s">
        <v>35</v>
      </c>
      <c r="F146" s="7" t="s">
        <v>15</v>
      </c>
      <c r="G146" s="117" t="s">
        <v>466</v>
      </c>
      <c r="H146" s="117">
        <v>677414568</v>
      </c>
      <c r="I146" s="119" t="s">
        <v>467</v>
      </c>
      <c r="J146" s="117" t="s">
        <v>468</v>
      </c>
      <c r="K146" s="117" t="s">
        <v>466</v>
      </c>
      <c r="L146" s="117">
        <v>677414568</v>
      </c>
      <c r="M146" s="120"/>
      <c r="N146" s="47"/>
      <c r="O146" s="15"/>
      <c r="P146" s="15"/>
      <c r="Q146" s="15"/>
      <c r="R146" s="15"/>
      <c r="S146" s="15"/>
      <c r="T146" s="15"/>
      <c r="U146" s="16"/>
      <c r="V146" s="17"/>
      <c r="W146" s="16"/>
      <c r="X146" s="17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</row>
    <row r="147" spans="1:45" ht="12.75">
      <c r="A147" s="116">
        <v>45627</v>
      </c>
      <c r="B147" s="116">
        <v>45991</v>
      </c>
      <c r="C147" s="117" t="s">
        <v>13</v>
      </c>
      <c r="D147" s="6" t="s">
        <v>14</v>
      </c>
      <c r="E147" s="19" t="s">
        <v>35</v>
      </c>
      <c r="F147" s="7" t="s">
        <v>15</v>
      </c>
      <c r="G147" s="117" t="s">
        <v>469</v>
      </c>
      <c r="H147" s="119">
        <v>619063429</v>
      </c>
      <c r="I147" s="119" t="s">
        <v>470</v>
      </c>
      <c r="J147" s="117" t="s">
        <v>471</v>
      </c>
      <c r="K147" s="117" t="s">
        <v>469</v>
      </c>
      <c r="L147" s="119"/>
      <c r="M147" s="120"/>
      <c r="N147" s="47"/>
      <c r="O147" s="15"/>
      <c r="P147" s="15"/>
      <c r="Q147" s="15"/>
      <c r="R147" s="15"/>
      <c r="S147" s="15"/>
      <c r="T147" s="15"/>
      <c r="U147" s="16"/>
      <c r="V147" s="17"/>
      <c r="W147" s="16"/>
      <c r="X147" s="17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</row>
    <row r="148" spans="1:45" ht="12.75">
      <c r="A148" s="116">
        <v>45627</v>
      </c>
      <c r="B148" s="116">
        <v>45991</v>
      </c>
      <c r="C148" s="117" t="s">
        <v>13</v>
      </c>
      <c r="D148" s="6" t="s">
        <v>14</v>
      </c>
      <c r="E148" s="19" t="s">
        <v>35</v>
      </c>
      <c r="F148" s="7" t="s">
        <v>15</v>
      </c>
      <c r="G148" s="117" t="s">
        <v>472</v>
      </c>
      <c r="H148" s="119">
        <v>677567423</v>
      </c>
      <c r="I148" s="119" t="s">
        <v>473</v>
      </c>
      <c r="J148" s="117" t="s">
        <v>472</v>
      </c>
      <c r="K148" s="117" t="s">
        <v>472</v>
      </c>
      <c r="L148" s="119">
        <v>677567423</v>
      </c>
      <c r="M148" s="120"/>
      <c r="N148" s="47"/>
      <c r="O148" s="15"/>
      <c r="P148" s="15"/>
      <c r="Q148" s="15"/>
      <c r="R148" s="15"/>
      <c r="S148" s="15"/>
      <c r="T148" s="15"/>
      <c r="U148" s="16"/>
      <c r="V148" s="17"/>
      <c r="W148" s="16"/>
      <c r="X148" s="17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</row>
    <row r="149" spans="1:45" ht="12.75">
      <c r="A149" s="116">
        <v>45627</v>
      </c>
      <c r="B149" s="116">
        <v>45991</v>
      </c>
      <c r="C149" s="117" t="s">
        <v>13</v>
      </c>
      <c r="D149" s="118" t="s">
        <v>342</v>
      </c>
      <c r="E149" s="19" t="s">
        <v>35</v>
      </c>
      <c r="F149" s="7" t="s">
        <v>15</v>
      </c>
      <c r="G149" s="117" t="s">
        <v>474</v>
      </c>
      <c r="H149" s="119">
        <v>677161210</v>
      </c>
      <c r="I149" s="119" t="s">
        <v>475</v>
      </c>
      <c r="J149" s="117" t="s">
        <v>476</v>
      </c>
      <c r="K149" s="117" t="s">
        <v>474</v>
      </c>
      <c r="L149" s="119" t="s">
        <v>477</v>
      </c>
      <c r="M149" s="117" t="s">
        <v>478</v>
      </c>
      <c r="N149" s="47"/>
      <c r="O149" s="15"/>
      <c r="P149" s="15"/>
      <c r="Q149" s="15"/>
      <c r="R149" s="15"/>
      <c r="S149" s="15"/>
      <c r="T149" s="15"/>
      <c r="U149" s="16"/>
      <c r="V149" s="17"/>
      <c r="W149" s="16"/>
      <c r="X149" s="17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</row>
    <row r="150" spans="1:45" ht="12.75">
      <c r="A150" s="116">
        <v>45627</v>
      </c>
      <c r="B150" s="116">
        <v>45991</v>
      </c>
      <c r="C150" s="117" t="s">
        <v>13</v>
      </c>
      <c r="D150" s="6" t="s">
        <v>14</v>
      </c>
      <c r="E150" s="19" t="s">
        <v>35</v>
      </c>
      <c r="F150" s="7" t="s">
        <v>15</v>
      </c>
      <c r="G150" s="117" t="s">
        <v>479</v>
      </c>
      <c r="H150" s="119">
        <v>684410397</v>
      </c>
      <c r="I150" s="119" t="s">
        <v>480</v>
      </c>
      <c r="J150" s="117" t="s">
        <v>481</v>
      </c>
      <c r="K150" s="117" t="s">
        <v>479</v>
      </c>
      <c r="L150" s="119">
        <v>684410397</v>
      </c>
      <c r="M150" s="120"/>
      <c r="N150" s="47"/>
      <c r="O150" s="15"/>
      <c r="P150" s="15"/>
      <c r="Q150" s="15"/>
      <c r="R150" s="15"/>
      <c r="S150" s="15"/>
      <c r="T150" s="15"/>
      <c r="U150" s="16"/>
      <c r="V150" s="17"/>
      <c r="W150" s="16"/>
      <c r="X150" s="17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</row>
    <row r="151" spans="1:45" ht="12.75">
      <c r="A151" s="116">
        <v>45627</v>
      </c>
      <c r="B151" s="116">
        <v>45991</v>
      </c>
      <c r="C151" s="117" t="s">
        <v>13</v>
      </c>
      <c r="D151" s="6" t="s">
        <v>14</v>
      </c>
      <c r="E151" s="19" t="s">
        <v>35</v>
      </c>
      <c r="F151" s="7" t="s">
        <v>15</v>
      </c>
      <c r="G151" s="117" t="s">
        <v>482</v>
      </c>
      <c r="H151" s="119">
        <v>664064139</v>
      </c>
      <c r="I151" s="119" t="s">
        <v>483</v>
      </c>
      <c r="J151" s="117" t="s">
        <v>484</v>
      </c>
      <c r="K151" s="117" t="s">
        <v>482</v>
      </c>
      <c r="L151" s="119">
        <v>677033281</v>
      </c>
      <c r="M151" s="120"/>
      <c r="N151" s="47"/>
      <c r="O151" s="15"/>
      <c r="P151" s="15"/>
      <c r="Q151" s="15"/>
      <c r="R151" s="15"/>
      <c r="S151" s="15"/>
      <c r="T151" s="15"/>
      <c r="U151" s="16"/>
      <c r="V151" s="17"/>
      <c r="W151" s="16"/>
      <c r="X151" s="17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</row>
    <row r="152" spans="1:45" ht="12.75">
      <c r="A152" s="116">
        <v>45627</v>
      </c>
      <c r="B152" s="116">
        <v>45991</v>
      </c>
      <c r="C152" s="117" t="s">
        <v>13</v>
      </c>
      <c r="D152" s="6" t="s">
        <v>14</v>
      </c>
      <c r="E152" s="19" t="s">
        <v>35</v>
      </c>
      <c r="F152" s="7" t="s">
        <v>15</v>
      </c>
      <c r="G152" s="117" t="s">
        <v>485</v>
      </c>
      <c r="H152" s="119">
        <v>686990301</v>
      </c>
      <c r="I152" s="119" t="s">
        <v>486</v>
      </c>
      <c r="J152" s="117" t="s">
        <v>487</v>
      </c>
      <c r="K152" s="117" t="s">
        <v>485</v>
      </c>
      <c r="L152" s="119">
        <v>686990301</v>
      </c>
      <c r="M152" s="120"/>
      <c r="N152" s="47"/>
      <c r="O152" s="15"/>
      <c r="P152" s="15"/>
      <c r="Q152" s="15"/>
      <c r="R152" s="15"/>
      <c r="S152" s="15"/>
      <c r="T152" s="15"/>
      <c r="U152" s="16"/>
      <c r="V152" s="17"/>
      <c r="W152" s="16"/>
      <c r="X152" s="17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</row>
    <row r="153" spans="1:45" ht="12.75">
      <c r="A153" s="116">
        <v>45627</v>
      </c>
      <c r="B153" s="116">
        <v>45991</v>
      </c>
      <c r="C153" s="117" t="s">
        <v>13</v>
      </c>
      <c r="D153" s="6" t="s">
        <v>14</v>
      </c>
      <c r="E153" s="19" t="s">
        <v>35</v>
      </c>
      <c r="F153" s="7" t="s">
        <v>15</v>
      </c>
      <c r="G153" s="117" t="s">
        <v>488</v>
      </c>
      <c r="H153" s="119">
        <v>618346936</v>
      </c>
      <c r="I153" s="119" t="s">
        <v>489</v>
      </c>
      <c r="J153" s="117" t="s">
        <v>490</v>
      </c>
      <c r="K153" s="117" t="s">
        <v>488</v>
      </c>
      <c r="L153" s="119">
        <v>618346936</v>
      </c>
      <c r="M153" s="120"/>
      <c r="N153" s="47"/>
      <c r="O153" s="15"/>
      <c r="P153" s="15"/>
      <c r="Q153" s="15"/>
      <c r="R153" s="15"/>
      <c r="S153" s="15"/>
      <c r="T153" s="15"/>
      <c r="U153" s="16"/>
      <c r="V153" s="17"/>
      <c r="W153" s="16"/>
      <c r="X153" s="17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</row>
    <row r="154" spans="1:45" ht="12.75">
      <c r="A154" s="116">
        <v>45627</v>
      </c>
      <c r="B154" s="116">
        <v>45991</v>
      </c>
      <c r="C154" s="117" t="s">
        <v>13</v>
      </c>
      <c r="D154" s="6" t="s">
        <v>14</v>
      </c>
      <c r="E154" s="19" t="s">
        <v>35</v>
      </c>
      <c r="F154" s="7" t="s">
        <v>15</v>
      </c>
      <c r="G154" s="117" t="s">
        <v>491</v>
      </c>
      <c r="H154" s="119">
        <v>651380485</v>
      </c>
      <c r="I154" s="119" t="s">
        <v>492</v>
      </c>
      <c r="J154" s="117" t="s">
        <v>493</v>
      </c>
      <c r="K154" s="117" t="s">
        <v>491</v>
      </c>
      <c r="L154" s="119">
        <v>651380485</v>
      </c>
      <c r="M154" s="120"/>
      <c r="N154" s="47"/>
      <c r="O154" s="15"/>
      <c r="P154" s="15"/>
      <c r="Q154" s="15"/>
      <c r="R154" s="15"/>
      <c r="S154" s="15"/>
      <c r="T154" s="15"/>
      <c r="U154" s="16"/>
      <c r="V154" s="17"/>
      <c r="W154" s="16"/>
      <c r="X154" s="17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</row>
    <row r="155" spans="1:45" ht="12.75">
      <c r="A155" s="116">
        <v>45627</v>
      </c>
      <c r="B155" s="116">
        <v>45991</v>
      </c>
      <c r="C155" s="117" t="s">
        <v>13</v>
      </c>
      <c r="D155" s="6" t="s">
        <v>14</v>
      </c>
      <c r="E155" s="19" t="s">
        <v>35</v>
      </c>
      <c r="F155" s="7" t="s">
        <v>15</v>
      </c>
      <c r="G155" s="117" t="s">
        <v>494</v>
      </c>
      <c r="H155" s="119">
        <v>656562890</v>
      </c>
      <c r="I155" s="119" t="s">
        <v>495</v>
      </c>
      <c r="J155" s="117" t="s">
        <v>496</v>
      </c>
      <c r="K155" s="117" t="s">
        <v>494</v>
      </c>
      <c r="L155" s="119">
        <v>656562890</v>
      </c>
      <c r="M155" s="120"/>
      <c r="N155" s="47"/>
      <c r="O155" s="15"/>
      <c r="P155" s="15"/>
      <c r="Q155" s="15"/>
      <c r="R155" s="15"/>
      <c r="S155" s="15"/>
      <c r="T155" s="15"/>
      <c r="U155" s="16"/>
      <c r="V155" s="17"/>
      <c r="W155" s="16"/>
      <c r="X155" s="17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</row>
    <row r="156" spans="1:45" ht="12.75">
      <c r="A156" s="116">
        <v>45627</v>
      </c>
      <c r="B156" s="116">
        <v>45991</v>
      </c>
      <c r="C156" s="117" t="s">
        <v>13</v>
      </c>
      <c r="D156" s="6" t="s">
        <v>14</v>
      </c>
      <c r="E156" s="19" t="s">
        <v>35</v>
      </c>
      <c r="F156" s="7" t="s">
        <v>15</v>
      </c>
      <c r="G156" s="117" t="s">
        <v>497</v>
      </c>
      <c r="H156" s="119">
        <v>688862467</v>
      </c>
      <c r="I156" s="119" t="s">
        <v>498</v>
      </c>
      <c r="J156" s="117" t="s">
        <v>499</v>
      </c>
      <c r="K156" s="117" t="s">
        <v>497</v>
      </c>
      <c r="L156" s="119">
        <v>688862467</v>
      </c>
      <c r="M156" s="120"/>
      <c r="N156" s="47"/>
      <c r="O156" s="15"/>
      <c r="P156" s="15"/>
      <c r="Q156" s="15"/>
      <c r="R156" s="15"/>
      <c r="S156" s="15"/>
      <c r="T156" s="15"/>
      <c r="U156" s="16"/>
      <c r="V156" s="17"/>
      <c r="W156" s="16"/>
      <c r="X156" s="17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</row>
    <row r="157" spans="1:45" ht="12.75">
      <c r="A157" s="116">
        <v>45627</v>
      </c>
      <c r="B157" s="116">
        <v>45991</v>
      </c>
      <c r="C157" s="117" t="s">
        <v>13</v>
      </c>
      <c r="D157" s="6" t="s">
        <v>14</v>
      </c>
      <c r="E157" s="19" t="s">
        <v>35</v>
      </c>
      <c r="F157" s="7" t="s">
        <v>15</v>
      </c>
      <c r="G157" s="117" t="s">
        <v>500</v>
      </c>
      <c r="H157" s="119">
        <v>659968988</v>
      </c>
      <c r="I157" s="119" t="s">
        <v>501</v>
      </c>
      <c r="J157" s="117" t="s">
        <v>502</v>
      </c>
      <c r="K157" s="117" t="s">
        <v>503</v>
      </c>
      <c r="L157" s="119">
        <v>659968988</v>
      </c>
      <c r="M157" s="120"/>
      <c r="N157" s="47"/>
      <c r="O157" s="15"/>
      <c r="P157" s="15"/>
      <c r="Q157" s="15"/>
      <c r="R157" s="15"/>
      <c r="S157" s="15"/>
      <c r="T157" s="15"/>
      <c r="U157" s="16"/>
      <c r="V157" s="17"/>
      <c r="W157" s="16"/>
      <c r="X157" s="17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</row>
    <row r="158" spans="1:45" ht="12.75">
      <c r="A158" s="116">
        <v>45627</v>
      </c>
      <c r="B158" s="116">
        <v>45991</v>
      </c>
      <c r="C158" s="117" t="s">
        <v>13</v>
      </c>
      <c r="D158" s="6" t="s">
        <v>14</v>
      </c>
      <c r="E158" s="19" t="s">
        <v>35</v>
      </c>
      <c r="F158" s="7" t="s">
        <v>15</v>
      </c>
      <c r="G158" s="117" t="s">
        <v>504</v>
      </c>
      <c r="H158" s="119">
        <v>669394622</v>
      </c>
      <c r="I158" s="119" t="s">
        <v>505</v>
      </c>
      <c r="J158" s="117" t="s">
        <v>506</v>
      </c>
      <c r="K158" s="117" t="s">
        <v>504</v>
      </c>
      <c r="L158" s="119">
        <v>669394622</v>
      </c>
      <c r="M158" s="120" t="s">
        <v>507</v>
      </c>
      <c r="N158" s="47"/>
      <c r="O158" s="15"/>
      <c r="P158" s="15"/>
      <c r="Q158" s="15"/>
      <c r="R158" s="15"/>
      <c r="S158" s="15"/>
      <c r="T158" s="15"/>
      <c r="U158" s="16"/>
      <c r="V158" s="17"/>
      <c r="W158" s="16"/>
      <c r="X158" s="17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</row>
    <row r="159" spans="1:45" ht="12.75">
      <c r="A159" s="116">
        <v>45627</v>
      </c>
      <c r="B159" s="116">
        <v>45991</v>
      </c>
      <c r="C159" s="117" t="s">
        <v>13</v>
      </c>
      <c r="D159" s="6" t="s">
        <v>14</v>
      </c>
      <c r="E159" s="19" t="s">
        <v>35</v>
      </c>
      <c r="F159" s="7" t="s">
        <v>15</v>
      </c>
      <c r="G159" s="117" t="s">
        <v>508</v>
      </c>
      <c r="H159" s="119">
        <v>660306934</v>
      </c>
      <c r="I159" s="119" t="s">
        <v>509</v>
      </c>
      <c r="J159" s="117" t="s">
        <v>510</v>
      </c>
      <c r="K159" s="117" t="s">
        <v>508</v>
      </c>
      <c r="L159" s="119">
        <v>660306934</v>
      </c>
      <c r="M159" s="120" t="s">
        <v>511</v>
      </c>
      <c r="N159" s="47"/>
      <c r="O159" s="15"/>
      <c r="P159" s="15"/>
      <c r="Q159" s="15"/>
      <c r="R159" s="15"/>
      <c r="S159" s="15"/>
      <c r="T159" s="15"/>
      <c r="U159" s="16"/>
      <c r="V159" s="17"/>
      <c r="W159" s="16"/>
      <c r="X159" s="17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</row>
    <row r="160" spans="1:45" ht="12.75">
      <c r="A160" s="116">
        <v>45627</v>
      </c>
      <c r="B160" s="116">
        <v>45991</v>
      </c>
      <c r="C160" s="117" t="s">
        <v>13</v>
      </c>
      <c r="D160" s="6" t="s">
        <v>14</v>
      </c>
      <c r="E160" s="19" t="s">
        <v>35</v>
      </c>
      <c r="F160" s="7" t="s">
        <v>15</v>
      </c>
      <c r="G160" s="117" t="s">
        <v>512</v>
      </c>
      <c r="H160" s="119">
        <v>667417009</v>
      </c>
      <c r="I160" s="119" t="s">
        <v>513</v>
      </c>
      <c r="J160" s="117" t="s">
        <v>514</v>
      </c>
      <c r="K160" s="117" t="s">
        <v>512</v>
      </c>
      <c r="L160" s="119">
        <v>667417009</v>
      </c>
      <c r="M160" s="120"/>
      <c r="N160" s="47"/>
      <c r="O160" s="15"/>
      <c r="P160" s="15"/>
      <c r="Q160" s="15"/>
      <c r="R160" s="15"/>
      <c r="S160" s="15"/>
      <c r="T160" s="15"/>
      <c r="U160" s="16"/>
      <c r="V160" s="17"/>
      <c r="W160" s="16"/>
      <c r="X160" s="17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</row>
    <row r="161" spans="1:45" ht="12.75">
      <c r="A161" s="116">
        <v>45627</v>
      </c>
      <c r="B161" s="116">
        <v>45991</v>
      </c>
      <c r="C161" s="117" t="s">
        <v>13</v>
      </c>
      <c r="D161" s="6" t="s">
        <v>14</v>
      </c>
      <c r="E161" s="19" t="s">
        <v>35</v>
      </c>
      <c r="F161" s="7" t="s">
        <v>15</v>
      </c>
      <c r="G161" s="117" t="s">
        <v>512</v>
      </c>
      <c r="H161" s="119">
        <v>667417009</v>
      </c>
      <c r="I161" s="119" t="s">
        <v>513</v>
      </c>
      <c r="J161" s="117" t="s">
        <v>515</v>
      </c>
      <c r="K161" s="117" t="s">
        <v>512</v>
      </c>
      <c r="L161" s="119">
        <v>667417009</v>
      </c>
      <c r="M161" s="120"/>
      <c r="N161" s="47"/>
      <c r="O161" s="15"/>
      <c r="P161" s="15"/>
      <c r="Q161" s="15"/>
      <c r="R161" s="15"/>
      <c r="S161" s="15"/>
      <c r="T161" s="15"/>
      <c r="U161" s="16"/>
      <c r="V161" s="17"/>
      <c r="W161" s="16"/>
      <c r="X161" s="17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</row>
    <row r="162" spans="1:45" ht="12.75">
      <c r="A162" s="116">
        <v>45627</v>
      </c>
      <c r="B162" s="116">
        <v>45991</v>
      </c>
      <c r="C162" s="117" t="s">
        <v>13</v>
      </c>
      <c r="D162" s="6" t="s">
        <v>14</v>
      </c>
      <c r="E162" s="19" t="s">
        <v>35</v>
      </c>
      <c r="F162" s="7" t="s">
        <v>15</v>
      </c>
      <c r="G162" s="117" t="s">
        <v>516</v>
      </c>
      <c r="H162" s="119">
        <v>989122440755</v>
      </c>
      <c r="I162" s="119" t="s">
        <v>517</v>
      </c>
      <c r="J162" s="117" t="s">
        <v>516</v>
      </c>
      <c r="K162" s="117" t="s">
        <v>516</v>
      </c>
      <c r="L162" s="119">
        <f>989122440755</f>
        <v>989122440755</v>
      </c>
      <c r="M162" s="120"/>
      <c r="N162" s="47"/>
      <c r="O162" s="15"/>
      <c r="P162" s="15"/>
      <c r="Q162" s="15"/>
      <c r="R162" s="15"/>
      <c r="S162" s="15"/>
      <c r="T162" s="15"/>
      <c r="U162" s="16"/>
      <c r="V162" s="17"/>
      <c r="W162" s="16"/>
      <c r="X162" s="17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</row>
    <row r="163" spans="1:45" ht="12.75">
      <c r="A163" s="116">
        <v>45627</v>
      </c>
      <c r="B163" s="116">
        <v>45991</v>
      </c>
      <c r="C163" s="117" t="s">
        <v>13</v>
      </c>
      <c r="D163" s="6" t="s">
        <v>14</v>
      </c>
      <c r="E163" s="19" t="s">
        <v>35</v>
      </c>
      <c r="F163" s="7" t="s">
        <v>15</v>
      </c>
      <c r="G163" s="117" t="s">
        <v>518</v>
      </c>
      <c r="H163" s="119">
        <v>648114189</v>
      </c>
      <c r="I163" s="119" t="s">
        <v>519</v>
      </c>
      <c r="J163" s="117" t="s">
        <v>520</v>
      </c>
      <c r="K163" s="117" t="s">
        <v>518</v>
      </c>
      <c r="L163" s="119">
        <v>648114189</v>
      </c>
      <c r="M163" s="120"/>
      <c r="N163" s="47"/>
      <c r="O163" s="15"/>
      <c r="P163" s="15"/>
      <c r="Q163" s="15"/>
      <c r="R163" s="15"/>
      <c r="S163" s="15"/>
      <c r="T163" s="15"/>
      <c r="U163" s="16"/>
      <c r="V163" s="17"/>
      <c r="W163" s="16"/>
      <c r="X163" s="17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</row>
    <row r="164" spans="1:45" ht="12.75">
      <c r="A164" s="116">
        <v>45627</v>
      </c>
      <c r="B164" s="116">
        <v>45991</v>
      </c>
      <c r="C164" s="117" t="s">
        <v>13</v>
      </c>
      <c r="D164" s="6" t="s">
        <v>14</v>
      </c>
      <c r="E164" s="19" t="s">
        <v>35</v>
      </c>
      <c r="F164" s="7" t="s">
        <v>15</v>
      </c>
      <c r="G164" s="117" t="s">
        <v>521</v>
      </c>
      <c r="H164" s="119" t="s">
        <v>522</v>
      </c>
      <c r="I164" s="119" t="s">
        <v>523</v>
      </c>
      <c r="J164" s="117" t="s">
        <v>524</v>
      </c>
      <c r="K164" s="117" t="s">
        <v>521</v>
      </c>
      <c r="L164" s="119">
        <v>643672008</v>
      </c>
      <c r="M164" s="120"/>
      <c r="N164" s="47"/>
      <c r="O164" s="15"/>
      <c r="P164" s="15"/>
      <c r="Q164" s="15"/>
      <c r="R164" s="15"/>
      <c r="S164" s="15"/>
      <c r="T164" s="15"/>
      <c r="U164" s="16"/>
      <c r="V164" s="17"/>
      <c r="W164" s="16"/>
      <c r="X164" s="17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</row>
    <row r="165" spans="1:45" ht="12.75">
      <c r="A165" s="116">
        <v>45627</v>
      </c>
      <c r="B165" s="116">
        <v>45991</v>
      </c>
      <c r="C165" s="117" t="s">
        <v>13</v>
      </c>
      <c r="D165" s="6" t="s">
        <v>14</v>
      </c>
      <c r="E165" s="19" t="s">
        <v>35</v>
      </c>
      <c r="F165" s="7" t="s">
        <v>15</v>
      </c>
      <c r="G165" s="117" t="s">
        <v>525</v>
      </c>
      <c r="H165" s="119">
        <v>662449849</v>
      </c>
      <c r="I165" s="119" t="s">
        <v>526</v>
      </c>
      <c r="J165" s="117" t="s">
        <v>527</v>
      </c>
      <c r="K165" s="117" t="s">
        <v>525</v>
      </c>
      <c r="L165" s="119">
        <v>662449849</v>
      </c>
      <c r="M165" s="120"/>
      <c r="N165" s="47"/>
      <c r="O165" s="15"/>
      <c r="P165" s="15"/>
      <c r="Q165" s="15"/>
      <c r="R165" s="15"/>
      <c r="S165" s="15"/>
      <c r="T165" s="15"/>
      <c r="U165" s="16"/>
      <c r="V165" s="17"/>
      <c r="W165" s="16"/>
      <c r="X165" s="17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</row>
    <row r="166" spans="1:45" ht="12.75">
      <c r="A166" s="116">
        <v>45627</v>
      </c>
      <c r="B166" s="116">
        <v>45991</v>
      </c>
      <c r="C166" s="117" t="s">
        <v>424</v>
      </c>
      <c r="D166" s="6" t="s">
        <v>14</v>
      </c>
      <c r="E166" s="19" t="s">
        <v>35</v>
      </c>
      <c r="F166" s="7" t="s">
        <v>15</v>
      </c>
      <c r="G166" s="117" t="s">
        <v>528</v>
      </c>
      <c r="H166" s="119">
        <v>696789722</v>
      </c>
      <c r="I166" s="119" t="s">
        <v>529</v>
      </c>
      <c r="J166" s="117" t="s">
        <v>530</v>
      </c>
      <c r="K166" s="117" t="s">
        <v>531</v>
      </c>
      <c r="L166" s="119">
        <v>636764178</v>
      </c>
      <c r="M166" s="120"/>
      <c r="N166" s="47"/>
      <c r="O166" s="15"/>
      <c r="P166" s="15"/>
      <c r="Q166" s="15"/>
      <c r="R166" s="15"/>
      <c r="S166" s="15"/>
      <c r="T166" s="15"/>
      <c r="U166" s="16"/>
      <c r="V166" s="17"/>
      <c r="W166" s="16"/>
      <c r="X166" s="17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</row>
    <row r="167" spans="1:45" ht="12.75">
      <c r="A167" s="116">
        <v>45627</v>
      </c>
      <c r="B167" s="116">
        <v>45991</v>
      </c>
      <c r="C167" s="117" t="s">
        <v>13</v>
      </c>
      <c r="D167" s="6" t="s">
        <v>14</v>
      </c>
      <c r="E167" s="19" t="s">
        <v>35</v>
      </c>
      <c r="F167" s="7" t="s">
        <v>15</v>
      </c>
      <c r="G167" s="117" t="s">
        <v>532</v>
      </c>
      <c r="H167" s="119">
        <v>635828830</v>
      </c>
      <c r="I167" s="119" t="s">
        <v>533</v>
      </c>
      <c r="J167" s="117" t="s">
        <v>534</v>
      </c>
      <c r="K167" s="117" t="s">
        <v>532</v>
      </c>
      <c r="L167" s="119">
        <v>635828830</v>
      </c>
      <c r="M167" s="120"/>
      <c r="N167" s="47"/>
      <c r="O167" s="15"/>
      <c r="P167" s="15"/>
      <c r="Q167" s="15"/>
      <c r="R167" s="15"/>
      <c r="S167" s="15"/>
      <c r="T167" s="15"/>
      <c r="U167" s="16"/>
      <c r="V167" s="17"/>
      <c r="W167" s="16"/>
      <c r="X167" s="17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</row>
    <row r="168" spans="1:45" ht="12.75">
      <c r="A168" s="116">
        <v>45627</v>
      </c>
      <c r="B168" s="116">
        <v>45991</v>
      </c>
      <c r="C168" s="117" t="s">
        <v>13</v>
      </c>
      <c r="D168" s="6" t="s">
        <v>14</v>
      </c>
      <c r="E168" s="19" t="s">
        <v>35</v>
      </c>
      <c r="F168" s="7" t="s">
        <v>15</v>
      </c>
      <c r="G168" s="117" t="s">
        <v>535</v>
      </c>
      <c r="H168" s="119"/>
      <c r="I168" s="119" t="s">
        <v>536</v>
      </c>
      <c r="J168" s="117" t="s">
        <v>537</v>
      </c>
      <c r="K168" s="117" t="s">
        <v>538</v>
      </c>
      <c r="L168" s="119">
        <v>620545772</v>
      </c>
      <c r="M168" s="120"/>
      <c r="N168" s="47"/>
      <c r="O168" s="15"/>
      <c r="P168" s="15"/>
      <c r="Q168" s="15"/>
      <c r="R168" s="15"/>
      <c r="S168" s="15"/>
      <c r="T168" s="15"/>
      <c r="U168" s="16"/>
      <c r="V168" s="17"/>
      <c r="W168" s="16"/>
      <c r="X168" s="17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</row>
    <row r="169" spans="1:45" ht="12.75">
      <c r="A169" s="116">
        <v>45627</v>
      </c>
      <c r="B169" s="116">
        <v>45991</v>
      </c>
      <c r="C169" s="117" t="s">
        <v>13</v>
      </c>
      <c r="D169" s="6" t="s">
        <v>14</v>
      </c>
      <c r="E169" s="19" t="s">
        <v>35</v>
      </c>
      <c r="F169" s="7" t="s">
        <v>15</v>
      </c>
      <c r="G169" s="117" t="s">
        <v>428</v>
      </c>
      <c r="H169" s="119">
        <v>629762311</v>
      </c>
      <c r="I169" s="119" t="s">
        <v>539</v>
      </c>
      <c r="J169" s="117" t="s">
        <v>540</v>
      </c>
      <c r="K169" s="117" t="s">
        <v>541</v>
      </c>
      <c r="L169" s="119">
        <v>679306005</v>
      </c>
      <c r="M169" s="120"/>
      <c r="N169" s="47"/>
      <c r="O169" s="15"/>
      <c r="P169" s="15"/>
      <c r="Q169" s="15"/>
      <c r="R169" s="15"/>
      <c r="S169" s="15"/>
      <c r="T169" s="15"/>
      <c r="U169" s="16"/>
      <c r="V169" s="17"/>
      <c r="W169" s="16"/>
      <c r="X169" s="17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</row>
    <row r="170" spans="1:45" ht="12.75">
      <c r="A170" s="116">
        <v>45627</v>
      </c>
      <c r="B170" s="116">
        <v>45991</v>
      </c>
      <c r="C170" s="117" t="s">
        <v>13</v>
      </c>
      <c r="D170" s="6" t="s">
        <v>14</v>
      </c>
      <c r="E170" s="19" t="s">
        <v>35</v>
      </c>
      <c r="F170" s="7" t="s">
        <v>15</v>
      </c>
      <c r="G170" s="117" t="s">
        <v>542</v>
      </c>
      <c r="H170" s="119">
        <v>622593373</v>
      </c>
      <c r="I170" s="119" t="s">
        <v>543</v>
      </c>
      <c r="J170" s="117" t="s">
        <v>544</v>
      </c>
      <c r="K170" s="117" t="s">
        <v>545</v>
      </c>
      <c r="L170" s="119"/>
      <c r="M170" s="120"/>
      <c r="N170" s="47"/>
      <c r="O170" s="15"/>
      <c r="P170" s="15"/>
      <c r="Q170" s="15"/>
      <c r="R170" s="15"/>
      <c r="S170" s="15"/>
      <c r="T170" s="15"/>
      <c r="U170" s="16"/>
      <c r="V170" s="17"/>
      <c r="W170" s="16"/>
      <c r="X170" s="17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</row>
    <row r="171" spans="1:45" ht="12.75">
      <c r="A171" s="116">
        <v>45627</v>
      </c>
      <c r="B171" s="116">
        <v>45991</v>
      </c>
      <c r="C171" s="117" t="s">
        <v>13</v>
      </c>
      <c r="D171" s="6" t="s">
        <v>14</v>
      </c>
      <c r="E171" s="19" t="s">
        <v>35</v>
      </c>
      <c r="F171" s="7" t="s">
        <v>15</v>
      </c>
      <c r="G171" s="117" t="s">
        <v>546</v>
      </c>
      <c r="H171" s="119">
        <v>620374880</v>
      </c>
      <c r="I171" s="119" t="s">
        <v>547</v>
      </c>
      <c r="J171" s="117" t="s">
        <v>548</v>
      </c>
      <c r="K171" s="117" t="s">
        <v>546</v>
      </c>
      <c r="L171" s="119">
        <v>934961244</v>
      </c>
      <c r="M171" s="120"/>
      <c r="N171" s="47"/>
      <c r="O171" s="15"/>
      <c r="P171" s="15"/>
      <c r="Q171" s="15"/>
      <c r="R171" s="15"/>
      <c r="S171" s="15"/>
      <c r="T171" s="15"/>
      <c r="U171" s="16"/>
      <c r="V171" s="17"/>
      <c r="W171" s="16"/>
      <c r="X171" s="17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</row>
    <row r="172" spans="1:45" ht="12.75">
      <c r="A172" s="116">
        <v>45627</v>
      </c>
      <c r="B172" s="116">
        <v>45991</v>
      </c>
      <c r="C172" s="117" t="s">
        <v>13</v>
      </c>
      <c r="D172" s="6" t="s">
        <v>14</v>
      </c>
      <c r="E172" s="19" t="s">
        <v>35</v>
      </c>
      <c r="F172" s="7" t="s">
        <v>15</v>
      </c>
      <c r="G172" s="117" t="s">
        <v>549</v>
      </c>
      <c r="H172" s="119">
        <v>606735974</v>
      </c>
      <c r="I172" s="119" t="s">
        <v>550</v>
      </c>
      <c r="J172" s="117" t="s">
        <v>551</v>
      </c>
      <c r="K172" s="117" t="s">
        <v>549</v>
      </c>
      <c r="L172" s="119">
        <v>606735974</v>
      </c>
      <c r="M172" s="120"/>
      <c r="N172" s="47"/>
      <c r="O172" s="15"/>
      <c r="P172" s="15"/>
      <c r="Q172" s="15"/>
      <c r="R172" s="15"/>
      <c r="S172" s="15"/>
      <c r="T172" s="15"/>
      <c r="U172" s="16"/>
      <c r="V172" s="17"/>
      <c r="W172" s="16"/>
      <c r="X172" s="17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</row>
    <row r="173" spans="1:45" ht="12.75">
      <c r="A173" s="116">
        <v>45627</v>
      </c>
      <c r="B173" s="116">
        <v>45991</v>
      </c>
      <c r="C173" s="117" t="s">
        <v>13</v>
      </c>
      <c r="D173" s="6" t="s">
        <v>14</v>
      </c>
      <c r="E173" s="19" t="s">
        <v>35</v>
      </c>
      <c r="F173" s="7" t="s">
        <v>15</v>
      </c>
      <c r="G173" s="117" t="s">
        <v>552</v>
      </c>
      <c r="H173" s="119">
        <v>606735974</v>
      </c>
      <c r="I173" s="119" t="s">
        <v>553</v>
      </c>
      <c r="J173" s="117" t="s">
        <v>554</v>
      </c>
      <c r="K173" s="117" t="s">
        <v>552</v>
      </c>
      <c r="L173" s="119">
        <v>606735974</v>
      </c>
      <c r="M173" s="120"/>
      <c r="N173" s="47"/>
      <c r="O173" s="15"/>
      <c r="P173" s="15"/>
      <c r="Q173" s="15"/>
      <c r="R173" s="15"/>
      <c r="S173" s="15"/>
      <c r="T173" s="15"/>
      <c r="U173" s="16"/>
      <c r="V173" s="17"/>
      <c r="W173" s="16"/>
      <c r="X173" s="17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</row>
    <row r="174" spans="1:45" ht="12.75">
      <c r="A174" s="116">
        <v>45627</v>
      </c>
      <c r="B174" s="116">
        <v>45991</v>
      </c>
      <c r="C174" s="117" t="s">
        <v>13</v>
      </c>
      <c r="D174" s="6" t="s">
        <v>14</v>
      </c>
      <c r="E174" s="19" t="s">
        <v>35</v>
      </c>
      <c r="F174" s="7" t="s">
        <v>35</v>
      </c>
      <c r="G174" s="117"/>
      <c r="H174" s="119">
        <f>972559823597</f>
        <v>972559823597</v>
      </c>
      <c r="I174" s="119" t="s">
        <v>555</v>
      </c>
      <c r="J174" s="117" t="s">
        <v>556</v>
      </c>
      <c r="K174" s="117" t="s">
        <v>557</v>
      </c>
      <c r="L174" s="119">
        <v>644672885</v>
      </c>
      <c r="M174" s="120"/>
      <c r="N174" s="47"/>
      <c r="O174" s="15"/>
      <c r="P174" s="15"/>
      <c r="Q174" s="15"/>
      <c r="R174" s="15"/>
      <c r="S174" s="15"/>
      <c r="T174" s="15"/>
      <c r="U174" s="16"/>
      <c r="V174" s="17"/>
      <c r="W174" s="16"/>
      <c r="X174" s="17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</row>
    <row r="175" spans="1:45" ht="12.75">
      <c r="A175" s="116">
        <v>45809</v>
      </c>
      <c r="B175" s="116">
        <v>45991</v>
      </c>
      <c r="C175" s="117" t="s">
        <v>32</v>
      </c>
      <c r="D175" s="6" t="s">
        <v>14</v>
      </c>
      <c r="E175" s="19" t="s">
        <v>35</v>
      </c>
      <c r="F175" s="7" t="s">
        <v>15</v>
      </c>
      <c r="G175" s="117" t="s">
        <v>558</v>
      </c>
      <c r="H175" s="119">
        <v>667806332</v>
      </c>
      <c r="I175" s="119" t="s">
        <v>559</v>
      </c>
      <c r="J175" s="117" t="s">
        <v>560</v>
      </c>
      <c r="K175" s="117" t="s">
        <v>558</v>
      </c>
      <c r="L175" s="119">
        <v>667806332</v>
      </c>
      <c r="M175" s="120"/>
      <c r="N175" s="47"/>
      <c r="O175" s="15"/>
      <c r="P175" s="15"/>
      <c r="Q175" s="15"/>
      <c r="R175" s="15"/>
      <c r="S175" s="15"/>
      <c r="T175" s="15"/>
      <c r="U175" s="16"/>
      <c r="V175" s="17"/>
      <c r="W175" s="16"/>
      <c r="X175" s="17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</row>
    <row r="176" spans="1:45" ht="12.75">
      <c r="A176" s="116">
        <v>45627</v>
      </c>
      <c r="B176" s="116">
        <v>45808</v>
      </c>
      <c r="C176" s="117" t="s">
        <v>32</v>
      </c>
      <c r="D176" s="6" t="s">
        <v>14</v>
      </c>
      <c r="E176" s="19" t="s">
        <v>35</v>
      </c>
      <c r="F176" s="7" t="s">
        <v>15</v>
      </c>
      <c r="G176" s="117" t="s">
        <v>561</v>
      </c>
      <c r="H176" s="119">
        <v>636633860</v>
      </c>
      <c r="I176" s="119" t="s">
        <v>562</v>
      </c>
      <c r="J176" s="117" t="s">
        <v>561</v>
      </c>
      <c r="K176" s="117" t="s">
        <v>561</v>
      </c>
      <c r="L176" s="119">
        <v>636633860</v>
      </c>
      <c r="M176" s="120"/>
      <c r="N176" s="47"/>
      <c r="O176" s="15"/>
      <c r="P176" s="15"/>
      <c r="Q176" s="15"/>
      <c r="R176" s="15"/>
      <c r="S176" s="15"/>
      <c r="T176" s="15"/>
      <c r="U176" s="16"/>
      <c r="V176" s="17"/>
      <c r="W176" s="16"/>
      <c r="X176" s="17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</row>
    <row r="177" spans="1:45" ht="12.75">
      <c r="A177" s="121">
        <v>45658</v>
      </c>
      <c r="B177" s="121">
        <v>46022</v>
      </c>
      <c r="C177" s="122" t="s">
        <v>13</v>
      </c>
      <c r="D177" s="6" t="s">
        <v>14</v>
      </c>
      <c r="E177" s="19" t="s">
        <v>35</v>
      </c>
      <c r="F177" s="7" t="s">
        <v>15</v>
      </c>
      <c r="G177" s="122" t="s">
        <v>563</v>
      </c>
      <c r="H177" s="122">
        <v>600652071</v>
      </c>
      <c r="I177" s="124" t="s">
        <v>564</v>
      </c>
      <c r="J177" s="122" t="s">
        <v>565</v>
      </c>
      <c r="K177" s="122" t="s">
        <v>563</v>
      </c>
      <c r="L177" s="122">
        <v>600652071</v>
      </c>
      <c r="M177" s="125"/>
      <c r="N177" s="16"/>
      <c r="O177" s="16"/>
      <c r="P177" s="16"/>
      <c r="Q177" s="16"/>
      <c r="R177" s="16"/>
      <c r="S177" s="16"/>
      <c r="T177" s="16"/>
      <c r="U177" s="16"/>
      <c r="V177" s="1"/>
      <c r="W177" s="1"/>
      <c r="X177" s="1"/>
      <c r="Y177" s="1"/>
      <c r="Z177" s="1"/>
      <c r="AA177" s="1"/>
      <c r="AB177" s="1"/>
      <c r="AC177" s="1"/>
      <c r="AD177" s="1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</row>
    <row r="178" spans="1:45" ht="12.75">
      <c r="A178" s="121">
        <v>45658</v>
      </c>
      <c r="B178" s="121">
        <v>46022</v>
      </c>
      <c r="C178" s="122" t="s">
        <v>13</v>
      </c>
      <c r="D178" s="6" t="s">
        <v>14</v>
      </c>
      <c r="E178" s="19" t="s">
        <v>35</v>
      </c>
      <c r="F178" s="7" t="s">
        <v>15</v>
      </c>
      <c r="G178" s="122" t="s">
        <v>566</v>
      </c>
      <c r="H178" s="122">
        <v>684634629</v>
      </c>
      <c r="I178" s="124" t="s">
        <v>567</v>
      </c>
      <c r="J178" s="122" t="s">
        <v>568</v>
      </c>
      <c r="K178" s="122" t="s">
        <v>566</v>
      </c>
      <c r="L178" s="122">
        <v>684634629</v>
      </c>
      <c r="M178" s="125"/>
      <c r="N178" s="16"/>
      <c r="O178" s="16"/>
      <c r="P178" s="16"/>
      <c r="Q178" s="16"/>
      <c r="R178" s="16"/>
      <c r="S178" s="16"/>
      <c r="T178" s="16"/>
      <c r="U178" s="16"/>
      <c r="V178" s="1"/>
      <c r="W178" s="1"/>
      <c r="X178" s="1"/>
      <c r="Y178" s="1"/>
      <c r="Z178" s="1"/>
      <c r="AA178" s="1"/>
      <c r="AB178" s="1"/>
      <c r="AC178" s="1"/>
      <c r="AD178" s="1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</row>
    <row r="179" spans="1:45" ht="12.75">
      <c r="A179" s="121">
        <v>45658</v>
      </c>
      <c r="B179" s="121">
        <v>46022</v>
      </c>
      <c r="C179" s="122" t="s">
        <v>13</v>
      </c>
      <c r="D179" s="6" t="s">
        <v>14</v>
      </c>
      <c r="E179" s="19" t="s">
        <v>35</v>
      </c>
      <c r="F179" s="7" t="s">
        <v>15</v>
      </c>
      <c r="G179" s="122" t="s">
        <v>569</v>
      </c>
      <c r="H179" s="122">
        <v>613329924</v>
      </c>
      <c r="I179" s="124" t="s">
        <v>570</v>
      </c>
      <c r="J179" s="122" t="s">
        <v>571</v>
      </c>
      <c r="K179" s="122" t="s">
        <v>569</v>
      </c>
      <c r="L179" s="122">
        <v>613329924</v>
      </c>
      <c r="M179" s="125"/>
      <c r="N179" s="16"/>
      <c r="O179" s="16"/>
      <c r="P179" s="16"/>
      <c r="Q179" s="16"/>
      <c r="R179" s="16"/>
      <c r="S179" s="16"/>
      <c r="T179" s="16"/>
      <c r="U179" s="16"/>
      <c r="V179" s="1"/>
      <c r="W179" s="1"/>
      <c r="X179" s="1"/>
      <c r="Y179" s="1"/>
      <c r="Z179" s="1"/>
      <c r="AA179" s="1"/>
      <c r="AB179" s="1"/>
      <c r="AC179" s="1"/>
      <c r="AD179" s="1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</row>
    <row r="180" spans="1:45" ht="12.75">
      <c r="A180" s="121">
        <v>45658</v>
      </c>
      <c r="B180" s="121">
        <v>46022</v>
      </c>
      <c r="C180" s="122" t="s">
        <v>13</v>
      </c>
      <c r="D180" s="6" t="s">
        <v>14</v>
      </c>
      <c r="E180" s="19" t="s">
        <v>35</v>
      </c>
      <c r="F180" s="7" t="s">
        <v>15</v>
      </c>
      <c r="G180" s="122" t="s">
        <v>572</v>
      </c>
      <c r="H180" s="122">
        <v>654843381</v>
      </c>
      <c r="I180" s="124" t="s">
        <v>573</v>
      </c>
      <c r="J180" s="122" t="s">
        <v>574</v>
      </c>
      <c r="K180" s="122" t="s">
        <v>572</v>
      </c>
      <c r="L180" s="122">
        <v>654843381</v>
      </c>
      <c r="M180" s="125"/>
      <c r="N180" s="16"/>
      <c r="O180" s="16"/>
      <c r="P180" s="16"/>
      <c r="Q180" s="16"/>
      <c r="R180" s="16"/>
      <c r="S180" s="16"/>
      <c r="T180" s="16"/>
      <c r="U180" s="16"/>
      <c r="V180" s="1"/>
      <c r="W180" s="1"/>
      <c r="X180" s="1"/>
      <c r="Y180" s="1"/>
      <c r="Z180" s="1"/>
      <c r="AA180" s="1"/>
      <c r="AB180" s="1"/>
      <c r="AC180" s="1"/>
      <c r="AD180" s="1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</row>
    <row r="181" spans="1:45" ht="12.75">
      <c r="A181" s="121">
        <v>45658</v>
      </c>
      <c r="B181" s="121">
        <v>46022</v>
      </c>
      <c r="C181" s="122" t="s">
        <v>13</v>
      </c>
      <c r="D181" s="6" t="s">
        <v>14</v>
      </c>
      <c r="E181" s="19" t="s">
        <v>35</v>
      </c>
      <c r="F181" s="7" t="s">
        <v>15</v>
      </c>
      <c r="G181" s="122" t="s">
        <v>575</v>
      </c>
      <c r="H181" s="122">
        <v>649549818</v>
      </c>
      <c r="I181" s="124" t="s">
        <v>576</v>
      </c>
      <c r="J181" s="122" t="s">
        <v>577</v>
      </c>
      <c r="K181" s="122" t="s">
        <v>575</v>
      </c>
      <c r="L181" s="122">
        <v>649549818</v>
      </c>
      <c r="M181" s="125"/>
      <c r="N181" s="16"/>
      <c r="O181" s="16"/>
      <c r="P181" s="16"/>
      <c r="Q181" s="16"/>
      <c r="R181" s="16"/>
      <c r="S181" s="16"/>
      <c r="T181" s="16"/>
      <c r="U181" s="16"/>
      <c r="V181" s="1"/>
      <c r="W181" s="1"/>
      <c r="X181" s="1"/>
      <c r="Y181" s="1"/>
      <c r="Z181" s="1"/>
      <c r="AA181" s="1"/>
      <c r="AB181" s="1"/>
      <c r="AC181" s="1"/>
      <c r="AD181" s="1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</row>
    <row r="182" spans="1:45" ht="12.75">
      <c r="A182" s="121">
        <v>45658</v>
      </c>
      <c r="B182" s="121">
        <v>46022</v>
      </c>
      <c r="C182" s="122" t="s">
        <v>13</v>
      </c>
      <c r="D182" s="6" t="s">
        <v>14</v>
      </c>
      <c r="E182" s="19" t="s">
        <v>35</v>
      </c>
      <c r="F182" s="7" t="s">
        <v>15</v>
      </c>
      <c r="G182" s="122" t="s">
        <v>578</v>
      </c>
      <c r="H182" s="122">
        <v>661769766</v>
      </c>
      <c r="I182" s="124" t="s">
        <v>579</v>
      </c>
      <c r="J182" s="122" t="s">
        <v>580</v>
      </c>
      <c r="K182" s="122" t="s">
        <v>578</v>
      </c>
      <c r="L182" s="122">
        <v>661769766</v>
      </c>
      <c r="M182" s="125"/>
      <c r="N182" s="16"/>
      <c r="O182" s="16"/>
      <c r="P182" s="16"/>
      <c r="Q182" s="16"/>
      <c r="R182" s="16"/>
      <c r="S182" s="16"/>
      <c r="T182" s="16"/>
      <c r="U182" s="16"/>
      <c r="V182" s="1"/>
      <c r="W182" s="1"/>
      <c r="X182" s="1"/>
      <c r="Y182" s="1"/>
      <c r="Z182" s="1"/>
      <c r="AA182" s="1"/>
      <c r="AB182" s="1"/>
      <c r="AC182" s="1"/>
      <c r="AD182" s="1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</row>
    <row r="183" spans="1:45" ht="12.75">
      <c r="A183" s="121">
        <v>45658</v>
      </c>
      <c r="B183" s="121">
        <v>46022</v>
      </c>
      <c r="C183" s="122" t="s">
        <v>13</v>
      </c>
      <c r="D183" s="6" t="s">
        <v>14</v>
      </c>
      <c r="E183" s="19" t="s">
        <v>35</v>
      </c>
      <c r="F183" s="7" t="s">
        <v>15</v>
      </c>
      <c r="G183" s="122" t="s">
        <v>581</v>
      </c>
      <c r="H183" s="122">
        <v>676641072</v>
      </c>
      <c r="I183" s="124" t="s">
        <v>582</v>
      </c>
      <c r="J183" s="122" t="s">
        <v>583</v>
      </c>
      <c r="K183" s="122" t="s">
        <v>581</v>
      </c>
      <c r="L183" s="122">
        <v>676641072</v>
      </c>
      <c r="M183" s="125"/>
      <c r="N183" s="16"/>
      <c r="O183" s="16"/>
      <c r="P183" s="16"/>
      <c r="Q183" s="16"/>
      <c r="R183" s="16"/>
      <c r="S183" s="16"/>
      <c r="T183" s="16"/>
      <c r="U183" s="16"/>
      <c r="V183" s="1"/>
      <c r="W183" s="1"/>
      <c r="X183" s="1"/>
      <c r="Y183" s="1"/>
      <c r="Z183" s="1"/>
      <c r="AA183" s="1"/>
      <c r="AB183" s="1"/>
      <c r="AC183" s="1"/>
      <c r="AD183" s="1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</row>
    <row r="184" spans="1:45" ht="12.75">
      <c r="A184" s="121">
        <v>45658</v>
      </c>
      <c r="B184" s="121">
        <v>46022</v>
      </c>
      <c r="C184" s="122" t="s">
        <v>13</v>
      </c>
      <c r="D184" s="6" t="s">
        <v>14</v>
      </c>
      <c r="E184" s="123" t="s">
        <v>15</v>
      </c>
      <c r="F184" s="7" t="s">
        <v>15</v>
      </c>
      <c r="G184" s="122" t="s">
        <v>584</v>
      </c>
      <c r="H184" s="122">
        <v>619782287</v>
      </c>
      <c r="I184" s="124" t="s">
        <v>585</v>
      </c>
      <c r="J184" s="122" t="s">
        <v>584</v>
      </c>
      <c r="K184" s="122" t="s">
        <v>584</v>
      </c>
      <c r="L184" s="122">
        <v>619782287</v>
      </c>
      <c r="M184" s="125"/>
      <c r="N184" s="16"/>
      <c r="O184" s="16"/>
      <c r="P184" s="16"/>
      <c r="Q184" s="16"/>
      <c r="R184" s="16"/>
      <c r="S184" s="16"/>
      <c r="T184" s="16"/>
      <c r="U184" s="16"/>
      <c r="V184" s="1"/>
      <c r="W184" s="1"/>
      <c r="X184" s="1"/>
      <c r="Y184" s="1"/>
      <c r="Z184" s="1"/>
      <c r="AA184" s="1"/>
      <c r="AB184" s="1"/>
      <c r="AC184" s="1"/>
      <c r="AD184" s="1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</row>
    <row r="185" spans="1:45" ht="12.75">
      <c r="A185" s="121">
        <v>45658</v>
      </c>
      <c r="B185" s="121">
        <v>46022</v>
      </c>
      <c r="C185" s="122" t="s">
        <v>13</v>
      </c>
      <c r="D185" s="6" t="s">
        <v>14</v>
      </c>
      <c r="E185" s="19" t="s">
        <v>35</v>
      </c>
      <c r="F185" s="7" t="s">
        <v>15</v>
      </c>
      <c r="G185" s="122" t="s">
        <v>586</v>
      </c>
      <c r="H185" s="122">
        <v>627786883</v>
      </c>
      <c r="I185" s="124" t="s">
        <v>587</v>
      </c>
      <c r="J185" s="122" t="s">
        <v>588</v>
      </c>
      <c r="K185" s="122" t="s">
        <v>586</v>
      </c>
      <c r="L185" s="122">
        <v>627786883</v>
      </c>
      <c r="M185" s="125"/>
      <c r="N185" s="16"/>
      <c r="O185" s="16"/>
      <c r="P185" s="16"/>
      <c r="Q185" s="16"/>
      <c r="R185" s="16"/>
      <c r="S185" s="16"/>
      <c r="T185" s="16"/>
      <c r="U185" s="16"/>
      <c r="V185" s="1"/>
      <c r="W185" s="1"/>
      <c r="X185" s="1"/>
      <c r="Y185" s="1"/>
      <c r="Z185" s="1"/>
      <c r="AA185" s="1"/>
      <c r="AB185" s="1"/>
      <c r="AC185" s="1"/>
      <c r="AD185" s="1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</row>
    <row r="186" spans="1:45" ht="12.75">
      <c r="A186" s="121">
        <v>45658</v>
      </c>
      <c r="B186" s="121">
        <v>46022</v>
      </c>
      <c r="C186" s="122" t="s">
        <v>13</v>
      </c>
      <c r="D186" s="6" t="s">
        <v>14</v>
      </c>
      <c r="E186" s="19" t="s">
        <v>35</v>
      </c>
      <c r="F186" s="7" t="s">
        <v>15</v>
      </c>
      <c r="G186" s="122" t="s">
        <v>589</v>
      </c>
      <c r="H186" s="122">
        <v>629417685</v>
      </c>
      <c r="I186" s="124" t="s">
        <v>590</v>
      </c>
      <c r="J186" s="122" t="s">
        <v>591</v>
      </c>
      <c r="K186" s="122" t="s">
        <v>592</v>
      </c>
      <c r="L186" s="122">
        <v>635261446</v>
      </c>
      <c r="M186" s="125"/>
      <c r="N186" s="16"/>
      <c r="O186" s="16"/>
      <c r="P186" s="16"/>
      <c r="Q186" s="16"/>
      <c r="R186" s="16"/>
      <c r="S186" s="16"/>
      <c r="T186" s="16"/>
      <c r="U186" s="16"/>
      <c r="V186" s="1"/>
      <c r="W186" s="1"/>
      <c r="X186" s="1"/>
      <c r="Y186" s="1"/>
      <c r="Z186" s="1"/>
      <c r="AA186" s="1"/>
      <c r="AB186" s="1"/>
      <c r="AC186" s="1"/>
      <c r="AD186" s="1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</row>
    <row r="187" spans="1:45" ht="12.75">
      <c r="A187" s="121">
        <v>45658</v>
      </c>
      <c r="B187" s="121">
        <v>46022</v>
      </c>
      <c r="C187" s="122" t="s">
        <v>13</v>
      </c>
      <c r="D187" s="6" t="s">
        <v>14</v>
      </c>
      <c r="E187" s="19" t="s">
        <v>35</v>
      </c>
      <c r="F187" s="7" t="s">
        <v>15</v>
      </c>
      <c r="G187" s="122" t="s">
        <v>593</v>
      </c>
      <c r="H187" s="122">
        <v>687056654</v>
      </c>
      <c r="I187" s="124" t="s">
        <v>594</v>
      </c>
      <c r="J187" s="122" t="s">
        <v>595</v>
      </c>
      <c r="K187" s="122" t="s">
        <v>593</v>
      </c>
      <c r="L187" s="122">
        <v>687056654</v>
      </c>
      <c r="M187" s="125"/>
      <c r="N187" s="16"/>
      <c r="O187" s="16"/>
      <c r="P187" s="16"/>
      <c r="Q187" s="16"/>
      <c r="R187" s="16"/>
      <c r="S187" s="16"/>
      <c r="T187" s="16"/>
      <c r="U187" s="16"/>
      <c r="V187" s="1"/>
      <c r="W187" s="1"/>
      <c r="X187" s="1"/>
      <c r="Y187" s="1"/>
      <c r="Z187" s="1"/>
      <c r="AA187" s="1"/>
      <c r="AB187" s="1"/>
      <c r="AC187" s="1"/>
      <c r="AD187" s="1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</row>
    <row r="188" spans="1:45" ht="27.75" customHeight="1">
      <c r="A188" s="121">
        <v>45658</v>
      </c>
      <c r="B188" s="121">
        <v>46022</v>
      </c>
      <c r="C188" s="122" t="s">
        <v>424</v>
      </c>
      <c r="D188" s="6" t="s">
        <v>14</v>
      </c>
      <c r="E188" s="19" t="s">
        <v>35</v>
      </c>
      <c r="F188" s="7" t="s">
        <v>15</v>
      </c>
      <c r="G188" s="122" t="s">
        <v>596</v>
      </c>
      <c r="H188" s="122">
        <v>615827956</v>
      </c>
      <c r="I188" s="124" t="s">
        <v>597</v>
      </c>
      <c r="J188" s="122" t="s">
        <v>598</v>
      </c>
      <c r="K188" s="122" t="s">
        <v>599</v>
      </c>
      <c r="L188" s="122">
        <v>615827956</v>
      </c>
      <c r="M188" s="125"/>
      <c r="N188" s="16"/>
      <c r="O188" s="16"/>
      <c r="P188" s="16"/>
      <c r="Q188" s="16"/>
      <c r="R188" s="16"/>
      <c r="S188" s="16"/>
      <c r="T188" s="16"/>
      <c r="U188" s="16"/>
      <c r="V188" s="1"/>
      <c r="W188" s="1"/>
      <c r="X188" s="1"/>
      <c r="Y188" s="1"/>
      <c r="Z188" s="1"/>
      <c r="AA188" s="1"/>
      <c r="AB188" s="1"/>
      <c r="AC188" s="1"/>
      <c r="AD188" s="1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</row>
    <row r="189" spans="1:45" ht="12.75">
      <c r="A189" s="121">
        <v>45658</v>
      </c>
      <c r="B189" s="121">
        <v>46022</v>
      </c>
      <c r="C189" s="122" t="s">
        <v>424</v>
      </c>
      <c r="D189" s="6" t="s">
        <v>14</v>
      </c>
      <c r="E189" s="19" t="s">
        <v>35</v>
      </c>
      <c r="F189" s="7" t="s">
        <v>15</v>
      </c>
      <c r="G189" s="122" t="s">
        <v>600</v>
      </c>
      <c r="H189" s="122">
        <v>635410804</v>
      </c>
      <c r="I189" s="124" t="s">
        <v>601</v>
      </c>
      <c r="J189" s="122" t="s">
        <v>602</v>
      </c>
      <c r="K189" s="122" t="s">
        <v>600</v>
      </c>
      <c r="L189" s="122">
        <v>635410804</v>
      </c>
      <c r="M189" s="125"/>
      <c r="N189" s="16"/>
      <c r="O189" s="16"/>
      <c r="P189" s="16"/>
      <c r="Q189" s="16"/>
      <c r="R189" s="16"/>
      <c r="S189" s="16"/>
      <c r="T189" s="16"/>
      <c r="U189" s="16"/>
      <c r="V189" s="1"/>
      <c r="W189" s="1"/>
      <c r="X189" s="1"/>
      <c r="Y189" s="1"/>
      <c r="Z189" s="1"/>
      <c r="AA189" s="1"/>
      <c r="AB189" s="1"/>
      <c r="AC189" s="1"/>
      <c r="AD189" s="1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</row>
    <row r="190" spans="1:45" ht="12.75">
      <c r="A190" s="121">
        <v>45658</v>
      </c>
      <c r="B190" s="121">
        <v>46022</v>
      </c>
      <c r="C190" s="122" t="s">
        <v>424</v>
      </c>
      <c r="D190" s="6" t="s">
        <v>14</v>
      </c>
      <c r="E190" s="19" t="s">
        <v>35</v>
      </c>
      <c r="F190" s="7" t="s">
        <v>15</v>
      </c>
      <c r="G190" s="122" t="s">
        <v>512</v>
      </c>
      <c r="H190" s="122">
        <v>667417009</v>
      </c>
      <c r="I190" s="124" t="s">
        <v>513</v>
      </c>
      <c r="J190" s="122" t="s">
        <v>603</v>
      </c>
      <c r="K190" s="122" t="s">
        <v>512</v>
      </c>
      <c r="L190" s="122">
        <v>667417009</v>
      </c>
      <c r="M190" s="125"/>
      <c r="N190" s="16"/>
      <c r="O190" s="16"/>
      <c r="P190" s="16"/>
      <c r="Q190" s="16"/>
      <c r="R190" s="16"/>
      <c r="S190" s="16"/>
      <c r="T190" s="16"/>
      <c r="U190" s="16"/>
      <c r="V190" s="1"/>
      <c r="W190" s="1"/>
      <c r="X190" s="1"/>
      <c r="Y190" s="1"/>
      <c r="Z190" s="1"/>
      <c r="AA190" s="1"/>
      <c r="AB190" s="1"/>
      <c r="AC190" s="1"/>
      <c r="AD190" s="1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</row>
    <row r="191" spans="1:45" ht="12.75">
      <c r="A191" s="121">
        <v>45658</v>
      </c>
      <c r="B191" s="121">
        <v>46022</v>
      </c>
      <c r="C191" s="122" t="s">
        <v>424</v>
      </c>
      <c r="D191" s="6" t="s">
        <v>14</v>
      </c>
      <c r="E191" s="19" t="s">
        <v>35</v>
      </c>
      <c r="F191" s="7" t="s">
        <v>15</v>
      </c>
      <c r="G191" s="122" t="s">
        <v>604</v>
      </c>
      <c r="H191" s="122">
        <v>635487983</v>
      </c>
      <c r="I191" s="124" t="s">
        <v>605</v>
      </c>
      <c r="J191" s="122" t="s">
        <v>604</v>
      </c>
      <c r="K191" s="122" t="s">
        <v>604</v>
      </c>
      <c r="L191" s="122">
        <v>635487983</v>
      </c>
      <c r="M191" s="125"/>
      <c r="N191" s="16"/>
      <c r="O191" s="16"/>
      <c r="P191" s="16"/>
      <c r="Q191" s="16"/>
      <c r="R191" s="16"/>
      <c r="S191" s="16"/>
      <c r="T191" s="16"/>
      <c r="U191" s="16"/>
      <c r="V191" s="1"/>
      <c r="W191" s="1"/>
      <c r="X191" s="1"/>
      <c r="Y191" s="1"/>
      <c r="Z191" s="1"/>
      <c r="AA191" s="1"/>
      <c r="AB191" s="1"/>
      <c r="AC191" s="1"/>
      <c r="AD191" s="1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</row>
    <row r="192" spans="1:45" ht="12.75">
      <c r="A192" s="121">
        <v>45658</v>
      </c>
      <c r="B192" s="121">
        <v>46022</v>
      </c>
      <c r="C192" s="122" t="s">
        <v>424</v>
      </c>
      <c r="D192" s="6" t="s">
        <v>14</v>
      </c>
      <c r="E192" s="19" t="s">
        <v>35</v>
      </c>
      <c r="F192" s="7" t="s">
        <v>15</v>
      </c>
      <c r="G192" s="122" t="s">
        <v>606</v>
      </c>
      <c r="H192" s="122">
        <v>610082741</v>
      </c>
      <c r="I192" s="124" t="s">
        <v>607</v>
      </c>
      <c r="J192" s="122" t="s">
        <v>608</v>
      </c>
      <c r="K192" s="122" t="s">
        <v>606</v>
      </c>
      <c r="L192" s="122">
        <v>610082741</v>
      </c>
      <c r="M192" s="125"/>
      <c r="N192" s="16"/>
      <c r="O192" s="16"/>
      <c r="P192" s="16"/>
      <c r="Q192" s="16"/>
      <c r="R192" s="16"/>
      <c r="S192" s="16"/>
      <c r="T192" s="16"/>
      <c r="U192" s="16"/>
      <c r="V192" s="1"/>
      <c r="W192" s="1"/>
      <c r="X192" s="1"/>
      <c r="Y192" s="1"/>
      <c r="Z192" s="1"/>
      <c r="AA192" s="1"/>
      <c r="AB192" s="1"/>
      <c r="AC192" s="1"/>
      <c r="AD192" s="1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</row>
    <row r="193" spans="1:45" ht="12.75">
      <c r="A193" s="121">
        <v>45658</v>
      </c>
      <c r="B193" s="121">
        <v>46022</v>
      </c>
      <c r="C193" s="122" t="s">
        <v>424</v>
      </c>
      <c r="D193" s="6" t="s">
        <v>14</v>
      </c>
      <c r="E193" s="19" t="s">
        <v>35</v>
      </c>
      <c r="F193" s="7" t="s">
        <v>15</v>
      </c>
      <c r="G193" s="122" t="s">
        <v>609</v>
      </c>
      <c r="H193" s="122">
        <v>609138412</v>
      </c>
      <c r="I193" s="124" t="s">
        <v>610</v>
      </c>
      <c r="J193" s="122" t="s">
        <v>611</v>
      </c>
      <c r="K193" s="122" t="s">
        <v>609</v>
      </c>
      <c r="L193" s="122">
        <v>609138412</v>
      </c>
      <c r="M193" s="125"/>
      <c r="N193" s="16"/>
      <c r="O193" s="16"/>
      <c r="P193" s="16"/>
      <c r="Q193" s="16"/>
      <c r="R193" s="16"/>
      <c r="S193" s="16"/>
      <c r="T193" s="16"/>
      <c r="U193" s="16"/>
      <c r="V193" s="1"/>
      <c r="W193" s="1"/>
      <c r="X193" s="1"/>
      <c r="Y193" s="1"/>
      <c r="Z193" s="1"/>
      <c r="AA193" s="1"/>
      <c r="AB193" s="1"/>
      <c r="AC193" s="1"/>
      <c r="AD193" s="1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</row>
    <row r="194" spans="1:45" ht="12.75">
      <c r="A194" s="121">
        <v>45658</v>
      </c>
      <c r="B194" s="121">
        <v>46022</v>
      </c>
      <c r="C194" s="122" t="s">
        <v>424</v>
      </c>
      <c r="D194" s="6" t="s">
        <v>14</v>
      </c>
      <c r="E194" s="19" t="s">
        <v>35</v>
      </c>
      <c r="F194" s="7" t="s">
        <v>15</v>
      </c>
      <c r="G194" s="122" t="s">
        <v>612</v>
      </c>
      <c r="H194" s="122">
        <v>664403750</v>
      </c>
      <c r="I194" s="124" t="s">
        <v>613</v>
      </c>
      <c r="J194" s="122" t="s">
        <v>614</v>
      </c>
      <c r="K194" s="122" t="s">
        <v>612</v>
      </c>
      <c r="L194" s="122">
        <v>664403750</v>
      </c>
      <c r="M194" s="125"/>
      <c r="N194" s="16"/>
      <c r="O194" s="16"/>
      <c r="P194" s="16"/>
      <c r="Q194" s="16"/>
      <c r="R194" s="16"/>
      <c r="S194" s="16"/>
      <c r="T194" s="16"/>
      <c r="U194" s="16"/>
      <c r="V194" s="1"/>
      <c r="W194" s="1"/>
      <c r="X194" s="1"/>
      <c r="Y194" s="1"/>
      <c r="Z194" s="1"/>
      <c r="AA194" s="1"/>
      <c r="AB194" s="1"/>
      <c r="AC194" s="1"/>
      <c r="AD194" s="1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</row>
    <row r="195" spans="1:45" ht="12.75">
      <c r="A195" s="121">
        <v>45658</v>
      </c>
      <c r="B195" s="121">
        <v>46022</v>
      </c>
      <c r="C195" s="122" t="s">
        <v>424</v>
      </c>
      <c r="D195" s="6" t="s">
        <v>14</v>
      </c>
      <c r="E195" s="19" t="s">
        <v>35</v>
      </c>
      <c r="F195" s="7" t="s">
        <v>15</v>
      </c>
      <c r="G195" s="122" t="s">
        <v>615</v>
      </c>
      <c r="H195" s="122">
        <v>609293031</v>
      </c>
      <c r="I195" s="124" t="s">
        <v>616</v>
      </c>
      <c r="J195" s="122" t="s">
        <v>617</v>
      </c>
      <c r="K195" s="122" t="s">
        <v>615</v>
      </c>
      <c r="L195" s="122">
        <v>609293031</v>
      </c>
      <c r="M195" s="125"/>
      <c r="N195" s="16"/>
      <c r="O195" s="16"/>
      <c r="P195" s="16"/>
      <c r="Q195" s="16"/>
      <c r="R195" s="16"/>
      <c r="S195" s="16"/>
      <c r="T195" s="16"/>
      <c r="U195" s="16"/>
      <c r="V195" s="1"/>
      <c r="W195" s="1"/>
      <c r="X195" s="1"/>
      <c r="Y195" s="1"/>
      <c r="Z195" s="1"/>
      <c r="AA195" s="1"/>
      <c r="AB195" s="1"/>
      <c r="AC195" s="1"/>
      <c r="AD195" s="1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</row>
    <row r="196" spans="1:45" ht="12.75">
      <c r="A196" s="121">
        <v>45658</v>
      </c>
      <c r="B196" s="121">
        <v>46022</v>
      </c>
      <c r="C196" s="122" t="s">
        <v>424</v>
      </c>
      <c r="D196" s="6" t="s">
        <v>14</v>
      </c>
      <c r="E196" s="19" t="s">
        <v>35</v>
      </c>
      <c r="F196" s="7" t="s">
        <v>15</v>
      </c>
      <c r="G196" s="122" t="s">
        <v>618</v>
      </c>
      <c r="H196" s="122">
        <v>633744009</v>
      </c>
      <c r="I196" s="124" t="s">
        <v>619</v>
      </c>
      <c r="J196" s="122" t="s">
        <v>620</v>
      </c>
      <c r="K196" s="122" t="s">
        <v>618</v>
      </c>
      <c r="L196" s="122">
        <v>648829491</v>
      </c>
      <c r="M196" s="125"/>
      <c r="N196" s="16"/>
      <c r="O196" s="16"/>
      <c r="P196" s="16"/>
      <c r="Q196" s="16"/>
      <c r="R196" s="16"/>
      <c r="S196" s="16"/>
      <c r="T196" s="16"/>
      <c r="U196" s="16"/>
      <c r="V196" s="1"/>
      <c r="W196" s="1"/>
      <c r="X196" s="1"/>
      <c r="Y196" s="1"/>
      <c r="Z196" s="1"/>
      <c r="AA196" s="1"/>
      <c r="AB196" s="1"/>
      <c r="AC196" s="1"/>
      <c r="AD196" s="1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</row>
    <row r="197" spans="1:45" ht="12.75">
      <c r="A197" s="121">
        <v>45658</v>
      </c>
      <c r="B197" s="121">
        <v>46022</v>
      </c>
      <c r="C197" s="122" t="s">
        <v>424</v>
      </c>
      <c r="D197" s="6" t="s">
        <v>14</v>
      </c>
      <c r="E197" s="19" t="s">
        <v>35</v>
      </c>
      <c r="F197" s="7" t="s">
        <v>15</v>
      </c>
      <c r="G197" s="122" t="s">
        <v>621</v>
      </c>
      <c r="H197" s="122">
        <v>654142620</v>
      </c>
      <c r="I197" s="124" t="s">
        <v>622</v>
      </c>
      <c r="J197" s="122" t="s">
        <v>623</v>
      </c>
      <c r="K197" s="122" t="s">
        <v>621</v>
      </c>
      <c r="L197" s="122">
        <v>654142620</v>
      </c>
      <c r="M197" s="125"/>
      <c r="N197" s="16"/>
      <c r="O197" s="16"/>
      <c r="P197" s="16"/>
      <c r="Q197" s="16"/>
      <c r="R197" s="16"/>
      <c r="S197" s="16"/>
      <c r="T197" s="16"/>
      <c r="U197" s="16"/>
      <c r="V197" s="1"/>
      <c r="W197" s="1"/>
      <c r="X197" s="1"/>
      <c r="Y197" s="1"/>
      <c r="Z197" s="1"/>
      <c r="AA197" s="1"/>
      <c r="AB197" s="1"/>
      <c r="AC197" s="1"/>
      <c r="AD197" s="1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</row>
    <row r="198" spans="1:45" ht="12.75">
      <c r="A198" s="121">
        <v>45658</v>
      </c>
      <c r="B198" s="121">
        <v>46022</v>
      </c>
      <c r="C198" s="122" t="s">
        <v>424</v>
      </c>
      <c r="D198" s="6" t="s">
        <v>14</v>
      </c>
      <c r="E198" s="19" t="s">
        <v>35</v>
      </c>
      <c r="F198" s="7" t="s">
        <v>15</v>
      </c>
      <c r="G198" s="122" t="s">
        <v>624</v>
      </c>
      <c r="H198" s="122">
        <v>611551997</v>
      </c>
      <c r="I198" s="124" t="s">
        <v>625</v>
      </c>
      <c r="J198" s="122" t="s">
        <v>626</v>
      </c>
      <c r="K198" s="122" t="s">
        <v>627</v>
      </c>
      <c r="L198" s="122">
        <v>611551997</v>
      </c>
      <c r="M198" s="125"/>
      <c r="N198" s="16"/>
      <c r="O198" s="16"/>
      <c r="P198" s="16"/>
      <c r="Q198" s="16"/>
      <c r="R198" s="16"/>
      <c r="S198" s="16"/>
      <c r="T198" s="16"/>
      <c r="U198" s="16"/>
      <c r="V198" s="1"/>
      <c r="W198" s="1"/>
      <c r="X198" s="1"/>
      <c r="Y198" s="1"/>
      <c r="Z198" s="1"/>
      <c r="AA198" s="1"/>
      <c r="AB198" s="1"/>
      <c r="AC198" s="1"/>
      <c r="AD198" s="1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</row>
    <row r="199" spans="1:45" ht="12.75">
      <c r="A199" s="121">
        <v>45658</v>
      </c>
      <c r="B199" s="121">
        <v>46022</v>
      </c>
      <c r="C199" s="122" t="s">
        <v>424</v>
      </c>
      <c r="D199" s="126" t="s">
        <v>342</v>
      </c>
      <c r="E199" s="19" t="s">
        <v>35</v>
      </c>
      <c r="F199" s="7" t="s">
        <v>15</v>
      </c>
      <c r="G199" s="122" t="s">
        <v>628</v>
      </c>
      <c r="H199" s="122">
        <v>601196229</v>
      </c>
      <c r="I199" s="124" t="s">
        <v>629</v>
      </c>
      <c r="J199" s="122" t="s">
        <v>630</v>
      </c>
      <c r="K199" s="122" t="s">
        <v>631</v>
      </c>
      <c r="L199" s="122">
        <v>601196229</v>
      </c>
      <c r="M199" s="125" t="s">
        <v>632</v>
      </c>
      <c r="N199" s="16"/>
      <c r="O199" s="16"/>
      <c r="P199" s="16"/>
      <c r="Q199" s="16"/>
      <c r="R199" s="16"/>
      <c r="S199" s="16"/>
      <c r="T199" s="16"/>
      <c r="U199" s="16"/>
      <c r="V199" s="1"/>
      <c r="W199" s="1"/>
      <c r="X199" s="1"/>
      <c r="Y199" s="1"/>
      <c r="Z199" s="1"/>
      <c r="AA199" s="1"/>
      <c r="AB199" s="1"/>
      <c r="AC199" s="1"/>
      <c r="AD199" s="1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</row>
    <row r="200" spans="1:45" ht="12.75">
      <c r="A200" s="121">
        <v>45658</v>
      </c>
      <c r="B200" s="121">
        <v>46022</v>
      </c>
      <c r="C200" s="122" t="s">
        <v>424</v>
      </c>
      <c r="D200" s="6" t="s">
        <v>14</v>
      </c>
      <c r="E200" s="19" t="s">
        <v>35</v>
      </c>
      <c r="F200" s="7" t="s">
        <v>15</v>
      </c>
      <c r="G200" s="122" t="s">
        <v>633</v>
      </c>
      <c r="H200" s="122">
        <v>682271277</v>
      </c>
      <c r="I200" s="124" t="s">
        <v>634</v>
      </c>
      <c r="J200" s="122" t="s">
        <v>635</v>
      </c>
      <c r="K200" s="122" t="s">
        <v>633</v>
      </c>
      <c r="L200" s="122">
        <v>682271277</v>
      </c>
      <c r="M200" s="125"/>
      <c r="N200" s="16"/>
      <c r="O200" s="16"/>
      <c r="P200" s="16"/>
      <c r="Q200" s="16"/>
      <c r="R200" s="16"/>
      <c r="S200" s="16"/>
      <c r="T200" s="16"/>
      <c r="U200" s="16"/>
      <c r="V200" s="1"/>
      <c r="W200" s="1"/>
      <c r="X200" s="1"/>
      <c r="Y200" s="1"/>
      <c r="Z200" s="1"/>
      <c r="AA200" s="1"/>
      <c r="AB200" s="1"/>
      <c r="AC200" s="1"/>
      <c r="AD200" s="1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</row>
    <row r="201" spans="1:45" ht="12.75">
      <c r="A201" s="121">
        <v>45658</v>
      </c>
      <c r="B201" s="121">
        <v>46022</v>
      </c>
      <c r="C201" s="122" t="s">
        <v>13</v>
      </c>
      <c r="D201" s="6" t="s">
        <v>14</v>
      </c>
      <c r="E201" s="19" t="s">
        <v>35</v>
      </c>
      <c r="F201" s="7" t="s">
        <v>15</v>
      </c>
      <c r="G201" s="122" t="s">
        <v>636</v>
      </c>
      <c r="H201" s="122">
        <v>669380622</v>
      </c>
      <c r="I201" s="124" t="s">
        <v>637</v>
      </c>
      <c r="J201" s="122" t="s">
        <v>638</v>
      </c>
      <c r="K201" s="122" t="s">
        <v>639</v>
      </c>
      <c r="L201" s="122">
        <v>669380622</v>
      </c>
      <c r="M201" s="125"/>
      <c r="N201" s="16"/>
      <c r="O201" s="16"/>
      <c r="P201" s="16"/>
      <c r="Q201" s="16"/>
      <c r="R201" s="16"/>
      <c r="S201" s="16"/>
      <c r="T201" s="16"/>
      <c r="U201" s="16"/>
      <c r="V201" s="1"/>
      <c r="W201" s="1"/>
      <c r="X201" s="1"/>
      <c r="Y201" s="1"/>
      <c r="Z201" s="1"/>
      <c r="AA201" s="1"/>
      <c r="AB201" s="1"/>
      <c r="AC201" s="1"/>
      <c r="AD201" s="1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</row>
    <row r="202" spans="1:45" ht="12.75">
      <c r="A202" s="121">
        <v>45658</v>
      </c>
      <c r="B202" s="121">
        <v>46022</v>
      </c>
      <c r="C202" s="122" t="s">
        <v>424</v>
      </c>
      <c r="D202" s="6" t="s">
        <v>14</v>
      </c>
      <c r="E202" s="19" t="s">
        <v>35</v>
      </c>
      <c r="F202" s="7" t="s">
        <v>15</v>
      </c>
      <c r="G202" s="122" t="s">
        <v>640</v>
      </c>
      <c r="H202" s="122">
        <v>629199403</v>
      </c>
      <c r="I202" s="124" t="s">
        <v>641</v>
      </c>
      <c r="J202" s="122" t="s">
        <v>642</v>
      </c>
      <c r="K202" s="122" t="s">
        <v>640</v>
      </c>
      <c r="L202" s="122">
        <v>629199403</v>
      </c>
      <c r="M202" s="125"/>
      <c r="N202" s="16"/>
      <c r="O202" s="16"/>
      <c r="P202" s="16"/>
      <c r="Q202" s="16"/>
      <c r="R202" s="16"/>
      <c r="S202" s="16"/>
      <c r="T202" s="16"/>
      <c r="U202" s="16"/>
      <c r="V202" s="1"/>
      <c r="W202" s="1"/>
      <c r="X202" s="1"/>
      <c r="Y202" s="1"/>
      <c r="Z202" s="1"/>
      <c r="AA202" s="1"/>
      <c r="AB202" s="1"/>
      <c r="AC202" s="1"/>
      <c r="AD202" s="1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</row>
    <row r="203" spans="1:45" ht="12.75">
      <c r="A203" s="121">
        <v>45658</v>
      </c>
      <c r="B203" s="121">
        <v>46022</v>
      </c>
      <c r="C203" s="122" t="s">
        <v>424</v>
      </c>
      <c r="D203" s="6" t="s">
        <v>14</v>
      </c>
      <c r="E203" s="19" t="s">
        <v>35</v>
      </c>
      <c r="F203" s="7" t="s">
        <v>15</v>
      </c>
      <c r="G203" s="122" t="s">
        <v>643</v>
      </c>
      <c r="H203" s="122">
        <v>676543299</v>
      </c>
      <c r="I203" s="124" t="s">
        <v>644</v>
      </c>
      <c r="J203" s="122" t="s">
        <v>645</v>
      </c>
      <c r="K203" s="122" t="s">
        <v>643</v>
      </c>
      <c r="L203" s="122">
        <v>676543299</v>
      </c>
      <c r="M203" s="125"/>
      <c r="N203" s="16"/>
      <c r="O203" s="16"/>
      <c r="P203" s="16"/>
      <c r="Q203" s="16"/>
      <c r="R203" s="16"/>
      <c r="S203" s="16"/>
      <c r="T203" s="16"/>
      <c r="U203" s="16"/>
      <c r="V203" s="1"/>
      <c r="W203" s="1"/>
      <c r="X203" s="1"/>
      <c r="Y203" s="1"/>
      <c r="Z203" s="1"/>
      <c r="AA203" s="1"/>
      <c r="AB203" s="1"/>
      <c r="AC203" s="1"/>
      <c r="AD203" s="1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</row>
    <row r="204" spans="1:45" ht="12.75">
      <c r="A204" s="121">
        <v>45658</v>
      </c>
      <c r="B204" s="121">
        <v>46022</v>
      </c>
      <c r="C204" s="122" t="s">
        <v>424</v>
      </c>
      <c r="D204" s="6" t="s">
        <v>14</v>
      </c>
      <c r="E204" s="19" t="s">
        <v>35</v>
      </c>
      <c r="F204" s="7" t="s">
        <v>15</v>
      </c>
      <c r="G204" s="122" t="s">
        <v>646</v>
      </c>
      <c r="H204" s="122">
        <v>610069051</v>
      </c>
      <c r="I204" s="124" t="s">
        <v>647</v>
      </c>
      <c r="J204" s="122" t="s">
        <v>648</v>
      </c>
      <c r="K204" s="122" t="s">
        <v>646</v>
      </c>
      <c r="L204" s="122">
        <v>610069051</v>
      </c>
      <c r="M204" s="125"/>
      <c r="N204" s="16"/>
      <c r="O204" s="16"/>
      <c r="P204" s="16"/>
      <c r="Q204" s="16"/>
      <c r="R204" s="16"/>
      <c r="S204" s="16"/>
      <c r="T204" s="16"/>
      <c r="U204" s="16"/>
      <c r="V204" s="1"/>
      <c r="W204" s="1"/>
      <c r="X204" s="1"/>
      <c r="Y204" s="1"/>
      <c r="Z204" s="1"/>
      <c r="AA204" s="1"/>
      <c r="AB204" s="1"/>
      <c r="AC204" s="1"/>
      <c r="AD204" s="1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</row>
    <row r="205" spans="1:45" ht="12.75">
      <c r="A205" s="121">
        <v>45658</v>
      </c>
      <c r="B205" s="121">
        <v>46022</v>
      </c>
      <c r="C205" s="122" t="s">
        <v>424</v>
      </c>
      <c r="D205" s="6" t="s">
        <v>14</v>
      </c>
      <c r="E205" s="19" t="s">
        <v>35</v>
      </c>
      <c r="F205" s="7" t="s">
        <v>15</v>
      </c>
      <c r="G205" s="122" t="s">
        <v>649</v>
      </c>
      <c r="H205" s="122">
        <v>606954593</v>
      </c>
      <c r="I205" s="124" t="s">
        <v>650</v>
      </c>
      <c r="J205" s="122" t="s">
        <v>651</v>
      </c>
      <c r="K205" s="122" t="s">
        <v>649</v>
      </c>
      <c r="L205" s="122">
        <v>606954593</v>
      </c>
      <c r="M205" s="125" t="s">
        <v>652</v>
      </c>
      <c r="N205" s="16"/>
      <c r="O205" s="16"/>
      <c r="P205" s="16"/>
      <c r="Q205" s="16"/>
      <c r="R205" s="16"/>
      <c r="S205" s="16"/>
      <c r="T205" s="16"/>
      <c r="U205" s="16"/>
      <c r="V205" s="1"/>
      <c r="W205" s="1"/>
      <c r="X205" s="1"/>
      <c r="Y205" s="1"/>
      <c r="Z205" s="1"/>
      <c r="AA205" s="1"/>
      <c r="AB205" s="1"/>
      <c r="AC205" s="1"/>
      <c r="AD205" s="1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</row>
    <row r="206" spans="1:45" ht="12.75">
      <c r="A206" s="121">
        <v>45658</v>
      </c>
      <c r="B206" s="121">
        <v>46022</v>
      </c>
      <c r="C206" s="122" t="s">
        <v>424</v>
      </c>
      <c r="D206" s="6" t="s">
        <v>14</v>
      </c>
      <c r="E206" s="19" t="s">
        <v>35</v>
      </c>
      <c r="F206" s="7" t="s">
        <v>15</v>
      </c>
      <c r="G206" s="122" t="s">
        <v>653</v>
      </c>
      <c r="H206" s="122">
        <v>674428330</v>
      </c>
      <c r="I206" s="124"/>
      <c r="J206" s="122" t="s">
        <v>654</v>
      </c>
      <c r="K206" s="122" t="s">
        <v>653</v>
      </c>
      <c r="L206" s="122">
        <v>674428330</v>
      </c>
      <c r="M206" s="125"/>
      <c r="N206" s="16"/>
      <c r="O206" s="16"/>
      <c r="P206" s="16"/>
      <c r="Q206" s="16"/>
      <c r="R206" s="16"/>
      <c r="S206" s="16"/>
      <c r="T206" s="16"/>
      <c r="U206" s="16"/>
      <c r="V206" s="1"/>
      <c r="W206" s="1"/>
      <c r="X206" s="1"/>
      <c r="Y206" s="1"/>
      <c r="Z206" s="1"/>
      <c r="AA206" s="1"/>
      <c r="AB206" s="1"/>
      <c r="AC206" s="1"/>
      <c r="AD206" s="1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</row>
    <row r="207" spans="1:45" ht="12.75">
      <c r="A207" s="121">
        <v>45658</v>
      </c>
      <c r="B207" s="121">
        <v>46022</v>
      </c>
      <c r="C207" s="122" t="s">
        <v>424</v>
      </c>
      <c r="D207" s="6" t="s">
        <v>14</v>
      </c>
      <c r="E207" s="19" t="s">
        <v>35</v>
      </c>
      <c r="F207" s="7" t="s">
        <v>15</v>
      </c>
      <c r="G207" s="122" t="s">
        <v>655</v>
      </c>
      <c r="H207" s="122">
        <v>697720752</v>
      </c>
      <c r="I207" s="124" t="s">
        <v>656</v>
      </c>
      <c r="J207" s="122" t="s">
        <v>657</v>
      </c>
      <c r="K207" s="122" t="s">
        <v>655</v>
      </c>
      <c r="L207" s="122">
        <v>697720752</v>
      </c>
      <c r="M207" s="127"/>
      <c r="N207" s="16"/>
      <c r="O207" s="16"/>
      <c r="P207" s="16"/>
      <c r="Q207" s="16"/>
      <c r="R207" s="16"/>
      <c r="S207" s="16"/>
      <c r="T207" s="16"/>
      <c r="U207" s="16"/>
      <c r="V207" s="1"/>
      <c r="W207" s="1"/>
      <c r="X207" s="1"/>
      <c r="Y207" s="1"/>
      <c r="Z207" s="1"/>
      <c r="AA207" s="1"/>
      <c r="AB207" s="1"/>
      <c r="AC207" s="1"/>
      <c r="AD207" s="1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</row>
    <row r="208" spans="1:45" ht="12.75">
      <c r="A208" s="121">
        <v>45658</v>
      </c>
      <c r="B208" s="121">
        <v>46022</v>
      </c>
      <c r="C208" s="122" t="s">
        <v>13</v>
      </c>
      <c r="D208" s="6" t="s">
        <v>14</v>
      </c>
      <c r="E208" s="19" t="s">
        <v>35</v>
      </c>
      <c r="F208" s="7" t="s">
        <v>15</v>
      </c>
      <c r="G208" s="122" t="s">
        <v>658</v>
      </c>
      <c r="H208" s="122">
        <v>691149104</v>
      </c>
      <c r="I208" s="124" t="s">
        <v>659</v>
      </c>
      <c r="J208" s="122" t="s">
        <v>658</v>
      </c>
      <c r="K208" s="122" t="s">
        <v>658</v>
      </c>
      <c r="L208" s="122">
        <v>691149104</v>
      </c>
      <c r="M208" s="125"/>
      <c r="N208" s="16"/>
      <c r="O208" s="16"/>
      <c r="P208" s="16"/>
      <c r="Q208" s="16"/>
      <c r="R208" s="16"/>
      <c r="S208" s="16"/>
      <c r="T208" s="16"/>
      <c r="U208" s="16"/>
      <c r="V208" s="1"/>
      <c r="W208" s="1"/>
      <c r="X208" s="1"/>
      <c r="Y208" s="1"/>
      <c r="Z208" s="1"/>
      <c r="AA208" s="1"/>
      <c r="AB208" s="1"/>
      <c r="AC208" s="1"/>
      <c r="AD208" s="1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</row>
    <row r="209" spans="1:45" ht="12.75">
      <c r="A209" s="121">
        <v>45658</v>
      </c>
      <c r="B209" s="121">
        <v>46022</v>
      </c>
      <c r="C209" s="122" t="s">
        <v>13</v>
      </c>
      <c r="D209" s="6" t="s">
        <v>14</v>
      </c>
      <c r="E209" s="123" t="s">
        <v>15</v>
      </c>
      <c r="F209" s="7" t="s">
        <v>15</v>
      </c>
      <c r="G209" s="122" t="s">
        <v>660</v>
      </c>
      <c r="H209" s="122">
        <v>699204597</v>
      </c>
      <c r="I209" s="124" t="s">
        <v>661</v>
      </c>
      <c r="J209" s="122" t="s">
        <v>662</v>
      </c>
      <c r="K209" s="122" t="s">
        <v>660</v>
      </c>
      <c r="L209" s="122">
        <v>699204597</v>
      </c>
      <c r="M209" s="127"/>
      <c r="N209" s="16"/>
      <c r="O209" s="16"/>
      <c r="P209" s="16"/>
      <c r="Q209" s="16"/>
      <c r="R209" s="16"/>
      <c r="S209" s="16"/>
      <c r="T209" s="16"/>
      <c r="U209" s="16"/>
      <c r="V209" s="1"/>
      <c r="W209" s="1"/>
      <c r="X209" s="1"/>
      <c r="Y209" s="1"/>
      <c r="Z209" s="1"/>
      <c r="AA209" s="1"/>
      <c r="AB209" s="1"/>
      <c r="AC209" s="1"/>
      <c r="AD209" s="1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</row>
    <row r="210" spans="1:45" ht="12.75">
      <c r="A210" s="121">
        <v>45658</v>
      </c>
      <c r="B210" s="121">
        <v>46022</v>
      </c>
      <c r="C210" s="122" t="s">
        <v>13</v>
      </c>
      <c r="D210" s="6" t="s">
        <v>14</v>
      </c>
      <c r="E210" s="123" t="s">
        <v>15</v>
      </c>
      <c r="F210" s="7" t="s">
        <v>15</v>
      </c>
      <c r="G210" s="122" t="s">
        <v>663</v>
      </c>
      <c r="H210" s="122">
        <v>677133638</v>
      </c>
      <c r="I210" s="124" t="s">
        <v>664</v>
      </c>
      <c r="J210" s="122" t="s">
        <v>665</v>
      </c>
      <c r="K210" s="122" t="s">
        <v>663</v>
      </c>
      <c r="L210" s="122">
        <v>677133638</v>
      </c>
      <c r="M210" s="127"/>
      <c r="N210" s="16"/>
      <c r="O210" s="16"/>
      <c r="P210" s="16"/>
      <c r="Q210" s="16"/>
      <c r="R210" s="16"/>
      <c r="S210" s="16"/>
      <c r="T210" s="16"/>
      <c r="U210" s="16"/>
      <c r="V210" s="1"/>
      <c r="W210" s="1"/>
      <c r="X210" s="1"/>
      <c r="Y210" s="1"/>
      <c r="Z210" s="1"/>
      <c r="AA210" s="1"/>
      <c r="AB210" s="1"/>
      <c r="AC210" s="1"/>
      <c r="AD210" s="1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</row>
    <row r="211" spans="1:45" ht="12.75">
      <c r="A211" s="121">
        <v>45658</v>
      </c>
      <c r="B211" s="121">
        <v>46022</v>
      </c>
      <c r="C211" s="122" t="s">
        <v>13</v>
      </c>
      <c r="D211" s="6" t="s">
        <v>14</v>
      </c>
      <c r="E211" s="19" t="s">
        <v>35</v>
      </c>
      <c r="F211" s="7" t="s">
        <v>15</v>
      </c>
      <c r="G211" s="122" t="s">
        <v>666</v>
      </c>
      <c r="H211" s="122">
        <v>653540517</v>
      </c>
      <c r="I211" s="124" t="s">
        <v>667</v>
      </c>
      <c r="J211" s="122" t="s">
        <v>668</v>
      </c>
      <c r="K211" s="122" t="s">
        <v>669</v>
      </c>
      <c r="L211" s="122">
        <v>637042992</v>
      </c>
      <c r="M211" s="127" t="s">
        <v>670</v>
      </c>
      <c r="N211" s="16"/>
      <c r="O211" s="16"/>
      <c r="P211" s="16"/>
      <c r="Q211" s="16"/>
      <c r="R211" s="16"/>
      <c r="S211" s="16"/>
      <c r="T211" s="16"/>
      <c r="U211" s="16"/>
      <c r="V211" s="1"/>
      <c r="W211" s="1"/>
      <c r="X211" s="1"/>
      <c r="Y211" s="1"/>
      <c r="Z211" s="1"/>
      <c r="AA211" s="1"/>
      <c r="AB211" s="1"/>
      <c r="AC211" s="1"/>
      <c r="AD211" s="1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</row>
    <row r="212" spans="1:45" ht="12.75">
      <c r="A212" s="121">
        <v>45658</v>
      </c>
      <c r="B212" s="121">
        <v>46022</v>
      </c>
      <c r="C212" s="122" t="s">
        <v>13</v>
      </c>
      <c r="D212" s="6" t="s">
        <v>14</v>
      </c>
      <c r="E212" s="19" t="s">
        <v>35</v>
      </c>
      <c r="F212" s="7" t="s">
        <v>15</v>
      </c>
      <c r="G212" s="122" t="s">
        <v>671</v>
      </c>
      <c r="H212" s="122">
        <v>722747925</v>
      </c>
      <c r="I212" s="124" t="s">
        <v>672</v>
      </c>
      <c r="J212" s="122" t="s">
        <v>673</v>
      </c>
      <c r="K212" s="122" t="s">
        <v>674</v>
      </c>
      <c r="L212" s="122">
        <v>722747925</v>
      </c>
      <c r="M212" s="127"/>
      <c r="N212" s="16"/>
      <c r="O212" s="16"/>
      <c r="P212" s="16"/>
      <c r="Q212" s="16"/>
      <c r="R212" s="16"/>
      <c r="S212" s="16"/>
      <c r="T212" s="16"/>
      <c r="U212" s="16"/>
      <c r="V212" s="1"/>
      <c r="W212" s="1"/>
      <c r="X212" s="1"/>
      <c r="Y212" s="1"/>
      <c r="Z212" s="1"/>
      <c r="AA212" s="1"/>
      <c r="AB212" s="1"/>
      <c r="AC212" s="1"/>
      <c r="AD212" s="1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</row>
    <row r="213" spans="1:45" ht="12.75">
      <c r="A213" s="121">
        <v>45658</v>
      </c>
      <c r="B213" s="121">
        <v>46022</v>
      </c>
      <c r="C213" s="122" t="s">
        <v>13</v>
      </c>
      <c r="D213" s="6" t="s">
        <v>14</v>
      </c>
      <c r="E213" s="19" t="s">
        <v>35</v>
      </c>
      <c r="F213" s="7" t="s">
        <v>15</v>
      </c>
      <c r="G213" s="122" t="s">
        <v>675</v>
      </c>
      <c r="H213" s="122">
        <v>661835111</v>
      </c>
      <c r="I213" s="124" t="s">
        <v>676</v>
      </c>
      <c r="J213" s="122" t="s">
        <v>677</v>
      </c>
      <c r="K213" s="122" t="s">
        <v>675</v>
      </c>
      <c r="L213" s="122">
        <v>661835111</v>
      </c>
      <c r="M213" s="127"/>
      <c r="N213" s="16"/>
      <c r="O213" s="16"/>
      <c r="P213" s="16"/>
      <c r="Q213" s="16"/>
      <c r="R213" s="16"/>
      <c r="S213" s="16"/>
      <c r="T213" s="16"/>
      <c r="U213" s="16"/>
      <c r="V213" s="1"/>
      <c r="W213" s="1"/>
      <c r="X213" s="1"/>
      <c r="Y213" s="1"/>
      <c r="Z213" s="1"/>
      <c r="AA213" s="1"/>
      <c r="AB213" s="1"/>
      <c r="AC213" s="1"/>
      <c r="AD213" s="1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</row>
    <row r="214" spans="1:45" ht="12.75">
      <c r="A214" s="121">
        <v>45658</v>
      </c>
      <c r="B214" s="121">
        <v>46022</v>
      </c>
      <c r="C214" s="122" t="s">
        <v>13</v>
      </c>
      <c r="D214" s="6" t="s">
        <v>14</v>
      </c>
      <c r="E214" s="19" t="s">
        <v>35</v>
      </c>
      <c r="F214" s="7" t="s">
        <v>15</v>
      </c>
      <c r="G214" s="122" t="s">
        <v>678</v>
      </c>
      <c r="H214" s="122">
        <v>692408988</v>
      </c>
      <c r="I214" s="124" t="s">
        <v>679</v>
      </c>
      <c r="J214" s="122" t="s">
        <v>680</v>
      </c>
      <c r="K214" s="122" t="s">
        <v>678</v>
      </c>
      <c r="L214" s="122">
        <v>692408988</v>
      </c>
      <c r="M214" s="127" t="s">
        <v>681</v>
      </c>
      <c r="N214" s="16"/>
      <c r="O214" s="16"/>
      <c r="P214" s="16"/>
      <c r="Q214" s="16"/>
      <c r="R214" s="16"/>
      <c r="S214" s="16"/>
      <c r="T214" s="16"/>
      <c r="U214" s="16"/>
      <c r="V214" s="1"/>
      <c r="W214" s="1"/>
      <c r="X214" s="1"/>
      <c r="Y214" s="1"/>
      <c r="Z214" s="1"/>
      <c r="AA214" s="1"/>
      <c r="AB214" s="1"/>
      <c r="AC214" s="1"/>
      <c r="AD214" s="1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</row>
    <row r="215" spans="1:45" ht="12.75">
      <c r="A215" s="56">
        <v>45689</v>
      </c>
      <c r="B215" s="56">
        <v>46053</v>
      </c>
      <c r="C215" s="57" t="s">
        <v>13</v>
      </c>
      <c r="D215" s="6" t="s">
        <v>14</v>
      </c>
      <c r="E215" s="19" t="s">
        <v>35</v>
      </c>
      <c r="F215" s="7" t="s">
        <v>15</v>
      </c>
      <c r="G215" s="57" t="s">
        <v>682</v>
      </c>
      <c r="H215" s="57">
        <v>693498291</v>
      </c>
      <c r="I215" s="59" t="s">
        <v>683</v>
      </c>
      <c r="J215" s="57" t="s">
        <v>684</v>
      </c>
      <c r="K215" s="57" t="s">
        <v>685</v>
      </c>
      <c r="L215" s="57">
        <v>693498291</v>
      </c>
      <c r="M215" s="61"/>
      <c r="O215" s="128"/>
      <c r="P215" s="128"/>
      <c r="Q215" s="128"/>
      <c r="R215" s="128"/>
      <c r="S215" s="128"/>
      <c r="T215" s="128"/>
      <c r="U215" s="128"/>
      <c r="V215" s="128"/>
      <c r="W215" s="128"/>
      <c r="X215" s="128"/>
      <c r="Y215" s="128"/>
      <c r="Z215" s="128"/>
      <c r="AA215" s="128"/>
      <c r="AB215" s="128"/>
      <c r="AC215" s="128"/>
      <c r="AD215" s="128"/>
      <c r="AE215" s="128"/>
      <c r="AF215" s="128"/>
      <c r="AG215" s="128"/>
      <c r="AH215" s="128"/>
      <c r="AI215" s="128"/>
      <c r="AJ215" s="128"/>
      <c r="AK215" s="128"/>
      <c r="AL215" s="128"/>
      <c r="AM215" s="128"/>
      <c r="AN215" s="128"/>
      <c r="AO215" s="128"/>
      <c r="AP215" s="128"/>
      <c r="AQ215" s="128"/>
      <c r="AR215" s="128"/>
      <c r="AS215" s="128"/>
    </row>
    <row r="216" spans="1:45" ht="12.75">
      <c r="A216" s="56">
        <v>45689</v>
      </c>
      <c r="B216" s="56">
        <v>46053</v>
      </c>
      <c r="C216" s="57" t="s">
        <v>13</v>
      </c>
      <c r="D216" s="6" t="s">
        <v>14</v>
      </c>
      <c r="E216" s="19" t="s">
        <v>35</v>
      </c>
      <c r="F216" s="7" t="s">
        <v>15</v>
      </c>
      <c r="G216" s="57" t="s">
        <v>686</v>
      </c>
      <c r="H216" s="57">
        <v>603213560</v>
      </c>
      <c r="I216" s="59" t="s">
        <v>687</v>
      </c>
      <c r="J216" s="57" t="s">
        <v>688</v>
      </c>
      <c r="K216" s="57" t="s">
        <v>686</v>
      </c>
      <c r="L216" s="57">
        <v>603213560</v>
      </c>
      <c r="M216" s="61"/>
      <c r="O216" s="128"/>
      <c r="P216" s="128"/>
      <c r="Q216" s="128"/>
      <c r="R216" s="128"/>
      <c r="S216" s="128"/>
      <c r="T216" s="128"/>
      <c r="U216" s="128"/>
      <c r="V216" s="128"/>
      <c r="W216" s="128"/>
      <c r="X216" s="128"/>
      <c r="Y216" s="128"/>
      <c r="Z216" s="128"/>
      <c r="AA216" s="128"/>
      <c r="AB216" s="128"/>
      <c r="AC216" s="128"/>
      <c r="AD216" s="128"/>
      <c r="AE216" s="128"/>
      <c r="AF216" s="128"/>
      <c r="AG216" s="128"/>
      <c r="AH216" s="128"/>
      <c r="AI216" s="128"/>
      <c r="AJ216" s="128"/>
      <c r="AK216" s="128"/>
      <c r="AL216" s="128"/>
      <c r="AM216" s="128"/>
      <c r="AN216" s="128"/>
      <c r="AO216" s="128"/>
      <c r="AP216" s="128"/>
      <c r="AQ216" s="128"/>
      <c r="AR216" s="128"/>
      <c r="AS216" s="128"/>
    </row>
    <row r="217" spans="1:45" ht="12.75">
      <c r="A217" s="56">
        <v>45689</v>
      </c>
      <c r="B217" s="56">
        <v>46053</v>
      </c>
      <c r="C217" s="57" t="s">
        <v>13</v>
      </c>
      <c r="D217" s="6" t="s">
        <v>14</v>
      </c>
      <c r="E217" s="19" t="s">
        <v>35</v>
      </c>
      <c r="F217" s="7" t="s">
        <v>15</v>
      </c>
      <c r="G217" s="57" t="s">
        <v>689</v>
      </c>
      <c r="H217" s="57">
        <v>623458599</v>
      </c>
      <c r="I217" s="59" t="s">
        <v>690</v>
      </c>
      <c r="J217" s="57" t="s">
        <v>691</v>
      </c>
      <c r="K217" s="57" t="s">
        <v>689</v>
      </c>
      <c r="L217" s="57">
        <v>623458599</v>
      </c>
      <c r="M217" s="61"/>
      <c r="O217" s="128"/>
      <c r="P217" s="128"/>
      <c r="Q217" s="128"/>
      <c r="R217" s="128"/>
      <c r="S217" s="128"/>
      <c r="T217" s="128"/>
      <c r="U217" s="128"/>
      <c r="V217" s="128"/>
      <c r="W217" s="128"/>
      <c r="X217" s="128"/>
      <c r="Y217" s="128"/>
      <c r="Z217" s="128"/>
      <c r="AA217" s="128"/>
      <c r="AB217" s="128"/>
      <c r="AC217" s="128"/>
      <c r="AD217" s="128"/>
      <c r="AE217" s="128"/>
      <c r="AF217" s="128"/>
      <c r="AG217" s="128"/>
      <c r="AH217" s="128"/>
      <c r="AI217" s="128"/>
      <c r="AJ217" s="128"/>
      <c r="AK217" s="128"/>
      <c r="AL217" s="128"/>
      <c r="AM217" s="128"/>
      <c r="AN217" s="128"/>
      <c r="AO217" s="128"/>
      <c r="AP217" s="128"/>
      <c r="AQ217" s="128"/>
      <c r="AR217" s="128"/>
      <c r="AS217" s="128"/>
    </row>
    <row r="218" spans="1:45" ht="12.75">
      <c r="A218" s="56">
        <v>45689</v>
      </c>
      <c r="B218" s="56">
        <v>46053</v>
      </c>
      <c r="C218" s="57" t="s">
        <v>13</v>
      </c>
      <c r="D218" s="6" t="s">
        <v>14</v>
      </c>
      <c r="E218" s="19" t="s">
        <v>35</v>
      </c>
      <c r="F218" s="7" t="s">
        <v>15</v>
      </c>
      <c r="G218" s="57" t="s">
        <v>692</v>
      </c>
      <c r="H218" s="57">
        <v>633231213</v>
      </c>
      <c r="I218" s="59" t="s">
        <v>693</v>
      </c>
      <c r="J218" s="57" t="s">
        <v>694</v>
      </c>
      <c r="K218" s="57" t="s">
        <v>692</v>
      </c>
      <c r="L218" s="57">
        <v>633231213</v>
      </c>
      <c r="M218" s="61" t="s">
        <v>695</v>
      </c>
      <c r="O218" s="128"/>
      <c r="P218" s="128"/>
      <c r="Q218" s="128"/>
      <c r="R218" s="128"/>
      <c r="S218" s="128"/>
      <c r="T218" s="128"/>
      <c r="U218" s="128"/>
      <c r="V218" s="128"/>
      <c r="W218" s="128"/>
      <c r="X218" s="128"/>
      <c r="Y218" s="128"/>
      <c r="Z218" s="128"/>
      <c r="AA218" s="128"/>
      <c r="AB218" s="128"/>
      <c r="AC218" s="128"/>
      <c r="AD218" s="128"/>
      <c r="AE218" s="128"/>
      <c r="AF218" s="128"/>
      <c r="AG218" s="128"/>
      <c r="AH218" s="128"/>
      <c r="AI218" s="128"/>
      <c r="AJ218" s="128"/>
      <c r="AK218" s="128"/>
      <c r="AL218" s="128"/>
      <c r="AM218" s="128"/>
      <c r="AN218" s="128"/>
      <c r="AO218" s="128"/>
      <c r="AP218" s="128"/>
      <c r="AQ218" s="128"/>
      <c r="AR218" s="128"/>
      <c r="AS218" s="128"/>
    </row>
    <row r="219" spans="1:45" ht="12.75">
      <c r="A219" s="56">
        <v>45689</v>
      </c>
      <c r="B219" s="56">
        <v>46053</v>
      </c>
      <c r="C219" s="57" t="s">
        <v>13</v>
      </c>
      <c r="D219" s="6" t="s">
        <v>14</v>
      </c>
      <c r="E219" s="19" t="s">
        <v>35</v>
      </c>
      <c r="F219" s="7" t="s">
        <v>15</v>
      </c>
      <c r="G219" s="57" t="s">
        <v>696</v>
      </c>
      <c r="H219" s="57"/>
      <c r="I219" s="59" t="s">
        <v>697</v>
      </c>
      <c r="J219" s="57" t="s">
        <v>698</v>
      </c>
      <c r="K219" s="57" t="s">
        <v>696</v>
      </c>
      <c r="L219" s="57">
        <f>351967654903</f>
        <v>351967654903</v>
      </c>
      <c r="M219" s="61"/>
      <c r="O219" s="128"/>
      <c r="P219" s="128"/>
      <c r="Q219" s="128"/>
      <c r="R219" s="128"/>
      <c r="S219" s="128"/>
      <c r="T219" s="128"/>
      <c r="U219" s="128"/>
      <c r="V219" s="128"/>
      <c r="W219" s="128"/>
      <c r="X219" s="128"/>
      <c r="Y219" s="128"/>
      <c r="Z219" s="128"/>
      <c r="AA219" s="128"/>
      <c r="AB219" s="128"/>
      <c r="AC219" s="128"/>
      <c r="AD219" s="128"/>
      <c r="AE219" s="128"/>
      <c r="AF219" s="128"/>
      <c r="AG219" s="128"/>
      <c r="AH219" s="128"/>
      <c r="AI219" s="128"/>
      <c r="AJ219" s="128"/>
      <c r="AK219" s="128"/>
      <c r="AL219" s="128"/>
      <c r="AM219" s="128"/>
      <c r="AN219" s="128"/>
      <c r="AO219" s="128"/>
      <c r="AP219" s="128"/>
      <c r="AQ219" s="128"/>
      <c r="AR219" s="128"/>
      <c r="AS219" s="128"/>
    </row>
    <row r="220" spans="1:45" ht="12.75">
      <c r="A220" s="56">
        <v>45689</v>
      </c>
      <c r="B220" s="56">
        <v>46053</v>
      </c>
      <c r="C220" s="57" t="s">
        <v>13</v>
      </c>
      <c r="D220" s="6" t="s">
        <v>14</v>
      </c>
      <c r="E220" s="19" t="s">
        <v>35</v>
      </c>
      <c r="F220" s="7" t="s">
        <v>15</v>
      </c>
      <c r="G220" s="57" t="s">
        <v>699</v>
      </c>
      <c r="H220" s="57">
        <v>637447134</v>
      </c>
      <c r="I220" s="59" t="s">
        <v>700</v>
      </c>
      <c r="J220" s="57" t="s">
        <v>701</v>
      </c>
      <c r="K220" s="57" t="s">
        <v>699</v>
      </c>
      <c r="L220" s="57">
        <v>637447134</v>
      </c>
      <c r="M220" s="61"/>
      <c r="O220" s="128"/>
      <c r="P220" s="128"/>
      <c r="Q220" s="128"/>
      <c r="R220" s="128"/>
      <c r="S220" s="128"/>
      <c r="T220" s="128"/>
      <c r="U220" s="128"/>
      <c r="V220" s="128"/>
      <c r="W220" s="128"/>
      <c r="X220" s="128"/>
      <c r="Y220" s="128"/>
      <c r="Z220" s="128"/>
      <c r="AA220" s="128"/>
      <c r="AB220" s="128"/>
      <c r="AC220" s="128"/>
      <c r="AD220" s="128"/>
      <c r="AE220" s="128"/>
      <c r="AF220" s="128"/>
      <c r="AG220" s="128"/>
      <c r="AH220" s="128"/>
      <c r="AI220" s="128"/>
      <c r="AJ220" s="128"/>
      <c r="AK220" s="128"/>
      <c r="AL220" s="128"/>
      <c r="AM220" s="128"/>
      <c r="AN220" s="128"/>
      <c r="AO220" s="128"/>
      <c r="AP220" s="128"/>
      <c r="AQ220" s="128"/>
      <c r="AR220" s="128"/>
      <c r="AS220" s="128"/>
    </row>
    <row r="221" spans="1:45" ht="39" customHeight="1">
      <c r="A221" s="56">
        <v>45689</v>
      </c>
      <c r="B221" s="56">
        <v>46053</v>
      </c>
      <c r="C221" s="57" t="s">
        <v>13</v>
      </c>
      <c r="D221" s="6" t="s">
        <v>14</v>
      </c>
      <c r="E221" s="19" t="s">
        <v>35</v>
      </c>
      <c r="F221" s="7" t="s">
        <v>15</v>
      </c>
      <c r="G221" s="57" t="s">
        <v>702</v>
      </c>
      <c r="H221" s="57" t="s">
        <v>703</v>
      </c>
      <c r="I221" s="59" t="s">
        <v>704</v>
      </c>
      <c r="J221" s="57" t="s">
        <v>705</v>
      </c>
      <c r="K221" s="57" t="s">
        <v>706</v>
      </c>
      <c r="L221" s="57">
        <v>617578433</v>
      </c>
      <c r="M221" s="61"/>
      <c r="O221" s="128"/>
      <c r="P221" s="128"/>
      <c r="Q221" s="128"/>
      <c r="R221" s="128"/>
      <c r="S221" s="128"/>
      <c r="T221" s="128"/>
      <c r="U221" s="128"/>
      <c r="V221" s="128"/>
      <c r="W221" s="128"/>
      <c r="X221" s="128"/>
      <c r="Y221" s="128"/>
      <c r="Z221" s="128"/>
      <c r="AA221" s="128"/>
      <c r="AB221" s="128"/>
      <c r="AC221" s="128"/>
      <c r="AD221" s="128"/>
      <c r="AE221" s="128"/>
      <c r="AF221" s="128"/>
      <c r="AG221" s="128"/>
      <c r="AH221" s="128"/>
      <c r="AI221" s="128"/>
      <c r="AJ221" s="128"/>
      <c r="AK221" s="128"/>
      <c r="AL221" s="128"/>
      <c r="AM221" s="128"/>
      <c r="AN221" s="128"/>
      <c r="AO221" s="128"/>
      <c r="AP221" s="128"/>
      <c r="AQ221" s="128"/>
      <c r="AR221" s="128"/>
      <c r="AS221" s="128"/>
    </row>
    <row r="222" spans="1:45" ht="12.75">
      <c r="A222" s="56">
        <v>45689</v>
      </c>
      <c r="B222" s="56">
        <v>46053</v>
      </c>
      <c r="C222" s="57" t="s">
        <v>13</v>
      </c>
      <c r="D222" s="6" t="s">
        <v>14</v>
      </c>
      <c r="E222" s="19" t="s">
        <v>35</v>
      </c>
      <c r="F222" s="7" t="s">
        <v>15</v>
      </c>
      <c r="G222" s="57" t="s">
        <v>707</v>
      </c>
      <c r="H222" s="57">
        <v>34644722855</v>
      </c>
      <c r="I222" s="59" t="s">
        <v>708</v>
      </c>
      <c r="J222" s="57" t="s">
        <v>709</v>
      </c>
      <c r="K222" s="57" t="s">
        <v>707</v>
      </c>
      <c r="L222" s="57">
        <v>34644722855</v>
      </c>
      <c r="M222" s="61"/>
      <c r="O222" s="128"/>
      <c r="P222" s="128"/>
      <c r="Q222" s="128"/>
      <c r="R222" s="128"/>
      <c r="S222" s="128"/>
      <c r="T222" s="128"/>
      <c r="U222" s="128"/>
      <c r="V222" s="128"/>
      <c r="W222" s="128"/>
      <c r="X222" s="128"/>
      <c r="Y222" s="128"/>
      <c r="Z222" s="128"/>
      <c r="AA222" s="128"/>
      <c r="AB222" s="128"/>
      <c r="AC222" s="128"/>
      <c r="AD222" s="128"/>
      <c r="AE222" s="128"/>
      <c r="AF222" s="128"/>
      <c r="AG222" s="128"/>
      <c r="AH222" s="128"/>
      <c r="AI222" s="128"/>
      <c r="AJ222" s="128"/>
      <c r="AK222" s="128"/>
      <c r="AL222" s="128"/>
      <c r="AM222" s="128"/>
      <c r="AN222" s="128"/>
      <c r="AO222" s="128"/>
      <c r="AP222" s="128"/>
      <c r="AQ222" s="128"/>
      <c r="AR222" s="128"/>
      <c r="AS222" s="128"/>
    </row>
    <row r="223" spans="1:45" ht="12.75">
      <c r="A223" s="56">
        <v>45689</v>
      </c>
      <c r="B223" s="56">
        <v>46053</v>
      </c>
      <c r="C223" s="57" t="s">
        <v>13</v>
      </c>
      <c r="D223" s="6" t="s">
        <v>14</v>
      </c>
      <c r="E223" s="19" t="s">
        <v>35</v>
      </c>
      <c r="F223" s="7" t="s">
        <v>15</v>
      </c>
      <c r="G223" s="57" t="s">
        <v>710</v>
      </c>
      <c r="H223" s="57">
        <v>610696306</v>
      </c>
      <c r="I223" s="59" t="s">
        <v>711</v>
      </c>
      <c r="J223" s="57" t="s">
        <v>712</v>
      </c>
      <c r="K223" s="57" t="s">
        <v>710</v>
      </c>
      <c r="L223" s="57">
        <v>610696306</v>
      </c>
      <c r="M223" s="61"/>
      <c r="O223" s="128"/>
      <c r="P223" s="128"/>
      <c r="Q223" s="128"/>
      <c r="R223" s="128"/>
      <c r="S223" s="128"/>
      <c r="T223" s="128"/>
      <c r="U223" s="128"/>
      <c r="V223" s="128"/>
      <c r="W223" s="128"/>
      <c r="X223" s="128"/>
      <c r="Y223" s="128"/>
      <c r="Z223" s="128"/>
      <c r="AA223" s="128"/>
      <c r="AB223" s="128"/>
      <c r="AC223" s="128"/>
      <c r="AD223" s="128"/>
      <c r="AE223" s="128"/>
      <c r="AF223" s="128"/>
      <c r="AG223" s="128"/>
      <c r="AH223" s="128"/>
      <c r="AI223" s="128"/>
      <c r="AJ223" s="128"/>
      <c r="AK223" s="128"/>
      <c r="AL223" s="128"/>
      <c r="AM223" s="128"/>
      <c r="AN223" s="128"/>
      <c r="AO223" s="128"/>
      <c r="AP223" s="128"/>
      <c r="AQ223" s="128"/>
      <c r="AR223" s="128"/>
      <c r="AS223" s="128"/>
    </row>
    <row r="224" spans="1:45" ht="12.75">
      <c r="A224" s="56">
        <v>45689</v>
      </c>
      <c r="B224" s="56">
        <v>46053</v>
      </c>
      <c r="C224" s="57" t="s">
        <v>13</v>
      </c>
      <c r="D224" s="6" t="s">
        <v>14</v>
      </c>
      <c r="E224" s="19" t="s">
        <v>35</v>
      </c>
      <c r="F224" s="7" t="s">
        <v>15</v>
      </c>
      <c r="G224" s="57" t="s">
        <v>713</v>
      </c>
      <c r="H224" s="57">
        <v>672768673</v>
      </c>
      <c r="I224" s="59" t="s">
        <v>714</v>
      </c>
      <c r="J224" s="57" t="s">
        <v>715</v>
      </c>
      <c r="K224" s="57" t="s">
        <v>713</v>
      </c>
      <c r="L224" s="57">
        <v>672768673</v>
      </c>
      <c r="M224" s="61"/>
      <c r="O224" s="128"/>
      <c r="P224" s="128"/>
      <c r="Q224" s="128"/>
      <c r="R224" s="128"/>
      <c r="S224" s="128"/>
      <c r="T224" s="128"/>
      <c r="U224" s="128"/>
      <c r="V224" s="128"/>
      <c r="W224" s="128"/>
      <c r="X224" s="128"/>
      <c r="Y224" s="128"/>
      <c r="Z224" s="128"/>
      <c r="AA224" s="128"/>
      <c r="AB224" s="128"/>
      <c r="AC224" s="128"/>
      <c r="AD224" s="128"/>
      <c r="AE224" s="128"/>
      <c r="AF224" s="128"/>
      <c r="AG224" s="128"/>
      <c r="AH224" s="128"/>
      <c r="AI224" s="128"/>
      <c r="AJ224" s="128"/>
      <c r="AK224" s="128"/>
      <c r="AL224" s="128"/>
      <c r="AM224" s="128"/>
      <c r="AN224" s="128"/>
      <c r="AO224" s="128"/>
      <c r="AP224" s="128"/>
      <c r="AQ224" s="128"/>
      <c r="AR224" s="128"/>
      <c r="AS224" s="128"/>
    </row>
    <row r="225" spans="1:45" ht="12.75">
      <c r="A225" s="56">
        <v>45689</v>
      </c>
      <c r="B225" s="56">
        <v>46053</v>
      </c>
      <c r="C225" s="57" t="s">
        <v>13</v>
      </c>
      <c r="D225" s="6" t="s">
        <v>14</v>
      </c>
      <c r="E225" s="19" t="s">
        <v>35</v>
      </c>
      <c r="F225" s="7" t="s">
        <v>15</v>
      </c>
      <c r="G225" s="57" t="s">
        <v>716</v>
      </c>
      <c r="H225" s="57">
        <v>654854073</v>
      </c>
      <c r="I225" s="59" t="s">
        <v>717</v>
      </c>
      <c r="J225" s="57" t="s">
        <v>718</v>
      </c>
      <c r="K225" s="57" t="s">
        <v>716</v>
      </c>
      <c r="L225" s="57">
        <v>654854073</v>
      </c>
      <c r="M225" s="61"/>
      <c r="O225" s="128"/>
      <c r="P225" s="128"/>
      <c r="Q225" s="128"/>
      <c r="R225" s="128"/>
      <c r="S225" s="128"/>
      <c r="T225" s="128"/>
      <c r="U225" s="128"/>
      <c r="V225" s="128"/>
      <c r="W225" s="128"/>
      <c r="X225" s="128"/>
      <c r="Y225" s="128"/>
      <c r="Z225" s="128"/>
      <c r="AA225" s="128"/>
      <c r="AB225" s="128"/>
      <c r="AC225" s="128"/>
      <c r="AD225" s="128"/>
      <c r="AE225" s="128"/>
      <c r="AF225" s="128"/>
      <c r="AG225" s="128"/>
      <c r="AH225" s="128"/>
      <c r="AI225" s="128"/>
      <c r="AJ225" s="128"/>
      <c r="AK225" s="128"/>
      <c r="AL225" s="128"/>
      <c r="AM225" s="128"/>
      <c r="AN225" s="128"/>
      <c r="AO225" s="128"/>
      <c r="AP225" s="128"/>
      <c r="AQ225" s="128"/>
      <c r="AR225" s="128"/>
      <c r="AS225" s="128"/>
    </row>
    <row r="226" spans="1:45" ht="12.75">
      <c r="A226" s="56">
        <v>45689</v>
      </c>
      <c r="B226" s="56">
        <v>46053</v>
      </c>
      <c r="C226" s="57" t="s">
        <v>13</v>
      </c>
      <c r="D226" s="6" t="s">
        <v>14</v>
      </c>
      <c r="E226" s="19" t="s">
        <v>35</v>
      </c>
      <c r="F226" s="7" t="s">
        <v>15</v>
      </c>
      <c r="G226" s="57" t="s">
        <v>719</v>
      </c>
      <c r="H226" s="57">
        <v>650115042</v>
      </c>
      <c r="I226" s="59" t="s">
        <v>720</v>
      </c>
      <c r="J226" s="57" t="s">
        <v>721</v>
      </c>
      <c r="K226" s="57" t="s">
        <v>719</v>
      </c>
      <c r="L226" s="57">
        <v>650115042</v>
      </c>
      <c r="M226" s="61"/>
      <c r="O226" s="128"/>
      <c r="P226" s="128"/>
      <c r="Q226" s="128"/>
      <c r="R226" s="128"/>
      <c r="S226" s="128"/>
      <c r="T226" s="128"/>
      <c r="U226" s="128"/>
      <c r="V226" s="128"/>
      <c r="W226" s="128"/>
      <c r="X226" s="128"/>
      <c r="Y226" s="128"/>
      <c r="Z226" s="128"/>
      <c r="AA226" s="128"/>
      <c r="AB226" s="128"/>
      <c r="AC226" s="128"/>
      <c r="AD226" s="128"/>
      <c r="AE226" s="128"/>
      <c r="AF226" s="128"/>
      <c r="AG226" s="128"/>
      <c r="AH226" s="128"/>
      <c r="AI226" s="128"/>
      <c r="AJ226" s="128"/>
      <c r="AK226" s="128"/>
      <c r="AL226" s="128"/>
      <c r="AM226" s="128"/>
      <c r="AN226" s="128"/>
      <c r="AO226" s="128"/>
      <c r="AP226" s="128"/>
      <c r="AQ226" s="128"/>
      <c r="AR226" s="128"/>
      <c r="AS226" s="128"/>
    </row>
    <row r="227" spans="1:45" ht="12.75">
      <c r="A227" s="56">
        <v>45689</v>
      </c>
      <c r="B227" s="56">
        <v>46053</v>
      </c>
      <c r="C227" s="57" t="s">
        <v>13</v>
      </c>
      <c r="D227" s="6" t="s">
        <v>14</v>
      </c>
      <c r="E227" s="19" t="s">
        <v>35</v>
      </c>
      <c r="F227" s="7" t="s">
        <v>15</v>
      </c>
      <c r="G227" s="57" t="s">
        <v>722</v>
      </c>
      <c r="H227" s="57">
        <v>690770224</v>
      </c>
      <c r="I227" s="59" t="s">
        <v>723</v>
      </c>
      <c r="J227" s="57" t="s">
        <v>724</v>
      </c>
      <c r="K227" s="57" t="s">
        <v>722</v>
      </c>
      <c r="L227" s="57">
        <v>690770224</v>
      </c>
      <c r="M227" s="61"/>
      <c r="O227" s="128"/>
      <c r="P227" s="128"/>
      <c r="Q227" s="128"/>
      <c r="R227" s="128"/>
      <c r="S227" s="128"/>
      <c r="T227" s="128"/>
      <c r="U227" s="128"/>
      <c r="V227" s="128"/>
      <c r="W227" s="128"/>
      <c r="X227" s="128"/>
      <c r="Y227" s="128"/>
      <c r="Z227" s="128"/>
      <c r="AA227" s="128"/>
      <c r="AB227" s="128"/>
      <c r="AC227" s="128"/>
      <c r="AD227" s="128"/>
      <c r="AE227" s="128"/>
      <c r="AF227" s="128"/>
      <c r="AG227" s="128"/>
      <c r="AH227" s="128"/>
      <c r="AI227" s="128"/>
      <c r="AJ227" s="128"/>
      <c r="AK227" s="128"/>
      <c r="AL227" s="128"/>
      <c r="AM227" s="128"/>
      <c r="AN227" s="128"/>
      <c r="AO227" s="128"/>
      <c r="AP227" s="128"/>
      <c r="AQ227" s="128"/>
      <c r="AR227" s="128"/>
      <c r="AS227" s="128"/>
    </row>
    <row r="228" spans="1:45" ht="12.75">
      <c r="A228" s="56">
        <v>45689</v>
      </c>
      <c r="B228" s="56">
        <v>46053</v>
      </c>
      <c r="C228" s="57" t="s">
        <v>13</v>
      </c>
      <c r="D228" s="6" t="s">
        <v>14</v>
      </c>
      <c r="E228" s="57" t="s">
        <v>15</v>
      </c>
      <c r="F228" s="7" t="s">
        <v>15</v>
      </c>
      <c r="G228" s="57" t="s">
        <v>725</v>
      </c>
      <c r="H228" s="57">
        <v>686322600</v>
      </c>
      <c r="I228" s="202" t="s">
        <v>726</v>
      </c>
      <c r="J228" s="57" t="s">
        <v>727</v>
      </c>
      <c r="K228" s="57" t="s">
        <v>725</v>
      </c>
      <c r="L228" s="57">
        <v>686322600</v>
      </c>
      <c r="M228" s="61"/>
      <c r="O228" s="128"/>
      <c r="P228" s="128"/>
      <c r="Q228" s="128"/>
      <c r="R228" s="128"/>
      <c r="S228" s="128"/>
      <c r="T228" s="128"/>
      <c r="U228" s="128"/>
      <c r="V228" s="128"/>
      <c r="W228" s="128"/>
      <c r="X228" s="128"/>
      <c r="Y228" s="128"/>
      <c r="Z228" s="128"/>
      <c r="AA228" s="128"/>
      <c r="AB228" s="128"/>
      <c r="AC228" s="128"/>
      <c r="AD228" s="128"/>
      <c r="AE228" s="128"/>
      <c r="AF228" s="128"/>
      <c r="AG228" s="128"/>
      <c r="AH228" s="128"/>
      <c r="AI228" s="128"/>
      <c r="AJ228" s="128"/>
      <c r="AK228" s="128"/>
      <c r="AL228" s="128"/>
      <c r="AM228" s="128"/>
      <c r="AN228" s="128"/>
      <c r="AO228" s="128"/>
      <c r="AP228" s="128"/>
      <c r="AQ228" s="128"/>
      <c r="AR228" s="128"/>
      <c r="AS228" s="128"/>
    </row>
    <row r="229" spans="1:45" ht="12.75">
      <c r="A229" s="56">
        <v>45689</v>
      </c>
      <c r="B229" s="56">
        <v>46053</v>
      </c>
      <c r="C229" s="57" t="s">
        <v>13</v>
      </c>
      <c r="D229" s="6" t="s">
        <v>14</v>
      </c>
      <c r="E229" s="19" t="s">
        <v>35</v>
      </c>
      <c r="F229" s="7" t="s">
        <v>15</v>
      </c>
      <c r="G229" s="57" t="s">
        <v>728</v>
      </c>
      <c r="H229" s="57">
        <v>675865199</v>
      </c>
      <c r="I229" s="59" t="s">
        <v>729</v>
      </c>
      <c r="J229" s="57" t="s">
        <v>730</v>
      </c>
      <c r="K229" s="57" t="s">
        <v>728</v>
      </c>
      <c r="L229" s="57">
        <v>675865199</v>
      </c>
      <c r="M229" s="61"/>
      <c r="O229" s="128"/>
      <c r="P229" s="128"/>
      <c r="Q229" s="128"/>
      <c r="R229" s="128"/>
      <c r="S229" s="128"/>
      <c r="T229" s="128"/>
      <c r="U229" s="128"/>
      <c r="V229" s="128"/>
      <c r="W229" s="128"/>
      <c r="X229" s="128"/>
      <c r="Y229" s="128"/>
      <c r="Z229" s="128"/>
      <c r="AA229" s="128"/>
      <c r="AB229" s="128"/>
      <c r="AC229" s="128"/>
      <c r="AD229" s="128"/>
      <c r="AE229" s="128"/>
      <c r="AF229" s="128"/>
      <c r="AG229" s="128"/>
      <c r="AH229" s="128"/>
      <c r="AI229" s="128"/>
      <c r="AJ229" s="128"/>
      <c r="AK229" s="128"/>
      <c r="AL229" s="128"/>
      <c r="AM229" s="128"/>
      <c r="AN229" s="128"/>
      <c r="AO229" s="128"/>
      <c r="AP229" s="128"/>
      <c r="AQ229" s="128"/>
      <c r="AR229" s="128"/>
      <c r="AS229" s="128"/>
    </row>
    <row r="230" spans="1:45" ht="12.75">
      <c r="A230" s="56">
        <v>45689</v>
      </c>
      <c r="B230" s="56">
        <v>46053</v>
      </c>
      <c r="C230" s="57" t="s">
        <v>13</v>
      </c>
      <c r="D230" s="6" t="s">
        <v>14</v>
      </c>
      <c r="E230" s="19" t="s">
        <v>35</v>
      </c>
      <c r="F230" s="7" t="s">
        <v>15</v>
      </c>
      <c r="G230" s="57" t="s">
        <v>731</v>
      </c>
      <c r="H230" s="57">
        <f>351932684341</f>
        <v>351932684341</v>
      </c>
      <c r="I230" s="59" t="s">
        <v>732</v>
      </c>
      <c r="J230" s="57" t="s">
        <v>731</v>
      </c>
      <c r="K230" s="57" t="s">
        <v>731</v>
      </c>
      <c r="L230" s="57">
        <f>351932684341</f>
        <v>351932684341</v>
      </c>
      <c r="M230" s="61"/>
      <c r="O230" s="128"/>
      <c r="P230" s="128"/>
      <c r="Q230" s="128"/>
      <c r="R230" s="128"/>
      <c r="S230" s="128"/>
      <c r="T230" s="128"/>
      <c r="U230" s="128"/>
      <c r="V230" s="128"/>
      <c r="W230" s="128"/>
      <c r="X230" s="128"/>
      <c r="Y230" s="128"/>
      <c r="Z230" s="128"/>
      <c r="AA230" s="128"/>
      <c r="AB230" s="128"/>
      <c r="AC230" s="128"/>
      <c r="AD230" s="128"/>
      <c r="AE230" s="128"/>
      <c r="AF230" s="128"/>
      <c r="AG230" s="128"/>
      <c r="AH230" s="128"/>
      <c r="AI230" s="128"/>
      <c r="AJ230" s="128"/>
      <c r="AK230" s="128"/>
      <c r="AL230" s="128"/>
      <c r="AM230" s="128"/>
      <c r="AN230" s="128"/>
      <c r="AO230" s="128"/>
      <c r="AP230" s="128"/>
      <c r="AQ230" s="128"/>
      <c r="AR230" s="128"/>
      <c r="AS230" s="128"/>
    </row>
    <row r="231" spans="1:45" ht="15">
      <c r="A231" s="56">
        <v>45689</v>
      </c>
      <c r="B231" s="56">
        <v>46053</v>
      </c>
      <c r="C231" s="57" t="s">
        <v>13</v>
      </c>
      <c r="D231" s="6" t="s">
        <v>14</v>
      </c>
      <c r="E231" s="19" t="s">
        <v>35</v>
      </c>
      <c r="F231" s="7" t="s">
        <v>15</v>
      </c>
      <c r="G231" s="57" t="s">
        <v>733</v>
      </c>
      <c r="H231" s="57">
        <v>618757681</v>
      </c>
      <c r="I231" s="59" t="s">
        <v>734</v>
      </c>
      <c r="J231" s="57" t="s">
        <v>735</v>
      </c>
      <c r="K231" s="57" t="s">
        <v>733</v>
      </c>
      <c r="L231" s="57">
        <v>604834764</v>
      </c>
      <c r="M231" s="61"/>
      <c r="O231" s="128"/>
      <c r="P231" s="128"/>
      <c r="Q231" s="128"/>
      <c r="R231" s="128"/>
      <c r="S231" s="128"/>
      <c r="T231" s="128"/>
      <c r="U231" s="128"/>
      <c r="V231" s="128"/>
      <c r="W231" s="128"/>
      <c r="X231" s="128"/>
      <c r="Y231" s="128"/>
      <c r="Z231" s="128"/>
      <c r="AA231" s="128"/>
      <c r="AB231" s="128"/>
      <c r="AC231" s="128"/>
      <c r="AD231" s="128"/>
      <c r="AE231" s="128"/>
      <c r="AF231" s="128"/>
      <c r="AG231" s="128"/>
      <c r="AH231" s="128"/>
      <c r="AI231" s="128"/>
      <c r="AJ231" s="128"/>
      <c r="AK231" s="128"/>
      <c r="AL231" s="128"/>
      <c r="AM231" s="128"/>
      <c r="AN231" s="128"/>
      <c r="AO231" s="128"/>
      <c r="AP231" s="128"/>
      <c r="AQ231" s="128"/>
      <c r="AR231" s="128"/>
      <c r="AS231" s="128"/>
    </row>
    <row r="232" spans="1:45" ht="12.75">
      <c r="A232" s="56">
        <v>45689</v>
      </c>
      <c r="B232" s="56">
        <v>46053</v>
      </c>
      <c r="C232" s="57" t="s">
        <v>13</v>
      </c>
      <c r="D232" s="6" t="s">
        <v>14</v>
      </c>
      <c r="E232" s="19" t="s">
        <v>35</v>
      </c>
      <c r="F232" s="7" t="s">
        <v>15</v>
      </c>
      <c r="G232" s="57" t="s">
        <v>736</v>
      </c>
      <c r="H232" s="57">
        <v>675234975</v>
      </c>
      <c r="I232" s="59" t="s">
        <v>737</v>
      </c>
      <c r="J232" s="57" t="s">
        <v>736</v>
      </c>
      <c r="K232" s="57" t="s">
        <v>736</v>
      </c>
      <c r="L232" s="57">
        <v>675234975</v>
      </c>
      <c r="M232" s="61"/>
      <c r="O232" s="128"/>
      <c r="P232" s="128"/>
      <c r="Q232" s="128"/>
      <c r="R232" s="128"/>
      <c r="S232" s="128"/>
      <c r="T232" s="128"/>
      <c r="U232" s="128"/>
      <c r="V232" s="128"/>
      <c r="W232" s="128"/>
      <c r="X232" s="128"/>
      <c r="Y232" s="128"/>
      <c r="Z232" s="128"/>
      <c r="AA232" s="128"/>
      <c r="AB232" s="128"/>
      <c r="AC232" s="128"/>
      <c r="AD232" s="128"/>
      <c r="AE232" s="128"/>
      <c r="AF232" s="128"/>
      <c r="AG232" s="128"/>
      <c r="AH232" s="128"/>
      <c r="AI232" s="128"/>
      <c r="AJ232" s="128"/>
      <c r="AK232" s="128"/>
      <c r="AL232" s="128"/>
      <c r="AM232" s="128"/>
      <c r="AN232" s="128"/>
      <c r="AO232" s="128"/>
      <c r="AP232" s="128"/>
      <c r="AQ232" s="128"/>
      <c r="AR232" s="128"/>
      <c r="AS232" s="128"/>
    </row>
    <row r="233" spans="1:45" ht="12.75">
      <c r="A233" s="56">
        <v>45689</v>
      </c>
      <c r="B233" s="56">
        <v>46053</v>
      </c>
      <c r="C233" s="57" t="s">
        <v>13</v>
      </c>
      <c r="D233" s="6" t="s">
        <v>14</v>
      </c>
      <c r="E233" s="19" t="s">
        <v>35</v>
      </c>
      <c r="F233" s="7" t="s">
        <v>15</v>
      </c>
      <c r="G233" s="57" t="s">
        <v>738</v>
      </c>
      <c r="H233" s="57">
        <v>618762122</v>
      </c>
      <c r="I233" s="59" t="s">
        <v>739</v>
      </c>
      <c r="J233" s="57" t="s">
        <v>740</v>
      </c>
      <c r="K233" s="57" t="s">
        <v>738</v>
      </c>
      <c r="L233" s="57">
        <v>618762122</v>
      </c>
      <c r="M233" s="61" t="s">
        <v>741</v>
      </c>
      <c r="O233" s="128"/>
      <c r="P233" s="128"/>
      <c r="Q233" s="128"/>
      <c r="R233" s="128"/>
      <c r="S233" s="128"/>
      <c r="T233" s="128"/>
      <c r="U233" s="128"/>
      <c r="V233" s="128"/>
      <c r="W233" s="128"/>
      <c r="X233" s="128"/>
      <c r="Y233" s="128"/>
      <c r="Z233" s="128"/>
      <c r="AA233" s="128"/>
      <c r="AB233" s="128"/>
      <c r="AC233" s="128"/>
      <c r="AD233" s="128"/>
      <c r="AE233" s="128"/>
      <c r="AF233" s="128"/>
      <c r="AG233" s="128"/>
      <c r="AH233" s="128"/>
      <c r="AI233" s="128"/>
      <c r="AJ233" s="128"/>
      <c r="AK233" s="128"/>
      <c r="AL233" s="128"/>
      <c r="AM233" s="128"/>
      <c r="AN233" s="128"/>
      <c r="AO233" s="128"/>
      <c r="AP233" s="128"/>
      <c r="AQ233" s="128"/>
      <c r="AR233" s="128"/>
      <c r="AS233" s="128"/>
    </row>
    <row r="234" spans="1:45" ht="12.75">
      <c r="A234" s="56">
        <v>45689</v>
      </c>
      <c r="B234" s="56">
        <v>46053</v>
      </c>
      <c r="C234" s="57" t="s">
        <v>13</v>
      </c>
      <c r="D234" s="6" t="s">
        <v>14</v>
      </c>
      <c r="E234" s="19" t="s">
        <v>35</v>
      </c>
      <c r="F234" s="7" t="s">
        <v>15</v>
      </c>
      <c r="G234" s="57" t="s">
        <v>742</v>
      </c>
      <c r="H234" s="57">
        <v>689991078</v>
      </c>
      <c r="I234" s="59" t="s">
        <v>743</v>
      </c>
      <c r="J234" s="57" t="s">
        <v>744</v>
      </c>
      <c r="K234" s="57" t="s">
        <v>742</v>
      </c>
      <c r="L234" s="57">
        <v>689991078</v>
      </c>
      <c r="M234" s="61"/>
      <c r="O234" s="128"/>
      <c r="P234" s="128"/>
      <c r="Q234" s="128"/>
      <c r="R234" s="128"/>
      <c r="S234" s="128"/>
      <c r="T234" s="128"/>
      <c r="U234" s="128"/>
      <c r="V234" s="128"/>
      <c r="W234" s="128"/>
      <c r="X234" s="128"/>
      <c r="Y234" s="128"/>
      <c r="Z234" s="128"/>
      <c r="AA234" s="128"/>
      <c r="AB234" s="128"/>
      <c r="AC234" s="128"/>
      <c r="AD234" s="128"/>
      <c r="AE234" s="128"/>
      <c r="AF234" s="128"/>
      <c r="AG234" s="128"/>
      <c r="AH234" s="128"/>
      <c r="AI234" s="128"/>
      <c r="AJ234" s="128"/>
      <c r="AK234" s="128"/>
      <c r="AL234" s="128"/>
      <c r="AM234" s="128"/>
      <c r="AN234" s="128"/>
      <c r="AO234" s="128"/>
      <c r="AP234" s="128"/>
      <c r="AQ234" s="128"/>
      <c r="AR234" s="128"/>
      <c r="AS234" s="128"/>
    </row>
    <row r="235" spans="1:45" ht="12.75">
      <c r="A235" s="56">
        <v>45689</v>
      </c>
      <c r="B235" s="56">
        <v>46053</v>
      </c>
      <c r="C235" s="57" t="s">
        <v>13</v>
      </c>
      <c r="D235" s="6" t="s">
        <v>14</v>
      </c>
      <c r="E235" s="19" t="s">
        <v>35</v>
      </c>
      <c r="F235" s="7" t="s">
        <v>15</v>
      </c>
      <c r="G235" s="57" t="s">
        <v>745</v>
      </c>
      <c r="H235" s="57">
        <v>633856161</v>
      </c>
      <c r="I235" s="59" t="s">
        <v>746</v>
      </c>
      <c r="J235" s="57" t="s">
        <v>745</v>
      </c>
      <c r="K235" s="57" t="s">
        <v>745</v>
      </c>
      <c r="L235" s="57">
        <v>633856161</v>
      </c>
      <c r="M235" s="129"/>
      <c r="O235" s="128"/>
      <c r="P235" s="128"/>
      <c r="Q235" s="128"/>
      <c r="R235" s="128"/>
      <c r="S235" s="128"/>
      <c r="T235" s="128"/>
      <c r="U235" s="128"/>
      <c r="V235" s="128"/>
      <c r="W235" s="128"/>
      <c r="X235" s="128"/>
      <c r="Y235" s="128"/>
      <c r="Z235" s="128"/>
      <c r="AA235" s="128"/>
      <c r="AB235" s="128"/>
      <c r="AC235" s="128"/>
      <c r="AD235" s="128"/>
      <c r="AE235" s="128"/>
      <c r="AF235" s="128"/>
      <c r="AG235" s="128"/>
      <c r="AH235" s="128"/>
      <c r="AI235" s="128"/>
      <c r="AJ235" s="128"/>
      <c r="AK235" s="128"/>
      <c r="AL235" s="128"/>
      <c r="AM235" s="128"/>
      <c r="AN235" s="128"/>
      <c r="AO235" s="128"/>
      <c r="AP235" s="128"/>
      <c r="AQ235" s="128"/>
      <c r="AR235" s="128"/>
      <c r="AS235" s="128"/>
    </row>
    <row r="236" spans="1:45" ht="12.75">
      <c r="A236" s="56">
        <v>45689</v>
      </c>
      <c r="B236" s="56">
        <v>46053</v>
      </c>
      <c r="C236" s="57" t="s">
        <v>13</v>
      </c>
      <c r="D236" s="55" t="s">
        <v>246</v>
      </c>
      <c r="E236" s="19" t="s">
        <v>35</v>
      </c>
      <c r="F236" s="7" t="s">
        <v>15</v>
      </c>
      <c r="G236" s="57" t="s">
        <v>747</v>
      </c>
      <c r="H236" s="57">
        <v>676417809</v>
      </c>
      <c r="I236" s="59" t="s">
        <v>748</v>
      </c>
      <c r="J236" s="57" t="s">
        <v>749</v>
      </c>
      <c r="K236" s="57" t="s">
        <v>747</v>
      </c>
      <c r="L236" s="57">
        <v>676417809</v>
      </c>
      <c r="M236" s="210" t="s">
        <v>750</v>
      </c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28"/>
      <c r="Z236" s="128"/>
      <c r="AA236" s="128"/>
      <c r="AB236" s="128"/>
      <c r="AC236" s="128"/>
      <c r="AD236" s="128"/>
      <c r="AE236" s="128"/>
      <c r="AF236" s="128"/>
      <c r="AG236" s="128"/>
      <c r="AH236" s="128"/>
      <c r="AI236" s="128"/>
      <c r="AJ236" s="128"/>
      <c r="AK236" s="128"/>
      <c r="AL236" s="128"/>
      <c r="AM236" s="128"/>
      <c r="AN236" s="128"/>
      <c r="AO236" s="128"/>
      <c r="AP236" s="128"/>
      <c r="AQ236" s="128"/>
      <c r="AR236" s="128"/>
      <c r="AS236" s="128"/>
    </row>
    <row r="237" spans="1:45" ht="12.75">
      <c r="A237" s="56">
        <v>45689</v>
      </c>
      <c r="B237" s="56">
        <v>46053</v>
      </c>
      <c r="C237" s="57" t="s">
        <v>13</v>
      </c>
      <c r="D237" s="6" t="s">
        <v>14</v>
      </c>
      <c r="E237" s="19" t="s">
        <v>35</v>
      </c>
      <c r="F237" s="7" t="s">
        <v>15</v>
      </c>
      <c r="G237" s="57" t="s">
        <v>751</v>
      </c>
      <c r="H237" s="57">
        <v>627725012</v>
      </c>
      <c r="I237" s="59" t="s">
        <v>752</v>
      </c>
      <c r="J237" s="57" t="s">
        <v>753</v>
      </c>
      <c r="K237" s="57" t="s">
        <v>751</v>
      </c>
      <c r="L237" s="57">
        <v>627725012</v>
      </c>
      <c r="M237" s="61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</row>
    <row r="238" spans="1:45" ht="12.75">
      <c r="A238" s="56">
        <v>45689</v>
      </c>
      <c r="B238" s="56">
        <v>46053</v>
      </c>
      <c r="C238" s="57" t="s">
        <v>13</v>
      </c>
      <c r="D238" s="6" t="s">
        <v>14</v>
      </c>
      <c r="E238" s="19" t="s">
        <v>35</v>
      </c>
      <c r="F238" s="7" t="s">
        <v>15</v>
      </c>
      <c r="G238" s="57" t="s">
        <v>754</v>
      </c>
      <c r="H238" s="57">
        <v>633916466</v>
      </c>
      <c r="I238" s="59" t="s">
        <v>755</v>
      </c>
      <c r="J238" s="57" t="s">
        <v>756</v>
      </c>
      <c r="K238" s="57" t="s">
        <v>754</v>
      </c>
      <c r="L238" s="57">
        <v>633916466</v>
      </c>
      <c r="M238" s="61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</row>
    <row r="239" spans="1:45" ht="12.75">
      <c r="A239" s="56">
        <v>45689</v>
      </c>
      <c r="B239" s="56">
        <v>46053</v>
      </c>
      <c r="C239" s="57" t="s">
        <v>13</v>
      </c>
      <c r="D239" s="6" t="s">
        <v>14</v>
      </c>
      <c r="E239" s="19" t="s">
        <v>35</v>
      </c>
      <c r="F239" s="7" t="s">
        <v>15</v>
      </c>
      <c r="G239" s="57" t="s">
        <v>757</v>
      </c>
      <c r="H239" s="57">
        <f>393518888450</f>
        <v>393518888450</v>
      </c>
      <c r="I239" s="59" t="s">
        <v>758</v>
      </c>
      <c r="J239" s="57" t="s">
        <v>757</v>
      </c>
      <c r="K239" s="57" t="s">
        <v>757</v>
      </c>
      <c r="L239" s="57">
        <f>393518888450</f>
        <v>393518888450</v>
      </c>
      <c r="M239" s="61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</row>
    <row r="240" spans="1:45" ht="12.75">
      <c r="A240" s="56">
        <v>45689</v>
      </c>
      <c r="B240" s="56">
        <v>46053</v>
      </c>
      <c r="C240" s="62" t="s">
        <v>13</v>
      </c>
      <c r="D240" s="6" t="s">
        <v>14</v>
      </c>
      <c r="E240" s="19" t="s">
        <v>35</v>
      </c>
      <c r="F240" s="7" t="s">
        <v>15</v>
      </c>
      <c r="G240" s="62" t="s">
        <v>759</v>
      </c>
      <c r="H240" s="63">
        <v>633377700</v>
      </c>
      <c r="I240" s="63" t="s">
        <v>760</v>
      </c>
      <c r="J240" s="62" t="s">
        <v>761</v>
      </c>
      <c r="K240" s="62" t="s">
        <v>762</v>
      </c>
      <c r="L240" s="63">
        <v>633377700</v>
      </c>
      <c r="M240" s="131"/>
      <c r="N240" s="33"/>
      <c r="O240" s="132"/>
      <c r="P240" s="133"/>
      <c r="Q240" s="132"/>
      <c r="R240" s="133"/>
      <c r="S240" s="33"/>
      <c r="T240" s="33"/>
      <c r="U240" s="33"/>
      <c r="V240" s="33"/>
      <c r="W240" s="33"/>
      <c r="X240" s="33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</row>
    <row r="241" spans="1:45" ht="12.75">
      <c r="A241" s="56">
        <v>45689</v>
      </c>
      <c r="B241" s="56">
        <v>46053</v>
      </c>
      <c r="C241" s="62" t="s">
        <v>13</v>
      </c>
      <c r="D241" s="6" t="s">
        <v>14</v>
      </c>
      <c r="E241" s="19" t="s">
        <v>35</v>
      </c>
      <c r="F241" s="7" t="s">
        <v>15</v>
      </c>
      <c r="G241" s="134" t="s">
        <v>763</v>
      </c>
      <c r="H241" s="72">
        <v>607997010</v>
      </c>
      <c r="I241" s="72" t="s">
        <v>764</v>
      </c>
      <c r="J241" s="134" t="s">
        <v>763</v>
      </c>
      <c r="K241" s="134" t="s">
        <v>763</v>
      </c>
      <c r="L241" s="72">
        <v>607997010</v>
      </c>
      <c r="M241" s="135"/>
      <c r="N241" s="33"/>
      <c r="O241" s="132"/>
      <c r="P241" s="133"/>
      <c r="Q241" s="132"/>
      <c r="R241" s="133"/>
      <c r="S241" s="33"/>
      <c r="T241" s="33"/>
      <c r="U241" s="33"/>
      <c r="V241" s="33"/>
      <c r="W241" s="33"/>
      <c r="X241" s="33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</row>
    <row r="242" spans="1:45" ht="12.75">
      <c r="A242" s="56">
        <v>45689</v>
      </c>
      <c r="B242" s="56">
        <v>46053</v>
      </c>
      <c r="C242" s="57" t="s">
        <v>13</v>
      </c>
      <c r="D242" s="6" t="s">
        <v>14</v>
      </c>
      <c r="E242" s="19" t="s">
        <v>35</v>
      </c>
      <c r="F242" s="7" t="s">
        <v>15</v>
      </c>
      <c r="G242" s="57" t="s">
        <v>765</v>
      </c>
      <c r="H242" s="57">
        <v>692408988</v>
      </c>
      <c r="I242" s="59" t="s">
        <v>766</v>
      </c>
      <c r="J242" s="57" t="s">
        <v>767</v>
      </c>
      <c r="K242" s="57" t="s">
        <v>765</v>
      </c>
      <c r="L242" s="57">
        <v>692408988</v>
      </c>
      <c r="M242" s="61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</row>
    <row r="243" spans="1:45" ht="12.75">
      <c r="A243" s="56">
        <v>45689</v>
      </c>
      <c r="B243" s="56">
        <v>46053</v>
      </c>
      <c r="C243" s="57" t="s">
        <v>13</v>
      </c>
      <c r="D243" s="6" t="s">
        <v>14</v>
      </c>
      <c r="E243" s="19" t="s">
        <v>35</v>
      </c>
      <c r="F243" s="7" t="s">
        <v>15</v>
      </c>
      <c r="G243" s="57" t="s">
        <v>768</v>
      </c>
      <c r="H243" s="57">
        <v>662479555</v>
      </c>
      <c r="I243" s="59" t="s">
        <v>769</v>
      </c>
      <c r="J243" s="57" t="s">
        <v>770</v>
      </c>
      <c r="K243" s="57" t="s">
        <v>768</v>
      </c>
      <c r="L243" s="57">
        <v>662479555</v>
      </c>
      <c r="M243" s="60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</row>
    <row r="244" spans="1:45" ht="12.75">
      <c r="A244" s="56">
        <v>45689</v>
      </c>
      <c r="B244" s="56">
        <v>46053</v>
      </c>
      <c r="C244" s="62" t="s">
        <v>13</v>
      </c>
      <c r="D244" s="6" t="s">
        <v>14</v>
      </c>
      <c r="E244" s="62" t="s">
        <v>15</v>
      </c>
      <c r="F244" s="7" t="s">
        <v>15</v>
      </c>
      <c r="G244" s="62" t="s">
        <v>771</v>
      </c>
      <c r="H244" s="63">
        <f>51986608441</f>
        <v>51986608441</v>
      </c>
      <c r="I244" s="63" t="s">
        <v>772</v>
      </c>
      <c r="J244" s="62" t="s">
        <v>773</v>
      </c>
      <c r="K244" s="62" t="s">
        <v>771</v>
      </c>
      <c r="L244" s="63">
        <f>51986608441</f>
        <v>51986608441</v>
      </c>
      <c r="M244" s="131"/>
      <c r="N244" s="33"/>
      <c r="O244" s="132"/>
      <c r="P244" s="133"/>
      <c r="Q244" s="132"/>
      <c r="R244" s="133"/>
      <c r="S244" s="33"/>
      <c r="T244" s="33"/>
      <c r="U244" s="33"/>
      <c r="V244" s="33"/>
      <c r="W244" s="33"/>
      <c r="X244" s="33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</row>
    <row r="245" spans="1:45" ht="12.75">
      <c r="A245" s="56">
        <v>45689</v>
      </c>
      <c r="B245" s="56">
        <v>46053</v>
      </c>
      <c r="C245" s="57" t="s">
        <v>13</v>
      </c>
      <c r="D245" s="6" t="s">
        <v>14</v>
      </c>
      <c r="E245" s="19" t="s">
        <v>35</v>
      </c>
      <c r="F245" s="7" t="s">
        <v>15</v>
      </c>
      <c r="G245" s="216" t="s">
        <v>774</v>
      </c>
      <c r="H245" s="217">
        <v>629588987</v>
      </c>
      <c r="I245" s="217" t="s">
        <v>775</v>
      </c>
      <c r="J245" s="57" t="s">
        <v>776</v>
      </c>
      <c r="K245" s="216" t="s">
        <v>774</v>
      </c>
      <c r="L245" s="216">
        <v>629588987</v>
      </c>
      <c r="M245" s="218" t="s">
        <v>777</v>
      </c>
      <c r="O245" s="128"/>
      <c r="P245" s="128"/>
      <c r="Q245" s="128"/>
      <c r="R245" s="128"/>
      <c r="S245" s="128"/>
      <c r="T245" s="128"/>
      <c r="U245" s="128"/>
      <c r="V245" s="128"/>
      <c r="W245" s="128"/>
      <c r="X245" s="128"/>
      <c r="Y245" s="128"/>
      <c r="Z245" s="128"/>
      <c r="AA245" s="128"/>
      <c r="AB245" s="128"/>
      <c r="AC245" s="128"/>
      <c r="AD245" s="128"/>
      <c r="AE245" s="128"/>
      <c r="AF245" s="128"/>
      <c r="AG245" s="128"/>
      <c r="AH245" s="128"/>
      <c r="AI245" s="128"/>
      <c r="AJ245" s="128"/>
      <c r="AK245" s="128"/>
      <c r="AL245" s="128"/>
      <c r="AM245" s="128"/>
      <c r="AN245" s="128"/>
      <c r="AO245" s="128"/>
      <c r="AP245" s="128"/>
      <c r="AQ245" s="128"/>
      <c r="AR245" s="128"/>
      <c r="AS245" s="128"/>
    </row>
    <row r="246" spans="1:45" ht="12.75">
      <c r="A246" s="56">
        <v>45689</v>
      </c>
      <c r="B246" s="56">
        <v>46053</v>
      </c>
      <c r="C246" s="57" t="s">
        <v>13</v>
      </c>
      <c r="D246" s="6" t="s">
        <v>14</v>
      </c>
      <c r="E246" s="19" t="s">
        <v>35</v>
      </c>
      <c r="F246" s="7" t="s">
        <v>15</v>
      </c>
      <c r="G246" s="220"/>
      <c r="H246" s="220"/>
      <c r="I246" s="220"/>
      <c r="J246" s="57" t="s">
        <v>778</v>
      </c>
      <c r="K246" s="220"/>
      <c r="L246" s="220"/>
      <c r="M246" s="220"/>
      <c r="O246" s="128"/>
      <c r="P246" s="128"/>
      <c r="Q246" s="128"/>
      <c r="R246" s="128"/>
      <c r="S246" s="128"/>
      <c r="T246" s="128"/>
      <c r="U246" s="128"/>
      <c r="V246" s="128"/>
      <c r="W246" s="128"/>
      <c r="X246" s="128"/>
      <c r="Y246" s="128"/>
      <c r="Z246" s="128"/>
      <c r="AA246" s="128"/>
      <c r="AB246" s="128"/>
      <c r="AC246" s="128"/>
      <c r="AD246" s="128"/>
      <c r="AE246" s="128"/>
      <c r="AF246" s="128"/>
      <c r="AG246" s="128"/>
      <c r="AH246" s="128"/>
      <c r="AI246" s="128"/>
      <c r="AJ246" s="128"/>
      <c r="AK246" s="128"/>
      <c r="AL246" s="128"/>
      <c r="AM246" s="128"/>
      <c r="AN246" s="128"/>
      <c r="AO246" s="128"/>
      <c r="AP246" s="128"/>
      <c r="AQ246" s="128"/>
      <c r="AR246" s="128"/>
      <c r="AS246" s="128"/>
    </row>
    <row r="247" spans="1:45" ht="12.75">
      <c r="A247" s="56">
        <v>45689</v>
      </c>
      <c r="B247" s="56">
        <v>46053</v>
      </c>
      <c r="C247" s="57" t="s">
        <v>13</v>
      </c>
      <c r="D247" s="6" t="s">
        <v>14</v>
      </c>
      <c r="E247" s="19" t="s">
        <v>35</v>
      </c>
      <c r="F247" s="7" t="s">
        <v>15</v>
      </c>
      <c r="G247" s="220"/>
      <c r="H247" s="220"/>
      <c r="I247" s="220"/>
      <c r="J247" s="57" t="s">
        <v>779</v>
      </c>
      <c r="K247" s="220"/>
      <c r="L247" s="220"/>
      <c r="M247" s="220"/>
      <c r="O247" s="128"/>
      <c r="P247" s="128"/>
      <c r="Q247" s="128"/>
      <c r="R247" s="128"/>
      <c r="S247" s="128"/>
      <c r="T247" s="128"/>
      <c r="U247" s="128"/>
      <c r="V247" s="128"/>
      <c r="W247" s="128"/>
      <c r="X247" s="128"/>
      <c r="Y247" s="128"/>
      <c r="Z247" s="128"/>
      <c r="AA247" s="128"/>
      <c r="AB247" s="128"/>
      <c r="AC247" s="128"/>
      <c r="AD247" s="128"/>
      <c r="AE247" s="128"/>
      <c r="AF247" s="128"/>
      <c r="AG247" s="128"/>
      <c r="AH247" s="128"/>
      <c r="AI247" s="128"/>
      <c r="AJ247" s="128"/>
      <c r="AK247" s="128"/>
      <c r="AL247" s="128"/>
      <c r="AM247" s="128"/>
      <c r="AN247" s="128"/>
      <c r="AO247" s="128"/>
      <c r="AP247" s="128"/>
      <c r="AQ247" s="128"/>
      <c r="AR247" s="128"/>
      <c r="AS247" s="128"/>
    </row>
    <row r="248" spans="1:45" ht="12.75">
      <c r="A248" s="55" t="s">
        <v>780</v>
      </c>
      <c r="B248" s="56">
        <v>46053</v>
      </c>
      <c r="C248" s="57" t="s">
        <v>13</v>
      </c>
      <c r="D248" s="6" t="s">
        <v>14</v>
      </c>
      <c r="E248" s="19" t="s">
        <v>35</v>
      </c>
      <c r="F248" s="7" t="s">
        <v>15</v>
      </c>
      <c r="G248" s="57" t="s">
        <v>781</v>
      </c>
      <c r="H248" s="57">
        <v>670018408</v>
      </c>
      <c r="I248" s="59" t="s">
        <v>782</v>
      </c>
      <c r="J248" s="57" t="s">
        <v>783</v>
      </c>
      <c r="K248" s="57" t="s">
        <v>781</v>
      </c>
      <c r="L248" s="57">
        <v>670018408</v>
      </c>
      <c r="M248" s="60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</row>
    <row r="249" spans="1:45" ht="12.75">
      <c r="A249" s="56">
        <v>45689</v>
      </c>
      <c r="B249" s="56">
        <v>46053</v>
      </c>
      <c r="C249" s="57" t="s">
        <v>13</v>
      </c>
      <c r="D249" s="6" t="s">
        <v>14</v>
      </c>
      <c r="E249" s="19" t="s">
        <v>35</v>
      </c>
      <c r="F249" s="7" t="s">
        <v>15</v>
      </c>
      <c r="G249" s="216" t="s">
        <v>784</v>
      </c>
      <c r="H249" s="216">
        <v>679202770</v>
      </c>
      <c r="I249" s="217" t="s">
        <v>785</v>
      </c>
      <c r="J249" s="58" t="s">
        <v>786</v>
      </c>
      <c r="K249" s="216" t="s">
        <v>784</v>
      </c>
      <c r="L249" s="216">
        <v>679202770</v>
      </c>
      <c r="M249" s="218" t="s">
        <v>787</v>
      </c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28"/>
      <c r="Z249" s="128"/>
      <c r="AA249" s="128"/>
      <c r="AB249" s="128"/>
      <c r="AC249" s="128"/>
      <c r="AD249" s="128"/>
      <c r="AE249" s="128"/>
      <c r="AF249" s="128"/>
      <c r="AG249" s="128"/>
      <c r="AH249" s="128"/>
      <c r="AI249" s="128"/>
      <c r="AJ249" s="128"/>
      <c r="AK249" s="128"/>
      <c r="AL249" s="128"/>
      <c r="AM249" s="128"/>
      <c r="AN249" s="128"/>
      <c r="AO249" s="128"/>
      <c r="AP249" s="128"/>
      <c r="AQ249" s="128"/>
      <c r="AR249" s="128"/>
      <c r="AS249" s="128"/>
    </row>
    <row r="250" spans="1:45" ht="12.75">
      <c r="A250" s="56">
        <v>45689</v>
      </c>
      <c r="B250" s="56">
        <v>46053</v>
      </c>
      <c r="C250" s="57" t="s">
        <v>13</v>
      </c>
      <c r="D250" s="6" t="s">
        <v>14</v>
      </c>
      <c r="E250" s="19" t="s">
        <v>35</v>
      </c>
      <c r="F250" s="7" t="s">
        <v>15</v>
      </c>
      <c r="G250" s="220"/>
      <c r="H250" s="220"/>
      <c r="I250" s="220"/>
      <c r="J250" s="57" t="s">
        <v>788</v>
      </c>
      <c r="K250" s="220"/>
      <c r="L250" s="220"/>
      <c r="M250" s="22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28"/>
      <c r="Z250" s="128"/>
      <c r="AA250" s="128"/>
      <c r="AB250" s="128"/>
      <c r="AC250" s="128"/>
      <c r="AD250" s="128"/>
      <c r="AE250" s="128"/>
      <c r="AF250" s="128"/>
      <c r="AG250" s="128"/>
      <c r="AH250" s="128"/>
      <c r="AI250" s="128"/>
      <c r="AJ250" s="128"/>
      <c r="AK250" s="128"/>
      <c r="AL250" s="128"/>
      <c r="AM250" s="128"/>
      <c r="AN250" s="128"/>
      <c r="AO250" s="128"/>
      <c r="AP250" s="128"/>
      <c r="AQ250" s="128"/>
      <c r="AR250" s="128"/>
      <c r="AS250" s="128"/>
    </row>
    <row r="251" spans="1:45" ht="12.75">
      <c r="A251" s="56">
        <v>45689</v>
      </c>
      <c r="B251" s="56">
        <v>46053</v>
      </c>
      <c r="C251" s="57" t="s">
        <v>13</v>
      </c>
      <c r="D251" s="6" t="s">
        <v>14</v>
      </c>
      <c r="E251" s="19" t="s">
        <v>35</v>
      </c>
      <c r="F251" s="7" t="s">
        <v>15</v>
      </c>
      <c r="G251" s="220"/>
      <c r="H251" s="220"/>
      <c r="I251" s="220"/>
      <c r="J251" s="57" t="s">
        <v>789</v>
      </c>
      <c r="K251" s="220"/>
      <c r="L251" s="220"/>
      <c r="M251" s="22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28"/>
      <c r="Z251" s="128"/>
      <c r="AA251" s="128"/>
      <c r="AB251" s="128"/>
      <c r="AC251" s="128"/>
      <c r="AD251" s="128"/>
      <c r="AE251" s="128"/>
      <c r="AF251" s="128"/>
      <c r="AG251" s="128"/>
      <c r="AH251" s="128"/>
      <c r="AI251" s="128"/>
      <c r="AJ251" s="128"/>
      <c r="AK251" s="128"/>
      <c r="AL251" s="128"/>
      <c r="AM251" s="128"/>
      <c r="AN251" s="128"/>
      <c r="AO251" s="128"/>
      <c r="AP251" s="128"/>
      <c r="AQ251" s="128"/>
      <c r="AR251" s="128"/>
      <c r="AS251" s="128"/>
    </row>
    <row r="252" spans="1:45" ht="12.75">
      <c r="A252" s="56">
        <v>45689</v>
      </c>
      <c r="B252" s="56">
        <v>46053</v>
      </c>
      <c r="C252" s="57" t="s">
        <v>13</v>
      </c>
      <c r="D252" s="6" t="s">
        <v>14</v>
      </c>
      <c r="E252" s="19" t="s">
        <v>35</v>
      </c>
      <c r="F252" s="7" t="s">
        <v>15</v>
      </c>
      <c r="G252" s="220"/>
      <c r="H252" s="220"/>
      <c r="I252" s="220"/>
      <c r="J252" s="57" t="s">
        <v>790</v>
      </c>
      <c r="K252" s="220"/>
      <c r="L252" s="220"/>
      <c r="M252" s="22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28"/>
      <c r="Z252" s="128"/>
      <c r="AA252" s="128"/>
      <c r="AB252" s="128"/>
      <c r="AC252" s="128"/>
      <c r="AD252" s="128"/>
      <c r="AE252" s="128"/>
      <c r="AF252" s="128"/>
      <c r="AG252" s="128"/>
      <c r="AH252" s="128"/>
      <c r="AI252" s="128"/>
      <c r="AJ252" s="128"/>
      <c r="AK252" s="128"/>
      <c r="AL252" s="128"/>
      <c r="AM252" s="128"/>
      <c r="AN252" s="128"/>
      <c r="AO252" s="128"/>
      <c r="AP252" s="128"/>
      <c r="AQ252" s="128"/>
      <c r="AR252" s="128"/>
      <c r="AS252" s="128"/>
    </row>
    <row r="253" spans="1:45" ht="12.75">
      <c r="A253" s="56">
        <v>45689</v>
      </c>
      <c r="B253" s="56">
        <v>46053</v>
      </c>
      <c r="C253" s="57" t="s">
        <v>13</v>
      </c>
      <c r="D253" s="6" t="s">
        <v>14</v>
      </c>
      <c r="E253" s="19" t="s">
        <v>35</v>
      </c>
      <c r="F253" s="7" t="s">
        <v>15</v>
      </c>
      <c r="G253" s="220"/>
      <c r="H253" s="220"/>
      <c r="I253" s="220"/>
      <c r="J253" s="57" t="s">
        <v>791</v>
      </c>
      <c r="K253" s="220"/>
      <c r="L253" s="220"/>
      <c r="M253" s="22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28"/>
      <c r="Z253" s="128"/>
      <c r="AA253" s="128"/>
      <c r="AB253" s="128"/>
      <c r="AC253" s="128"/>
      <c r="AD253" s="128"/>
      <c r="AE253" s="128"/>
      <c r="AF253" s="128"/>
      <c r="AG253" s="128"/>
      <c r="AH253" s="128"/>
      <c r="AI253" s="128"/>
      <c r="AJ253" s="128"/>
      <c r="AK253" s="128"/>
      <c r="AL253" s="128"/>
      <c r="AM253" s="128"/>
      <c r="AN253" s="128"/>
      <c r="AO253" s="128"/>
      <c r="AP253" s="128"/>
      <c r="AQ253" s="128"/>
      <c r="AR253" s="128"/>
      <c r="AS253" s="128"/>
    </row>
    <row r="254" spans="1:45" ht="12.75">
      <c r="A254" s="56">
        <v>45689</v>
      </c>
      <c r="B254" s="56">
        <v>46053</v>
      </c>
      <c r="C254" s="57" t="s">
        <v>13</v>
      </c>
      <c r="D254" s="6" t="s">
        <v>14</v>
      </c>
      <c r="E254" s="19" t="s">
        <v>35</v>
      </c>
      <c r="F254" s="7" t="s">
        <v>15</v>
      </c>
      <c r="G254" s="220"/>
      <c r="H254" s="220"/>
      <c r="I254" s="220"/>
      <c r="J254" s="57" t="s">
        <v>792</v>
      </c>
      <c r="K254" s="220"/>
      <c r="L254" s="136"/>
      <c r="M254" s="137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28"/>
      <c r="Z254" s="128"/>
      <c r="AA254" s="128"/>
      <c r="AB254" s="128"/>
      <c r="AC254" s="128"/>
      <c r="AD254" s="128"/>
      <c r="AE254" s="128"/>
      <c r="AF254" s="128"/>
      <c r="AG254" s="128"/>
      <c r="AH254" s="128"/>
      <c r="AI254" s="128"/>
      <c r="AJ254" s="128"/>
      <c r="AK254" s="128"/>
      <c r="AL254" s="128"/>
      <c r="AM254" s="128"/>
      <c r="AN254" s="128"/>
      <c r="AO254" s="128"/>
      <c r="AP254" s="128"/>
      <c r="AQ254" s="128"/>
      <c r="AR254" s="128"/>
      <c r="AS254" s="128"/>
    </row>
    <row r="255" spans="1:45" ht="15" customHeight="1">
      <c r="A255" s="56">
        <v>45689</v>
      </c>
      <c r="B255" s="56">
        <v>46053</v>
      </c>
      <c r="C255" s="62" t="s">
        <v>13</v>
      </c>
      <c r="D255" s="6" t="s">
        <v>14</v>
      </c>
      <c r="E255" s="19" t="s">
        <v>35</v>
      </c>
      <c r="F255" s="7" t="s">
        <v>15</v>
      </c>
      <c r="G255" s="62" t="s">
        <v>793</v>
      </c>
      <c r="H255" s="63">
        <v>686914459</v>
      </c>
      <c r="I255" s="63" t="s">
        <v>794</v>
      </c>
      <c r="J255" s="62" t="s">
        <v>795</v>
      </c>
      <c r="K255" s="62" t="s">
        <v>793</v>
      </c>
      <c r="L255" s="63">
        <v>686914459</v>
      </c>
      <c r="M255" s="131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</row>
    <row r="256" spans="1:45" ht="15" customHeight="1">
      <c r="A256" s="56">
        <v>45689</v>
      </c>
      <c r="B256" s="56">
        <v>46053</v>
      </c>
      <c r="C256" s="62" t="s">
        <v>13</v>
      </c>
      <c r="D256" s="6" t="s">
        <v>14</v>
      </c>
      <c r="E256" s="19" t="s">
        <v>35</v>
      </c>
      <c r="F256" s="7" t="s">
        <v>15</v>
      </c>
      <c r="G256" s="62" t="s">
        <v>796</v>
      </c>
      <c r="H256" s="63">
        <v>604298631</v>
      </c>
      <c r="I256" s="63" t="s">
        <v>797</v>
      </c>
      <c r="J256" s="62" t="s">
        <v>796</v>
      </c>
      <c r="K256" s="62" t="s">
        <v>796</v>
      </c>
      <c r="L256" s="63">
        <v>604298631</v>
      </c>
      <c r="M256" s="131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</row>
    <row r="257" spans="1:45" ht="15" customHeight="1">
      <c r="A257" s="56">
        <v>45689</v>
      </c>
      <c r="B257" s="56">
        <v>46053</v>
      </c>
      <c r="C257" s="62" t="s">
        <v>13</v>
      </c>
      <c r="D257" s="6" t="s">
        <v>14</v>
      </c>
      <c r="E257" s="19" t="s">
        <v>35</v>
      </c>
      <c r="F257" s="7" t="s">
        <v>15</v>
      </c>
      <c r="G257" s="62" t="s">
        <v>798</v>
      </c>
      <c r="H257" s="63">
        <v>671051914</v>
      </c>
      <c r="I257" s="63" t="s">
        <v>799</v>
      </c>
      <c r="J257" s="62" t="s">
        <v>800</v>
      </c>
      <c r="K257" s="62" t="s">
        <v>801</v>
      </c>
      <c r="L257" s="63">
        <v>667534380</v>
      </c>
      <c r="M257" s="131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</row>
    <row r="258" spans="1:45" ht="15" customHeight="1">
      <c r="A258" s="56">
        <v>45689</v>
      </c>
      <c r="B258" s="56">
        <v>46053</v>
      </c>
      <c r="C258" s="62" t="s">
        <v>13</v>
      </c>
      <c r="D258" s="6" t="s">
        <v>14</v>
      </c>
      <c r="E258" s="19" t="s">
        <v>35</v>
      </c>
      <c r="F258" s="7" t="s">
        <v>15</v>
      </c>
      <c r="G258" s="62" t="s">
        <v>802</v>
      </c>
      <c r="H258" s="63">
        <v>911878168</v>
      </c>
      <c r="I258" s="63" t="s">
        <v>803</v>
      </c>
      <c r="J258" s="131" t="s">
        <v>804</v>
      </c>
      <c r="K258" s="62" t="s">
        <v>802</v>
      </c>
      <c r="L258" s="63">
        <v>605562649</v>
      </c>
      <c r="M258" s="138" t="s">
        <v>805</v>
      </c>
      <c r="N258" s="33"/>
      <c r="O258" s="132"/>
      <c r="P258" s="133"/>
      <c r="Q258" s="132"/>
      <c r="R258" s="133"/>
      <c r="S258" s="33"/>
      <c r="T258" s="33"/>
      <c r="U258" s="33"/>
      <c r="V258" s="33"/>
      <c r="W258" s="33"/>
      <c r="X258" s="33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</row>
    <row r="259" spans="1:45" ht="15" customHeight="1">
      <c r="A259" s="56">
        <v>45689</v>
      </c>
      <c r="B259" s="56">
        <v>46053</v>
      </c>
      <c r="C259" s="62" t="s">
        <v>13</v>
      </c>
      <c r="D259" s="6" t="s">
        <v>14</v>
      </c>
      <c r="E259" s="19" t="s">
        <v>35</v>
      </c>
      <c r="F259" s="7" t="s">
        <v>15</v>
      </c>
      <c r="G259" s="62" t="s">
        <v>237</v>
      </c>
      <c r="H259" s="63">
        <v>649589151</v>
      </c>
      <c r="I259" s="63" t="s">
        <v>806</v>
      </c>
      <c r="J259" s="62" t="s">
        <v>807</v>
      </c>
      <c r="K259" s="62" t="s">
        <v>808</v>
      </c>
      <c r="L259" s="63">
        <v>649589151</v>
      </c>
      <c r="M259" s="131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</row>
    <row r="260" spans="1:45" ht="15" customHeight="1">
      <c r="A260" s="56">
        <v>45689</v>
      </c>
      <c r="B260" s="56">
        <v>46053</v>
      </c>
      <c r="C260" s="62" t="s">
        <v>13</v>
      </c>
      <c r="D260" s="6" t="s">
        <v>14</v>
      </c>
      <c r="E260" s="19" t="s">
        <v>35</v>
      </c>
      <c r="F260" s="7" t="s">
        <v>15</v>
      </c>
      <c r="G260" s="134" t="s">
        <v>809</v>
      </c>
      <c r="H260" s="72">
        <v>609142188</v>
      </c>
      <c r="I260" s="72" t="s">
        <v>810</v>
      </c>
      <c r="J260" s="134" t="s">
        <v>811</v>
      </c>
      <c r="K260" s="134" t="s">
        <v>809</v>
      </c>
      <c r="L260" s="72">
        <v>609142188</v>
      </c>
      <c r="M260" s="131"/>
      <c r="N260" s="33"/>
      <c r="O260" s="34"/>
      <c r="P260" s="35"/>
      <c r="Q260" s="34"/>
      <c r="R260" s="35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</row>
    <row r="261" spans="1:45" ht="12.75">
      <c r="A261" s="56">
        <v>45689</v>
      </c>
      <c r="B261" s="56">
        <v>46053</v>
      </c>
      <c r="C261" s="57" t="s">
        <v>13</v>
      </c>
      <c r="D261" s="6" t="s">
        <v>14</v>
      </c>
      <c r="E261" s="19" t="s">
        <v>35</v>
      </c>
      <c r="F261" s="7" t="s">
        <v>15</v>
      </c>
      <c r="G261" s="57" t="s">
        <v>812</v>
      </c>
      <c r="H261" s="57">
        <v>689963688</v>
      </c>
      <c r="I261" s="59" t="s">
        <v>813</v>
      </c>
      <c r="J261" s="57" t="s">
        <v>814</v>
      </c>
      <c r="K261" s="57" t="s">
        <v>812</v>
      </c>
      <c r="L261" s="57">
        <v>689963688</v>
      </c>
      <c r="M261" s="61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28"/>
      <c r="Z261" s="128"/>
      <c r="AA261" s="128"/>
      <c r="AB261" s="128"/>
      <c r="AC261" s="128"/>
      <c r="AD261" s="128"/>
      <c r="AE261" s="128"/>
      <c r="AF261" s="128"/>
      <c r="AG261" s="128"/>
      <c r="AH261" s="128"/>
      <c r="AI261" s="128"/>
      <c r="AJ261" s="128"/>
      <c r="AK261" s="128"/>
      <c r="AL261" s="128"/>
      <c r="AM261" s="128"/>
      <c r="AN261" s="128"/>
      <c r="AO261" s="128"/>
      <c r="AP261" s="128"/>
      <c r="AQ261" s="128"/>
      <c r="AR261" s="128"/>
      <c r="AS261" s="128"/>
    </row>
    <row r="262" spans="1:45" ht="12.75">
      <c r="A262" s="56">
        <v>45689</v>
      </c>
      <c r="B262" s="56">
        <v>46053</v>
      </c>
      <c r="C262" s="57" t="s">
        <v>13</v>
      </c>
      <c r="D262" s="6" t="s">
        <v>14</v>
      </c>
      <c r="E262" s="19" t="s">
        <v>35</v>
      </c>
      <c r="F262" s="7" t="s">
        <v>15</v>
      </c>
      <c r="G262" s="57" t="s">
        <v>815</v>
      </c>
      <c r="H262" s="57">
        <v>41779730146</v>
      </c>
      <c r="I262" s="59" t="s">
        <v>816</v>
      </c>
      <c r="J262" s="57" t="s">
        <v>817</v>
      </c>
      <c r="K262" s="57" t="s">
        <v>815</v>
      </c>
      <c r="L262" s="57">
        <v>41779730146</v>
      </c>
      <c r="M262" s="61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</row>
    <row r="263" spans="1:45" ht="17.25" customHeight="1">
      <c r="A263" s="56">
        <v>45689</v>
      </c>
      <c r="B263" s="56">
        <v>46053</v>
      </c>
      <c r="C263" s="57" t="s">
        <v>13</v>
      </c>
      <c r="D263" s="6" t="s">
        <v>14</v>
      </c>
      <c r="E263" s="19" t="s">
        <v>35</v>
      </c>
      <c r="F263" s="7" t="s">
        <v>15</v>
      </c>
      <c r="G263" s="57" t="s">
        <v>818</v>
      </c>
      <c r="H263" s="57">
        <v>606852004</v>
      </c>
      <c r="I263" s="59" t="s">
        <v>819</v>
      </c>
      <c r="J263" s="57" t="s">
        <v>820</v>
      </c>
      <c r="K263" s="57" t="s">
        <v>818</v>
      </c>
      <c r="L263" s="57">
        <v>606852004</v>
      </c>
      <c r="M263" s="61" t="s">
        <v>821</v>
      </c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</row>
    <row r="264" spans="1:45" ht="17.25" customHeight="1">
      <c r="A264" s="56">
        <v>45689</v>
      </c>
      <c r="B264" s="56">
        <v>46053</v>
      </c>
      <c r="C264" s="57" t="s">
        <v>13</v>
      </c>
      <c r="D264" s="6" t="s">
        <v>14</v>
      </c>
      <c r="E264" s="19" t="s">
        <v>35</v>
      </c>
      <c r="F264" s="7" t="s">
        <v>15</v>
      </c>
      <c r="G264" s="57" t="s">
        <v>822</v>
      </c>
      <c r="H264" s="57">
        <v>619555357</v>
      </c>
      <c r="I264" s="59" t="s">
        <v>823</v>
      </c>
      <c r="J264" s="57" t="s">
        <v>824</v>
      </c>
      <c r="K264" s="57" t="s">
        <v>822</v>
      </c>
      <c r="L264" s="57">
        <v>619555357</v>
      </c>
      <c r="M264" s="61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</row>
    <row r="265" spans="1:45" ht="17.25" customHeight="1">
      <c r="A265" s="56">
        <v>45689</v>
      </c>
      <c r="B265" s="56">
        <v>46053</v>
      </c>
      <c r="C265" s="57" t="s">
        <v>13</v>
      </c>
      <c r="D265" s="6" t="s">
        <v>14</v>
      </c>
      <c r="E265" s="19" t="s">
        <v>35</v>
      </c>
      <c r="F265" s="7" t="s">
        <v>15</v>
      </c>
      <c r="G265" s="57" t="s">
        <v>825</v>
      </c>
      <c r="H265" s="139" t="s">
        <v>826</v>
      </c>
      <c r="I265" s="59" t="s">
        <v>827</v>
      </c>
      <c r="J265" s="57" t="s">
        <v>828</v>
      </c>
      <c r="K265" s="57" t="s">
        <v>829</v>
      </c>
      <c r="L265" s="57">
        <v>31629323234</v>
      </c>
      <c r="M265" s="61" t="s">
        <v>830</v>
      </c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</row>
    <row r="266" spans="1:45" ht="12.75">
      <c r="A266" s="56">
        <v>45689</v>
      </c>
      <c r="B266" s="56">
        <v>46053</v>
      </c>
      <c r="C266" s="57" t="s">
        <v>13</v>
      </c>
      <c r="D266" s="6" t="s">
        <v>14</v>
      </c>
      <c r="E266" s="19" t="s">
        <v>35</v>
      </c>
      <c r="F266" s="7" t="s">
        <v>15</v>
      </c>
      <c r="G266" s="71" t="s">
        <v>831</v>
      </c>
      <c r="H266" s="71">
        <v>655361864</v>
      </c>
      <c r="I266" s="202" t="s">
        <v>832</v>
      </c>
      <c r="J266" s="71" t="s">
        <v>831</v>
      </c>
      <c r="K266" s="71" t="s">
        <v>831</v>
      </c>
      <c r="L266" s="71">
        <v>655361864</v>
      </c>
      <c r="M266" s="61"/>
      <c r="O266" s="16"/>
      <c r="P266" s="17"/>
      <c r="Q266" s="16"/>
      <c r="R266" s="17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</row>
    <row r="267" spans="1:45" ht="12.75">
      <c r="A267" s="56">
        <v>45689</v>
      </c>
      <c r="B267" s="56">
        <v>46053</v>
      </c>
      <c r="C267" s="57" t="s">
        <v>13</v>
      </c>
      <c r="D267" s="6" t="s">
        <v>14</v>
      </c>
      <c r="E267" s="19" t="s">
        <v>35</v>
      </c>
      <c r="F267" s="7" t="s">
        <v>15</v>
      </c>
      <c r="G267" s="71" t="s">
        <v>833</v>
      </c>
      <c r="H267" s="71">
        <f>33637608666</f>
        <v>33637608666</v>
      </c>
      <c r="I267" s="139" t="s">
        <v>834</v>
      </c>
      <c r="J267" s="71" t="s">
        <v>835</v>
      </c>
      <c r="K267" s="71" t="s">
        <v>836</v>
      </c>
      <c r="L267" s="71"/>
      <c r="M267" s="140"/>
      <c r="O267" s="93"/>
      <c r="P267" s="94"/>
      <c r="Q267" s="93"/>
      <c r="R267" s="94"/>
      <c r="S267" s="92"/>
      <c r="T267" s="92"/>
      <c r="U267" s="92"/>
      <c r="V267" s="92"/>
      <c r="W267" s="92"/>
      <c r="X267" s="92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</row>
    <row r="268" spans="1:45" ht="12.75">
      <c r="A268" s="56">
        <v>45689</v>
      </c>
      <c r="B268" s="56">
        <v>46053</v>
      </c>
      <c r="C268" s="57" t="s">
        <v>13</v>
      </c>
      <c r="D268" s="6" t="s">
        <v>14</v>
      </c>
      <c r="E268" s="19" t="s">
        <v>35</v>
      </c>
      <c r="F268" s="7" t="s">
        <v>15</v>
      </c>
      <c r="G268" s="57" t="s">
        <v>837</v>
      </c>
      <c r="H268" s="57">
        <v>931778597</v>
      </c>
      <c r="I268" s="59" t="s">
        <v>838</v>
      </c>
      <c r="J268" s="57" t="s">
        <v>839</v>
      </c>
      <c r="K268" s="57" t="s">
        <v>837</v>
      </c>
      <c r="L268" s="57">
        <v>931778597</v>
      </c>
      <c r="M268" s="129"/>
      <c r="O268" s="93"/>
      <c r="P268" s="94"/>
      <c r="Q268" s="93"/>
      <c r="R268" s="94"/>
      <c r="S268" s="92"/>
      <c r="T268" s="92"/>
      <c r="U268" s="92"/>
      <c r="V268" s="92"/>
      <c r="W268" s="92"/>
      <c r="X268" s="92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</row>
    <row r="269" spans="1:45" ht="12.75">
      <c r="A269" s="56">
        <v>45689</v>
      </c>
      <c r="B269" s="56">
        <v>46053</v>
      </c>
      <c r="C269" s="57" t="s">
        <v>13</v>
      </c>
      <c r="D269" s="6" t="s">
        <v>14</v>
      </c>
      <c r="E269" s="19" t="s">
        <v>35</v>
      </c>
      <c r="F269" s="7" t="s">
        <v>15</v>
      </c>
      <c r="G269" s="71" t="s">
        <v>840</v>
      </c>
      <c r="H269" s="71">
        <v>696117199</v>
      </c>
      <c r="I269" s="139" t="s">
        <v>841</v>
      </c>
      <c r="J269" s="71" t="s">
        <v>842</v>
      </c>
      <c r="K269" s="71" t="s">
        <v>840</v>
      </c>
      <c r="L269" s="71">
        <v>951383947</v>
      </c>
      <c r="M269" s="129"/>
      <c r="O269" s="16"/>
      <c r="P269" s="17"/>
      <c r="Q269" s="16"/>
      <c r="R269" s="17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</row>
    <row r="270" spans="1:45" ht="16.5" customHeight="1">
      <c r="A270" s="56">
        <v>45689</v>
      </c>
      <c r="B270" s="56">
        <v>46053</v>
      </c>
      <c r="C270" s="57" t="s">
        <v>13</v>
      </c>
      <c r="D270" s="6" t="s">
        <v>14</v>
      </c>
      <c r="E270" s="19" t="s">
        <v>35</v>
      </c>
      <c r="F270" s="7" t="s">
        <v>15</v>
      </c>
      <c r="G270" s="57" t="s">
        <v>843</v>
      </c>
      <c r="H270" s="139" t="s">
        <v>844</v>
      </c>
      <c r="I270" s="59" t="s">
        <v>845</v>
      </c>
      <c r="J270" s="57" t="s">
        <v>846</v>
      </c>
      <c r="K270" s="57" t="s">
        <v>847</v>
      </c>
      <c r="L270" s="57">
        <v>607985152</v>
      </c>
      <c r="M270" s="60"/>
    </row>
    <row r="271" spans="1:45" ht="12.75">
      <c r="A271" s="56">
        <v>45689</v>
      </c>
      <c r="B271" s="56">
        <v>46053</v>
      </c>
      <c r="C271" s="57" t="s">
        <v>13</v>
      </c>
      <c r="D271" s="6" t="s">
        <v>14</v>
      </c>
      <c r="E271" s="19" t="s">
        <v>35</v>
      </c>
      <c r="F271" s="7" t="s">
        <v>15</v>
      </c>
      <c r="G271" s="71" t="s">
        <v>848</v>
      </c>
      <c r="H271" s="71">
        <v>659930553</v>
      </c>
      <c r="I271" s="139" t="s">
        <v>849</v>
      </c>
      <c r="J271" s="71" t="s">
        <v>850</v>
      </c>
      <c r="K271" s="71" t="s">
        <v>848</v>
      </c>
      <c r="L271" s="71">
        <v>659930553</v>
      </c>
      <c r="M271" s="129"/>
      <c r="O271" s="93"/>
      <c r="P271" s="94"/>
      <c r="Q271" s="93"/>
      <c r="R271" s="94"/>
      <c r="S271" s="92"/>
      <c r="T271" s="92"/>
      <c r="U271" s="92"/>
      <c r="V271" s="92"/>
      <c r="W271" s="92"/>
      <c r="X271" s="92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</row>
    <row r="272" spans="1:45" ht="12.75">
      <c r="A272" s="56">
        <v>45689</v>
      </c>
      <c r="B272" s="56">
        <v>46053</v>
      </c>
      <c r="C272" s="57" t="s">
        <v>13</v>
      </c>
      <c r="D272" s="6" t="s">
        <v>14</v>
      </c>
      <c r="E272" s="19" t="s">
        <v>35</v>
      </c>
      <c r="F272" s="7" t="s">
        <v>15</v>
      </c>
      <c r="G272" s="71" t="s">
        <v>851</v>
      </c>
      <c r="H272" s="71">
        <v>606390801</v>
      </c>
      <c r="I272" s="139" t="s">
        <v>852</v>
      </c>
      <c r="J272" s="71" t="s">
        <v>853</v>
      </c>
      <c r="K272" s="71" t="s">
        <v>851</v>
      </c>
      <c r="L272" s="71">
        <v>606390801</v>
      </c>
      <c r="M272" s="129"/>
      <c r="O272" s="93"/>
      <c r="P272" s="94"/>
      <c r="Q272" s="93"/>
      <c r="R272" s="94"/>
      <c r="S272" s="92"/>
      <c r="T272" s="92"/>
      <c r="U272" s="92"/>
      <c r="V272" s="92"/>
      <c r="W272" s="92"/>
      <c r="X272" s="92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</row>
    <row r="273" spans="1:45" ht="12.75">
      <c r="A273" s="56">
        <v>45689</v>
      </c>
      <c r="B273" s="56">
        <v>46053</v>
      </c>
      <c r="C273" s="57" t="s">
        <v>13</v>
      </c>
      <c r="D273" s="6" t="s">
        <v>14</v>
      </c>
      <c r="E273" s="19" t="s">
        <v>35</v>
      </c>
      <c r="F273" s="7" t="s">
        <v>15</v>
      </c>
      <c r="G273" s="71" t="s">
        <v>854</v>
      </c>
      <c r="H273" s="71"/>
      <c r="I273" s="139" t="s">
        <v>855</v>
      </c>
      <c r="J273" s="71" t="s">
        <v>856</v>
      </c>
      <c r="K273" s="71" t="s">
        <v>857</v>
      </c>
      <c r="L273" s="71" t="s">
        <v>858</v>
      </c>
      <c r="M273" s="129"/>
      <c r="O273" s="93"/>
      <c r="P273" s="94"/>
      <c r="Q273" s="93"/>
      <c r="R273" s="94"/>
      <c r="S273" s="92"/>
      <c r="T273" s="92"/>
      <c r="U273" s="92"/>
      <c r="V273" s="92"/>
      <c r="W273" s="92"/>
      <c r="X273" s="92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</row>
    <row r="274" spans="1:45" ht="12.75">
      <c r="A274" s="56">
        <v>45689</v>
      </c>
      <c r="B274" s="56">
        <v>46053</v>
      </c>
      <c r="C274" s="62" t="s">
        <v>13</v>
      </c>
      <c r="D274" s="6" t="s">
        <v>14</v>
      </c>
      <c r="E274" s="19" t="s">
        <v>35</v>
      </c>
      <c r="F274" s="7" t="s">
        <v>15</v>
      </c>
      <c r="G274" s="134" t="s">
        <v>859</v>
      </c>
      <c r="H274" s="72">
        <v>687612951</v>
      </c>
      <c r="I274" s="72" t="s">
        <v>860</v>
      </c>
      <c r="J274" s="71" t="s">
        <v>861</v>
      </c>
      <c r="K274" s="134" t="s">
        <v>859</v>
      </c>
      <c r="L274" s="72">
        <v>687612951</v>
      </c>
      <c r="M274" s="211" t="s">
        <v>806</v>
      </c>
      <c r="N274" s="33"/>
      <c r="O274" s="34"/>
      <c r="P274" s="35"/>
      <c r="Q274" s="34"/>
      <c r="R274" s="35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</row>
    <row r="275" spans="1:45" ht="16.5" customHeight="1">
      <c r="A275" s="56">
        <v>45689</v>
      </c>
      <c r="B275" s="56">
        <v>46053</v>
      </c>
      <c r="C275" s="57" t="s">
        <v>13</v>
      </c>
      <c r="D275" s="6" t="s">
        <v>14</v>
      </c>
      <c r="E275" s="19" t="s">
        <v>35</v>
      </c>
      <c r="F275" s="7" t="s">
        <v>15</v>
      </c>
      <c r="G275" s="57" t="s">
        <v>862</v>
      </c>
      <c r="H275" s="57">
        <v>638728172</v>
      </c>
      <c r="I275" s="59" t="s">
        <v>863</v>
      </c>
      <c r="J275" s="71" t="s">
        <v>864</v>
      </c>
      <c r="K275" s="57" t="s">
        <v>862</v>
      </c>
      <c r="L275" s="57">
        <v>610661199</v>
      </c>
      <c r="M275" s="61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</row>
    <row r="276" spans="1:45" ht="16.5" customHeight="1">
      <c r="A276" s="56">
        <v>45689</v>
      </c>
      <c r="B276" s="56">
        <v>46053</v>
      </c>
      <c r="C276" s="57" t="s">
        <v>13</v>
      </c>
      <c r="D276" s="6" t="s">
        <v>14</v>
      </c>
      <c r="E276" s="67" t="s">
        <v>15</v>
      </c>
      <c r="F276" s="7" t="s">
        <v>15</v>
      </c>
      <c r="G276" s="57" t="s">
        <v>865</v>
      </c>
      <c r="H276" s="57">
        <v>679284362</v>
      </c>
      <c r="I276" s="59" t="s">
        <v>866</v>
      </c>
      <c r="J276" s="71" t="s">
        <v>867</v>
      </c>
      <c r="K276" s="57" t="s">
        <v>865</v>
      </c>
      <c r="L276" s="57">
        <v>679284362</v>
      </c>
      <c r="M276" s="61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</row>
    <row r="277" spans="1:45" ht="12.75">
      <c r="A277" s="141">
        <v>45717</v>
      </c>
      <c r="B277" s="141">
        <v>46081</v>
      </c>
      <c r="C277" s="142" t="s">
        <v>13</v>
      </c>
      <c r="D277" s="6" t="s">
        <v>14</v>
      </c>
      <c r="E277" s="19" t="s">
        <v>35</v>
      </c>
      <c r="F277" s="7" t="s">
        <v>15</v>
      </c>
      <c r="G277" s="144" t="s">
        <v>868</v>
      </c>
      <c r="H277" s="144">
        <v>626659699</v>
      </c>
      <c r="I277" s="145" t="s">
        <v>869</v>
      </c>
      <c r="J277" s="144" t="s">
        <v>870</v>
      </c>
      <c r="K277" s="144" t="s">
        <v>871</v>
      </c>
      <c r="L277" s="144">
        <v>638202896</v>
      </c>
      <c r="M277" s="146" t="s">
        <v>872</v>
      </c>
      <c r="N277" s="147"/>
      <c r="O277" s="148"/>
      <c r="P277" s="149"/>
      <c r="Q277" s="148"/>
      <c r="R277" s="149"/>
      <c r="S277" s="150"/>
      <c r="T277" s="150"/>
      <c r="U277" s="150"/>
      <c r="V277" s="150"/>
      <c r="W277" s="150"/>
      <c r="X277" s="150"/>
      <c r="Y277" s="150"/>
      <c r="Z277" s="150"/>
      <c r="AA277" s="150"/>
      <c r="AB277" s="150"/>
      <c r="AC277" s="150"/>
      <c r="AD277" s="150"/>
      <c r="AE277" s="150"/>
      <c r="AF277" s="150"/>
      <c r="AG277" s="150"/>
      <c r="AH277" s="150"/>
      <c r="AI277" s="150"/>
      <c r="AJ277" s="150"/>
      <c r="AK277" s="150"/>
      <c r="AL277" s="150"/>
      <c r="AM277" s="150"/>
      <c r="AN277" s="150"/>
      <c r="AO277" s="150"/>
      <c r="AP277" s="150"/>
      <c r="AQ277" s="150"/>
      <c r="AR277" s="150"/>
      <c r="AS277" s="150"/>
    </row>
    <row r="278" spans="1:45" ht="12.75">
      <c r="A278" s="141">
        <v>45717</v>
      </c>
      <c r="B278" s="141">
        <v>46081</v>
      </c>
      <c r="C278" s="142" t="s">
        <v>13</v>
      </c>
      <c r="D278" s="143" t="s">
        <v>246</v>
      </c>
      <c r="E278" s="19" t="s">
        <v>35</v>
      </c>
      <c r="F278" s="7" t="s">
        <v>15</v>
      </c>
      <c r="G278" s="144" t="s">
        <v>873</v>
      </c>
      <c r="H278" s="144">
        <v>679819815</v>
      </c>
      <c r="I278" s="145" t="s">
        <v>874</v>
      </c>
      <c r="J278" s="144" t="s">
        <v>875</v>
      </c>
      <c r="K278" s="144" t="s">
        <v>873</v>
      </c>
      <c r="L278" s="144">
        <v>679819815</v>
      </c>
      <c r="M278" s="143" t="s">
        <v>876</v>
      </c>
      <c r="N278" s="147"/>
      <c r="O278" s="148"/>
      <c r="P278" s="149"/>
      <c r="Q278" s="148"/>
      <c r="R278" s="149"/>
      <c r="S278" s="150"/>
      <c r="T278" s="150"/>
      <c r="U278" s="150"/>
      <c r="V278" s="150"/>
      <c r="W278" s="150"/>
      <c r="X278" s="150"/>
      <c r="Y278" s="150"/>
      <c r="Z278" s="150"/>
      <c r="AA278" s="150"/>
      <c r="AB278" s="150"/>
      <c r="AC278" s="150"/>
      <c r="AD278" s="150"/>
      <c r="AE278" s="150"/>
      <c r="AF278" s="150"/>
      <c r="AG278" s="150"/>
      <c r="AH278" s="150"/>
      <c r="AI278" s="150"/>
      <c r="AJ278" s="150"/>
      <c r="AK278" s="150"/>
      <c r="AL278" s="150"/>
      <c r="AM278" s="150"/>
      <c r="AN278" s="150"/>
      <c r="AO278" s="150"/>
      <c r="AP278" s="150"/>
      <c r="AQ278" s="150"/>
      <c r="AR278" s="150"/>
      <c r="AS278" s="150"/>
    </row>
    <row r="279" spans="1:45" ht="12.75">
      <c r="A279" s="141">
        <v>45717</v>
      </c>
      <c r="B279" s="141">
        <v>46081</v>
      </c>
      <c r="C279" s="142" t="s">
        <v>13</v>
      </c>
      <c r="D279" s="6" t="s">
        <v>14</v>
      </c>
      <c r="E279" s="19" t="s">
        <v>35</v>
      </c>
      <c r="F279" s="7" t="s">
        <v>15</v>
      </c>
      <c r="G279" s="144" t="s">
        <v>877</v>
      </c>
      <c r="H279" s="144">
        <f>447895115380</f>
        <v>447895115380</v>
      </c>
      <c r="I279" s="145" t="s">
        <v>878</v>
      </c>
      <c r="J279" s="144" t="s">
        <v>879</v>
      </c>
      <c r="K279" s="144" t="s">
        <v>877</v>
      </c>
      <c r="L279" s="144">
        <f>447895115380</f>
        <v>447895115380</v>
      </c>
      <c r="M279" s="146"/>
      <c r="N279" s="147"/>
      <c r="O279" s="148"/>
      <c r="P279" s="149"/>
      <c r="Q279" s="148"/>
      <c r="R279" s="149"/>
      <c r="S279" s="150"/>
      <c r="T279" s="150"/>
      <c r="U279" s="150"/>
      <c r="V279" s="150"/>
      <c r="W279" s="150"/>
      <c r="X279" s="150"/>
      <c r="Y279" s="150"/>
      <c r="Z279" s="150"/>
      <c r="AA279" s="150"/>
      <c r="AB279" s="150"/>
      <c r="AC279" s="150"/>
      <c r="AD279" s="150"/>
      <c r="AE279" s="150"/>
      <c r="AF279" s="150"/>
      <c r="AG279" s="150"/>
      <c r="AH279" s="150"/>
      <c r="AI279" s="150"/>
      <c r="AJ279" s="150"/>
      <c r="AK279" s="150"/>
      <c r="AL279" s="150"/>
      <c r="AM279" s="150"/>
      <c r="AN279" s="150"/>
      <c r="AO279" s="150"/>
      <c r="AP279" s="150"/>
      <c r="AQ279" s="150"/>
      <c r="AR279" s="150"/>
      <c r="AS279" s="150"/>
    </row>
    <row r="280" spans="1:45" ht="12.75">
      <c r="A280" s="141">
        <v>45717</v>
      </c>
      <c r="B280" s="141">
        <v>46081</v>
      </c>
      <c r="C280" s="142" t="s">
        <v>13</v>
      </c>
      <c r="D280" s="6" t="s">
        <v>14</v>
      </c>
      <c r="E280" s="19" t="s">
        <v>35</v>
      </c>
      <c r="F280" s="7" t="s">
        <v>15</v>
      </c>
      <c r="G280" s="144" t="s">
        <v>880</v>
      </c>
      <c r="H280" s="144">
        <v>622431251</v>
      </c>
      <c r="I280" s="145" t="s">
        <v>881</v>
      </c>
      <c r="J280" s="144" t="s">
        <v>880</v>
      </c>
      <c r="K280" s="144" t="s">
        <v>880</v>
      </c>
      <c r="L280" s="144">
        <v>622431251</v>
      </c>
      <c r="M280" s="146"/>
      <c r="N280" s="147"/>
      <c r="O280" s="148"/>
      <c r="P280" s="149"/>
      <c r="Q280" s="148"/>
      <c r="R280" s="149"/>
      <c r="S280" s="150"/>
      <c r="T280" s="150"/>
      <c r="U280" s="150"/>
      <c r="V280" s="150"/>
      <c r="W280" s="150"/>
      <c r="X280" s="150"/>
      <c r="Y280" s="150"/>
      <c r="Z280" s="150"/>
      <c r="AA280" s="150"/>
      <c r="AB280" s="150"/>
      <c r="AC280" s="150"/>
      <c r="AD280" s="150"/>
      <c r="AE280" s="150"/>
      <c r="AF280" s="150"/>
      <c r="AG280" s="150"/>
      <c r="AH280" s="150"/>
      <c r="AI280" s="150"/>
      <c r="AJ280" s="150"/>
      <c r="AK280" s="150"/>
      <c r="AL280" s="150"/>
      <c r="AM280" s="150"/>
      <c r="AN280" s="150"/>
      <c r="AO280" s="150"/>
      <c r="AP280" s="150"/>
      <c r="AQ280" s="150"/>
      <c r="AR280" s="150"/>
      <c r="AS280" s="150"/>
    </row>
    <row r="281" spans="1:45" ht="12.75">
      <c r="A281" s="141">
        <v>45717</v>
      </c>
      <c r="B281" s="141">
        <v>46081</v>
      </c>
      <c r="C281" s="142" t="s">
        <v>13</v>
      </c>
      <c r="D281" s="6" t="s">
        <v>14</v>
      </c>
      <c r="E281" s="19" t="s">
        <v>35</v>
      </c>
      <c r="F281" s="7" t="s">
        <v>15</v>
      </c>
      <c r="G281" s="144" t="s">
        <v>882</v>
      </c>
      <c r="H281" s="144">
        <v>651352364</v>
      </c>
      <c r="I281" s="145" t="s">
        <v>883</v>
      </c>
      <c r="J281" s="144" t="s">
        <v>884</v>
      </c>
      <c r="K281" s="144" t="s">
        <v>882</v>
      </c>
      <c r="L281" s="144">
        <v>664744516</v>
      </c>
      <c r="M281" s="146"/>
      <c r="N281" s="147"/>
      <c r="O281" s="148"/>
      <c r="P281" s="149"/>
      <c r="Q281" s="148"/>
      <c r="R281" s="149"/>
      <c r="S281" s="150"/>
      <c r="T281" s="150"/>
      <c r="U281" s="150"/>
      <c r="V281" s="150"/>
      <c r="W281" s="150"/>
      <c r="X281" s="150"/>
      <c r="Y281" s="150"/>
      <c r="Z281" s="150"/>
      <c r="AA281" s="150"/>
      <c r="AB281" s="150"/>
      <c r="AC281" s="150"/>
      <c r="AD281" s="150"/>
      <c r="AE281" s="150"/>
      <c r="AF281" s="150"/>
      <c r="AG281" s="150"/>
      <c r="AH281" s="150"/>
      <c r="AI281" s="150"/>
      <c r="AJ281" s="150"/>
      <c r="AK281" s="150"/>
      <c r="AL281" s="150"/>
      <c r="AM281" s="150"/>
      <c r="AN281" s="150"/>
      <c r="AO281" s="150"/>
      <c r="AP281" s="150"/>
      <c r="AQ281" s="150"/>
      <c r="AR281" s="150"/>
      <c r="AS281" s="150"/>
    </row>
    <row r="282" spans="1:45" ht="12.75">
      <c r="A282" s="141">
        <v>45717</v>
      </c>
      <c r="B282" s="141">
        <v>46081</v>
      </c>
      <c r="C282" s="142" t="s">
        <v>13</v>
      </c>
      <c r="D282" s="6" t="s">
        <v>14</v>
      </c>
      <c r="E282" s="19" t="s">
        <v>35</v>
      </c>
      <c r="F282" s="7" t="s">
        <v>15</v>
      </c>
      <c r="G282" s="144" t="s">
        <v>885</v>
      </c>
      <c r="H282" s="144">
        <v>662211463</v>
      </c>
      <c r="I282" s="145" t="s">
        <v>886</v>
      </c>
      <c r="J282" s="144" t="s">
        <v>887</v>
      </c>
      <c r="K282" s="144" t="s">
        <v>885</v>
      </c>
      <c r="L282" s="144">
        <v>662211463</v>
      </c>
      <c r="M282" s="146"/>
      <c r="N282" s="147"/>
      <c r="O282" s="148"/>
      <c r="P282" s="149"/>
      <c r="Q282" s="148"/>
      <c r="R282" s="149"/>
      <c r="S282" s="150"/>
      <c r="T282" s="150"/>
      <c r="U282" s="150"/>
      <c r="V282" s="150"/>
      <c r="W282" s="150"/>
      <c r="X282" s="150"/>
      <c r="Y282" s="150"/>
      <c r="Z282" s="150"/>
      <c r="AA282" s="150"/>
      <c r="AB282" s="150"/>
      <c r="AC282" s="150"/>
      <c r="AD282" s="150"/>
      <c r="AE282" s="150"/>
      <c r="AF282" s="150"/>
      <c r="AG282" s="150"/>
      <c r="AH282" s="150"/>
      <c r="AI282" s="150"/>
      <c r="AJ282" s="150"/>
      <c r="AK282" s="150"/>
      <c r="AL282" s="150"/>
      <c r="AM282" s="150"/>
      <c r="AN282" s="150"/>
      <c r="AO282" s="150"/>
      <c r="AP282" s="150"/>
      <c r="AQ282" s="150"/>
      <c r="AR282" s="150"/>
      <c r="AS282" s="150"/>
    </row>
    <row r="283" spans="1:45" ht="12.75">
      <c r="A283" s="141">
        <v>45717</v>
      </c>
      <c r="B283" s="141">
        <v>46081</v>
      </c>
      <c r="C283" s="142" t="s">
        <v>13</v>
      </c>
      <c r="D283" s="6" t="s">
        <v>14</v>
      </c>
      <c r="E283" s="19" t="s">
        <v>35</v>
      </c>
      <c r="F283" s="7" t="s">
        <v>15</v>
      </c>
      <c r="G283" s="144" t="s">
        <v>888</v>
      </c>
      <c r="H283" s="144">
        <v>629080239</v>
      </c>
      <c r="I283" s="151" t="s">
        <v>889</v>
      </c>
      <c r="J283" s="144" t="s">
        <v>890</v>
      </c>
      <c r="K283" s="144" t="s">
        <v>888</v>
      </c>
      <c r="L283" s="144">
        <v>629080239</v>
      </c>
      <c r="M283" s="146"/>
      <c r="N283" s="147"/>
      <c r="O283" s="148"/>
      <c r="P283" s="149"/>
      <c r="Q283" s="148"/>
      <c r="R283" s="149"/>
      <c r="S283" s="150"/>
      <c r="T283" s="150"/>
      <c r="U283" s="150"/>
      <c r="V283" s="150"/>
      <c r="W283" s="150"/>
      <c r="X283" s="150"/>
      <c r="Y283" s="150"/>
      <c r="Z283" s="150"/>
      <c r="AA283" s="150"/>
      <c r="AB283" s="150"/>
      <c r="AC283" s="150"/>
      <c r="AD283" s="150"/>
      <c r="AE283" s="150"/>
      <c r="AF283" s="150"/>
      <c r="AG283" s="150"/>
      <c r="AH283" s="150"/>
      <c r="AI283" s="150"/>
      <c r="AJ283" s="150"/>
      <c r="AK283" s="150"/>
      <c r="AL283" s="150"/>
      <c r="AM283" s="150"/>
      <c r="AN283" s="150"/>
      <c r="AO283" s="150"/>
      <c r="AP283" s="150"/>
      <c r="AQ283" s="150"/>
      <c r="AR283" s="150"/>
      <c r="AS283" s="150"/>
    </row>
    <row r="284" spans="1:45" ht="12.75">
      <c r="A284" s="141">
        <v>45717</v>
      </c>
      <c r="B284" s="141">
        <v>46081</v>
      </c>
      <c r="C284" s="142" t="s">
        <v>13</v>
      </c>
      <c r="D284" s="6" t="s">
        <v>14</v>
      </c>
      <c r="E284" s="19" t="s">
        <v>35</v>
      </c>
      <c r="F284" s="7" t="s">
        <v>15</v>
      </c>
      <c r="G284" s="144" t="s">
        <v>891</v>
      </c>
      <c r="H284" s="144">
        <v>616645663</v>
      </c>
      <c r="I284" s="151" t="s">
        <v>892</v>
      </c>
      <c r="J284" s="144" t="s">
        <v>891</v>
      </c>
      <c r="K284" s="144" t="s">
        <v>891</v>
      </c>
      <c r="L284" s="144">
        <v>616645663</v>
      </c>
      <c r="M284" s="146"/>
      <c r="N284" s="147"/>
      <c r="O284" s="148"/>
      <c r="P284" s="149"/>
      <c r="Q284" s="148"/>
      <c r="R284" s="149"/>
      <c r="S284" s="150"/>
      <c r="T284" s="150"/>
      <c r="U284" s="150"/>
      <c r="V284" s="150"/>
      <c r="W284" s="150"/>
      <c r="X284" s="150"/>
      <c r="Y284" s="150"/>
      <c r="Z284" s="150"/>
      <c r="AA284" s="150"/>
      <c r="AB284" s="150"/>
      <c r="AC284" s="150"/>
      <c r="AD284" s="150"/>
      <c r="AE284" s="150"/>
      <c r="AF284" s="150"/>
      <c r="AG284" s="150"/>
      <c r="AH284" s="150"/>
      <c r="AI284" s="150"/>
      <c r="AJ284" s="150"/>
      <c r="AK284" s="150"/>
      <c r="AL284" s="150"/>
      <c r="AM284" s="150"/>
      <c r="AN284" s="150"/>
      <c r="AO284" s="150"/>
      <c r="AP284" s="150"/>
      <c r="AQ284" s="150"/>
      <c r="AR284" s="150"/>
      <c r="AS284" s="150"/>
    </row>
    <row r="285" spans="1:45" ht="12.75">
      <c r="A285" s="141">
        <v>45717</v>
      </c>
      <c r="B285" s="141">
        <v>46081</v>
      </c>
      <c r="C285" s="142" t="s">
        <v>13</v>
      </c>
      <c r="D285" s="6" t="s">
        <v>14</v>
      </c>
      <c r="E285" s="19" t="s">
        <v>35</v>
      </c>
      <c r="F285" s="7" t="s">
        <v>15</v>
      </c>
      <c r="G285" s="144" t="s">
        <v>893</v>
      </c>
      <c r="H285" s="144">
        <v>624455971</v>
      </c>
      <c r="I285" s="151" t="s">
        <v>894</v>
      </c>
      <c r="J285" s="144" t="s">
        <v>895</v>
      </c>
      <c r="K285" s="144" t="s">
        <v>893</v>
      </c>
      <c r="L285" s="144">
        <v>624455971</v>
      </c>
      <c r="M285" s="146"/>
      <c r="N285" s="147"/>
      <c r="O285" s="148"/>
      <c r="P285" s="149"/>
      <c r="Q285" s="148"/>
      <c r="R285" s="149"/>
      <c r="S285" s="150"/>
      <c r="T285" s="150"/>
      <c r="U285" s="150"/>
      <c r="V285" s="150"/>
      <c r="W285" s="150"/>
      <c r="X285" s="150"/>
      <c r="Y285" s="150"/>
      <c r="Z285" s="150"/>
      <c r="AA285" s="150"/>
      <c r="AB285" s="150"/>
      <c r="AC285" s="150"/>
      <c r="AD285" s="150"/>
      <c r="AE285" s="150"/>
      <c r="AF285" s="150"/>
      <c r="AG285" s="150"/>
      <c r="AH285" s="150"/>
      <c r="AI285" s="150"/>
      <c r="AJ285" s="150"/>
      <c r="AK285" s="150"/>
      <c r="AL285" s="150"/>
      <c r="AM285" s="150"/>
      <c r="AN285" s="150"/>
      <c r="AO285" s="150"/>
      <c r="AP285" s="150"/>
      <c r="AQ285" s="150"/>
      <c r="AR285" s="150"/>
      <c r="AS285" s="150"/>
    </row>
    <row r="286" spans="1:45" ht="12.75">
      <c r="A286" s="141">
        <v>45717</v>
      </c>
      <c r="B286" s="141">
        <v>46081</v>
      </c>
      <c r="C286" s="142" t="s">
        <v>13</v>
      </c>
      <c r="D286" s="6" t="s">
        <v>14</v>
      </c>
      <c r="E286" s="19" t="s">
        <v>35</v>
      </c>
      <c r="F286" s="7" t="s">
        <v>15</v>
      </c>
      <c r="G286" s="144" t="s">
        <v>896</v>
      </c>
      <c r="H286" s="144">
        <v>667763116</v>
      </c>
      <c r="I286" s="151" t="s">
        <v>897</v>
      </c>
      <c r="J286" s="144" t="s">
        <v>898</v>
      </c>
      <c r="K286" s="144" t="s">
        <v>896</v>
      </c>
      <c r="L286" s="144">
        <v>667763116</v>
      </c>
      <c r="M286" s="146"/>
      <c r="N286" s="147"/>
      <c r="O286" s="148"/>
      <c r="P286" s="149"/>
      <c r="Q286" s="148"/>
      <c r="R286" s="149"/>
      <c r="S286" s="150"/>
      <c r="T286" s="150"/>
      <c r="U286" s="150"/>
      <c r="V286" s="150"/>
      <c r="W286" s="150"/>
      <c r="X286" s="150"/>
      <c r="Y286" s="150"/>
      <c r="Z286" s="150"/>
      <c r="AA286" s="150"/>
      <c r="AB286" s="150"/>
      <c r="AC286" s="150"/>
      <c r="AD286" s="150"/>
      <c r="AE286" s="150"/>
      <c r="AF286" s="150"/>
      <c r="AG286" s="150"/>
      <c r="AH286" s="150"/>
      <c r="AI286" s="150"/>
      <c r="AJ286" s="150"/>
      <c r="AK286" s="150"/>
      <c r="AL286" s="150"/>
      <c r="AM286" s="150"/>
      <c r="AN286" s="150"/>
      <c r="AO286" s="150"/>
      <c r="AP286" s="150"/>
      <c r="AQ286" s="150"/>
      <c r="AR286" s="150"/>
      <c r="AS286" s="150"/>
    </row>
    <row r="287" spans="1:45" ht="12.75">
      <c r="A287" s="141">
        <v>45717</v>
      </c>
      <c r="B287" s="141">
        <v>46081</v>
      </c>
      <c r="C287" s="142" t="s">
        <v>13</v>
      </c>
      <c r="D287" s="6" t="s">
        <v>14</v>
      </c>
      <c r="E287" s="19" t="s">
        <v>35</v>
      </c>
      <c r="F287" s="7" t="s">
        <v>15</v>
      </c>
      <c r="G287" s="144" t="s">
        <v>899</v>
      </c>
      <c r="H287" s="144">
        <v>615198502</v>
      </c>
      <c r="I287" s="151" t="s">
        <v>900</v>
      </c>
      <c r="J287" s="144" t="s">
        <v>901</v>
      </c>
      <c r="K287" s="144" t="s">
        <v>899</v>
      </c>
      <c r="L287" s="144">
        <v>615198502</v>
      </c>
      <c r="M287" s="146"/>
      <c r="N287" s="147"/>
      <c r="O287" s="148"/>
      <c r="P287" s="149"/>
      <c r="Q287" s="148"/>
      <c r="R287" s="149"/>
      <c r="S287" s="150"/>
      <c r="T287" s="150"/>
      <c r="U287" s="150"/>
      <c r="V287" s="150"/>
      <c r="W287" s="150"/>
      <c r="X287" s="150"/>
      <c r="Y287" s="150"/>
      <c r="Z287" s="150"/>
      <c r="AA287" s="150"/>
      <c r="AB287" s="150"/>
      <c r="AC287" s="150"/>
      <c r="AD287" s="150"/>
      <c r="AE287" s="150"/>
      <c r="AF287" s="150"/>
      <c r="AG287" s="150"/>
      <c r="AH287" s="150"/>
      <c r="AI287" s="150"/>
      <c r="AJ287" s="150"/>
      <c r="AK287" s="150"/>
      <c r="AL287" s="150"/>
      <c r="AM287" s="150"/>
      <c r="AN287" s="150"/>
      <c r="AO287" s="150"/>
      <c r="AP287" s="150"/>
      <c r="AQ287" s="150"/>
      <c r="AR287" s="150"/>
      <c r="AS287" s="150"/>
    </row>
    <row r="288" spans="1:45" ht="12.75">
      <c r="A288" s="141">
        <v>45717</v>
      </c>
      <c r="B288" s="141">
        <v>46081</v>
      </c>
      <c r="C288" s="142" t="s">
        <v>13</v>
      </c>
      <c r="D288" s="6" t="s">
        <v>14</v>
      </c>
      <c r="E288" s="19" t="s">
        <v>35</v>
      </c>
      <c r="F288" s="7" t="s">
        <v>15</v>
      </c>
      <c r="G288" s="144" t="s">
        <v>902</v>
      </c>
      <c r="H288" s="144">
        <v>650270332</v>
      </c>
      <c r="I288" s="151" t="s">
        <v>903</v>
      </c>
      <c r="J288" s="144" t="s">
        <v>902</v>
      </c>
      <c r="K288" s="144" t="s">
        <v>902</v>
      </c>
      <c r="L288" s="144">
        <v>650270332</v>
      </c>
      <c r="M288" s="146"/>
      <c r="N288" s="147"/>
      <c r="O288" s="148"/>
      <c r="P288" s="149"/>
      <c r="Q288" s="148"/>
      <c r="R288" s="149"/>
      <c r="S288" s="150"/>
      <c r="T288" s="150"/>
      <c r="U288" s="150"/>
      <c r="V288" s="150"/>
      <c r="W288" s="150"/>
      <c r="X288" s="150"/>
      <c r="Y288" s="150"/>
      <c r="Z288" s="150"/>
      <c r="AA288" s="150"/>
      <c r="AB288" s="150"/>
      <c r="AC288" s="150"/>
      <c r="AD288" s="150"/>
      <c r="AE288" s="150"/>
      <c r="AF288" s="150"/>
      <c r="AG288" s="150"/>
      <c r="AH288" s="150"/>
      <c r="AI288" s="150"/>
      <c r="AJ288" s="150"/>
      <c r="AK288" s="150"/>
      <c r="AL288" s="150"/>
      <c r="AM288" s="150"/>
      <c r="AN288" s="150"/>
      <c r="AO288" s="150"/>
      <c r="AP288" s="150"/>
      <c r="AQ288" s="150"/>
      <c r="AR288" s="150"/>
      <c r="AS288" s="150"/>
    </row>
    <row r="289" spans="1:45" ht="12.75">
      <c r="A289" s="141">
        <v>45717</v>
      </c>
      <c r="B289" s="141">
        <v>46081</v>
      </c>
      <c r="C289" s="142" t="s">
        <v>13</v>
      </c>
      <c r="D289" s="6" t="s">
        <v>14</v>
      </c>
      <c r="E289" s="19" t="s">
        <v>35</v>
      </c>
      <c r="F289" s="7" t="s">
        <v>15</v>
      </c>
      <c r="G289" s="144" t="s">
        <v>904</v>
      </c>
      <c r="H289" s="144">
        <v>608287483</v>
      </c>
      <c r="I289" s="151" t="s">
        <v>905</v>
      </c>
      <c r="J289" s="144" t="s">
        <v>906</v>
      </c>
      <c r="K289" s="144" t="s">
        <v>904</v>
      </c>
      <c r="L289" s="144">
        <v>608287483</v>
      </c>
      <c r="M289" s="146"/>
      <c r="N289" s="147"/>
      <c r="O289" s="148"/>
      <c r="P289" s="149"/>
      <c r="Q289" s="148"/>
      <c r="R289" s="149"/>
      <c r="S289" s="150"/>
      <c r="T289" s="150"/>
      <c r="U289" s="150"/>
      <c r="V289" s="150"/>
      <c r="W289" s="150"/>
      <c r="X289" s="150"/>
      <c r="Y289" s="150"/>
      <c r="Z289" s="150"/>
      <c r="AA289" s="150"/>
      <c r="AB289" s="150"/>
      <c r="AC289" s="150"/>
      <c r="AD289" s="150"/>
      <c r="AE289" s="150"/>
      <c r="AF289" s="150"/>
      <c r="AG289" s="150"/>
      <c r="AH289" s="150"/>
      <c r="AI289" s="150"/>
      <c r="AJ289" s="150"/>
      <c r="AK289" s="150"/>
      <c r="AL289" s="150"/>
      <c r="AM289" s="150"/>
      <c r="AN289" s="150"/>
      <c r="AO289" s="150"/>
      <c r="AP289" s="150"/>
      <c r="AQ289" s="150"/>
      <c r="AR289" s="150"/>
      <c r="AS289" s="150"/>
    </row>
    <row r="290" spans="1:45" ht="12.75">
      <c r="A290" s="141">
        <v>45717</v>
      </c>
      <c r="B290" s="141">
        <v>46081</v>
      </c>
      <c r="C290" s="142" t="s">
        <v>13</v>
      </c>
      <c r="D290" s="6" t="s">
        <v>14</v>
      </c>
      <c r="E290" s="19" t="s">
        <v>35</v>
      </c>
      <c r="F290" s="7" t="s">
        <v>15</v>
      </c>
      <c r="G290" s="144" t="s">
        <v>907</v>
      </c>
      <c r="H290" s="144">
        <v>648695343</v>
      </c>
      <c r="I290" s="151" t="s">
        <v>908</v>
      </c>
      <c r="J290" s="144" t="s">
        <v>909</v>
      </c>
      <c r="K290" s="144" t="s">
        <v>907</v>
      </c>
      <c r="L290" s="144">
        <v>648695343</v>
      </c>
      <c r="M290" s="146"/>
      <c r="N290" s="147"/>
      <c r="O290" s="148"/>
      <c r="P290" s="149"/>
      <c r="Q290" s="148"/>
      <c r="R290" s="149"/>
      <c r="S290" s="150"/>
      <c r="T290" s="150"/>
      <c r="U290" s="150"/>
      <c r="V290" s="150"/>
      <c r="W290" s="150"/>
      <c r="X290" s="150"/>
      <c r="Y290" s="150"/>
      <c r="Z290" s="150"/>
      <c r="AA290" s="150"/>
      <c r="AB290" s="150"/>
      <c r="AC290" s="150"/>
      <c r="AD290" s="150"/>
      <c r="AE290" s="150"/>
      <c r="AF290" s="150"/>
      <c r="AG290" s="150"/>
      <c r="AH290" s="150"/>
      <c r="AI290" s="150"/>
      <c r="AJ290" s="150"/>
      <c r="AK290" s="150"/>
      <c r="AL290" s="150"/>
      <c r="AM290" s="150"/>
      <c r="AN290" s="150"/>
      <c r="AO290" s="150"/>
      <c r="AP290" s="150"/>
      <c r="AQ290" s="150"/>
      <c r="AR290" s="150"/>
      <c r="AS290" s="150"/>
    </row>
    <row r="291" spans="1:45" ht="12.75">
      <c r="A291" s="141">
        <v>45717</v>
      </c>
      <c r="B291" s="141">
        <v>46081</v>
      </c>
      <c r="C291" s="142" t="s">
        <v>424</v>
      </c>
      <c r="D291" s="6" t="s">
        <v>14</v>
      </c>
      <c r="E291" s="19" t="s">
        <v>35</v>
      </c>
      <c r="F291" s="7" t="s">
        <v>15</v>
      </c>
      <c r="G291" s="144" t="s">
        <v>910</v>
      </c>
      <c r="H291" s="144">
        <v>654401359</v>
      </c>
      <c r="I291" s="151" t="s">
        <v>911</v>
      </c>
      <c r="J291" s="144" t="s">
        <v>912</v>
      </c>
      <c r="K291" s="144" t="s">
        <v>910</v>
      </c>
      <c r="L291" s="144">
        <v>654401359</v>
      </c>
      <c r="M291" s="146"/>
      <c r="N291" s="147"/>
      <c r="O291" s="148"/>
      <c r="P291" s="149"/>
      <c r="Q291" s="148"/>
      <c r="R291" s="149"/>
      <c r="S291" s="150"/>
      <c r="T291" s="150"/>
      <c r="U291" s="150"/>
      <c r="V291" s="150"/>
      <c r="W291" s="150"/>
      <c r="X291" s="150"/>
      <c r="Y291" s="150"/>
      <c r="Z291" s="150"/>
      <c r="AA291" s="150"/>
      <c r="AB291" s="150"/>
      <c r="AC291" s="150"/>
      <c r="AD291" s="150"/>
      <c r="AE291" s="150"/>
      <c r="AF291" s="150"/>
      <c r="AG291" s="150"/>
      <c r="AH291" s="150"/>
      <c r="AI291" s="150"/>
      <c r="AJ291" s="150"/>
      <c r="AK291" s="150"/>
      <c r="AL291" s="150"/>
      <c r="AM291" s="150"/>
      <c r="AN291" s="150"/>
      <c r="AO291" s="150"/>
      <c r="AP291" s="150"/>
      <c r="AQ291" s="150"/>
      <c r="AR291" s="150"/>
      <c r="AS291" s="150"/>
    </row>
    <row r="292" spans="1:45" ht="12.75">
      <c r="A292" s="141">
        <v>45717</v>
      </c>
      <c r="B292" s="141">
        <v>46081</v>
      </c>
      <c r="C292" s="142" t="s">
        <v>13</v>
      </c>
      <c r="D292" s="143" t="s">
        <v>246</v>
      </c>
      <c r="E292" s="19" t="s">
        <v>35</v>
      </c>
      <c r="F292" s="7" t="s">
        <v>15</v>
      </c>
      <c r="G292" s="144" t="s">
        <v>913</v>
      </c>
      <c r="H292" s="144">
        <v>645810560</v>
      </c>
      <c r="I292" s="151" t="s">
        <v>914</v>
      </c>
      <c r="J292" s="144" t="s">
        <v>915</v>
      </c>
      <c r="K292" s="144" t="s">
        <v>913</v>
      </c>
      <c r="L292" s="144">
        <v>645810560</v>
      </c>
      <c r="M292" s="143" t="s">
        <v>916</v>
      </c>
      <c r="N292" s="147"/>
      <c r="O292" s="148"/>
      <c r="P292" s="149"/>
      <c r="Q292" s="148"/>
      <c r="R292" s="149"/>
      <c r="S292" s="150"/>
      <c r="T292" s="150"/>
      <c r="U292" s="150"/>
      <c r="V292" s="150"/>
      <c r="W292" s="150"/>
      <c r="X292" s="150"/>
      <c r="Y292" s="150"/>
      <c r="Z292" s="150"/>
      <c r="AA292" s="150"/>
      <c r="AB292" s="150"/>
      <c r="AC292" s="150"/>
      <c r="AD292" s="150"/>
      <c r="AE292" s="150"/>
      <c r="AF292" s="150"/>
      <c r="AG292" s="150"/>
      <c r="AH292" s="150"/>
      <c r="AI292" s="150"/>
      <c r="AJ292" s="150"/>
      <c r="AK292" s="150"/>
      <c r="AL292" s="150"/>
      <c r="AM292" s="150"/>
      <c r="AN292" s="150"/>
      <c r="AO292" s="150"/>
      <c r="AP292" s="150"/>
      <c r="AQ292" s="150"/>
      <c r="AR292" s="150"/>
      <c r="AS292" s="150"/>
    </row>
    <row r="293" spans="1:45" ht="12.75">
      <c r="A293" s="141">
        <v>45717</v>
      </c>
      <c r="B293" s="141">
        <v>46081</v>
      </c>
      <c r="C293" s="142" t="s">
        <v>13</v>
      </c>
      <c r="D293" s="6" t="s">
        <v>14</v>
      </c>
      <c r="E293" s="19" t="s">
        <v>35</v>
      </c>
      <c r="F293" s="7" t="s">
        <v>15</v>
      </c>
      <c r="G293" s="144" t="s">
        <v>917</v>
      </c>
      <c r="H293" s="144"/>
      <c r="I293" s="151" t="s">
        <v>918</v>
      </c>
      <c r="J293" s="144" t="s">
        <v>919</v>
      </c>
      <c r="K293" s="144" t="s">
        <v>917</v>
      </c>
      <c r="L293" s="144">
        <v>620536207</v>
      </c>
      <c r="M293" s="146"/>
      <c r="N293" s="147"/>
      <c r="O293" s="148"/>
      <c r="P293" s="149"/>
      <c r="Q293" s="148"/>
      <c r="R293" s="149"/>
      <c r="S293" s="150"/>
      <c r="T293" s="150"/>
      <c r="U293" s="150"/>
      <c r="V293" s="150"/>
      <c r="W293" s="150"/>
      <c r="X293" s="150"/>
      <c r="Y293" s="150"/>
      <c r="Z293" s="150"/>
      <c r="AA293" s="150"/>
      <c r="AB293" s="150"/>
      <c r="AC293" s="150"/>
      <c r="AD293" s="150"/>
      <c r="AE293" s="150"/>
      <c r="AF293" s="150"/>
      <c r="AG293" s="150"/>
      <c r="AH293" s="150"/>
      <c r="AI293" s="150"/>
      <c r="AJ293" s="150"/>
      <c r="AK293" s="150"/>
      <c r="AL293" s="150"/>
      <c r="AM293" s="150"/>
      <c r="AN293" s="150"/>
      <c r="AO293" s="150"/>
      <c r="AP293" s="150"/>
      <c r="AQ293" s="150"/>
      <c r="AR293" s="150"/>
      <c r="AS293" s="150"/>
    </row>
    <row r="294" spans="1:45" ht="12.75">
      <c r="A294" s="141">
        <v>45717</v>
      </c>
      <c r="B294" s="141">
        <v>46081</v>
      </c>
      <c r="C294" s="142" t="s">
        <v>13</v>
      </c>
      <c r="D294" s="6" t="s">
        <v>14</v>
      </c>
      <c r="E294" s="19" t="s">
        <v>35</v>
      </c>
      <c r="F294" s="7" t="s">
        <v>15</v>
      </c>
      <c r="G294" s="144" t="s">
        <v>920</v>
      </c>
      <c r="H294" s="144">
        <v>680858485</v>
      </c>
      <c r="I294" s="151" t="s">
        <v>921</v>
      </c>
      <c r="J294" s="144" t="s">
        <v>922</v>
      </c>
      <c r="K294" s="144" t="s">
        <v>920</v>
      </c>
      <c r="L294" s="144">
        <v>680858485</v>
      </c>
      <c r="M294" s="146"/>
      <c r="N294" s="147"/>
      <c r="O294" s="148"/>
      <c r="P294" s="149"/>
      <c r="Q294" s="148"/>
      <c r="R294" s="149"/>
      <c r="S294" s="150"/>
      <c r="T294" s="150"/>
      <c r="U294" s="150"/>
      <c r="V294" s="150"/>
      <c r="W294" s="150"/>
      <c r="X294" s="150"/>
      <c r="Y294" s="150"/>
      <c r="Z294" s="150"/>
      <c r="AA294" s="150"/>
      <c r="AB294" s="150"/>
      <c r="AC294" s="150"/>
      <c r="AD294" s="150"/>
      <c r="AE294" s="150"/>
      <c r="AF294" s="150"/>
      <c r="AG294" s="150"/>
      <c r="AH294" s="150"/>
      <c r="AI294" s="150"/>
      <c r="AJ294" s="150"/>
      <c r="AK294" s="150"/>
      <c r="AL294" s="150"/>
      <c r="AM294" s="150"/>
      <c r="AN294" s="150"/>
      <c r="AO294" s="150"/>
      <c r="AP294" s="150"/>
      <c r="AQ294" s="150"/>
      <c r="AR294" s="150"/>
      <c r="AS294" s="150"/>
    </row>
    <row r="295" spans="1:45" ht="14.25" customHeight="1">
      <c r="A295" s="141">
        <v>45717</v>
      </c>
      <c r="B295" s="141">
        <v>46081</v>
      </c>
      <c r="C295" s="142" t="s">
        <v>13</v>
      </c>
      <c r="D295" s="6" t="s">
        <v>14</v>
      </c>
      <c r="E295" s="19" t="s">
        <v>35</v>
      </c>
      <c r="F295" s="7" t="s">
        <v>15</v>
      </c>
      <c r="G295" s="144" t="s">
        <v>923</v>
      </c>
      <c r="H295" s="144">
        <v>659935393</v>
      </c>
      <c r="I295" s="151" t="s">
        <v>924</v>
      </c>
      <c r="J295" s="144" t="s">
        <v>925</v>
      </c>
      <c r="K295" s="144" t="s">
        <v>923</v>
      </c>
      <c r="L295" s="144">
        <v>659935393</v>
      </c>
      <c r="M295" s="146"/>
      <c r="N295" s="147"/>
      <c r="O295" s="148"/>
      <c r="P295" s="149"/>
      <c r="Q295" s="148"/>
      <c r="R295" s="149"/>
      <c r="S295" s="150"/>
      <c r="T295" s="150"/>
      <c r="U295" s="150"/>
      <c r="V295" s="150"/>
      <c r="W295" s="150"/>
      <c r="X295" s="150"/>
      <c r="Y295" s="150"/>
      <c r="Z295" s="150"/>
      <c r="AA295" s="150"/>
      <c r="AB295" s="150"/>
      <c r="AC295" s="150"/>
      <c r="AD295" s="150"/>
      <c r="AE295" s="150"/>
      <c r="AF295" s="150"/>
      <c r="AG295" s="150"/>
      <c r="AH295" s="150"/>
      <c r="AI295" s="150"/>
      <c r="AJ295" s="150"/>
      <c r="AK295" s="150"/>
      <c r="AL295" s="150"/>
      <c r="AM295" s="150"/>
      <c r="AN295" s="150"/>
      <c r="AO295" s="150"/>
      <c r="AP295" s="150"/>
      <c r="AQ295" s="150"/>
      <c r="AR295" s="150"/>
      <c r="AS295" s="150"/>
    </row>
    <row r="296" spans="1:45" ht="14.25" customHeight="1">
      <c r="A296" s="141">
        <v>45717</v>
      </c>
      <c r="B296" s="141">
        <v>46081</v>
      </c>
      <c r="C296" s="142" t="s">
        <v>13</v>
      </c>
      <c r="D296" s="6" t="s">
        <v>14</v>
      </c>
      <c r="E296" s="19" t="s">
        <v>35</v>
      </c>
      <c r="F296" s="7" t="s">
        <v>15</v>
      </c>
      <c r="G296" s="144" t="s">
        <v>926</v>
      </c>
      <c r="H296" s="144">
        <v>619006977</v>
      </c>
      <c r="I296" s="151" t="s">
        <v>927</v>
      </c>
      <c r="J296" s="144" t="s">
        <v>928</v>
      </c>
      <c r="K296" s="144" t="s">
        <v>926</v>
      </c>
      <c r="L296" s="144">
        <v>619006977</v>
      </c>
      <c r="M296" s="146"/>
      <c r="N296" s="147"/>
      <c r="O296" s="148"/>
      <c r="P296" s="149"/>
      <c r="Q296" s="148"/>
      <c r="R296" s="149"/>
      <c r="S296" s="150"/>
      <c r="T296" s="150"/>
      <c r="U296" s="150"/>
      <c r="V296" s="150"/>
      <c r="W296" s="150"/>
      <c r="X296" s="150"/>
      <c r="Y296" s="150"/>
      <c r="Z296" s="150"/>
      <c r="AA296" s="150"/>
      <c r="AB296" s="150"/>
      <c r="AC296" s="150"/>
      <c r="AD296" s="150"/>
      <c r="AE296" s="150"/>
      <c r="AF296" s="150"/>
      <c r="AG296" s="150"/>
      <c r="AH296" s="150"/>
      <c r="AI296" s="150"/>
      <c r="AJ296" s="150"/>
      <c r="AK296" s="150"/>
      <c r="AL296" s="150"/>
      <c r="AM296" s="150"/>
      <c r="AN296" s="150"/>
      <c r="AO296" s="150"/>
      <c r="AP296" s="150"/>
      <c r="AQ296" s="150"/>
      <c r="AR296" s="150"/>
      <c r="AS296" s="150"/>
    </row>
    <row r="297" spans="1:45" ht="14.25" customHeight="1">
      <c r="A297" s="141">
        <v>45717</v>
      </c>
      <c r="B297" s="141">
        <v>46081</v>
      </c>
      <c r="C297" s="142" t="s">
        <v>13</v>
      </c>
      <c r="D297" s="6" t="s">
        <v>14</v>
      </c>
      <c r="E297" s="19" t="s">
        <v>35</v>
      </c>
      <c r="F297" s="7" t="s">
        <v>15</v>
      </c>
      <c r="G297" s="144" t="s">
        <v>929</v>
      </c>
      <c r="H297" s="144">
        <v>686767491</v>
      </c>
      <c r="I297" s="151" t="s">
        <v>930</v>
      </c>
      <c r="J297" s="144" t="s">
        <v>931</v>
      </c>
      <c r="K297" s="144" t="s">
        <v>929</v>
      </c>
      <c r="L297" s="144">
        <v>686767491</v>
      </c>
      <c r="M297" s="146"/>
      <c r="N297" s="147"/>
      <c r="O297" s="148"/>
      <c r="P297" s="149"/>
      <c r="Q297" s="148"/>
      <c r="R297" s="149"/>
      <c r="S297" s="150"/>
      <c r="T297" s="150"/>
      <c r="U297" s="150"/>
      <c r="V297" s="150"/>
      <c r="W297" s="150"/>
      <c r="X297" s="150"/>
      <c r="Y297" s="150"/>
      <c r="Z297" s="150"/>
      <c r="AA297" s="150"/>
      <c r="AB297" s="150"/>
      <c r="AC297" s="150"/>
      <c r="AD297" s="150"/>
      <c r="AE297" s="150"/>
      <c r="AF297" s="150"/>
      <c r="AG297" s="150"/>
      <c r="AH297" s="150"/>
      <c r="AI297" s="150"/>
      <c r="AJ297" s="150"/>
      <c r="AK297" s="150"/>
      <c r="AL297" s="150"/>
      <c r="AM297" s="150"/>
      <c r="AN297" s="150"/>
      <c r="AO297" s="150"/>
      <c r="AP297" s="150"/>
      <c r="AQ297" s="150"/>
      <c r="AR297" s="150"/>
      <c r="AS297" s="150"/>
    </row>
    <row r="298" spans="1:45" ht="13.5" customHeight="1">
      <c r="A298" s="141">
        <v>45717</v>
      </c>
      <c r="B298" s="141">
        <v>46081</v>
      </c>
      <c r="C298" s="142" t="s">
        <v>13</v>
      </c>
      <c r="D298" s="6" t="s">
        <v>14</v>
      </c>
      <c r="E298" s="19" t="s">
        <v>35</v>
      </c>
      <c r="F298" s="7" t="s">
        <v>15</v>
      </c>
      <c r="G298" s="144" t="s">
        <v>932</v>
      </c>
      <c r="H298" s="144">
        <v>610248204</v>
      </c>
      <c r="I298" s="151" t="s">
        <v>933</v>
      </c>
      <c r="J298" s="144" t="s">
        <v>934</v>
      </c>
      <c r="K298" s="144" t="s">
        <v>932</v>
      </c>
      <c r="L298" s="144">
        <v>610248204</v>
      </c>
      <c r="M298" s="146"/>
      <c r="N298" s="147"/>
      <c r="O298" s="148"/>
      <c r="P298" s="149"/>
      <c r="Q298" s="148"/>
      <c r="R298" s="149"/>
      <c r="S298" s="150"/>
      <c r="T298" s="150"/>
      <c r="U298" s="150"/>
      <c r="V298" s="150"/>
      <c r="W298" s="150"/>
      <c r="X298" s="150"/>
      <c r="Y298" s="150"/>
      <c r="Z298" s="150"/>
      <c r="AA298" s="150"/>
      <c r="AB298" s="150"/>
      <c r="AC298" s="150"/>
      <c r="AD298" s="150"/>
      <c r="AE298" s="150"/>
      <c r="AF298" s="150"/>
      <c r="AG298" s="150"/>
      <c r="AH298" s="150"/>
      <c r="AI298" s="150"/>
      <c r="AJ298" s="150"/>
      <c r="AK298" s="150"/>
      <c r="AL298" s="150"/>
      <c r="AM298" s="150"/>
      <c r="AN298" s="150"/>
      <c r="AO298" s="150"/>
      <c r="AP298" s="150"/>
      <c r="AQ298" s="150"/>
      <c r="AR298" s="150"/>
      <c r="AS298" s="150"/>
    </row>
    <row r="299" spans="1:45" ht="13.5" customHeight="1">
      <c r="A299" s="141">
        <v>45717</v>
      </c>
      <c r="B299" s="141">
        <v>46081</v>
      </c>
      <c r="C299" s="142" t="s">
        <v>13</v>
      </c>
      <c r="D299" s="6" t="s">
        <v>14</v>
      </c>
      <c r="E299" s="19" t="s">
        <v>35</v>
      </c>
      <c r="F299" s="7" t="s">
        <v>15</v>
      </c>
      <c r="G299" s="144" t="s">
        <v>935</v>
      </c>
      <c r="H299" s="144">
        <v>629937833</v>
      </c>
      <c r="I299" s="151" t="s">
        <v>936</v>
      </c>
      <c r="J299" s="144" t="s">
        <v>937</v>
      </c>
      <c r="K299" s="144" t="s">
        <v>938</v>
      </c>
      <c r="L299" s="144">
        <v>629937833</v>
      </c>
      <c r="M299" s="146"/>
      <c r="N299" s="147"/>
      <c r="O299" s="148"/>
      <c r="P299" s="149"/>
      <c r="Q299" s="148"/>
      <c r="R299" s="149"/>
      <c r="S299" s="150"/>
      <c r="T299" s="150"/>
      <c r="U299" s="150"/>
      <c r="V299" s="150"/>
      <c r="W299" s="150"/>
      <c r="X299" s="150"/>
      <c r="Y299" s="150"/>
      <c r="Z299" s="150"/>
      <c r="AA299" s="150"/>
      <c r="AB299" s="150"/>
      <c r="AC299" s="150"/>
      <c r="AD299" s="150"/>
      <c r="AE299" s="150"/>
      <c r="AF299" s="150"/>
      <c r="AG299" s="150"/>
      <c r="AH299" s="150"/>
      <c r="AI299" s="150"/>
      <c r="AJ299" s="150"/>
      <c r="AK299" s="150"/>
      <c r="AL299" s="150"/>
      <c r="AM299" s="150"/>
      <c r="AN299" s="150"/>
      <c r="AO299" s="150"/>
      <c r="AP299" s="150"/>
      <c r="AQ299" s="150"/>
      <c r="AR299" s="150"/>
      <c r="AS299" s="150"/>
    </row>
    <row r="300" spans="1:45" ht="13.5" customHeight="1">
      <c r="A300" s="141">
        <v>45717</v>
      </c>
      <c r="B300" s="141">
        <v>46081</v>
      </c>
      <c r="C300" s="142" t="s">
        <v>13</v>
      </c>
      <c r="D300" s="6" t="s">
        <v>14</v>
      </c>
      <c r="E300" s="19" t="s">
        <v>35</v>
      </c>
      <c r="F300" s="7" t="s">
        <v>15</v>
      </c>
      <c r="G300" s="144" t="s">
        <v>939</v>
      </c>
      <c r="H300" s="144">
        <v>676136298</v>
      </c>
      <c r="I300" s="151" t="s">
        <v>940</v>
      </c>
      <c r="J300" s="144" t="s">
        <v>941</v>
      </c>
      <c r="K300" s="144" t="s">
        <v>942</v>
      </c>
      <c r="L300" s="144">
        <v>619700174</v>
      </c>
      <c r="M300" s="146"/>
      <c r="N300" s="147"/>
      <c r="O300" s="148"/>
      <c r="P300" s="149"/>
      <c r="Q300" s="148"/>
      <c r="R300" s="149"/>
      <c r="S300" s="150"/>
      <c r="T300" s="150"/>
      <c r="U300" s="150"/>
      <c r="V300" s="150"/>
      <c r="W300" s="150"/>
      <c r="X300" s="150"/>
      <c r="Y300" s="150"/>
      <c r="Z300" s="150"/>
      <c r="AA300" s="150"/>
      <c r="AB300" s="150"/>
      <c r="AC300" s="150"/>
      <c r="AD300" s="150"/>
      <c r="AE300" s="150"/>
      <c r="AF300" s="150"/>
      <c r="AG300" s="150"/>
      <c r="AH300" s="150"/>
      <c r="AI300" s="150"/>
      <c r="AJ300" s="150"/>
      <c r="AK300" s="150"/>
      <c r="AL300" s="150"/>
      <c r="AM300" s="150"/>
      <c r="AN300" s="150"/>
      <c r="AO300" s="150"/>
      <c r="AP300" s="150"/>
      <c r="AQ300" s="150"/>
      <c r="AR300" s="150"/>
      <c r="AS300" s="150"/>
    </row>
    <row r="301" spans="1:45" ht="12.75">
      <c r="A301" s="152">
        <v>45748</v>
      </c>
      <c r="B301" s="152">
        <v>46112</v>
      </c>
      <c r="C301" s="153" t="s">
        <v>13</v>
      </c>
      <c r="D301" s="6" t="s">
        <v>14</v>
      </c>
      <c r="E301" s="19" t="s">
        <v>35</v>
      </c>
      <c r="F301" s="7" t="s">
        <v>15</v>
      </c>
      <c r="G301" s="156" t="s">
        <v>943</v>
      </c>
      <c r="H301" s="156">
        <v>661602689</v>
      </c>
      <c r="I301" s="157" t="s">
        <v>944</v>
      </c>
      <c r="J301" s="156" t="s">
        <v>945</v>
      </c>
      <c r="K301" s="156" t="s">
        <v>943</v>
      </c>
      <c r="L301" s="156">
        <v>661602689</v>
      </c>
      <c r="M301" s="158"/>
      <c r="N301" s="159"/>
      <c r="O301" s="160"/>
      <c r="P301" s="161"/>
      <c r="Q301" s="160"/>
      <c r="R301" s="161"/>
      <c r="S301" s="162"/>
      <c r="T301" s="162"/>
      <c r="U301" s="162"/>
      <c r="V301" s="162"/>
      <c r="W301" s="162"/>
      <c r="X301" s="162"/>
      <c r="Y301" s="162"/>
      <c r="Z301" s="162"/>
      <c r="AA301" s="162"/>
      <c r="AB301" s="162"/>
      <c r="AC301" s="162"/>
      <c r="AD301" s="162"/>
      <c r="AE301" s="162"/>
      <c r="AF301" s="162"/>
      <c r="AG301" s="162"/>
      <c r="AH301" s="162"/>
      <c r="AI301" s="162"/>
      <c r="AJ301" s="162"/>
      <c r="AK301" s="162"/>
      <c r="AL301" s="162"/>
      <c r="AM301" s="162"/>
      <c r="AN301" s="162"/>
      <c r="AO301" s="162"/>
      <c r="AP301" s="162"/>
      <c r="AQ301" s="162"/>
      <c r="AR301" s="162"/>
      <c r="AS301" s="162"/>
    </row>
    <row r="302" spans="1:45" ht="12.75">
      <c r="A302" s="152">
        <v>45748</v>
      </c>
      <c r="B302" s="152">
        <v>46112</v>
      </c>
      <c r="C302" s="153" t="s">
        <v>13</v>
      </c>
      <c r="D302" s="6" t="s">
        <v>14</v>
      </c>
      <c r="E302" s="19" t="s">
        <v>35</v>
      </c>
      <c r="F302" s="7" t="s">
        <v>15</v>
      </c>
      <c r="G302" s="156" t="s">
        <v>943</v>
      </c>
      <c r="H302" s="156">
        <v>661602689</v>
      </c>
      <c r="I302" s="157" t="s">
        <v>944</v>
      </c>
      <c r="J302" s="156" t="s">
        <v>946</v>
      </c>
      <c r="K302" s="156" t="s">
        <v>943</v>
      </c>
      <c r="L302" s="156">
        <v>661602689</v>
      </c>
      <c r="M302" s="155"/>
      <c r="N302" s="156"/>
      <c r="O302" s="156"/>
      <c r="P302" s="157"/>
      <c r="Q302" s="152"/>
      <c r="R302" s="152"/>
      <c r="S302" s="153"/>
      <c r="T302" s="155"/>
      <c r="U302" s="156"/>
      <c r="V302" s="156"/>
      <c r="W302" s="157"/>
      <c r="X302" s="152"/>
      <c r="Y302" s="152"/>
      <c r="Z302" s="153"/>
      <c r="AA302" s="155"/>
      <c r="AB302" s="156"/>
      <c r="AC302" s="156"/>
      <c r="AD302" s="157"/>
      <c r="AE302" s="152"/>
      <c r="AF302" s="152"/>
      <c r="AG302" s="153"/>
      <c r="AH302" s="155"/>
      <c r="AI302" s="156"/>
      <c r="AJ302" s="156"/>
      <c r="AK302" s="157"/>
      <c r="AL302" s="152"/>
      <c r="AM302" s="152"/>
      <c r="AN302" s="153"/>
      <c r="AO302" s="155"/>
      <c r="AP302" s="156"/>
      <c r="AQ302" s="156"/>
      <c r="AR302" s="157"/>
      <c r="AS302" s="162"/>
    </row>
    <row r="303" spans="1:45" ht="12.75">
      <c r="A303" s="152">
        <v>45748</v>
      </c>
      <c r="B303" s="152">
        <v>46112</v>
      </c>
      <c r="C303" s="153" t="s">
        <v>13</v>
      </c>
      <c r="D303" s="6" t="s">
        <v>14</v>
      </c>
      <c r="E303" s="19" t="s">
        <v>35</v>
      </c>
      <c r="F303" s="7" t="s">
        <v>15</v>
      </c>
      <c r="G303" s="156" t="s">
        <v>947</v>
      </c>
      <c r="H303" s="156">
        <v>696646120</v>
      </c>
      <c r="I303" s="157" t="s">
        <v>948</v>
      </c>
      <c r="J303" s="156" t="s">
        <v>949</v>
      </c>
      <c r="K303" s="156" t="s">
        <v>947</v>
      </c>
      <c r="L303" s="156">
        <v>696646120</v>
      </c>
      <c r="M303" s="155" t="s">
        <v>950</v>
      </c>
      <c r="N303" s="156"/>
      <c r="O303" s="156"/>
      <c r="P303" s="157"/>
      <c r="Q303" s="152"/>
      <c r="R303" s="152"/>
      <c r="S303" s="153"/>
      <c r="T303" s="155"/>
      <c r="U303" s="156"/>
      <c r="V303" s="156"/>
      <c r="W303" s="157"/>
      <c r="X303" s="152"/>
      <c r="Y303" s="152"/>
      <c r="Z303" s="153"/>
      <c r="AA303" s="155"/>
      <c r="AB303" s="156"/>
      <c r="AC303" s="156"/>
      <c r="AD303" s="157"/>
      <c r="AE303" s="152"/>
      <c r="AF303" s="152"/>
      <c r="AG303" s="153"/>
      <c r="AH303" s="155"/>
      <c r="AI303" s="156"/>
      <c r="AJ303" s="156"/>
      <c r="AK303" s="157"/>
      <c r="AL303" s="152"/>
      <c r="AM303" s="152"/>
      <c r="AN303" s="153"/>
      <c r="AO303" s="155"/>
      <c r="AP303" s="156"/>
      <c r="AQ303" s="156"/>
      <c r="AR303" s="157"/>
      <c r="AS303" s="162"/>
    </row>
    <row r="304" spans="1:45" ht="12.75">
      <c r="A304" s="152">
        <v>45748</v>
      </c>
      <c r="B304" s="152">
        <v>46112</v>
      </c>
      <c r="C304" s="153" t="s">
        <v>13</v>
      </c>
      <c r="D304" s="6" t="s">
        <v>14</v>
      </c>
      <c r="E304" s="19" t="s">
        <v>35</v>
      </c>
      <c r="F304" s="7" t="s">
        <v>15</v>
      </c>
      <c r="G304" s="156" t="s">
        <v>951</v>
      </c>
      <c r="H304" s="156">
        <v>662405682</v>
      </c>
      <c r="I304" s="157" t="s">
        <v>952</v>
      </c>
      <c r="J304" s="156" t="s">
        <v>953</v>
      </c>
      <c r="K304" s="156" t="s">
        <v>951</v>
      </c>
      <c r="L304" s="156" t="s">
        <v>954</v>
      </c>
      <c r="M304" s="155" t="s">
        <v>955</v>
      </c>
      <c r="N304" s="156"/>
      <c r="O304" s="156"/>
      <c r="P304" s="157"/>
      <c r="Q304" s="152"/>
      <c r="R304" s="152"/>
      <c r="S304" s="153"/>
      <c r="T304" s="155"/>
      <c r="U304" s="156"/>
      <c r="V304" s="156"/>
      <c r="W304" s="157"/>
      <c r="X304" s="152"/>
      <c r="Y304" s="152"/>
      <c r="Z304" s="153"/>
      <c r="AA304" s="155"/>
      <c r="AB304" s="156"/>
      <c r="AC304" s="156"/>
      <c r="AD304" s="157"/>
      <c r="AE304" s="152"/>
      <c r="AF304" s="152"/>
      <c r="AG304" s="153"/>
      <c r="AH304" s="155"/>
      <c r="AI304" s="156"/>
      <c r="AJ304" s="156"/>
      <c r="AK304" s="157"/>
      <c r="AL304" s="152"/>
      <c r="AM304" s="152"/>
      <c r="AN304" s="153"/>
      <c r="AO304" s="155"/>
      <c r="AP304" s="156"/>
      <c r="AQ304" s="156"/>
      <c r="AR304" s="157"/>
      <c r="AS304" s="162"/>
    </row>
    <row r="305" spans="1:45" ht="12.75">
      <c r="A305" s="152">
        <v>45748</v>
      </c>
      <c r="B305" s="152">
        <v>46112</v>
      </c>
      <c r="C305" s="153" t="s">
        <v>13</v>
      </c>
      <c r="D305" s="6" t="s">
        <v>14</v>
      </c>
      <c r="E305" s="19" t="s">
        <v>35</v>
      </c>
      <c r="F305" s="7" t="s">
        <v>15</v>
      </c>
      <c r="G305" s="156" t="s">
        <v>956</v>
      </c>
      <c r="H305" s="156">
        <v>606935510</v>
      </c>
      <c r="I305" s="157" t="s">
        <v>957</v>
      </c>
      <c r="J305" s="156" t="s">
        <v>958</v>
      </c>
      <c r="K305" s="156" t="s">
        <v>959</v>
      </c>
      <c r="L305" s="156">
        <v>606935510</v>
      </c>
      <c r="M305" s="155"/>
      <c r="N305" s="156"/>
      <c r="O305" s="156"/>
      <c r="P305" s="157"/>
      <c r="Q305" s="152"/>
      <c r="R305" s="152"/>
      <c r="S305" s="153"/>
      <c r="T305" s="155"/>
      <c r="U305" s="156"/>
      <c r="V305" s="156"/>
      <c r="W305" s="157"/>
      <c r="X305" s="152"/>
      <c r="Y305" s="152"/>
      <c r="Z305" s="153"/>
      <c r="AA305" s="155"/>
      <c r="AB305" s="156"/>
      <c r="AC305" s="156"/>
      <c r="AD305" s="157"/>
      <c r="AE305" s="152"/>
      <c r="AF305" s="152"/>
      <c r="AG305" s="153"/>
      <c r="AH305" s="155"/>
      <c r="AI305" s="156"/>
      <c r="AJ305" s="156"/>
      <c r="AK305" s="157"/>
      <c r="AL305" s="152"/>
      <c r="AM305" s="152"/>
      <c r="AN305" s="153"/>
      <c r="AO305" s="155"/>
      <c r="AP305" s="156"/>
      <c r="AQ305" s="156"/>
      <c r="AR305" s="157"/>
      <c r="AS305" s="162"/>
    </row>
    <row r="306" spans="1:45" ht="12.75">
      <c r="A306" s="152">
        <v>45748</v>
      </c>
      <c r="B306" s="152">
        <v>46112</v>
      </c>
      <c r="C306" s="153" t="s">
        <v>13</v>
      </c>
      <c r="D306" s="6" t="s">
        <v>14</v>
      </c>
      <c r="E306" s="19" t="s">
        <v>35</v>
      </c>
      <c r="F306" s="7" t="s">
        <v>15</v>
      </c>
      <c r="G306" s="156" t="s">
        <v>960</v>
      </c>
      <c r="H306" s="156">
        <v>638780078</v>
      </c>
      <c r="I306" s="157" t="s">
        <v>961</v>
      </c>
      <c r="J306" s="156" t="s">
        <v>962</v>
      </c>
      <c r="K306" s="156" t="s">
        <v>960</v>
      </c>
      <c r="L306" s="156"/>
      <c r="M306" s="155" t="s">
        <v>963</v>
      </c>
      <c r="N306" s="156"/>
      <c r="O306" s="156"/>
      <c r="P306" s="157"/>
      <c r="Q306" s="152"/>
      <c r="R306" s="152"/>
      <c r="S306" s="153"/>
      <c r="T306" s="155"/>
      <c r="U306" s="156"/>
      <c r="V306" s="156"/>
      <c r="W306" s="157"/>
      <c r="X306" s="152"/>
      <c r="Y306" s="152"/>
      <c r="Z306" s="153"/>
      <c r="AA306" s="155"/>
      <c r="AB306" s="156"/>
      <c r="AC306" s="156"/>
      <c r="AD306" s="157"/>
      <c r="AE306" s="152"/>
      <c r="AF306" s="152"/>
      <c r="AG306" s="153"/>
      <c r="AH306" s="155"/>
      <c r="AI306" s="156"/>
      <c r="AJ306" s="156"/>
      <c r="AK306" s="157"/>
      <c r="AL306" s="152"/>
      <c r="AM306" s="152"/>
      <c r="AN306" s="153"/>
      <c r="AO306" s="155"/>
      <c r="AP306" s="156"/>
      <c r="AQ306" s="156"/>
      <c r="AR306" s="157"/>
      <c r="AS306" s="162"/>
    </row>
    <row r="307" spans="1:45" ht="12.75">
      <c r="A307" s="152">
        <v>45748</v>
      </c>
      <c r="B307" s="152">
        <v>46112</v>
      </c>
      <c r="C307" s="153" t="s">
        <v>13</v>
      </c>
      <c r="D307" s="6" t="s">
        <v>14</v>
      </c>
      <c r="E307" s="19" t="s">
        <v>35</v>
      </c>
      <c r="F307" s="7" t="s">
        <v>15</v>
      </c>
      <c r="G307" s="156" t="s">
        <v>964</v>
      </c>
      <c r="H307" s="156">
        <v>686311539</v>
      </c>
      <c r="I307" s="157" t="s">
        <v>965</v>
      </c>
      <c r="J307" s="156" t="s">
        <v>966</v>
      </c>
      <c r="K307" s="156" t="s">
        <v>964</v>
      </c>
      <c r="L307" s="156">
        <v>686311539</v>
      </c>
      <c r="M307" s="155"/>
      <c r="N307" s="156"/>
      <c r="O307" s="156"/>
      <c r="P307" s="157"/>
      <c r="Q307" s="152"/>
      <c r="R307" s="152"/>
      <c r="S307" s="153"/>
      <c r="T307" s="155"/>
      <c r="U307" s="156"/>
      <c r="V307" s="156"/>
      <c r="W307" s="157"/>
      <c r="X307" s="152"/>
      <c r="Y307" s="152"/>
      <c r="Z307" s="153"/>
      <c r="AA307" s="155"/>
      <c r="AB307" s="156"/>
      <c r="AC307" s="156"/>
      <c r="AD307" s="157"/>
      <c r="AE307" s="152"/>
      <c r="AF307" s="152"/>
      <c r="AG307" s="153"/>
      <c r="AH307" s="155"/>
      <c r="AI307" s="156"/>
      <c r="AJ307" s="156"/>
      <c r="AK307" s="157"/>
      <c r="AL307" s="152"/>
      <c r="AM307" s="152"/>
      <c r="AN307" s="153"/>
      <c r="AO307" s="155"/>
      <c r="AP307" s="156"/>
      <c r="AQ307" s="156"/>
      <c r="AR307" s="157"/>
      <c r="AS307" s="162"/>
    </row>
    <row r="308" spans="1:45" ht="12.75">
      <c r="A308" s="152">
        <v>45748</v>
      </c>
      <c r="B308" s="152">
        <v>46112</v>
      </c>
      <c r="C308" s="153" t="s">
        <v>13</v>
      </c>
      <c r="D308" s="6" t="s">
        <v>14</v>
      </c>
      <c r="E308" s="19" t="s">
        <v>35</v>
      </c>
      <c r="F308" s="7" t="s">
        <v>15</v>
      </c>
      <c r="G308" s="156" t="s">
        <v>967</v>
      </c>
      <c r="H308" s="156">
        <v>623421706</v>
      </c>
      <c r="I308" s="157" t="s">
        <v>968</v>
      </c>
      <c r="J308" s="156" t="s">
        <v>969</v>
      </c>
      <c r="K308" s="156" t="s">
        <v>970</v>
      </c>
      <c r="L308" s="156">
        <v>623421706</v>
      </c>
      <c r="M308" s="155" t="s">
        <v>971</v>
      </c>
      <c r="N308" s="156"/>
      <c r="O308" s="156"/>
      <c r="P308" s="157"/>
      <c r="Q308" s="152"/>
      <c r="R308" s="152"/>
      <c r="S308" s="153"/>
      <c r="T308" s="155"/>
      <c r="U308" s="156"/>
      <c r="V308" s="156"/>
      <c r="W308" s="157"/>
      <c r="X308" s="152"/>
      <c r="Y308" s="152"/>
      <c r="Z308" s="153"/>
      <c r="AA308" s="155"/>
      <c r="AB308" s="156"/>
      <c r="AC308" s="156"/>
      <c r="AD308" s="157"/>
      <c r="AE308" s="152"/>
      <c r="AF308" s="152"/>
      <c r="AG308" s="153"/>
      <c r="AH308" s="155"/>
      <c r="AI308" s="156"/>
      <c r="AJ308" s="156"/>
      <c r="AK308" s="157"/>
      <c r="AL308" s="152"/>
      <c r="AM308" s="152"/>
      <c r="AN308" s="153"/>
      <c r="AO308" s="155"/>
      <c r="AP308" s="156"/>
      <c r="AQ308" s="156"/>
      <c r="AR308" s="157"/>
      <c r="AS308" s="162"/>
    </row>
    <row r="309" spans="1:45" ht="12.75">
      <c r="A309" s="152">
        <v>45748</v>
      </c>
      <c r="B309" s="152">
        <v>46112</v>
      </c>
      <c r="C309" s="153" t="s">
        <v>13</v>
      </c>
      <c r="D309" s="6" t="s">
        <v>14</v>
      </c>
      <c r="E309" s="19" t="s">
        <v>35</v>
      </c>
      <c r="F309" s="7" t="s">
        <v>15</v>
      </c>
      <c r="G309" s="156" t="s">
        <v>972</v>
      </c>
      <c r="H309" s="156">
        <v>605878834</v>
      </c>
      <c r="I309" s="157" t="s">
        <v>973</v>
      </c>
      <c r="J309" s="156" t="s">
        <v>974</v>
      </c>
      <c r="K309" s="156" t="s">
        <v>972</v>
      </c>
      <c r="L309" s="156">
        <v>605878834</v>
      </c>
      <c r="M309" s="155" t="s">
        <v>975</v>
      </c>
      <c r="N309" s="156"/>
      <c r="O309" s="156"/>
      <c r="P309" s="157"/>
      <c r="Q309" s="152"/>
      <c r="R309" s="152"/>
      <c r="S309" s="153"/>
      <c r="T309" s="155"/>
      <c r="U309" s="156"/>
      <c r="V309" s="156"/>
      <c r="W309" s="157"/>
      <c r="X309" s="152"/>
      <c r="Y309" s="152"/>
      <c r="Z309" s="153"/>
      <c r="AA309" s="155"/>
      <c r="AB309" s="156"/>
      <c r="AC309" s="156"/>
      <c r="AD309" s="157"/>
      <c r="AE309" s="152"/>
      <c r="AF309" s="152"/>
      <c r="AG309" s="153"/>
      <c r="AH309" s="155"/>
      <c r="AI309" s="156"/>
      <c r="AJ309" s="156"/>
      <c r="AK309" s="157"/>
      <c r="AL309" s="152"/>
      <c r="AM309" s="152"/>
      <c r="AN309" s="153"/>
      <c r="AO309" s="155"/>
      <c r="AP309" s="156"/>
      <c r="AQ309" s="156"/>
      <c r="AR309" s="157"/>
      <c r="AS309" s="162"/>
    </row>
    <row r="310" spans="1:45" ht="12.75">
      <c r="A310" s="152">
        <v>45748</v>
      </c>
      <c r="B310" s="152">
        <v>46112</v>
      </c>
      <c r="C310" s="153" t="s">
        <v>13</v>
      </c>
      <c r="D310" s="6" t="s">
        <v>14</v>
      </c>
      <c r="E310" s="19" t="s">
        <v>35</v>
      </c>
      <c r="F310" s="7" t="s">
        <v>15</v>
      </c>
      <c r="G310" s="156" t="s">
        <v>976</v>
      </c>
      <c r="H310" s="156">
        <v>626842136</v>
      </c>
      <c r="I310" s="157" t="s">
        <v>977</v>
      </c>
      <c r="J310" s="156" t="s">
        <v>978</v>
      </c>
      <c r="K310" s="156" t="s">
        <v>976</v>
      </c>
      <c r="L310" s="156">
        <v>626842136</v>
      </c>
      <c r="M310" s="155"/>
      <c r="N310" s="156"/>
      <c r="O310" s="156"/>
      <c r="P310" s="157"/>
      <c r="Q310" s="152"/>
      <c r="R310" s="152"/>
      <c r="S310" s="153"/>
      <c r="T310" s="155"/>
      <c r="U310" s="156"/>
      <c r="V310" s="156"/>
      <c r="W310" s="157"/>
      <c r="X310" s="152"/>
      <c r="Y310" s="152"/>
      <c r="Z310" s="153"/>
      <c r="AA310" s="155"/>
      <c r="AB310" s="156"/>
      <c r="AC310" s="156"/>
      <c r="AD310" s="157"/>
      <c r="AE310" s="152"/>
      <c r="AF310" s="152"/>
      <c r="AG310" s="153"/>
      <c r="AH310" s="155"/>
      <c r="AI310" s="156"/>
      <c r="AJ310" s="156"/>
      <c r="AK310" s="157"/>
      <c r="AL310" s="152"/>
      <c r="AM310" s="152"/>
      <c r="AN310" s="153"/>
      <c r="AO310" s="155"/>
      <c r="AP310" s="156"/>
      <c r="AQ310" s="156"/>
      <c r="AR310" s="157"/>
      <c r="AS310" s="162"/>
    </row>
    <row r="311" spans="1:45" ht="12.75">
      <c r="A311" s="152">
        <v>45748</v>
      </c>
      <c r="B311" s="152">
        <v>46112</v>
      </c>
      <c r="C311" s="153" t="s">
        <v>13</v>
      </c>
      <c r="D311" s="6" t="s">
        <v>14</v>
      </c>
      <c r="E311" s="19" t="s">
        <v>35</v>
      </c>
      <c r="F311" s="7" t="s">
        <v>15</v>
      </c>
      <c r="G311" s="156" t="s">
        <v>979</v>
      </c>
      <c r="H311" s="156">
        <v>662244590</v>
      </c>
      <c r="I311" s="157" t="s">
        <v>980</v>
      </c>
      <c r="J311" s="156" t="s">
        <v>981</v>
      </c>
      <c r="K311" s="156" t="s">
        <v>979</v>
      </c>
      <c r="L311" s="156">
        <v>662244590</v>
      </c>
      <c r="M311" s="155" t="s">
        <v>982</v>
      </c>
      <c r="N311" s="156"/>
      <c r="O311" s="156"/>
      <c r="P311" s="157"/>
      <c r="Q311" s="152"/>
      <c r="R311" s="152"/>
      <c r="S311" s="153"/>
      <c r="T311" s="155"/>
      <c r="U311" s="156"/>
      <c r="V311" s="156"/>
      <c r="W311" s="157"/>
      <c r="X311" s="152"/>
      <c r="Y311" s="152"/>
      <c r="Z311" s="153"/>
      <c r="AA311" s="155"/>
      <c r="AB311" s="156"/>
      <c r="AC311" s="156"/>
      <c r="AD311" s="157"/>
      <c r="AE311" s="152"/>
      <c r="AF311" s="152"/>
      <c r="AG311" s="153"/>
      <c r="AH311" s="155"/>
      <c r="AI311" s="156"/>
      <c r="AJ311" s="156"/>
      <c r="AK311" s="157"/>
      <c r="AL311" s="152"/>
      <c r="AM311" s="152"/>
      <c r="AN311" s="153"/>
      <c r="AO311" s="155"/>
      <c r="AP311" s="156"/>
      <c r="AQ311" s="156"/>
      <c r="AR311" s="157"/>
      <c r="AS311" s="162"/>
    </row>
    <row r="312" spans="1:45" ht="12.75">
      <c r="A312" s="152">
        <v>45748</v>
      </c>
      <c r="B312" s="152">
        <v>46112</v>
      </c>
      <c r="C312" s="153" t="s">
        <v>13</v>
      </c>
      <c r="D312" s="6" t="s">
        <v>14</v>
      </c>
      <c r="E312" s="19" t="s">
        <v>35</v>
      </c>
      <c r="F312" s="7" t="s">
        <v>15</v>
      </c>
      <c r="G312" s="156" t="s">
        <v>983</v>
      </c>
      <c r="H312" s="156">
        <v>658062063</v>
      </c>
      <c r="I312" s="157" t="s">
        <v>984</v>
      </c>
      <c r="J312" s="156" t="s">
        <v>985</v>
      </c>
      <c r="K312" s="156" t="s">
        <v>986</v>
      </c>
      <c r="L312" s="156">
        <v>658062063</v>
      </c>
      <c r="M312" s="155"/>
      <c r="N312" s="156"/>
      <c r="O312" s="156"/>
      <c r="P312" s="157"/>
      <c r="Q312" s="152"/>
      <c r="R312" s="152"/>
      <c r="S312" s="153"/>
      <c r="T312" s="155"/>
      <c r="U312" s="156"/>
      <c r="V312" s="156"/>
      <c r="W312" s="157"/>
      <c r="X312" s="152"/>
      <c r="Y312" s="152"/>
      <c r="Z312" s="153"/>
      <c r="AA312" s="155"/>
      <c r="AB312" s="156"/>
      <c r="AC312" s="156"/>
      <c r="AD312" s="157"/>
      <c r="AE312" s="152"/>
      <c r="AF312" s="152"/>
      <c r="AG312" s="153"/>
      <c r="AH312" s="155"/>
      <c r="AI312" s="156"/>
      <c r="AJ312" s="156"/>
      <c r="AK312" s="157"/>
      <c r="AL312" s="152"/>
      <c r="AM312" s="152"/>
      <c r="AN312" s="153"/>
      <c r="AO312" s="155"/>
      <c r="AP312" s="156"/>
      <c r="AQ312" s="156"/>
      <c r="AR312" s="157"/>
      <c r="AS312" s="162"/>
    </row>
    <row r="313" spans="1:45" ht="12.75">
      <c r="A313" s="152">
        <v>45748</v>
      </c>
      <c r="B313" s="152">
        <v>46112</v>
      </c>
      <c r="C313" s="153" t="s">
        <v>13</v>
      </c>
      <c r="D313" s="6" t="s">
        <v>14</v>
      </c>
      <c r="E313" s="19" t="s">
        <v>35</v>
      </c>
      <c r="F313" s="7" t="s">
        <v>15</v>
      </c>
      <c r="G313" s="156" t="s">
        <v>987</v>
      </c>
      <c r="H313" s="156">
        <v>659829357</v>
      </c>
      <c r="I313" s="157" t="s">
        <v>988</v>
      </c>
      <c r="J313" s="156" t="s">
        <v>989</v>
      </c>
      <c r="K313" s="156" t="s">
        <v>987</v>
      </c>
      <c r="L313" s="156">
        <v>659829357</v>
      </c>
      <c r="M313" s="155"/>
      <c r="N313" s="156"/>
      <c r="O313" s="156"/>
      <c r="P313" s="157"/>
      <c r="Q313" s="152"/>
      <c r="R313" s="152"/>
      <c r="S313" s="153"/>
      <c r="T313" s="155"/>
      <c r="U313" s="156"/>
      <c r="V313" s="156"/>
      <c r="W313" s="157"/>
      <c r="X313" s="152"/>
      <c r="Y313" s="152"/>
      <c r="Z313" s="153"/>
      <c r="AA313" s="155"/>
      <c r="AB313" s="156"/>
      <c r="AC313" s="156"/>
      <c r="AD313" s="157"/>
      <c r="AE313" s="152"/>
      <c r="AF313" s="152"/>
      <c r="AG313" s="153"/>
      <c r="AH313" s="155"/>
      <c r="AI313" s="156"/>
      <c r="AJ313" s="156"/>
      <c r="AK313" s="157"/>
      <c r="AL313" s="152"/>
      <c r="AM313" s="152"/>
      <c r="AN313" s="153"/>
      <c r="AO313" s="155"/>
      <c r="AP313" s="156"/>
      <c r="AQ313" s="156"/>
      <c r="AR313" s="157"/>
      <c r="AS313" s="162"/>
    </row>
    <row r="314" spans="1:45" ht="12.75">
      <c r="A314" s="152">
        <v>45748</v>
      </c>
      <c r="B314" s="152">
        <v>46112</v>
      </c>
      <c r="C314" s="153" t="s">
        <v>13</v>
      </c>
      <c r="D314" s="6" t="s">
        <v>14</v>
      </c>
      <c r="E314" s="19" t="s">
        <v>35</v>
      </c>
      <c r="F314" s="7" t="s">
        <v>15</v>
      </c>
      <c r="G314" s="156" t="s">
        <v>990</v>
      </c>
      <c r="H314" s="163" t="s">
        <v>991</v>
      </c>
      <c r="I314" s="157" t="s">
        <v>992</v>
      </c>
      <c r="J314" s="164" t="s">
        <v>993</v>
      </c>
      <c r="K314" s="156" t="s">
        <v>990</v>
      </c>
      <c r="L314" s="156">
        <v>621364283</v>
      </c>
      <c r="M314" s="155"/>
      <c r="N314" s="156"/>
      <c r="O314" s="156"/>
      <c r="P314" s="157"/>
      <c r="Q314" s="152"/>
      <c r="R314" s="152"/>
      <c r="S314" s="153"/>
      <c r="T314" s="155"/>
      <c r="U314" s="156"/>
      <c r="V314" s="156"/>
      <c r="W314" s="157"/>
      <c r="X314" s="152"/>
      <c r="Y314" s="152"/>
      <c r="Z314" s="153"/>
      <c r="AA314" s="155"/>
      <c r="AB314" s="156"/>
      <c r="AC314" s="156"/>
      <c r="AD314" s="157"/>
      <c r="AE314" s="152"/>
      <c r="AF314" s="152"/>
      <c r="AG314" s="153"/>
      <c r="AH314" s="155"/>
      <c r="AI314" s="156"/>
      <c r="AJ314" s="156"/>
      <c r="AK314" s="157"/>
      <c r="AL314" s="152"/>
      <c r="AM314" s="152"/>
      <c r="AN314" s="153"/>
      <c r="AO314" s="155"/>
      <c r="AP314" s="156"/>
      <c r="AQ314" s="156"/>
      <c r="AR314" s="157"/>
      <c r="AS314" s="162"/>
    </row>
    <row r="315" spans="1:45" ht="12.75">
      <c r="A315" s="152">
        <v>45748</v>
      </c>
      <c r="B315" s="152">
        <v>46112</v>
      </c>
      <c r="C315" s="153" t="s">
        <v>13</v>
      </c>
      <c r="D315" s="6" t="s">
        <v>14</v>
      </c>
      <c r="E315" s="19" t="s">
        <v>35</v>
      </c>
      <c r="F315" s="7" t="s">
        <v>15</v>
      </c>
      <c r="G315" s="156" t="s">
        <v>994</v>
      </c>
      <c r="H315" s="156">
        <v>683430693</v>
      </c>
      <c r="I315" s="157" t="s">
        <v>995</v>
      </c>
      <c r="J315" s="156" t="s">
        <v>996</v>
      </c>
      <c r="K315" s="156" t="s">
        <v>994</v>
      </c>
      <c r="L315" s="156">
        <v>683430693</v>
      </c>
      <c r="M315" s="155"/>
      <c r="N315" s="156"/>
      <c r="O315" s="156"/>
      <c r="P315" s="157"/>
      <c r="Q315" s="152"/>
      <c r="R315" s="152"/>
      <c r="S315" s="153"/>
      <c r="T315" s="155"/>
      <c r="U315" s="156"/>
      <c r="V315" s="156"/>
      <c r="W315" s="157"/>
      <c r="X315" s="152"/>
      <c r="Y315" s="152"/>
      <c r="Z315" s="153"/>
      <c r="AA315" s="155"/>
      <c r="AB315" s="156"/>
      <c r="AC315" s="156"/>
      <c r="AD315" s="157"/>
      <c r="AE315" s="152"/>
      <c r="AF315" s="152"/>
      <c r="AG315" s="153"/>
      <c r="AH315" s="155"/>
      <c r="AI315" s="156"/>
      <c r="AJ315" s="156"/>
      <c r="AK315" s="157"/>
      <c r="AL315" s="152"/>
      <c r="AM315" s="152"/>
      <c r="AN315" s="153"/>
      <c r="AO315" s="155"/>
      <c r="AP315" s="156"/>
      <c r="AQ315" s="156"/>
      <c r="AR315" s="157"/>
      <c r="AS315" s="162"/>
    </row>
    <row r="316" spans="1:45" ht="12.75">
      <c r="A316" s="152">
        <v>45748</v>
      </c>
      <c r="B316" s="152">
        <v>46112</v>
      </c>
      <c r="C316" s="153" t="s">
        <v>13</v>
      </c>
      <c r="D316" s="6" t="s">
        <v>14</v>
      </c>
      <c r="E316" s="19" t="s">
        <v>35</v>
      </c>
      <c r="F316" s="7" t="s">
        <v>15</v>
      </c>
      <c r="G316" s="156" t="s">
        <v>997</v>
      </c>
      <c r="H316" s="156"/>
      <c r="I316" s="157" t="s">
        <v>998</v>
      </c>
      <c r="J316" s="156" t="s">
        <v>999</v>
      </c>
      <c r="K316" s="156" t="s">
        <v>1000</v>
      </c>
      <c r="L316" s="156">
        <v>699305917</v>
      </c>
      <c r="M316" s="155"/>
      <c r="N316" s="156"/>
      <c r="O316" s="156"/>
      <c r="P316" s="157"/>
      <c r="Q316" s="152"/>
      <c r="R316" s="152"/>
      <c r="S316" s="153"/>
      <c r="T316" s="155"/>
      <c r="U316" s="156"/>
      <c r="V316" s="156"/>
      <c r="W316" s="157"/>
      <c r="X316" s="152"/>
      <c r="Y316" s="152"/>
      <c r="Z316" s="153"/>
      <c r="AA316" s="155"/>
      <c r="AB316" s="156"/>
      <c r="AC316" s="156"/>
      <c r="AD316" s="157"/>
      <c r="AE316" s="152"/>
      <c r="AF316" s="152"/>
      <c r="AG316" s="153"/>
      <c r="AH316" s="155"/>
      <c r="AI316" s="156"/>
      <c r="AJ316" s="156"/>
      <c r="AK316" s="157"/>
      <c r="AL316" s="152"/>
      <c r="AM316" s="152"/>
      <c r="AN316" s="153"/>
      <c r="AO316" s="155"/>
      <c r="AP316" s="156"/>
      <c r="AQ316" s="156"/>
      <c r="AR316" s="157"/>
      <c r="AS316" s="162"/>
    </row>
    <row r="317" spans="1:45" ht="12.75">
      <c r="A317" s="152">
        <v>45748</v>
      </c>
      <c r="B317" s="152">
        <v>46112</v>
      </c>
      <c r="C317" s="153" t="s">
        <v>424</v>
      </c>
      <c r="D317" s="6" t="s">
        <v>14</v>
      </c>
      <c r="E317" s="19" t="s">
        <v>35</v>
      </c>
      <c r="F317" s="7" t="s">
        <v>15</v>
      </c>
      <c r="G317" s="156" t="s">
        <v>1001</v>
      </c>
      <c r="H317" s="156"/>
      <c r="I317" s="157" t="s">
        <v>1002</v>
      </c>
      <c r="J317" s="156" t="s">
        <v>1003</v>
      </c>
      <c r="K317" s="156"/>
      <c r="L317" s="156">
        <f>393319395848</f>
        <v>393319395848</v>
      </c>
      <c r="M317" s="155" t="s">
        <v>1004</v>
      </c>
      <c r="N317" s="156"/>
      <c r="O317" s="156"/>
      <c r="P317" s="157"/>
      <c r="Q317" s="152"/>
      <c r="R317" s="152"/>
      <c r="S317" s="153"/>
      <c r="T317" s="155"/>
      <c r="U317" s="156"/>
      <c r="V317" s="156"/>
      <c r="W317" s="157"/>
      <c r="X317" s="152"/>
      <c r="Y317" s="152"/>
      <c r="Z317" s="153"/>
      <c r="AA317" s="155"/>
      <c r="AB317" s="156"/>
      <c r="AC317" s="156"/>
      <c r="AD317" s="157"/>
      <c r="AE317" s="152"/>
      <c r="AF317" s="152"/>
      <c r="AG317" s="153"/>
      <c r="AH317" s="155"/>
      <c r="AI317" s="156"/>
      <c r="AJ317" s="156"/>
      <c r="AK317" s="157"/>
      <c r="AL317" s="152"/>
      <c r="AM317" s="152"/>
      <c r="AN317" s="153"/>
      <c r="AO317" s="155"/>
      <c r="AP317" s="156"/>
      <c r="AQ317" s="156"/>
      <c r="AR317" s="157"/>
      <c r="AS317" s="162"/>
    </row>
    <row r="318" spans="1:45" ht="12.75">
      <c r="A318" s="152">
        <v>45748</v>
      </c>
      <c r="B318" s="152">
        <v>46112</v>
      </c>
      <c r="C318" s="153" t="s">
        <v>424</v>
      </c>
      <c r="D318" s="6" t="s">
        <v>14</v>
      </c>
      <c r="E318" s="19" t="s">
        <v>35</v>
      </c>
      <c r="F318" s="7" t="s">
        <v>15</v>
      </c>
      <c r="G318" s="156" t="s">
        <v>1005</v>
      </c>
      <c r="H318" s="156">
        <v>676016372</v>
      </c>
      <c r="I318" s="157" t="s">
        <v>1006</v>
      </c>
      <c r="J318" s="156" t="s">
        <v>1007</v>
      </c>
      <c r="K318" s="156" t="s">
        <v>1008</v>
      </c>
      <c r="L318" s="156">
        <v>676016372</v>
      </c>
      <c r="M318" s="155"/>
      <c r="N318" s="156"/>
      <c r="O318" s="156"/>
      <c r="P318" s="157"/>
      <c r="Q318" s="152"/>
      <c r="R318" s="152"/>
      <c r="S318" s="153"/>
      <c r="T318" s="155"/>
      <c r="U318" s="156"/>
      <c r="V318" s="156"/>
      <c r="W318" s="157"/>
      <c r="X318" s="152"/>
      <c r="Y318" s="152"/>
      <c r="Z318" s="153"/>
      <c r="AA318" s="155"/>
      <c r="AB318" s="156"/>
      <c r="AC318" s="156"/>
      <c r="AD318" s="157"/>
      <c r="AE318" s="152"/>
      <c r="AF318" s="152"/>
      <c r="AG318" s="153"/>
      <c r="AH318" s="155"/>
      <c r="AI318" s="156"/>
      <c r="AJ318" s="156"/>
      <c r="AK318" s="157"/>
      <c r="AL318" s="152"/>
      <c r="AM318" s="152"/>
      <c r="AN318" s="153"/>
      <c r="AO318" s="155"/>
      <c r="AP318" s="156"/>
      <c r="AQ318" s="156"/>
      <c r="AR318" s="157"/>
      <c r="AS318" s="162"/>
    </row>
    <row r="319" spans="1:45" ht="12.75">
      <c r="A319" s="152">
        <v>45748</v>
      </c>
      <c r="B319" s="152">
        <v>46112</v>
      </c>
      <c r="C319" s="153" t="s">
        <v>424</v>
      </c>
      <c r="D319" s="6" t="s">
        <v>14</v>
      </c>
      <c r="E319" s="19" t="s">
        <v>35</v>
      </c>
      <c r="F319" s="7" t="s">
        <v>15</v>
      </c>
      <c r="G319" s="156" t="s">
        <v>1009</v>
      </c>
      <c r="H319" s="156">
        <v>628924911</v>
      </c>
      <c r="I319" s="157" t="s">
        <v>1010</v>
      </c>
      <c r="J319" s="156" t="s">
        <v>1011</v>
      </c>
      <c r="K319" s="156" t="s">
        <v>1009</v>
      </c>
      <c r="L319" s="156">
        <v>628924911</v>
      </c>
      <c r="M319" s="155"/>
      <c r="N319" s="156"/>
      <c r="O319" s="156"/>
      <c r="P319" s="157"/>
      <c r="Q319" s="152"/>
      <c r="R319" s="152"/>
      <c r="S319" s="153"/>
      <c r="T319" s="155"/>
      <c r="U319" s="156"/>
      <c r="V319" s="156"/>
      <c r="W319" s="157"/>
      <c r="X319" s="152"/>
      <c r="Y319" s="152"/>
      <c r="Z319" s="153"/>
      <c r="AA319" s="155"/>
      <c r="AB319" s="156"/>
      <c r="AC319" s="156"/>
      <c r="AD319" s="157"/>
      <c r="AE319" s="152"/>
      <c r="AF319" s="152"/>
      <c r="AG319" s="153"/>
      <c r="AH319" s="155"/>
      <c r="AI319" s="156"/>
      <c r="AJ319" s="156"/>
      <c r="AK319" s="157"/>
      <c r="AL319" s="152"/>
      <c r="AM319" s="152"/>
      <c r="AN319" s="153"/>
      <c r="AO319" s="155"/>
      <c r="AP319" s="156"/>
      <c r="AQ319" s="156"/>
      <c r="AR319" s="157"/>
      <c r="AS319" s="162"/>
    </row>
    <row r="320" spans="1:45" ht="12.75">
      <c r="A320" s="152">
        <v>45748</v>
      </c>
      <c r="B320" s="152">
        <v>46112</v>
      </c>
      <c r="C320" s="153" t="s">
        <v>13</v>
      </c>
      <c r="D320" s="6" t="s">
        <v>14</v>
      </c>
      <c r="E320" s="19" t="s">
        <v>35</v>
      </c>
      <c r="F320" s="7" t="s">
        <v>15</v>
      </c>
      <c r="G320" s="156" t="s">
        <v>1012</v>
      </c>
      <c r="H320" s="156">
        <v>633694146</v>
      </c>
      <c r="I320" s="157" t="s">
        <v>1013</v>
      </c>
      <c r="J320" s="156" t="s">
        <v>1014</v>
      </c>
      <c r="K320" s="156" t="s">
        <v>1015</v>
      </c>
      <c r="L320" s="156">
        <v>633694146</v>
      </c>
      <c r="M320" s="155"/>
      <c r="N320" s="156"/>
      <c r="O320" s="156"/>
      <c r="P320" s="157"/>
      <c r="Q320" s="152"/>
      <c r="R320" s="152"/>
      <c r="S320" s="153"/>
      <c r="T320" s="155"/>
      <c r="U320" s="156"/>
      <c r="V320" s="156"/>
      <c r="W320" s="157"/>
      <c r="X320" s="152"/>
      <c r="Y320" s="152"/>
      <c r="Z320" s="153"/>
      <c r="AA320" s="155"/>
      <c r="AB320" s="156"/>
      <c r="AC320" s="156"/>
      <c r="AD320" s="157"/>
      <c r="AE320" s="152"/>
      <c r="AF320" s="152"/>
      <c r="AG320" s="153"/>
      <c r="AH320" s="155"/>
      <c r="AI320" s="156"/>
      <c r="AJ320" s="156"/>
      <c r="AK320" s="157"/>
      <c r="AL320" s="152"/>
      <c r="AM320" s="152"/>
      <c r="AN320" s="153"/>
      <c r="AO320" s="155"/>
      <c r="AP320" s="156"/>
      <c r="AQ320" s="156"/>
      <c r="AR320" s="157"/>
      <c r="AS320" s="162"/>
    </row>
    <row r="321" spans="1:45" ht="12.75">
      <c r="A321" s="152">
        <v>45748</v>
      </c>
      <c r="B321" s="152">
        <v>46112</v>
      </c>
      <c r="C321" s="153" t="s">
        <v>13</v>
      </c>
      <c r="D321" s="154" t="s">
        <v>246</v>
      </c>
      <c r="E321" s="19" t="s">
        <v>35</v>
      </c>
      <c r="F321" s="7" t="s">
        <v>15</v>
      </c>
      <c r="G321" s="156" t="s">
        <v>1016</v>
      </c>
      <c r="H321" s="156">
        <v>722837983</v>
      </c>
      <c r="I321" s="157" t="s">
        <v>1017</v>
      </c>
      <c r="J321" s="156" t="s">
        <v>1018</v>
      </c>
      <c r="K321" s="156" t="s">
        <v>1016</v>
      </c>
      <c r="L321" s="156">
        <v>722837983</v>
      </c>
      <c r="M321" s="155"/>
      <c r="N321" s="156"/>
      <c r="O321" s="156"/>
      <c r="P321" s="157"/>
      <c r="Q321" s="152"/>
      <c r="R321" s="152"/>
      <c r="S321" s="153"/>
      <c r="T321" s="155"/>
      <c r="U321" s="156"/>
      <c r="V321" s="156"/>
      <c r="W321" s="157"/>
      <c r="X321" s="152"/>
      <c r="Y321" s="152"/>
      <c r="Z321" s="153"/>
      <c r="AA321" s="155"/>
      <c r="AB321" s="156"/>
      <c r="AC321" s="156"/>
      <c r="AD321" s="157"/>
      <c r="AE321" s="152"/>
      <c r="AF321" s="152"/>
      <c r="AG321" s="153"/>
      <c r="AH321" s="155"/>
      <c r="AI321" s="156"/>
      <c r="AJ321" s="156"/>
      <c r="AK321" s="157"/>
      <c r="AL321" s="152"/>
      <c r="AM321" s="152"/>
      <c r="AN321" s="153"/>
      <c r="AO321" s="155"/>
      <c r="AP321" s="156"/>
      <c r="AQ321" s="156"/>
      <c r="AR321" s="157"/>
      <c r="AS321" s="162"/>
    </row>
    <row r="322" spans="1:45" ht="12.75">
      <c r="A322" s="152">
        <v>45748</v>
      </c>
      <c r="B322" s="152">
        <v>46112</v>
      </c>
      <c r="C322" s="153" t="s">
        <v>13</v>
      </c>
      <c r="D322" s="6" t="s">
        <v>14</v>
      </c>
      <c r="E322" s="19" t="s">
        <v>35</v>
      </c>
      <c r="F322" s="7" t="s">
        <v>15</v>
      </c>
      <c r="G322" s="156" t="s">
        <v>1019</v>
      </c>
      <c r="H322" s="156">
        <v>672788086</v>
      </c>
      <c r="I322" s="157" t="s">
        <v>1020</v>
      </c>
      <c r="J322" s="156" t="s">
        <v>1021</v>
      </c>
      <c r="K322" s="156" t="s">
        <v>1019</v>
      </c>
      <c r="L322" s="156">
        <v>672788086</v>
      </c>
      <c r="M322" s="155"/>
      <c r="N322" s="156"/>
      <c r="O322" s="156"/>
      <c r="P322" s="157"/>
      <c r="Q322" s="152"/>
      <c r="R322" s="152"/>
      <c r="S322" s="153"/>
      <c r="T322" s="155"/>
      <c r="U322" s="156"/>
      <c r="V322" s="156"/>
      <c r="W322" s="157"/>
      <c r="X322" s="152"/>
      <c r="Y322" s="152"/>
      <c r="Z322" s="153"/>
      <c r="AA322" s="155"/>
      <c r="AB322" s="156"/>
      <c r="AC322" s="156"/>
      <c r="AD322" s="157"/>
      <c r="AE322" s="152"/>
      <c r="AF322" s="152"/>
      <c r="AG322" s="153"/>
      <c r="AH322" s="155"/>
      <c r="AI322" s="156"/>
      <c r="AJ322" s="156"/>
      <c r="AK322" s="157"/>
      <c r="AL322" s="152"/>
      <c r="AM322" s="152"/>
      <c r="AN322" s="153"/>
      <c r="AO322" s="155"/>
      <c r="AP322" s="156"/>
      <c r="AQ322" s="156"/>
      <c r="AR322" s="157"/>
      <c r="AS322" s="162"/>
    </row>
    <row r="323" spans="1:45" ht="12.75">
      <c r="A323" s="152">
        <v>45748</v>
      </c>
      <c r="B323" s="152">
        <v>46112</v>
      </c>
      <c r="C323" s="153" t="s">
        <v>13</v>
      </c>
      <c r="D323" s="6" t="s">
        <v>14</v>
      </c>
      <c r="E323" s="19" t="s">
        <v>35</v>
      </c>
      <c r="F323" s="7" t="s">
        <v>15</v>
      </c>
      <c r="G323" s="156" t="s">
        <v>1022</v>
      </c>
      <c r="H323" s="156">
        <v>651441321</v>
      </c>
      <c r="I323" s="157" t="s">
        <v>1023</v>
      </c>
      <c r="J323" s="156" t="s">
        <v>1024</v>
      </c>
      <c r="K323" s="156" t="s">
        <v>1022</v>
      </c>
      <c r="L323" s="156">
        <v>651441321</v>
      </c>
      <c r="M323" s="155"/>
      <c r="N323" s="156"/>
      <c r="O323" s="156"/>
      <c r="P323" s="157"/>
      <c r="Q323" s="152"/>
      <c r="R323" s="152"/>
      <c r="S323" s="153"/>
      <c r="T323" s="155"/>
      <c r="U323" s="156"/>
      <c r="V323" s="156"/>
      <c r="W323" s="157"/>
      <c r="X323" s="152"/>
      <c r="Y323" s="152"/>
      <c r="Z323" s="153"/>
      <c r="AA323" s="155"/>
      <c r="AB323" s="156"/>
      <c r="AC323" s="156"/>
      <c r="AD323" s="157"/>
      <c r="AE323" s="152"/>
      <c r="AF323" s="152"/>
      <c r="AG323" s="153"/>
      <c r="AH323" s="155"/>
      <c r="AI323" s="156"/>
      <c r="AJ323" s="156"/>
      <c r="AK323" s="157"/>
      <c r="AL323" s="152"/>
      <c r="AM323" s="152"/>
      <c r="AN323" s="153"/>
      <c r="AO323" s="155"/>
      <c r="AP323" s="156"/>
      <c r="AQ323" s="156"/>
      <c r="AR323" s="157"/>
      <c r="AS323" s="162"/>
    </row>
    <row r="324" spans="1:45" ht="15" customHeight="1">
      <c r="A324" s="152">
        <v>45748</v>
      </c>
      <c r="B324" s="152">
        <v>46112</v>
      </c>
      <c r="C324" s="153" t="s">
        <v>13</v>
      </c>
      <c r="D324" s="6" t="s">
        <v>14</v>
      </c>
      <c r="E324" s="19" t="s">
        <v>35</v>
      </c>
      <c r="F324" s="7" t="s">
        <v>15</v>
      </c>
      <c r="G324" s="156" t="s">
        <v>1025</v>
      </c>
      <c r="H324" s="156">
        <v>686110172</v>
      </c>
      <c r="I324" s="157" t="s">
        <v>1026</v>
      </c>
      <c r="J324" s="156" t="s">
        <v>1027</v>
      </c>
      <c r="K324" s="156" t="s">
        <v>1027</v>
      </c>
      <c r="L324" s="156">
        <f>549116685-3342</f>
        <v>549113343</v>
      </c>
      <c r="M324" s="155" t="s">
        <v>1028</v>
      </c>
      <c r="N324" s="156"/>
      <c r="O324" s="156"/>
      <c r="P324" s="157"/>
      <c r="Q324" s="152"/>
      <c r="R324" s="152"/>
      <c r="S324" s="153"/>
      <c r="T324" s="155"/>
      <c r="U324" s="156"/>
      <c r="V324" s="156"/>
      <c r="W324" s="157"/>
      <c r="X324" s="152"/>
      <c r="Y324" s="152"/>
      <c r="Z324" s="153"/>
      <c r="AA324" s="155"/>
      <c r="AB324" s="156"/>
      <c r="AC324" s="156"/>
      <c r="AD324" s="157"/>
      <c r="AE324" s="152"/>
      <c r="AF324" s="152"/>
      <c r="AG324" s="153"/>
      <c r="AH324" s="155"/>
      <c r="AI324" s="156"/>
      <c r="AJ324" s="156"/>
      <c r="AK324" s="157"/>
      <c r="AL324" s="152"/>
      <c r="AM324" s="152"/>
      <c r="AN324" s="153"/>
      <c r="AO324" s="155"/>
      <c r="AP324" s="156"/>
      <c r="AQ324" s="156"/>
      <c r="AR324" s="157"/>
      <c r="AS324" s="162"/>
    </row>
    <row r="325" spans="1:45" ht="12.75">
      <c r="A325" s="152">
        <v>45748</v>
      </c>
      <c r="B325" s="152">
        <v>46112</v>
      </c>
      <c r="C325" s="153" t="s">
        <v>424</v>
      </c>
      <c r="D325" s="6" t="s">
        <v>14</v>
      </c>
      <c r="E325" s="19" t="s">
        <v>35</v>
      </c>
      <c r="F325" s="7" t="s">
        <v>15</v>
      </c>
      <c r="G325" s="156" t="s">
        <v>1029</v>
      </c>
      <c r="H325" s="156">
        <v>678723245</v>
      </c>
      <c r="I325" s="157" t="s">
        <v>1030</v>
      </c>
      <c r="J325" s="156"/>
      <c r="K325" s="156" t="s">
        <v>1029</v>
      </c>
      <c r="L325" s="156">
        <v>678723245</v>
      </c>
      <c r="M325" s="155"/>
      <c r="N325" s="156"/>
      <c r="O325" s="156"/>
      <c r="P325" s="157"/>
      <c r="Q325" s="152"/>
      <c r="R325" s="152"/>
      <c r="S325" s="153"/>
      <c r="T325" s="155"/>
      <c r="U325" s="156"/>
      <c r="V325" s="156"/>
      <c r="W325" s="157"/>
      <c r="X325" s="152"/>
      <c r="Y325" s="152"/>
      <c r="Z325" s="153"/>
      <c r="AA325" s="155"/>
      <c r="AB325" s="156"/>
      <c r="AC325" s="156"/>
      <c r="AD325" s="157"/>
      <c r="AE325" s="152"/>
      <c r="AF325" s="152"/>
      <c r="AG325" s="153"/>
      <c r="AH325" s="155"/>
      <c r="AI325" s="156"/>
      <c r="AJ325" s="156"/>
      <c r="AK325" s="157"/>
      <c r="AL325" s="152"/>
      <c r="AM325" s="152"/>
      <c r="AN325" s="153"/>
      <c r="AO325" s="155"/>
      <c r="AP325" s="156"/>
      <c r="AQ325" s="156"/>
      <c r="AR325" s="157"/>
      <c r="AS325" s="162"/>
    </row>
    <row r="326" spans="1:45" ht="39" customHeight="1">
      <c r="A326" s="152">
        <v>45748</v>
      </c>
      <c r="B326" s="152">
        <v>46112</v>
      </c>
      <c r="C326" s="153" t="s">
        <v>424</v>
      </c>
      <c r="D326" s="6" t="s">
        <v>14</v>
      </c>
      <c r="E326" s="19" t="s">
        <v>35</v>
      </c>
      <c r="F326" s="7" t="s">
        <v>15</v>
      </c>
      <c r="G326" s="156" t="s">
        <v>1031</v>
      </c>
      <c r="H326" s="156">
        <v>661069904</v>
      </c>
      <c r="I326" s="157" t="s">
        <v>1032</v>
      </c>
      <c r="J326" s="156" t="s">
        <v>1033</v>
      </c>
      <c r="K326" s="156" t="s">
        <v>1031</v>
      </c>
      <c r="L326" s="156">
        <v>661069904</v>
      </c>
      <c r="M326" s="155"/>
      <c r="N326" s="156"/>
      <c r="O326" s="156"/>
      <c r="P326" s="157"/>
      <c r="Q326" s="152"/>
      <c r="R326" s="152"/>
      <c r="S326" s="153"/>
      <c r="T326" s="155"/>
      <c r="U326" s="156"/>
      <c r="V326" s="156"/>
      <c r="W326" s="157"/>
      <c r="X326" s="152"/>
      <c r="Y326" s="152"/>
      <c r="Z326" s="153"/>
      <c r="AA326" s="155"/>
      <c r="AB326" s="156"/>
      <c r="AC326" s="156"/>
      <c r="AD326" s="157"/>
      <c r="AE326" s="152"/>
      <c r="AF326" s="152"/>
      <c r="AG326" s="153"/>
      <c r="AH326" s="155"/>
      <c r="AI326" s="156"/>
      <c r="AJ326" s="156"/>
      <c r="AK326" s="157"/>
      <c r="AL326" s="152"/>
      <c r="AM326" s="152"/>
      <c r="AN326" s="153"/>
      <c r="AO326" s="155"/>
      <c r="AP326" s="156"/>
      <c r="AQ326" s="156"/>
      <c r="AR326" s="157"/>
      <c r="AS326" s="162"/>
    </row>
    <row r="327" spans="1:45" ht="12.75">
      <c r="A327" s="152">
        <v>45748</v>
      </c>
      <c r="B327" s="152">
        <v>46112</v>
      </c>
      <c r="C327" s="153" t="s">
        <v>424</v>
      </c>
      <c r="D327" s="6" t="s">
        <v>14</v>
      </c>
      <c r="E327" s="19" t="s">
        <v>35</v>
      </c>
      <c r="F327" s="7" t="s">
        <v>15</v>
      </c>
      <c r="G327" s="156" t="s">
        <v>1034</v>
      </c>
      <c r="H327" s="156">
        <v>676230767</v>
      </c>
      <c r="I327" s="157" t="s">
        <v>1035</v>
      </c>
      <c r="J327" s="156" t="s">
        <v>1036</v>
      </c>
      <c r="K327" s="156" t="s">
        <v>1034</v>
      </c>
      <c r="L327" s="156">
        <v>676230767</v>
      </c>
      <c r="M327" s="155"/>
      <c r="N327" s="156"/>
      <c r="O327" s="156"/>
      <c r="P327" s="157"/>
      <c r="Q327" s="152"/>
      <c r="R327" s="152"/>
      <c r="S327" s="153"/>
      <c r="T327" s="155"/>
      <c r="U327" s="156"/>
      <c r="V327" s="156"/>
      <c r="W327" s="157"/>
      <c r="X327" s="152"/>
      <c r="Y327" s="152"/>
      <c r="Z327" s="153"/>
      <c r="AA327" s="155"/>
      <c r="AB327" s="156"/>
      <c r="AC327" s="156"/>
      <c r="AD327" s="157"/>
      <c r="AE327" s="152"/>
      <c r="AF327" s="152"/>
      <c r="AG327" s="153"/>
      <c r="AH327" s="155"/>
      <c r="AI327" s="156"/>
      <c r="AJ327" s="156"/>
      <c r="AK327" s="157"/>
      <c r="AL327" s="152"/>
      <c r="AM327" s="152"/>
      <c r="AN327" s="153"/>
      <c r="AO327" s="155"/>
      <c r="AP327" s="156"/>
      <c r="AQ327" s="156"/>
      <c r="AR327" s="157"/>
      <c r="AS327" s="162"/>
    </row>
    <row r="328" spans="1:45" ht="12.75">
      <c r="A328" s="152">
        <v>45748</v>
      </c>
      <c r="B328" s="152">
        <v>46112</v>
      </c>
      <c r="C328" s="153" t="s">
        <v>424</v>
      </c>
      <c r="D328" s="6" t="s">
        <v>14</v>
      </c>
      <c r="E328" s="19" t="s">
        <v>35</v>
      </c>
      <c r="F328" s="7" t="s">
        <v>15</v>
      </c>
      <c r="G328" s="156" t="s">
        <v>1037</v>
      </c>
      <c r="H328" s="156">
        <v>662257644</v>
      </c>
      <c r="I328" s="157" t="s">
        <v>1038</v>
      </c>
      <c r="J328" s="156" t="s">
        <v>1039</v>
      </c>
      <c r="K328" s="156" t="s">
        <v>1040</v>
      </c>
      <c r="L328" s="156">
        <v>662257644</v>
      </c>
      <c r="M328" s="155"/>
      <c r="N328" s="156"/>
      <c r="O328" s="156"/>
      <c r="P328" s="157"/>
      <c r="Q328" s="152"/>
      <c r="R328" s="152"/>
      <c r="S328" s="153"/>
      <c r="T328" s="155"/>
      <c r="U328" s="156"/>
      <c r="V328" s="156"/>
      <c r="W328" s="157"/>
      <c r="X328" s="152"/>
      <c r="Y328" s="152"/>
      <c r="Z328" s="153"/>
      <c r="AA328" s="155"/>
      <c r="AB328" s="156"/>
      <c r="AC328" s="156"/>
      <c r="AD328" s="157"/>
      <c r="AE328" s="152"/>
      <c r="AF328" s="152"/>
      <c r="AG328" s="153"/>
      <c r="AH328" s="155"/>
      <c r="AI328" s="156"/>
      <c r="AJ328" s="156"/>
      <c r="AK328" s="157"/>
      <c r="AL328" s="152"/>
      <c r="AM328" s="152"/>
      <c r="AN328" s="153"/>
      <c r="AO328" s="155"/>
      <c r="AP328" s="156"/>
      <c r="AQ328" s="156"/>
      <c r="AR328" s="157"/>
      <c r="AS328" s="162"/>
    </row>
    <row r="329" spans="1:45" ht="12.75">
      <c r="A329" s="152">
        <v>45748</v>
      </c>
      <c r="B329" s="152">
        <v>46112</v>
      </c>
      <c r="C329" s="153" t="s">
        <v>424</v>
      </c>
      <c r="D329" s="6" t="s">
        <v>14</v>
      </c>
      <c r="E329" s="19" t="s">
        <v>35</v>
      </c>
      <c r="F329" s="7" t="s">
        <v>15</v>
      </c>
      <c r="G329" s="156" t="s">
        <v>1041</v>
      </c>
      <c r="H329" s="156">
        <v>682922462</v>
      </c>
      <c r="I329" s="157" t="s">
        <v>1042</v>
      </c>
      <c r="J329" s="156" t="s">
        <v>1043</v>
      </c>
      <c r="K329" s="156" t="s">
        <v>1041</v>
      </c>
      <c r="L329" s="156">
        <v>682922462</v>
      </c>
      <c r="M329" s="155"/>
      <c r="N329" s="156"/>
      <c r="O329" s="156"/>
      <c r="P329" s="157"/>
      <c r="Q329" s="152"/>
      <c r="R329" s="152"/>
      <c r="S329" s="153"/>
      <c r="T329" s="155"/>
      <c r="U329" s="156"/>
      <c r="V329" s="156"/>
      <c r="W329" s="157"/>
      <c r="X329" s="152"/>
      <c r="Y329" s="152"/>
      <c r="Z329" s="153"/>
      <c r="AA329" s="155"/>
      <c r="AB329" s="156"/>
      <c r="AC329" s="156"/>
      <c r="AD329" s="157"/>
      <c r="AE329" s="152"/>
      <c r="AF329" s="152"/>
      <c r="AG329" s="153"/>
      <c r="AH329" s="155"/>
      <c r="AI329" s="156"/>
      <c r="AJ329" s="156"/>
      <c r="AK329" s="157"/>
      <c r="AL329" s="152"/>
      <c r="AM329" s="152"/>
      <c r="AN329" s="153"/>
      <c r="AO329" s="155"/>
      <c r="AP329" s="156"/>
      <c r="AQ329" s="156"/>
      <c r="AR329" s="157"/>
      <c r="AS329" s="162"/>
    </row>
    <row r="330" spans="1:45" ht="12.75">
      <c r="A330" s="152">
        <v>45748</v>
      </c>
      <c r="B330" s="152">
        <v>46112</v>
      </c>
      <c r="C330" s="153" t="s">
        <v>13</v>
      </c>
      <c r="D330" s="6" t="s">
        <v>14</v>
      </c>
      <c r="E330" s="19" t="s">
        <v>35</v>
      </c>
      <c r="F330" s="7" t="s">
        <v>15</v>
      </c>
      <c r="G330" s="156" t="s">
        <v>1044</v>
      </c>
      <c r="H330" s="156">
        <v>617175162</v>
      </c>
      <c r="I330" s="157" t="s">
        <v>1045</v>
      </c>
      <c r="J330" s="156" t="s">
        <v>1046</v>
      </c>
      <c r="K330" s="156" t="s">
        <v>1044</v>
      </c>
      <c r="L330" s="156">
        <v>617175162</v>
      </c>
      <c r="M330" s="155"/>
      <c r="N330" s="156"/>
      <c r="O330" s="156"/>
      <c r="P330" s="157"/>
      <c r="Q330" s="152"/>
      <c r="R330" s="152"/>
      <c r="S330" s="153"/>
      <c r="T330" s="155"/>
      <c r="U330" s="156"/>
      <c r="V330" s="156"/>
      <c r="W330" s="157"/>
      <c r="X330" s="152"/>
      <c r="Y330" s="152"/>
      <c r="Z330" s="153"/>
      <c r="AA330" s="155"/>
      <c r="AB330" s="156"/>
      <c r="AC330" s="156"/>
      <c r="AD330" s="157"/>
      <c r="AE330" s="152"/>
      <c r="AF330" s="152"/>
      <c r="AG330" s="153"/>
      <c r="AH330" s="155"/>
      <c r="AI330" s="156"/>
      <c r="AJ330" s="156"/>
      <c r="AK330" s="157"/>
      <c r="AL330" s="152"/>
      <c r="AM330" s="152"/>
      <c r="AN330" s="153"/>
      <c r="AO330" s="155"/>
      <c r="AP330" s="156"/>
      <c r="AQ330" s="156"/>
      <c r="AR330" s="157"/>
      <c r="AS330" s="162"/>
    </row>
    <row r="331" spans="1:45" ht="12.75">
      <c r="A331" s="152">
        <v>45748</v>
      </c>
      <c r="B331" s="152">
        <v>46112</v>
      </c>
      <c r="C331" s="153" t="s">
        <v>424</v>
      </c>
      <c r="D331" s="6" t="s">
        <v>14</v>
      </c>
      <c r="E331" s="19" t="s">
        <v>35</v>
      </c>
      <c r="F331" s="7" t="s">
        <v>15</v>
      </c>
      <c r="G331" s="156" t="s">
        <v>1047</v>
      </c>
      <c r="H331" s="156">
        <v>629817776</v>
      </c>
      <c r="I331" s="157" t="s">
        <v>1048</v>
      </c>
      <c r="J331" s="156" t="s">
        <v>1049</v>
      </c>
      <c r="K331" s="156" t="s">
        <v>1047</v>
      </c>
      <c r="L331" s="156">
        <v>629817776</v>
      </c>
      <c r="M331" s="155"/>
      <c r="N331" s="156"/>
      <c r="O331" s="156"/>
      <c r="P331" s="157"/>
      <c r="Q331" s="152"/>
      <c r="R331" s="152"/>
      <c r="S331" s="153"/>
      <c r="T331" s="155"/>
      <c r="U331" s="156"/>
      <c r="V331" s="156"/>
      <c r="W331" s="157"/>
      <c r="X331" s="152"/>
      <c r="Y331" s="152"/>
      <c r="Z331" s="153"/>
      <c r="AA331" s="155"/>
      <c r="AB331" s="156"/>
      <c r="AC331" s="156"/>
      <c r="AD331" s="157"/>
      <c r="AE331" s="152"/>
      <c r="AF331" s="152"/>
      <c r="AG331" s="153"/>
      <c r="AH331" s="155"/>
      <c r="AI331" s="156"/>
      <c r="AJ331" s="156"/>
      <c r="AK331" s="157"/>
      <c r="AL331" s="152"/>
      <c r="AM331" s="152"/>
      <c r="AN331" s="153"/>
      <c r="AO331" s="155"/>
      <c r="AP331" s="156"/>
      <c r="AQ331" s="156"/>
      <c r="AR331" s="157"/>
      <c r="AS331" s="162"/>
    </row>
    <row r="332" spans="1:45" ht="12.75">
      <c r="A332" s="152">
        <v>45748</v>
      </c>
      <c r="B332" s="152">
        <v>46112</v>
      </c>
      <c r="C332" s="153" t="s">
        <v>424</v>
      </c>
      <c r="D332" s="6" t="s">
        <v>14</v>
      </c>
      <c r="E332" s="19" t="s">
        <v>35</v>
      </c>
      <c r="F332" s="7" t="s">
        <v>15</v>
      </c>
      <c r="G332" s="156" t="s">
        <v>1050</v>
      </c>
      <c r="H332" s="156">
        <v>661301104</v>
      </c>
      <c r="I332" s="157" t="s">
        <v>1051</v>
      </c>
      <c r="J332" s="156" t="s">
        <v>1052</v>
      </c>
      <c r="K332" s="156" t="s">
        <v>1050</v>
      </c>
      <c r="L332" s="156">
        <v>661301104</v>
      </c>
      <c r="M332" s="155" t="s">
        <v>1053</v>
      </c>
      <c r="N332" s="156"/>
      <c r="O332" s="156"/>
      <c r="P332" s="157"/>
      <c r="Q332" s="152"/>
      <c r="R332" s="152"/>
      <c r="S332" s="153"/>
      <c r="T332" s="155"/>
      <c r="U332" s="156"/>
      <c r="V332" s="156"/>
      <c r="W332" s="157"/>
      <c r="X332" s="152"/>
      <c r="Y332" s="152"/>
      <c r="Z332" s="153"/>
      <c r="AA332" s="155"/>
      <c r="AB332" s="156"/>
      <c r="AC332" s="156"/>
      <c r="AD332" s="157"/>
      <c r="AE332" s="152"/>
      <c r="AF332" s="152"/>
      <c r="AG332" s="153"/>
      <c r="AH332" s="155"/>
      <c r="AI332" s="156"/>
      <c r="AJ332" s="156"/>
      <c r="AK332" s="157"/>
      <c r="AL332" s="152"/>
      <c r="AM332" s="152"/>
      <c r="AN332" s="153"/>
      <c r="AO332" s="155"/>
      <c r="AP332" s="156"/>
      <c r="AQ332" s="156"/>
      <c r="AR332" s="157"/>
      <c r="AS332" s="162"/>
    </row>
    <row r="333" spans="1:45" ht="12.75">
      <c r="A333" s="121">
        <v>45778</v>
      </c>
      <c r="B333" s="165">
        <v>46142</v>
      </c>
      <c r="C333" s="122" t="s">
        <v>13</v>
      </c>
      <c r="D333" s="6" t="s">
        <v>14</v>
      </c>
      <c r="E333" s="19" t="s">
        <v>35</v>
      </c>
      <c r="F333" s="7" t="s">
        <v>15</v>
      </c>
      <c r="G333" s="167" t="s">
        <v>1054</v>
      </c>
      <c r="H333" s="167">
        <v>634089123</v>
      </c>
      <c r="I333" s="168" t="s">
        <v>1055</v>
      </c>
      <c r="J333" s="167" t="s">
        <v>1054</v>
      </c>
      <c r="K333" s="167" t="s">
        <v>1054</v>
      </c>
      <c r="L333" s="167">
        <v>634089123</v>
      </c>
      <c r="M333" s="166"/>
      <c r="N333" s="167"/>
      <c r="O333" s="167"/>
      <c r="P333" s="168"/>
      <c r="Q333" s="121"/>
      <c r="R333" s="121"/>
      <c r="S333" s="122"/>
      <c r="T333" s="166"/>
      <c r="U333" s="167"/>
      <c r="V333" s="167"/>
      <c r="W333" s="168"/>
      <c r="X333" s="121"/>
      <c r="Y333" s="121"/>
      <c r="Z333" s="122"/>
      <c r="AA333" s="166"/>
      <c r="AB333" s="167"/>
      <c r="AC333" s="167"/>
      <c r="AD333" s="168"/>
      <c r="AE333" s="121"/>
      <c r="AF333" s="121"/>
      <c r="AG333" s="122"/>
      <c r="AH333" s="166"/>
      <c r="AI333" s="167"/>
      <c r="AJ333" s="167"/>
      <c r="AK333" s="168"/>
      <c r="AL333" s="121"/>
      <c r="AM333" s="121"/>
      <c r="AN333" s="122"/>
      <c r="AO333" s="166"/>
      <c r="AP333" s="167"/>
      <c r="AQ333" s="167"/>
      <c r="AR333" s="168"/>
      <c r="AS333" s="169"/>
    </row>
    <row r="334" spans="1:45" ht="12.75">
      <c r="A334" s="165">
        <v>45778</v>
      </c>
      <c r="B334" s="165">
        <v>46142</v>
      </c>
      <c r="C334" s="170" t="s">
        <v>13</v>
      </c>
      <c r="D334" s="6" t="s">
        <v>14</v>
      </c>
      <c r="E334" s="19" t="s">
        <v>35</v>
      </c>
      <c r="F334" s="7" t="s">
        <v>15</v>
      </c>
      <c r="G334" s="170" t="s">
        <v>1056</v>
      </c>
      <c r="H334" s="172">
        <v>626414510</v>
      </c>
      <c r="I334" s="173" t="s">
        <v>1057</v>
      </c>
      <c r="J334" s="172" t="s">
        <v>1058</v>
      </c>
      <c r="K334" s="170" t="s">
        <v>1056</v>
      </c>
      <c r="L334" s="167">
        <v>626414510</v>
      </c>
      <c r="M334" s="174" t="s">
        <v>1059</v>
      </c>
      <c r="N334" s="175"/>
      <c r="O334" s="175"/>
      <c r="P334" s="175"/>
      <c r="Q334" s="175"/>
      <c r="R334" s="175"/>
      <c r="S334" s="175"/>
      <c r="T334" s="175"/>
      <c r="U334" s="175"/>
      <c r="V334" s="176"/>
      <c r="W334" s="176"/>
      <c r="X334" s="176"/>
      <c r="Y334" s="176"/>
      <c r="Z334" s="176"/>
      <c r="AA334" s="176"/>
      <c r="AB334" s="176"/>
      <c r="AC334" s="176"/>
      <c r="AD334" s="176"/>
      <c r="AE334" s="177"/>
      <c r="AF334" s="177"/>
      <c r="AG334" s="177"/>
      <c r="AH334" s="177"/>
      <c r="AI334" s="177"/>
      <c r="AJ334" s="177"/>
      <c r="AK334" s="177"/>
      <c r="AL334" s="177"/>
      <c r="AM334" s="177"/>
      <c r="AN334" s="177"/>
      <c r="AO334" s="177"/>
      <c r="AP334" s="177"/>
      <c r="AQ334" s="177"/>
      <c r="AR334" s="177"/>
      <c r="AS334" s="177"/>
    </row>
    <row r="335" spans="1:45" ht="12.75">
      <c r="A335" s="165">
        <v>45778</v>
      </c>
      <c r="B335" s="165">
        <v>46142</v>
      </c>
      <c r="C335" s="170" t="s">
        <v>13</v>
      </c>
      <c r="D335" s="6" t="s">
        <v>14</v>
      </c>
      <c r="E335" s="19" t="s">
        <v>35</v>
      </c>
      <c r="F335" s="7" t="s">
        <v>15</v>
      </c>
      <c r="G335" s="170" t="s">
        <v>1060</v>
      </c>
      <c r="H335" s="172">
        <v>650843524</v>
      </c>
      <c r="I335" s="173" t="s">
        <v>1061</v>
      </c>
      <c r="J335" s="172" t="s">
        <v>1062</v>
      </c>
      <c r="K335" s="170" t="s">
        <v>1060</v>
      </c>
      <c r="L335" s="167">
        <v>650843524</v>
      </c>
      <c r="M335" s="174"/>
      <c r="N335" s="175"/>
      <c r="O335" s="175"/>
      <c r="P335" s="175"/>
      <c r="Q335" s="175"/>
      <c r="R335" s="175"/>
      <c r="S335" s="175"/>
      <c r="T335" s="175"/>
      <c r="U335" s="175"/>
      <c r="V335" s="176"/>
      <c r="W335" s="176"/>
      <c r="X335" s="176"/>
      <c r="Y335" s="176"/>
      <c r="Z335" s="176"/>
      <c r="AA335" s="176"/>
      <c r="AB335" s="176"/>
      <c r="AC335" s="176"/>
      <c r="AD335" s="176"/>
      <c r="AE335" s="177"/>
      <c r="AF335" s="177"/>
      <c r="AG335" s="177"/>
      <c r="AH335" s="177"/>
      <c r="AI335" s="177"/>
      <c r="AJ335" s="177"/>
      <c r="AK335" s="177"/>
      <c r="AL335" s="177"/>
      <c r="AM335" s="177"/>
      <c r="AN335" s="177"/>
      <c r="AO335" s="177"/>
      <c r="AP335" s="177"/>
      <c r="AQ335" s="177"/>
      <c r="AR335" s="177"/>
      <c r="AS335" s="177"/>
    </row>
    <row r="336" spans="1:45" ht="12.75">
      <c r="A336" s="165">
        <v>45778</v>
      </c>
      <c r="B336" s="165">
        <v>46142</v>
      </c>
      <c r="C336" s="170" t="s">
        <v>13</v>
      </c>
      <c r="D336" s="6" t="s">
        <v>14</v>
      </c>
      <c r="E336" s="19" t="s">
        <v>35</v>
      </c>
      <c r="F336" s="7" t="s">
        <v>15</v>
      </c>
      <c r="G336" s="170" t="s">
        <v>1063</v>
      </c>
      <c r="H336" s="172">
        <v>676297152</v>
      </c>
      <c r="I336" s="173" t="s">
        <v>1064</v>
      </c>
      <c r="J336" s="172" t="s">
        <v>1065</v>
      </c>
      <c r="K336" s="170" t="s">
        <v>1063</v>
      </c>
      <c r="L336" s="167">
        <v>676297152</v>
      </c>
      <c r="M336" s="174"/>
      <c r="N336" s="175"/>
      <c r="O336" s="175"/>
      <c r="P336" s="175"/>
      <c r="Q336" s="175"/>
      <c r="R336" s="175"/>
      <c r="S336" s="175"/>
      <c r="T336" s="175"/>
      <c r="U336" s="175"/>
      <c r="V336" s="176"/>
      <c r="W336" s="176"/>
      <c r="X336" s="176"/>
      <c r="Y336" s="176"/>
      <c r="Z336" s="176"/>
      <c r="AA336" s="176"/>
      <c r="AB336" s="176"/>
      <c r="AC336" s="176"/>
      <c r="AD336" s="176"/>
      <c r="AE336" s="177"/>
      <c r="AF336" s="177"/>
      <c r="AG336" s="177"/>
      <c r="AH336" s="177"/>
      <c r="AI336" s="177"/>
      <c r="AJ336" s="177"/>
      <c r="AK336" s="177"/>
      <c r="AL336" s="177"/>
      <c r="AM336" s="177"/>
      <c r="AN336" s="177"/>
      <c r="AO336" s="177"/>
      <c r="AP336" s="177"/>
      <c r="AQ336" s="177"/>
      <c r="AR336" s="177"/>
      <c r="AS336" s="177"/>
    </row>
    <row r="337" spans="1:45" ht="12.75">
      <c r="A337" s="165">
        <v>45778</v>
      </c>
      <c r="B337" s="165">
        <v>46142</v>
      </c>
      <c r="C337" s="170" t="s">
        <v>13</v>
      </c>
      <c r="D337" s="6" t="s">
        <v>14</v>
      </c>
      <c r="E337" s="171" t="s">
        <v>15</v>
      </c>
      <c r="F337" s="7" t="s">
        <v>15</v>
      </c>
      <c r="G337" s="170" t="s">
        <v>1066</v>
      </c>
      <c r="H337" s="172">
        <f>5491156956064</f>
        <v>5491156956064</v>
      </c>
      <c r="I337" s="173" t="s">
        <v>1067</v>
      </c>
      <c r="J337" s="172" t="s">
        <v>1066</v>
      </c>
      <c r="K337" s="170" t="s">
        <v>1066</v>
      </c>
      <c r="L337" s="167">
        <f>5491156956064</f>
        <v>5491156956064</v>
      </c>
      <c r="M337" s="174"/>
      <c r="N337" s="175"/>
      <c r="O337" s="175"/>
      <c r="P337" s="175"/>
      <c r="Q337" s="175"/>
      <c r="R337" s="175"/>
      <c r="S337" s="175"/>
      <c r="T337" s="175"/>
      <c r="U337" s="175"/>
      <c r="V337" s="176"/>
      <c r="W337" s="176"/>
      <c r="X337" s="176"/>
      <c r="Y337" s="176"/>
      <c r="Z337" s="176"/>
      <c r="AA337" s="176"/>
      <c r="AB337" s="176"/>
      <c r="AC337" s="176"/>
      <c r="AD337" s="176"/>
      <c r="AE337" s="177"/>
      <c r="AF337" s="177"/>
      <c r="AG337" s="177"/>
      <c r="AH337" s="177"/>
      <c r="AI337" s="177"/>
      <c r="AJ337" s="177"/>
      <c r="AK337" s="177"/>
      <c r="AL337" s="177"/>
      <c r="AM337" s="177"/>
      <c r="AN337" s="177"/>
      <c r="AO337" s="177"/>
      <c r="AP337" s="177"/>
      <c r="AQ337" s="177"/>
      <c r="AR337" s="177"/>
      <c r="AS337" s="177"/>
    </row>
    <row r="338" spans="1:45" ht="12.75">
      <c r="A338" s="165">
        <v>45778</v>
      </c>
      <c r="B338" s="165">
        <v>46142</v>
      </c>
      <c r="C338" s="170" t="s">
        <v>13</v>
      </c>
      <c r="D338" s="6" t="s">
        <v>14</v>
      </c>
      <c r="E338" s="19" t="s">
        <v>35</v>
      </c>
      <c r="F338" s="7" t="s">
        <v>15</v>
      </c>
      <c r="G338" s="170" t="s">
        <v>1068</v>
      </c>
      <c r="H338" s="172">
        <v>642882251</v>
      </c>
      <c r="I338" s="173" t="s">
        <v>1069</v>
      </c>
      <c r="J338" s="172" t="s">
        <v>1070</v>
      </c>
      <c r="K338" s="170" t="s">
        <v>1068</v>
      </c>
      <c r="L338" s="167">
        <v>642882251</v>
      </c>
      <c r="M338" s="174" t="s">
        <v>1071</v>
      </c>
      <c r="N338" s="175"/>
      <c r="O338" s="175"/>
      <c r="P338" s="175"/>
      <c r="Q338" s="175"/>
      <c r="R338" s="175"/>
      <c r="S338" s="175"/>
      <c r="T338" s="175"/>
      <c r="U338" s="175"/>
      <c r="V338" s="176"/>
      <c r="W338" s="176"/>
      <c r="X338" s="176"/>
      <c r="Y338" s="176"/>
      <c r="Z338" s="176"/>
      <c r="AA338" s="176"/>
      <c r="AB338" s="176"/>
      <c r="AC338" s="176"/>
      <c r="AD338" s="176"/>
      <c r="AE338" s="177"/>
      <c r="AF338" s="177"/>
      <c r="AG338" s="177"/>
      <c r="AH338" s="177"/>
      <c r="AI338" s="177"/>
      <c r="AJ338" s="177"/>
      <c r="AK338" s="177"/>
      <c r="AL338" s="177"/>
      <c r="AM338" s="177"/>
      <c r="AN338" s="177"/>
      <c r="AO338" s="177"/>
      <c r="AP338" s="177"/>
      <c r="AQ338" s="177"/>
      <c r="AR338" s="177"/>
      <c r="AS338" s="177"/>
    </row>
    <row r="339" spans="1:45" ht="12.75">
      <c r="A339" s="165">
        <v>45778</v>
      </c>
      <c r="B339" s="165">
        <v>46142</v>
      </c>
      <c r="C339" s="170" t="s">
        <v>13</v>
      </c>
      <c r="D339" s="6" t="s">
        <v>14</v>
      </c>
      <c r="E339" s="19" t="s">
        <v>35</v>
      </c>
      <c r="F339" s="7" t="s">
        <v>15</v>
      </c>
      <c r="G339" s="170" t="s">
        <v>1072</v>
      </c>
      <c r="H339" s="172">
        <v>612405894</v>
      </c>
      <c r="I339" s="173" t="s">
        <v>1073</v>
      </c>
      <c r="J339" s="172" t="s">
        <v>1074</v>
      </c>
      <c r="K339" s="170" t="s">
        <v>1072</v>
      </c>
      <c r="L339" s="167">
        <v>612405894</v>
      </c>
      <c r="M339" s="174"/>
      <c r="N339" s="175"/>
      <c r="O339" s="175"/>
      <c r="P339" s="175"/>
      <c r="Q339" s="175"/>
      <c r="R339" s="175"/>
      <c r="S339" s="175"/>
      <c r="T339" s="175"/>
      <c r="U339" s="175"/>
      <c r="V339" s="176"/>
      <c r="W339" s="176"/>
      <c r="X339" s="176"/>
      <c r="Y339" s="176"/>
      <c r="Z339" s="176"/>
      <c r="AA339" s="176"/>
      <c r="AB339" s="176"/>
      <c r="AC339" s="176"/>
      <c r="AD339" s="176"/>
      <c r="AE339" s="177"/>
      <c r="AF339" s="177"/>
      <c r="AG339" s="177"/>
      <c r="AH339" s="177"/>
      <c r="AI339" s="177"/>
      <c r="AJ339" s="177"/>
      <c r="AK339" s="177"/>
      <c r="AL339" s="177"/>
      <c r="AM339" s="177"/>
      <c r="AN339" s="177"/>
      <c r="AO339" s="177"/>
      <c r="AP339" s="177"/>
      <c r="AQ339" s="177"/>
      <c r="AR339" s="177"/>
      <c r="AS339" s="177"/>
    </row>
    <row r="340" spans="1:45" ht="12.75">
      <c r="A340" s="165">
        <v>45778</v>
      </c>
      <c r="B340" s="165">
        <v>46142</v>
      </c>
      <c r="C340" s="170" t="s">
        <v>13</v>
      </c>
      <c r="D340" s="6" t="s">
        <v>14</v>
      </c>
      <c r="E340" s="19" t="s">
        <v>35</v>
      </c>
      <c r="F340" s="7" t="s">
        <v>15</v>
      </c>
      <c r="G340" s="170" t="s">
        <v>1075</v>
      </c>
      <c r="H340" s="172">
        <v>652552800</v>
      </c>
      <c r="I340" s="173" t="s">
        <v>1076</v>
      </c>
      <c r="J340" s="172" t="s">
        <v>1077</v>
      </c>
      <c r="K340" s="170" t="s">
        <v>1075</v>
      </c>
      <c r="L340" s="172">
        <v>652552800</v>
      </c>
      <c r="M340" s="174"/>
      <c r="N340" s="175"/>
      <c r="O340" s="175"/>
      <c r="P340" s="175"/>
      <c r="Q340" s="175"/>
      <c r="R340" s="175"/>
      <c r="S340" s="175"/>
      <c r="T340" s="175"/>
      <c r="U340" s="175"/>
      <c r="V340" s="176"/>
      <c r="W340" s="176"/>
      <c r="X340" s="176"/>
      <c r="Y340" s="176"/>
      <c r="Z340" s="176"/>
      <c r="AA340" s="176"/>
      <c r="AB340" s="176"/>
      <c r="AC340" s="176"/>
      <c r="AD340" s="176"/>
      <c r="AE340" s="177"/>
      <c r="AF340" s="177"/>
      <c r="AG340" s="177"/>
      <c r="AH340" s="177"/>
      <c r="AI340" s="177"/>
      <c r="AJ340" s="177"/>
      <c r="AK340" s="177"/>
      <c r="AL340" s="177"/>
      <c r="AM340" s="177"/>
      <c r="AN340" s="177"/>
      <c r="AO340" s="177"/>
      <c r="AP340" s="177"/>
      <c r="AQ340" s="177"/>
      <c r="AR340" s="177"/>
      <c r="AS340" s="177"/>
    </row>
    <row r="341" spans="1:45" ht="12.75">
      <c r="A341" s="165">
        <v>45778</v>
      </c>
      <c r="B341" s="165">
        <v>46142</v>
      </c>
      <c r="C341" s="170" t="s">
        <v>13</v>
      </c>
      <c r="D341" s="6" t="s">
        <v>14</v>
      </c>
      <c r="E341" s="19" t="s">
        <v>35</v>
      </c>
      <c r="F341" s="7" t="s">
        <v>15</v>
      </c>
      <c r="G341" s="170" t="s">
        <v>1078</v>
      </c>
      <c r="H341" s="172">
        <v>696624983</v>
      </c>
      <c r="I341" s="173" t="s">
        <v>1079</v>
      </c>
      <c r="J341" s="172" t="s">
        <v>1080</v>
      </c>
      <c r="K341" s="170" t="s">
        <v>1078</v>
      </c>
      <c r="L341" s="172">
        <v>696624983</v>
      </c>
      <c r="M341" s="174"/>
      <c r="N341" s="175"/>
      <c r="O341" s="175"/>
      <c r="P341" s="175"/>
      <c r="Q341" s="175"/>
      <c r="R341" s="175"/>
      <c r="S341" s="175"/>
      <c r="T341" s="175"/>
      <c r="U341" s="175"/>
      <c r="V341" s="176"/>
      <c r="W341" s="176"/>
      <c r="X341" s="176"/>
      <c r="Y341" s="176"/>
      <c r="Z341" s="176"/>
      <c r="AA341" s="176"/>
      <c r="AB341" s="176"/>
      <c r="AC341" s="176"/>
      <c r="AD341" s="176"/>
      <c r="AE341" s="177"/>
      <c r="AF341" s="177"/>
      <c r="AG341" s="177"/>
      <c r="AH341" s="177"/>
      <c r="AI341" s="177"/>
      <c r="AJ341" s="177"/>
      <c r="AK341" s="177"/>
      <c r="AL341" s="177"/>
      <c r="AM341" s="177"/>
      <c r="AN341" s="177"/>
      <c r="AO341" s="177"/>
      <c r="AP341" s="177"/>
      <c r="AQ341" s="177"/>
      <c r="AR341" s="177"/>
      <c r="AS341" s="177"/>
    </row>
    <row r="342" spans="1:45" ht="12.75">
      <c r="A342" s="165">
        <v>45778</v>
      </c>
      <c r="B342" s="165">
        <v>46142</v>
      </c>
      <c r="C342" s="170" t="s">
        <v>13</v>
      </c>
      <c r="D342" s="6" t="s">
        <v>14</v>
      </c>
      <c r="E342" s="19" t="s">
        <v>35</v>
      </c>
      <c r="F342" s="7" t="s">
        <v>15</v>
      </c>
      <c r="G342" s="170" t="s">
        <v>1081</v>
      </c>
      <c r="H342" s="172">
        <v>676456338</v>
      </c>
      <c r="I342" s="173" t="s">
        <v>1082</v>
      </c>
      <c r="J342" s="172" t="s">
        <v>1083</v>
      </c>
      <c r="K342" s="170" t="s">
        <v>1081</v>
      </c>
      <c r="L342" s="172">
        <v>676456338</v>
      </c>
      <c r="M342" s="174"/>
      <c r="N342" s="175"/>
      <c r="O342" s="175"/>
      <c r="P342" s="175"/>
      <c r="Q342" s="175"/>
      <c r="R342" s="175"/>
      <c r="S342" s="175"/>
      <c r="T342" s="175"/>
      <c r="U342" s="175"/>
      <c r="V342" s="176"/>
      <c r="W342" s="176"/>
      <c r="X342" s="176"/>
      <c r="Y342" s="176"/>
      <c r="Z342" s="176"/>
      <c r="AA342" s="176"/>
      <c r="AB342" s="176"/>
      <c r="AC342" s="176"/>
      <c r="AD342" s="176"/>
      <c r="AE342" s="177"/>
      <c r="AF342" s="177"/>
      <c r="AG342" s="177"/>
      <c r="AH342" s="177"/>
      <c r="AI342" s="177"/>
      <c r="AJ342" s="177"/>
      <c r="AK342" s="177"/>
      <c r="AL342" s="177"/>
      <c r="AM342" s="177"/>
      <c r="AN342" s="177"/>
      <c r="AO342" s="177"/>
      <c r="AP342" s="177"/>
      <c r="AQ342" s="177"/>
      <c r="AR342" s="177"/>
      <c r="AS342" s="177"/>
    </row>
    <row r="343" spans="1:45" ht="15" customHeight="1">
      <c r="A343" s="165">
        <v>45778</v>
      </c>
      <c r="B343" s="165">
        <v>46142</v>
      </c>
      <c r="C343" s="170" t="s">
        <v>13</v>
      </c>
      <c r="D343" s="6" t="s">
        <v>14</v>
      </c>
      <c r="E343" s="19" t="s">
        <v>35</v>
      </c>
      <c r="F343" s="7" t="s">
        <v>15</v>
      </c>
      <c r="G343" s="170" t="s">
        <v>1084</v>
      </c>
      <c r="H343" s="172">
        <v>747484099</v>
      </c>
      <c r="I343" s="173" t="s">
        <v>1085</v>
      </c>
      <c r="J343" s="172" t="s">
        <v>1086</v>
      </c>
      <c r="K343" s="170" t="s">
        <v>1087</v>
      </c>
      <c r="L343" s="172">
        <v>639654793</v>
      </c>
      <c r="M343" s="174"/>
      <c r="N343" s="175"/>
      <c r="O343" s="175"/>
      <c r="P343" s="175"/>
      <c r="Q343" s="175"/>
      <c r="R343" s="175"/>
      <c r="S343" s="175"/>
      <c r="T343" s="175"/>
      <c r="U343" s="175"/>
      <c r="V343" s="176"/>
      <c r="W343" s="176"/>
      <c r="X343" s="176"/>
      <c r="Y343" s="176"/>
      <c r="Z343" s="176"/>
      <c r="AA343" s="176"/>
      <c r="AB343" s="176"/>
      <c r="AC343" s="176"/>
      <c r="AD343" s="176"/>
      <c r="AE343" s="177"/>
      <c r="AF343" s="177"/>
      <c r="AG343" s="177"/>
      <c r="AH343" s="177"/>
      <c r="AI343" s="177"/>
      <c r="AJ343" s="177"/>
      <c r="AK343" s="177"/>
      <c r="AL343" s="177"/>
      <c r="AM343" s="177"/>
      <c r="AN343" s="177"/>
      <c r="AO343" s="177"/>
      <c r="AP343" s="177"/>
      <c r="AQ343" s="177"/>
      <c r="AR343" s="177"/>
      <c r="AS343" s="177"/>
    </row>
    <row r="344" spans="1:45" ht="15" customHeight="1">
      <c r="A344" s="165">
        <v>45778</v>
      </c>
      <c r="B344" s="165">
        <v>46142</v>
      </c>
      <c r="C344" s="170" t="s">
        <v>13</v>
      </c>
      <c r="D344" s="6" t="s">
        <v>14</v>
      </c>
      <c r="E344" s="19" t="s">
        <v>35</v>
      </c>
      <c r="F344" s="7" t="s">
        <v>15</v>
      </c>
      <c r="G344" s="170" t="s">
        <v>1088</v>
      </c>
      <c r="H344" s="172">
        <v>669866216</v>
      </c>
      <c r="I344" s="173" t="s">
        <v>1089</v>
      </c>
      <c r="J344" s="172" t="s">
        <v>1090</v>
      </c>
      <c r="K344" s="170" t="s">
        <v>1091</v>
      </c>
      <c r="L344" s="172">
        <v>669866216</v>
      </c>
      <c r="M344" s="174"/>
      <c r="N344" s="175"/>
      <c r="O344" s="175"/>
      <c r="P344" s="175"/>
      <c r="Q344" s="175"/>
      <c r="R344" s="175"/>
      <c r="S344" s="175"/>
      <c r="T344" s="175"/>
      <c r="U344" s="175"/>
      <c r="V344" s="176"/>
      <c r="W344" s="176"/>
      <c r="X344" s="176"/>
      <c r="Y344" s="176"/>
      <c r="Z344" s="176"/>
      <c r="AA344" s="176"/>
      <c r="AB344" s="176"/>
      <c r="AC344" s="176"/>
      <c r="AD344" s="176"/>
      <c r="AE344" s="177"/>
      <c r="AF344" s="177"/>
      <c r="AG344" s="177"/>
      <c r="AH344" s="177"/>
      <c r="AI344" s="177"/>
      <c r="AJ344" s="177"/>
      <c r="AK344" s="177"/>
      <c r="AL344" s="177"/>
      <c r="AM344" s="177"/>
      <c r="AN344" s="177"/>
      <c r="AO344" s="177"/>
      <c r="AP344" s="177"/>
      <c r="AQ344" s="177"/>
      <c r="AR344" s="177"/>
      <c r="AS344" s="177"/>
    </row>
    <row r="345" spans="1:45" ht="15" customHeight="1">
      <c r="A345" s="165">
        <v>45778</v>
      </c>
      <c r="B345" s="165">
        <v>46142</v>
      </c>
      <c r="C345" s="170" t="s">
        <v>13</v>
      </c>
      <c r="D345" s="6" t="s">
        <v>14</v>
      </c>
      <c r="E345" s="19" t="s">
        <v>35</v>
      </c>
      <c r="F345" s="7" t="s">
        <v>15</v>
      </c>
      <c r="G345" s="170" t="s">
        <v>1092</v>
      </c>
      <c r="H345" s="172">
        <v>676619083</v>
      </c>
      <c r="I345" s="173" t="s">
        <v>1093</v>
      </c>
      <c r="J345" s="172" t="s">
        <v>1094</v>
      </c>
      <c r="K345" s="170" t="s">
        <v>1092</v>
      </c>
      <c r="L345" s="172">
        <v>676619083</v>
      </c>
      <c r="M345" s="174"/>
      <c r="N345" s="175"/>
      <c r="O345" s="175"/>
      <c r="P345" s="175"/>
      <c r="Q345" s="175"/>
      <c r="R345" s="175"/>
      <c r="S345" s="175"/>
      <c r="T345" s="175"/>
      <c r="U345" s="175"/>
      <c r="V345" s="176"/>
      <c r="W345" s="176"/>
      <c r="X345" s="176"/>
      <c r="Y345" s="176"/>
      <c r="Z345" s="176"/>
      <c r="AA345" s="176"/>
      <c r="AB345" s="176"/>
      <c r="AC345" s="176"/>
      <c r="AD345" s="176"/>
      <c r="AE345" s="177"/>
      <c r="AF345" s="177"/>
      <c r="AG345" s="177"/>
      <c r="AH345" s="177"/>
      <c r="AI345" s="177"/>
      <c r="AJ345" s="177"/>
      <c r="AK345" s="177"/>
      <c r="AL345" s="177"/>
      <c r="AM345" s="177"/>
      <c r="AN345" s="177"/>
      <c r="AO345" s="177"/>
      <c r="AP345" s="177"/>
      <c r="AQ345" s="177"/>
      <c r="AR345" s="177"/>
      <c r="AS345" s="177"/>
    </row>
    <row r="346" spans="1:45" ht="15" customHeight="1">
      <c r="A346" s="165">
        <v>45778</v>
      </c>
      <c r="B346" s="165">
        <v>46142</v>
      </c>
      <c r="C346" s="170" t="s">
        <v>13</v>
      </c>
      <c r="D346" s="6" t="s">
        <v>14</v>
      </c>
      <c r="E346" s="19" t="s">
        <v>35</v>
      </c>
      <c r="F346" s="7" t="s">
        <v>15</v>
      </c>
      <c r="G346" s="170" t="s">
        <v>1095</v>
      </c>
      <c r="H346" s="172">
        <v>617311896</v>
      </c>
      <c r="I346" s="173" t="s">
        <v>1096</v>
      </c>
      <c r="J346" s="172" t="s">
        <v>1097</v>
      </c>
      <c r="K346" s="170" t="s">
        <v>1095</v>
      </c>
      <c r="L346" s="172">
        <v>617311896</v>
      </c>
      <c r="M346" s="174"/>
      <c r="N346" s="175"/>
      <c r="O346" s="175"/>
      <c r="P346" s="175"/>
      <c r="Q346" s="175"/>
      <c r="R346" s="175"/>
      <c r="S346" s="175"/>
      <c r="T346" s="175"/>
      <c r="U346" s="175"/>
      <c r="V346" s="176"/>
      <c r="W346" s="176"/>
      <c r="X346" s="176"/>
      <c r="Y346" s="176"/>
      <c r="Z346" s="176"/>
      <c r="AA346" s="176"/>
      <c r="AB346" s="176"/>
      <c r="AC346" s="176"/>
      <c r="AD346" s="176"/>
      <c r="AE346" s="177"/>
      <c r="AF346" s="177"/>
      <c r="AG346" s="177"/>
      <c r="AH346" s="177"/>
      <c r="AI346" s="177"/>
      <c r="AJ346" s="177"/>
      <c r="AK346" s="177"/>
      <c r="AL346" s="177"/>
      <c r="AM346" s="177"/>
      <c r="AN346" s="177"/>
      <c r="AO346" s="177"/>
      <c r="AP346" s="177"/>
      <c r="AQ346" s="177"/>
      <c r="AR346" s="177"/>
      <c r="AS346" s="177"/>
    </row>
    <row r="347" spans="1:45" ht="15" customHeight="1">
      <c r="A347" s="165">
        <v>45778</v>
      </c>
      <c r="B347" s="165">
        <v>46142</v>
      </c>
      <c r="C347" s="170" t="s">
        <v>13</v>
      </c>
      <c r="D347" s="6" t="s">
        <v>14</v>
      </c>
      <c r="E347" s="19" t="s">
        <v>35</v>
      </c>
      <c r="F347" s="7" t="s">
        <v>15</v>
      </c>
      <c r="G347" s="170" t="s">
        <v>1098</v>
      </c>
      <c r="H347" s="172">
        <v>615350391</v>
      </c>
      <c r="I347" s="173" t="s">
        <v>1099</v>
      </c>
      <c r="J347" s="172" t="s">
        <v>1100</v>
      </c>
      <c r="K347" s="170" t="s">
        <v>1098</v>
      </c>
      <c r="L347" s="172">
        <v>615350391</v>
      </c>
      <c r="M347" s="174"/>
      <c r="N347" s="175"/>
      <c r="O347" s="175"/>
      <c r="P347" s="175"/>
      <c r="Q347" s="175"/>
      <c r="R347" s="175"/>
      <c r="S347" s="175"/>
      <c r="T347" s="175"/>
      <c r="U347" s="175"/>
      <c r="V347" s="176"/>
      <c r="W347" s="176"/>
      <c r="X347" s="176"/>
      <c r="Y347" s="176"/>
      <c r="Z347" s="176"/>
      <c r="AA347" s="176"/>
      <c r="AB347" s="176"/>
      <c r="AC347" s="176"/>
      <c r="AD347" s="176"/>
      <c r="AE347" s="177"/>
      <c r="AF347" s="177"/>
      <c r="AG347" s="177"/>
      <c r="AH347" s="177"/>
      <c r="AI347" s="177"/>
      <c r="AJ347" s="177"/>
      <c r="AK347" s="177"/>
      <c r="AL347" s="177"/>
      <c r="AM347" s="177"/>
      <c r="AN347" s="177"/>
      <c r="AO347" s="177"/>
      <c r="AP347" s="177"/>
      <c r="AQ347" s="177"/>
      <c r="AR347" s="177"/>
      <c r="AS347" s="177"/>
    </row>
    <row r="348" spans="1:45" ht="15" customHeight="1">
      <c r="A348" s="165">
        <v>45778</v>
      </c>
      <c r="B348" s="165">
        <v>46142</v>
      </c>
      <c r="C348" s="170" t="s">
        <v>13</v>
      </c>
      <c r="D348" s="6" t="s">
        <v>14</v>
      </c>
      <c r="E348" s="19" t="s">
        <v>35</v>
      </c>
      <c r="F348" s="7" t="s">
        <v>15</v>
      </c>
      <c r="G348" s="170" t="s">
        <v>1101</v>
      </c>
      <c r="H348" s="172">
        <v>622131113</v>
      </c>
      <c r="I348" s="173" t="s">
        <v>1102</v>
      </c>
      <c r="J348" s="172" t="s">
        <v>1103</v>
      </c>
      <c r="K348" s="170" t="s">
        <v>1101</v>
      </c>
      <c r="L348" s="172">
        <v>622131113</v>
      </c>
      <c r="M348" s="174"/>
      <c r="N348" s="175"/>
      <c r="O348" s="175"/>
      <c r="P348" s="175"/>
      <c r="Q348" s="175"/>
      <c r="R348" s="175"/>
      <c r="S348" s="175"/>
      <c r="T348" s="175"/>
      <c r="U348" s="175"/>
      <c r="V348" s="176"/>
      <c r="W348" s="176"/>
      <c r="X348" s="176"/>
      <c r="Y348" s="176"/>
      <c r="Z348" s="176"/>
      <c r="AA348" s="176"/>
      <c r="AB348" s="176"/>
      <c r="AC348" s="176"/>
      <c r="AD348" s="176"/>
      <c r="AE348" s="177"/>
      <c r="AF348" s="177"/>
      <c r="AG348" s="177"/>
      <c r="AH348" s="177"/>
      <c r="AI348" s="177"/>
      <c r="AJ348" s="177"/>
      <c r="AK348" s="177"/>
      <c r="AL348" s="177"/>
      <c r="AM348" s="177"/>
      <c r="AN348" s="177"/>
      <c r="AO348" s="177"/>
      <c r="AP348" s="177"/>
      <c r="AQ348" s="177"/>
      <c r="AR348" s="177"/>
      <c r="AS348" s="177"/>
    </row>
    <row r="349" spans="1:45" ht="15" customHeight="1">
      <c r="A349" s="165">
        <v>45778</v>
      </c>
      <c r="B349" s="165">
        <v>46142</v>
      </c>
      <c r="C349" s="170" t="s">
        <v>13</v>
      </c>
      <c r="D349" s="6" t="s">
        <v>14</v>
      </c>
      <c r="E349" s="19" t="s">
        <v>35</v>
      </c>
      <c r="F349" s="7" t="s">
        <v>15</v>
      </c>
      <c r="G349" s="170" t="s">
        <v>1104</v>
      </c>
      <c r="H349" s="172">
        <v>687612951</v>
      </c>
      <c r="I349" s="173" t="s">
        <v>1105</v>
      </c>
      <c r="J349" s="172" t="s">
        <v>1106</v>
      </c>
      <c r="K349" s="170" t="s">
        <v>1107</v>
      </c>
      <c r="L349" s="172">
        <v>687612951</v>
      </c>
      <c r="M349" s="174" t="s">
        <v>1108</v>
      </c>
      <c r="N349" s="175"/>
      <c r="O349" s="175"/>
      <c r="P349" s="175"/>
      <c r="Q349" s="175"/>
      <c r="R349" s="175"/>
      <c r="S349" s="175"/>
      <c r="T349" s="175"/>
      <c r="U349" s="175"/>
      <c r="V349" s="176"/>
      <c r="W349" s="176"/>
      <c r="X349" s="176"/>
      <c r="Y349" s="176"/>
      <c r="Z349" s="176"/>
      <c r="AA349" s="176"/>
      <c r="AB349" s="176"/>
      <c r="AC349" s="176"/>
      <c r="AD349" s="176"/>
      <c r="AE349" s="177"/>
      <c r="AF349" s="177"/>
      <c r="AG349" s="177"/>
      <c r="AH349" s="177"/>
      <c r="AI349" s="177"/>
      <c r="AJ349" s="177"/>
      <c r="AK349" s="177"/>
      <c r="AL349" s="177"/>
      <c r="AM349" s="177"/>
      <c r="AN349" s="177"/>
      <c r="AO349" s="177"/>
      <c r="AP349" s="177"/>
      <c r="AQ349" s="177"/>
      <c r="AR349" s="177"/>
      <c r="AS349" s="177"/>
    </row>
    <row r="350" spans="1:45" ht="15" customHeight="1">
      <c r="A350" s="165">
        <v>45778</v>
      </c>
      <c r="B350" s="165">
        <v>46142</v>
      </c>
      <c r="C350" s="170" t="s">
        <v>13</v>
      </c>
      <c r="D350" s="6" t="s">
        <v>14</v>
      </c>
      <c r="E350" s="19" t="s">
        <v>35</v>
      </c>
      <c r="F350" s="7" t="s">
        <v>15</v>
      </c>
      <c r="G350" s="170" t="s">
        <v>1109</v>
      </c>
      <c r="H350" s="178" t="s">
        <v>1110</v>
      </c>
      <c r="I350" s="173" t="s">
        <v>1111</v>
      </c>
      <c r="J350" s="172" t="s">
        <v>1112</v>
      </c>
      <c r="K350" s="170" t="s">
        <v>1109</v>
      </c>
      <c r="L350" s="178" t="s">
        <v>1110</v>
      </c>
      <c r="M350" s="174"/>
      <c r="N350" s="175"/>
      <c r="O350" s="175"/>
      <c r="P350" s="175"/>
      <c r="Q350" s="175"/>
      <c r="R350" s="175"/>
      <c r="S350" s="175"/>
      <c r="T350" s="175"/>
      <c r="U350" s="175"/>
      <c r="V350" s="176"/>
      <c r="W350" s="176"/>
      <c r="X350" s="176"/>
      <c r="Y350" s="176"/>
      <c r="Z350" s="176"/>
      <c r="AA350" s="176"/>
      <c r="AB350" s="176"/>
      <c r="AC350" s="176"/>
      <c r="AD350" s="176"/>
      <c r="AE350" s="177"/>
      <c r="AF350" s="177"/>
      <c r="AG350" s="177"/>
      <c r="AH350" s="177"/>
      <c r="AI350" s="177"/>
      <c r="AJ350" s="177"/>
      <c r="AK350" s="177"/>
      <c r="AL350" s="177"/>
      <c r="AM350" s="177"/>
      <c r="AN350" s="177"/>
      <c r="AO350" s="177"/>
      <c r="AP350" s="177"/>
      <c r="AQ350" s="177"/>
      <c r="AR350" s="177"/>
      <c r="AS350" s="177"/>
    </row>
    <row r="351" spans="1:45" ht="15" customHeight="1">
      <c r="A351" s="165">
        <v>45778</v>
      </c>
      <c r="B351" s="165">
        <v>46142</v>
      </c>
      <c r="C351" s="170" t="s">
        <v>13</v>
      </c>
      <c r="D351" s="6" t="s">
        <v>14</v>
      </c>
      <c r="E351" s="19" t="s">
        <v>35</v>
      </c>
      <c r="F351" s="7" t="s">
        <v>15</v>
      </c>
      <c r="G351" s="170" t="s">
        <v>1113</v>
      </c>
      <c r="H351" s="172">
        <v>683408773</v>
      </c>
      <c r="I351" s="173" t="s">
        <v>1114</v>
      </c>
      <c r="J351" s="172" t="s">
        <v>1115</v>
      </c>
      <c r="K351" s="170" t="s">
        <v>1113</v>
      </c>
      <c r="L351" s="172">
        <v>683408773</v>
      </c>
      <c r="M351" s="174"/>
      <c r="N351" s="175"/>
      <c r="O351" s="175"/>
      <c r="P351" s="175"/>
      <c r="Q351" s="175"/>
      <c r="R351" s="175"/>
      <c r="S351" s="175"/>
      <c r="T351" s="175"/>
      <c r="U351" s="175"/>
      <c r="V351" s="176"/>
      <c r="W351" s="176"/>
      <c r="X351" s="176"/>
      <c r="Y351" s="176"/>
      <c r="Z351" s="176"/>
      <c r="AA351" s="176"/>
      <c r="AB351" s="176"/>
      <c r="AC351" s="176"/>
      <c r="AD351" s="176"/>
      <c r="AE351" s="177"/>
      <c r="AF351" s="177"/>
      <c r="AG351" s="177"/>
      <c r="AH351" s="177"/>
      <c r="AI351" s="177"/>
      <c r="AJ351" s="177"/>
      <c r="AK351" s="177"/>
      <c r="AL351" s="177"/>
      <c r="AM351" s="177"/>
      <c r="AN351" s="177"/>
      <c r="AO351" s="177"/>
      <c r="AP351" s="177"/>
      <c r="AQ351" s="177"/>
      <c r="AR351" s="177"/>
      <c r="AS351" s="177"/>
    </row>
    <row r="352" spans="1:45" ht="15" customHeight="1">
      <c r="A352" s="179">
        <v>45778</v>
      </c>
      <c r="B352" s="179">
        <v>46142</v>
      </c>
      <c r="C352" s="180" t="s">
        <v>13</v>
      </c>
      <c r="D352" s="181" t="s">
        <v>246</v>
      </c>
      <c r="E352" s="19" t="s">
        <v>35</v>
      </c>
      <c r="F352" s="7" t="s">
        <v>35</v>
      </c>
      <c r="G352" s="180" t="s">
        <v>1116</v>
      </c>
      <c r="H352" s="182">
        <v>615324611</v>
      </c>
      <c r="I352" s="183" t="s">
        <v>1117</v>
      </c>
      <c r="J352" s="182" t="s">
        <v>1118</v>
      </c>
      <c r="K352" s="180" t="s">
        <v>1116</v>
      </c>
      <c r="L352" s="182">
        <v>615324611</v>
      </c>
      <c r="M352" s="184"/>
      <c r="N352" s="185"/>
      <c r="O352" s="185"/>
      <c r="P352" s="185"/>
      <c r="Q352" s="185"/>
      <c r="R352" s="185"/>
      <c r="S352" s="185"/>
      <c r="T352" s="185"/>
      <c r="U352" s="185"/>
      <c r="V352" s="177"/>
      <c r="W352" s="177"/>
      <c r="X352" s="177"/>
      <c r="Y352" s="177"/>
      <c r="Z352" s="177"/>
      <c r="AA352" s="177"/>
      <c r="AB352" s="177"/>
      <c r="AC352" s="177"/>
      <c r="AD352" s="177"/>
      <c r="AE352" s="177"/>
      <c r="AF352" s="177"/>
      <c r="AG352" s="177"/>
      <c r="AH352" s="177"/>
      <c r="AI352" s="177"/>
      <c r="AJ352" s="177"/>
      <c r="AK352" s="177"/>
      <c r="AL352" s="177"/>
      <c r="AM352" s="177"/>
      <c r="AN352" s="177"/>
      <c r="AO352" s="177"/>
      <c r="AP352" s="177"/>
      <c r="AQ352" s="177"/>
      <c r="AR352" s="177"/>
      <c r="AS352" s="177"/>
    </row>
    <row r="353" spans="1:45" ht="15" customHeight="1">
      <c r="A353" s="165">
        <v>45778</v>
      </c>
      <c r="B353" s="165">
        <v>46142</v>
      </c>
      <c r="C353" s="170" t="s">
        <v>13</v>
      </c>
      <c r="D353" s="6" t="s">
        <v>14</v>
      </c>
      <c r="E353" s="19" t="s">
        <v>35</v>
      </c>
      <c r="F353" s="7" t="s">
        <v>15</v>
      </c>
      <c r="G353" s="170" t="s">
        <v>1119</v>
      </c>
      <c r="H353" s="172">
        <v>615324611</v>
      </c>
      <c r="I353" s="173" t="s">
        <v>1117</v>
      </c>
      <c r="J353" s="172" t="s">
        <v>1120</v>
      </c>
      <c r="K353" s="170" t="s">
        <v>1121</v>
      </c>
      <c r="L353" s="172">
        <v>615324611</v>
      </c>
      <c r="M353" s="174"/>
      <c r="N353" s="175"/>
      <c r="O353" s="175"/>
      <c r="P353" s="175"/>
      <c r="Q353" s="175"/>
      <c r="R353" s="175"/>
      <c r="S353" s="175"/>
      <c r="T353" s="175"/>
      <c r="U353" s="175"/>
      <c r="V353" s="176"/>
      <c r="W353" s="176"/>
      <c r="X353" s="176"/>
      <c r="Y353" s="176"/>
      <c r="Z353" s="176"/>
      <c r="AA353" s="176"/>
      <c r="AB353" s="176"/>
      <c r="AC353" s="176"/>
      <c r="AD353" s="176"/>
      <c r="AE353" s="177"/>
      <c r="AF353" s="177"/>
      <c r="AG353" s="177"/>
      <c r="AH353" s="177"/>
      <c r="AI353" s="177"/>
      <c r="AJ353" s="177"/>
      <c r="AK353" s="177"/>
      <c r="AL353" s="177"/>
      <c r="AM353" s="177"/>
      <c r="AN353" s="177"/>
      <c r="AO353" s="177"/>
      <c r="AP353" s="177"/>
      <c r="AQ353" s="177"/>
      <c r="AR353" s="177"/>
      <c r="AS353" s="177"/>
    </row>
    <row r="354" spans="1:45" ht="15" customHeight="1">
      <c r="A354" s="165">
        <v>45778</v>
      </c>
      <c r="B354" s="165">
        <v>46142</v>
      </c>
      <c r="C354" s="170" t="s">
        <v>13</v>
      </c>
      <c r="D354" s="6" t="s">
        <v>14</v>
      </c>
      <c r="E354" s="19" t="s">
        <v>35</v>
      </c>
      <c r="F354" s="7" t="s">
        <v>15</v>
      </c>
      <c r="G354" s="170" t="s">
        <v>1122</v>
      </c>
      <c r="H354" s="172">
        <v>609069990</v>
      </c>
      <c r="I354" s="173" t="s">
        <v>1123</v>
      </c>
      <c r="J354" s="172" t="s">
        <v>1124</v>
      </c>
      <c r="K354" s="170" t="s">
        <v>1122</v>
      </c>
      <c r="L354" s="172">
        <v>609069990</v>
      </c>
      <c r="M354" s="174"/>
      <c r="N354" s="175"/>
      <c r="O354" s="175"/>
      <c r="P354" s="175"/>
      <c r="Q354" s="175"/>
      <c r="R354" s="175"/>
      <c r="S354" s="175"/>
      <c r="T354" s="175"/>
      <c r="U354" s="175"/>
      <c r="V354" s="176"/>
      <c r="W354" s="176"/>
      <c r="X354" s="176"/>
      <c r="Y354" s="176"/>
      <c r="Z354" s="176"/>
      <c r="AA354" s="176"/>
      <c r="AB354" s="176"/>
      <c r="AC354" s="176"/>
      <c r="AD354" s="176"/>
      <c r="AE354" s="177"/>
      <c r="AF354" s="177"/>
      <c r="AG354" s="177"/>
      <c r="AH354" s="177"/>
      <c r="AI354" s="177"/>
      <c r="AJ354" s="177"/>
      <c r="AK354" s="177"/>
      <c r="AL354" s="177"/>
      <c r="AM354" s="177"/>
      <c r="AN354" s="177"/>
      <c r="AO354" s="177"/>
      <c r="AP354" s="177"/>
      <c r="AQ354" s="177"/>
      <c r="AR354" s="177"/>
      <c r="AS354" s="177"/>
    </row>
    <row r="355" spans="1:45" ht="15" customHeight="1">
      <c r="A355" s="165">
        <v>45778</v>
      </c>
      <c r="B355" s="165">
        <v>46142</v>
      </c>
      <c r="C355" s="170" t="s">
        <v>13</v>
      </c>
      <c r="D355" s="6" t="s">
        <v>14</v>
      </c>
      <c r="E355" s="19" t="s">
        <v>35</v>
      </c>
      <c r="F355" s="7" t="s">
        <v>15</v>
      </c>
      <c r="G355" s="170" t="s">
        <v>250</v>
      </c>
      <c r="H355" s="172">
        <v>613022392</v>
      </c>
      <c r="I355" s="173" t="s">
        <v>1125</v>
      </c>
      <c r="J355" s="172" t="s">
        <v>1126</v>
      </c>
      <c r="K355" s="170" t="s">
        <v>250</v>
      </c>
      <c r="L355" s="172">
        <v>613022392</v>
      </c>
      <c r="M355" s="174"/>
      <c r="N355" s="175"/>
      <c r="O355" s="175"/>
      <c r="P355" s="175"/>
      <c r="Q355" s="175"/>
      <c r="R355" s="175"/>
      <c r="S355" s="175"/>
      <c r="T355" s="175"/>
      <c r="U355" s="175"/>
      <c r="V355" s="176"/>
      <c r="W355" s="176"/>
      <c r="X355" s="176"/>
      <c r="Y355" s="176"/>
      <c r="Z355" s="176"/>
      <c r="AA355" s="176"/>
      <c r="AB355" s="176"/>
      <c r="AC355" s="176"/>
      <c r="AD355" s="176"/>
      <c r="AE355" s="177"/>
      <c r="AF355" s="177"/>
      <c r="AG355" s="177"/>
      <c r="AH355" s="177"/>
      <c r="AI355" s="177"/>
      <c r="AJ355" s="177"/>
      <c r="AK355" s="177"/>
      <c r="AL355" s="177"/>
      <c r="AM355" s="177"/>
      <c r="AN355" s="177"/>
      <c r="AO355" s="177"/>
      <c r="AP355" s="177"/>
      <c r="AQ355" s="177"/>
      <c r="AR355" s="177"/>
      <c r="AS355" s="177"/>
    </row>
    <row r="356" spans="1:45" ht="12.75">
      <c r="A356" s="186">
        <v>45809</v>
      </c>
      <c r="B356" s="186">
        <v>46173</v>
      </c>
      <c r="C356" s="187" t="s">
        <v>13</v>
      </c>
      <c r="D356" s="6" t="s">
        <v>14</v>
      </c>
      <c r="E356" s="19" t="s">
        <v>35</v>
      </c>
      <c r="F356" s="7" t="s">
        <v>15</v>
      </c>
      <c r="G356" s="189" t="s">
        <v>1127</v>
      </c>
      <c r="H356" s="190">
        <v>635686614</v>
      </c>
      <c r="I356" s="190" t="s">
        <v>1128</v>
      </c>
      <c r="J356" s="189" t="s">
        <v>1129</v>
      </c>
      <c r="K356" s="189" t="s">
        <v>1127</v>
      </c>
      <c r="L356" s="190">
        <v>635686614</v>
      </c>
      <c r="M356" s="191"/>
      <c r="N356" s="192"/>
      <c r="O356" s="192"/>
      <c r="P356" s="192"/>
      <c r="Q356" s="192"/>
      <c r="R356" s="192"/>
      <c r="S356" s="192"/>
      <c r="T356" s="192"/>
      <c r="U356" s="192"/>
      <c r="V356" s="193"/>
      <c r="W356" s="193"/>
      <c r="X356" s="193"/>
      <c r="Y356" s="193"/>
      <c r="Z356" s="193"/>
      <c r="AA356" s="193"/>
      <c r="AB356" s="193"/>
      <c r="AC356" s="193"/>
      <c r="AD356" s="193"/>
      <c r="AE356" s="194"/>
      <c r="AF356" s="194"/>
      <c r="AG356" s="194"/>
      <c r="AH356" s="194"/>
      <c r="AI356" s="194"/>
      <c r="AJ356" s="194"/>
      <c r="AK356" s="194"/>
      <c r="AL356" s="194"/>
      <c r="AM356" s="194"/>
      <c r="AN356" s="194"/>
      <c r="AO356" s="194"/>
      <c r="AP356" s="194"/>
      <c r="AQ356" s="194"/>
      <c r="AR356" s="194"/>
      <c r="AS356" s="194"/>
    </row>
    <row r="357" spans="1:45" ht="12.75">
      <c r="A357" s="186">
        <v>45809</v>
      </c>
      <c r="B357" s="186">
        <v>46173</v>
      </c>
      <c r="C357" s="187" t="s">
        <v>13</v>
      </c>
      <c r="D357" s="188" t="s">
        <v>246</v>
      </c>
      <c r="E357" s="19" t="s">
        <v>35</v>
      </c>
      <c r="F357" s="7" t="s">
        <v>15</v>
      </c>
      <c r="G357" s="189" t="s">
        <v>1130</v>
      </c>
      <c r="H357" s="190">
        <v>609807475</v>
      </c>
      <c r="I357" s="190" t="s">
        <v>1131</v>
      </c>
      <c r="J357" s="189" t="s">
        <v>1132</v>
      </c>
      <c r="K357" s="189" t="s">
        <v>1130</v>
      </c>
      <c r="L357" s="190">
        <v>609807475</v>
      </c>
      <c r="M357" s="188" t="s">
        <v>1133</v>
      </c>
      <c r="N357" s="192"/>
      <c r="O357" s="192"/>
      <c r="P357" s="192"/>
      <c r="Q357" s="192"/>
      <c r="R357" s="192"/>
      <c r="S357" s="192"/>
      <c r="T357" s="192"/>
      <c r="U357" s="192"/>
      <c r="V357" s="193"/>
      <c r="W357" s="193"/>
      <c r="X357" s="193"/>
      <c r="Y357" s="193"/>
      <c r="Z357" s="193"/>
      <c r="AA357" s="193"/>
      <c r="AB357" s="193"/>
      <c r="AC357" s="193"/>
      <c r="AD357" s="193"/>
      <c r="AE357" s="194"/>
      <c r="AF357" s="194"/>
      <c r="AG357" s="194"/>
      <c r="AH357" s="194"/>
      <c r="AI357" s="194"/>
      <c r="AJ357" s="194"/>
      <c r="AK357" s="194"/>
      <c r="AL357" s="194"/>
      <c r="AM357" s="194"/>
      <c r="AN357" s="194"/>
      <c r="AO357" s="194"/>
      <c r="AP357" s="194"/>
      <c r="AQ357" s="194"/>
      <c r="AR357" s="194"/>
      <c r="AS357" s="194"/>
    </row>
    <row r="358" spans="1:45" ht="12.75">
      <c r="A358" s="186">
        <v>45809</v>
      </c>
      <c r="B358" s="186">
        <v>46173</v>
      </c>
      <c r="C358" s="187" t="s">
        <v>13</v>
      </c>
      <c r="D358" s="6" t="s">
        <v>14</v>
      </c>
      <c r="E358" s="19" t="s">
        <v>35</v>
      </c>
      <c r="F358" s="7" t="s">
        <v>15</v>
      </c>
      <c r="G358" s="189" t="s">
        <v>1134</v>
      </c>
      <c r="H358" s="190">
        <v>695898396</v>
      </c>
      <c r="I358" s="190" t="s">
        <v>1135</v>
      </c>
      <c r="J358" s="189" t="s">
        <v>1136</v>
      </c>
      <c r="K358" s="189" t="s">
        <v>1134</v>
      </c>
      <c r="L358" s="190">
        <v>695898396</v>
      </c>
      <c r="M358" s="191"/>
      <c r="N358" s="192"/>
      <c r="O358" s="192"/>
      <c r="P358" s="192"/>
      <c r="Q358" s="192"/>
      <c r="R358" s="192"/>
      <c r="S358" s="192"/>
      <c r="T358" s="192"/>
      <c r="U358" s="192"/>
      <c r="V358" s="193"/>
      <c r="W358" s="193"/>
      <c r="X358" s="193"/>
      <c r="Y358" s="193"/>
      <c r="Z358" s="193"/>
      <c r="AA358" s="193"/>
      <c r="AB358" s="193"/>
      <c r="AC358" s="193"/>
      <c r="AD358" s="193"/>
      <c r="AE358" s="194"/>
      <c r="AF358" s="194"/>
      <c r="AG358" s="194"/>
      <c r="AH358" s="194"/>
      <c r="AI358" s="194"/>
      <c r="AJ358" s="194"/>
      <c r="AK358" s="194"/>
      <c r="AL358" s="194"/>
      <c r="AM358" s="194"/>
      <c r="AN358" s="194"/>
      <c r="AO358" s="194"/>
      <c r="AP358" s="194"/>
      <c r="AQ358" s="194"/>
      <c r="AR358" s="194"/>
      <c r="AS358" s="194"/>
    </row>
    <row r="359" spans="1:45" ht="12.75">
      <c r="A359" s="186">
        <v>45809</v>
      </c>
      <c r="B359" s="186">
        <v>46173</v>
      </c>
      <c r="C359" s="187" t="s">
        <v>13</v>
      </c>
      <c r="D359" s="6" t="s">
        <v>14</v>
      </c>
      <c r="E359" s="19" t="s">
        <v>35</v>
      </c>
      <c r="F359" s="7" t="s">
        <v>15</v>
      </c>
      <c r="G359" s="189" t="s">
        <v>1137</v>
      </c>
      <c r="H359" s="190">
        <v>614357433</v>
      </c>
      <c r="I359" s="190" t="s">
        <v>1138</v>
      </c>
      <c r="J359" s="189" t="s">
        <v>1137</v>
      </c>
      <c r="K359" s="189" t="s">
        <v>1137</v>
      </c>
      <c r="L359" s="190">
        <v>614357433</v>
      </c>
      <c r="M359" s="191"/>
      <c r="N359" s="192"/>
      <c r="O359" s="192"/>
      <c r="P359" s="192"/>
      <c r="Q359" s="192"/>
      <c r="R359" s="192"/>
      <c r="S359" s="192"/>
      <c r="T359" s="192"/>
      <c r="U359" s="192"/>
      <c r="V359" s="193"/>
      <c r="W359" s="193"/>
      <c r="X359" s="193"/>
      <c r="Y359" s="193"/>
      <c r="Z359" s="193"/>
      <c r="AA359" s="193"/>
      <c r="AB359" s="193"/>
      <c r="AC359" s="193"/>
      <c r="AD359" s="193"/>
      <c r="AE359" s="194"/>
      <c r="AF359" s="194"/>
      <c r="AG359" s="194"/>
      <c r="AH359" s="194"/>
      <c r="AI359" s="194"/>
      <c r="AJ359" s="194"/>
      <c r="AK359" s="194"/>
      <c r="AL359" s="194"/>
      <c r="AM359" s="194"/>
      <c r="AN359" s="194"/>
      <c r="AO359" s="194"/>
      <c r="AP359" s="194"/>
      <c r="AQ359" s="194"/>
      <c r="AR359" s="194"/>
      <c r="AS359" s="194"/>
    </row>
    <row r="360" spans="1:45" ht="12.75">
      <c r="A360" s="186">
        <v>45809</v>
      </c>
      <c r="B360" s="186">
        <v>46173</v>
      </c>
      <c r="C360" s="187" t="s">
        <v>13</v>
      </c>
      <c r="D360" s="6" t="s">
        <v>14</v>
      </c>
      <c r="E360" s="19" t="s">
        <v>35</v>
      </c>
      <c r="F360" s="7" t="s">
        <v>15</v>
      </c>
      <c r="G360" s="189" t="s">
        <v>1139</v>
      </c>
      <c r="H360" s="190">
        <v>648854667</v>
      </c>
      <c r="I360" s="190" t="s">
        <v>1140</v>
      </c>
      <c r="J360" s="189" t="s">
        <v>1139</v>
      </c>
      <c r="K360" s="189" t="s">
        <v>1139</v>
      </c>
      <c r="L360" s="190">
        <v>648854667</v>
      </c>
      <c r="M360" s="191"/>
      <c r="N360" s="192"/>
      <c r="O360" s="192"/>
      <c r="P360" s="192"/>
      <c r="Q360" s="192"/>
      <c r="R360" s="192"/>
      <c r="S360" s="192"/>
      <c r="T360" s="192"/>
      <c r="U360" s="192"/>
      <c r="V360" s="193"/>
      <c r="W360" s="193"/>
      <c r="X360" s="193"/>
      <c r="Y360" s="193"/>
      <c r="Z360" s="193"/>
      <c r="AA360" s="193"/>
      <c r="AB360" s="193"/>
      <c r="AC360" s="193"/>
      <c r="AD360" s="193"/>
      <c r="AE360" s="194"/>
      <c r="AF360" s="194"/>
      <c r="AG360" s="194"/>
      <c r="AH360" s="194"/>
      <c r="AI360" s="194"/>
      <c r="AJ360" s="194"/>
      <c r="AK360" s="194"/>
      <c r="AL360" s="194"/>
      <c r="AM360" s="194"/>
      <c r="AN360" s="194"/>
      <c r="AO360" s="194"/>
      <c r="AP360" s="194"/>
      <c r="AQ360" s="194"/>
      <c r="AR360" s="194"/>
      <c r="AS360" s="194"/>
    </row>
    <row r="361" spans="1:45" ht="12.75">
      <c r="A361" s="186">
        <v>45809</v>
      </c>
      <c r="B361" s="186">
        <v>46173</v>
      </c>
      <c r="C361" s="187" t="s">
        <v>13</v>
      </c>
      <c r="D361" s="6" t="s">
        <v>14</v>
      </c>
      <c r="E361" s="19" t="s">
        <v>35</v>
      </c>
      <c r="F361" s="7" t="s">
        <v>15</v>
      </c>
      <c r="G361" s="189" t="s">
        <v>1141</v>
      </c>
      <c r="H361" s="190">
        <v>601603443</v>
      </c>
      <c r="I361" s="190" t="s">
        <v>1142</v>
      </c>
      <c r="J361" s="189" t="s">
        <v>1143</v>
      </c>
      <c r="K361" s="189" t="s">
        <v>1144</v>
      </c>
      <c r="L361" s="190">
        <v>601603443</v>
      </c>
      <c r="M361" s="191"/>
      <c r="N361" s="192"/>
      <c r="O361" s="192"/>
      <c r="P361" s="192"/>
      <c r="Q361" s="192"/>
      <c r="R361" s="192"/>
      <c r="S361" s="192"/>
      <c r="T361" s="192"/>
      <c r="U361" s="192"/>
      <c r="V361" s="193"/>
      <c r="W361" s="193"/>
      <c r="X361" s="193"/>
      <c r="Y361" s="193"/>
      <c r="Z361" s="193"/>
      <c r="AA361" s="193"/>
      <c r="AB361" s="193"/>
      <c r="AC361" s="193"/>
      <c r="AD361" s="193"/>
      <c r="AE361" s="194"/>
      <c r="AF361" s="194"/>
      <c r="AG361" s="194"/>
      <c r="AH361" s="194"/>
      <c r="AI361" s="194"/>
      <c r="AJ361" s="194"/>
      <c r="AK361" s="194"/>
      <c r="AL361" s="194"/>
      <c r="AM361" s="194"/>
      <c r="AN361" s="194"/>
      <c r="AO361" s="194"/>
      <c r="AP361" s="194"/>
      <c r="AQ361" s="194"/>
      <c r="AR361" s="194"/>
      <c r="AS361" s="194"/>
    </row>
    <row r="362" spans="1:45" ht="12.75">
      <c r="A362" s="186">
        <v>45809</v>
      </c>
      <c r="B362" s="186">
        <v>46173</v>
      </c>
      <c r="C362" s="187" t="s">
        <v>13</v>
      </c>
      <c r="D362" s="6" t="s">
        <v>14</v>
      </c>
      <c r="E362" s="19" t="s">
        <v>35</v>
      </c>
      <c r="F362" s="7" t="s">
        <v>15</v>
      </c>
      <c r="G362" s="189" t="s">
        <v>1145</v>
      </c>
      <c r="H362" s="190">
        <v>630168243</v>
      </c>
      <c r="I362" s="190" t="s">
        <v>1146</v>
      </c>
      <c r="J362" s="189" t="s">
        <v>1147</v>
      </c>
      <c r="K362" s="189" t="s">
        <v>1145</v>
      </c>
      <c r="L362" s="190">
        <v>630168243</v>
      </c>
      <c r="M362" s="191"/>
      <c r="N362" s="192"/>
      <c r="O362" s="192"/>
      <c r="P362" s="192"/>
      <c r="Q362" s="192"/>
      <c r="R362" s="192"/>
      <c r="S362" s="192"/>
      <c r="T362" s="192"/>
      <c r="U362" s="192"/>
      <c r="V362" s="193"/>
      <c r="W362" s="193"/>
      <c r="X362" s="193"/>
      <c r="Y362" s="193"/>
      <c r="Z362" s="193"/>
      <c r="AA362" s="193"/>
      <c r="AB362" s="193"/>
      <c r="AC362" s="193"/>
      <c r="AD362" s="193"/>
      <c r="AE362" s="194"/>
      <c r="AF362" s="194"/>
      <c r="AG362" s="194"/>
      <c r="AH362" s="194"/>
      <c r="AI362" s="194"/>
      <c r="AJ362" s="194"/>
      <c r="AK362" s="194"/>
      <c r="AL362" s="194"/>
      <c r="AM362" s="194"/>
      <c r="AN362" s="194"/>
      <c r="AO362" s="194"/>
      <c r="AP362" s="194"/>
      <c r="AQ362" s="194"/>
      <c r="AR362" s="194"/>
      <c r="AS362" s="194"/>
    </row>
    <row r="363" spans="1:45" ht="12.75">
      <c r="A363" s="186">
        <v>45809</v>
      </c>
      <c r="B363" s="186">
        <v>46173</v>
      </c>
      <c r="C363" s="187" t="s">
        <v>13</v>
      </c>
      <c r="D363" s="6" t="s">
        <v>14</v>
      </c>
      <c r="E363" s="19" t="s">
        <v>35</v>
      </c>
      <c r="F363" s="7" t="s">
        <v>15</v>
      </c>
      <c r="G363" s="189" t="s">
        <v>1148</v>
      </c>
      <c r="H363" s="190">
        <v>611632390</v>
      </c>
      <c r="I363" s="190" t="s">
        <v>1149</v>
      </c>
      <c r="J363" s="189" t="s">
        <v>1150</v>
      </c>
      <c r="K363" s="189" t="s">
        <v>1148</v>
      </c>
      <c r="L363" s="190">
        <v>611632390</v>
      </c>
      <c r="M363" s="191"/>
      <c r="N363" s="192"/>
      <c r="O363" s="192"/>
      <c r="P363" s="192"/>
      <c r="Q363" s="192"/>
      <c r="R363" s="192"/>
      <c r="S363" s="192"/>
      <c r="T363" s="192"/>
      <c r="U363" s="192"/>
      <c r="V363" s="193"/>
      <c r="W363" s="193"/>
      <c r="X363" s="193"/>
      <c r="Y363" s="193"/>
      <c r="Z363" s="193"/>
      <c r="AA363" s="193"/>
      <c r="AB363" s="193"/>
      <c r="AC363" s="193"/>
      <c r="AD363" s="193"/>
      <c r="AE363" s="194"/>
      <c r="AF363" s="194"/>
      <c r="AG363" s="194"/>
      <c r="AH363" s="194"/>
      <c r="AI363" s="194"/>
      <c r="AJ363" s="194"/>
      <c r="AK363" s="194"/>
      <c r="AL363" s="194"/>
      <c r="AM363" s="194"/>
      <c r="AN363" s="194"/>
      <c r="AO363" s="194"/>
      <c r="AP363" s="194"/>
      <c r="AQ363" s="194"/>
      <c r="AR363" s="194"/>
      <c r="AS363" s="194"/>
    </row>
    <row r="364" spans="1:45" ht="12.75">
      <c r="A364" s="186">
        <v>45809</v>
      </c>
      <c r="B364" s="186">
        <v>46173</v>
      </c>
      <c r="C364" s="187" t="s">
        <v>13</v>
      </c>
      <c r="D364" s="6" t="s">
        <v>14</v>
      </c>
      <c r="E364" s="19" t="s">
        <v>35</v>
      </c>
      <c r="F364" s="7" t="s">
        <v>15</v>
      </c>
      <c r="G364" s="189" t="s">
        <v>1151</v>
      </c>
      <c r="H364" s="190">
        <v>666300400</v>
      </c>
      <c r="I364" s="190" t="s">
        <v>1152</v>
      </c>
      <c r="J364" s="189" t="s">
        <v>1153</v>
      </c>
      <c r="K364" s="189" t="s">
        <v>1151</v>
      </c>
      <c r="L364" s="190">
        <v>666300400</v>
      </c>
      <c r="M364" s="191"/>
      <c r="N364" s="192"/>
      <c r="O364" s="192"/>
      <c r="P364" s="192"/>
      <c r="Q364" s="192"/>
      <c r="R364" s="192"/>
      <c r="S364" s="192"/>
      <c r="T364" s="192"/>
      <c r="U364" s="192"/>
      <c r="V364" s="193"/>
      <c r="W364" s="193"/>
      <c r="X364" s="193"/>
      <c r="Y364" s="193"/>
      <c r="Z364" s="193"/>
      <c r="AA364" s="193"/>
      <c r="AB364" s="193"/>
      <c r="AC364" s="193"/>
      <c r="AD364" s="193"/>
      <c r="AE364" s="194"/>
      <c r="AF364" s="194"/>
      <c r="AG364" s="194"/>
      <c r="AH364" s="194"/>
      <c r="AI364" s="194"/>
      <c r="AJ364" s="194"/>
      <c r="AK364" s="194"/>
      <c r="AL364" s="194"/>
      <c r="AM364" s="194"/>
      <c r="AN364" s="194"/>
      <c r="AO364" s="194"/>
      <c r="AP364" s="194"/>
      <c r="AQ364" s="194"/>
      <c r="AR364" s="194"/>
      <c r="AS364" s="194"/>
    </row>
    <row r="365" spans="1:45" ht="12.75">
      <c r="A365" s="186">
        <v>45809</v>
      </c>
      <c r="B365" s="186">
        <v>46173</v>
      </c>
      <c r="C365" s="187" t="s">
        <v>13</v>
      </c>
      <c r="D365" s="6" t="s">
        <v>14</v>
      </c>
      <c r="E365" s="19" t="s">
        <v>35</v>
      </c>
      <c r="F365" s="7" t="s">
        <v>15</v>
      </c>
      <c r="G365" s="189" t="s">
        <v>1154</v>
      </c>
      <c r="H365" s="190" t="s">
        <v>1155</v>
      </c>
      <c r="I365" s="190" t="s">
        <v>1156</v>
      </c>
      <c r="J365" s="189" t="s">
        <v>1154</v>
      </c>
      <c r="K365" s="189" t="s">
        <v>1154</v>
      </c>
      <c r="L365" s="190" t="s">
        <v>1157</v>
      </c>
      <c r="M365" s="191" t="s">
        <v>1158</v>
      </c>
      <c r="N365" s="192"/>
      <c r="O365" s="192"/>
      <c r="P365" s="192"/>
      <c r="Q365" s="192"/>
      <c r="R365" s="192"/>
      <c r="S365" s="192"/>
      <c r="T365" s="192"/>
      <c r="U365" s="192"/>
      <c r="V365" s="193"/>
      <c r="W365" s="193"/>
      <c r="X365" s="193"/>
      <c r="Y365" s="193"/>
      <c r="Z365" s="193"/>
      <c r="AA365" s="193"/>
      <c r="AB365" s="193"/>
      <c r="AC365" s="193"/>
      <c r="AD365" s="193"/>
      <c r="AE365" s="194"/>
      <c r="AF365" s="194"/>
      <c r="AG365" s="194"/>
      <c r="AH365" s="194"/>
      <c r="AI365" s="194"/>
      <c r="AJ365" s="194"/>
      <c r="AK365" s="194"/>
      <c r="AL365" s="194"/>
      <c r="AM365" s="194"/>
      <c r="AN365" s="194"/>
      <c r="AO365" s="194"/>
      <c r="AP365" s="194"/>
      <c r="AQ365" s="194"/>
      <c r="AR365" s="194"/>
      <c r="AS365" s="194"/>
    </row>
    <row r="366" spans="1:45" ht="12.75">
      <c r="A366" s="186">
        <v>45809</v>
      </c>
      <c r="B366" s="186">
        <v>46173</v>
      </c>
      <c r="C366" s="187" t="s">
        <v>13</v>
      </c>
      <c r="D366" s="6" t="s">
        <v>14</v>
      </c>
      <c r="E366" s="19" t="s">
        <v>35</v>
      </c>
      <c r="F366" s="7" t="s">
        <v>15</v>
      </c>
      <c r="G366" s="189" t="s">
        <v>1159</v>
      </c>
      <c r="H366" s="190" t="s">
        <v>1160</v>
      </c>
      <c r="I366" s="190" t="s">
        <v>1161</v>
      </c>
      <c r="J366" s="189" t="s">
        <v>1159</v>
      </c>
      <c r="K366" s="189" t="s">
        <v>1159</v>
      </c>
      <c r="L366" s="190" t="s">
        <v>1160</v>
      </c>
      <c r="M366" s="191" t="s">
        <v>1158</v>
      </c>
      <c r="N366" s="192"/>
      <c r="O366" s="192"/>
      <c r="P366" s="192"/>
      <c r="Q366" s="192"/>
      <c r="R366" s="192"/>
      <c r="S366" s="192"/>
      <c r="T366" s="192"/>
      <c r="U366" s="192"/>
      <c r="V366" s="193"/>
      <c r="W366" s="193"/>
      <c r="X366" s="193"/>
      <c r="Y366" s="193"/>
      <c r="Z366" s="193"/>
      <c r="AA366" s="193"/>
      <c r="AB366" s="193"/>
      <c r="AC366" s="193"/>
      <c r="AD366" s="193"/>
      <c r="AE366" s="194"/>
      <c r="AF366" s="194"/>
      <c r="AG366" s="194"/>
      <c r="AH366" s="194"/>
      <c r="AI366" s="194"/>
      <c r="AJ366" s="194"/>
      <c r="AK366" s="194"/>
      <c r="AL366" s="194"/>
      <c r="AM366" s="194"/>
      <c r="AN366" s="194"/>
      <c r="AO366" s="194"/>
      <c r="AP366" s="194"/>
      <c r="AQ366" s="194"/>
      <c r="AR366" s="194"/>
      <c r="AS366" s="194"/>
    </row>
    <row r="367" spans="1:45" ht="12.75">
      <c r="A367" s="186">
        <v>45809</v>
      </c>
      <c r="B367" s="186">
        <v>46173</v>
      </c>
      <c r="C367" s="187" t="s">
        <v>13</v>
      </c>
      <c r="D367" s="6" t="s">
        <v>14</v>
      </c>
      <c r="E367" s="19" t="s">
        <v>35</v>
      </c>
      <c r="F367" s="7" t="s">
        <v>15</v>
      </c>
      <c r="G367" s="189" t="s">
        <v>1162</v>
      </c>
      <c r="H367" s="190">
        <v>650213464</v>
      </c>
      <c r="I367" s="190" t="s">
        <v>1163</v>
      </c>
      <c r="J367" s="189" t="s">
        <v>1164</v>
      </c>
      <c r="K367" s="189" t="s">
        <v>1162</v>
      </c>
      <c r="L367" s="190">
        <v>650213464</v>
      </c>
      <c r="M367" s="191" t="s">
        <v>1165</v>
      </c>
      <c r="N367" s="192"/>
      <c r="O367" s="192"/>
      <c r="P367" s="192"/>
      <c r="Q367" s="192"/>
      <c r="R367" s="192"/>
      <c r="S367" s="192"/>
      <c r="T367" s="192"/>
      <c r="U367" s="192"/>
      <c r="V367" s="193"/>
      <c r="W367" s="193"/>
      <c r="X367" s="193"/>
      <c r="Y367" s="193"/>
      <c r="Z367" s="193"/>
      <c r="AA367" s="193"/>
      <c r="AB367" s="193"/>
      <c r="AC367" s="193"/>
      <c r="AD367" s="193"/>
      <c r="AE367" s="194"/>
      <c r="AF367" s="194"/>
      <c r="AG367" s="194"/>
      <c r="AH367" s="194"/>
      <c r="AI367" s="194"/>
      <c r="AJ367" s="194"/>
      <c r="AK367" s="194"/>
      <c r="AL367" s="194"/>
      <c r="AM367" s="194"/>
      <c r="AN367" s="194"/>
      <c r="AO367" s="194"/>
      <c r="AP367" s="194"/>
      <c r="AQ367" s="194"/>
      <c r="AR367" s="194"/>
      <c r="AS367" s="194"/>
    </row>
    <row r="368" spans="1:45" ht="12.75">
      <c r="A368" s="186">
        <v>45809</v>
      </c>
      <c r="B368" s="186">
        <v>46173</v>
      </c>
      <c r="C368" s="187" t="s">
        <v>13</v>
      </c>
      <c r="D368" s="6" t="s">
        <v>14</v>
      </c>
      <c r="E368" s="19" t="s">
        <v>35</v>
      </c>
      <c r="F368" s="7" t="s">
        <v>15</v>
      </c>
      <c r="G368" s="189" t="s">
        <v>1166</v>
      </c>
      <c r="H368" s="190">
        <v>633899768</v>
      </c>
      <c r="I368" s="190" t="s">
        <v>1167</v>
      </c>
      <c r="J368" s="189" t="s">
        <v>1168</v>
      </c>
      <c r="K368" s="189" t="s">
        <v>1166</v>
      </c>
      <c r="L368" s="190">
        <v>633899768</v>
      </c>
      <c r="M368" s="191" t="s">
        <v>1169</v>
      </c>
      <c r="N368" s="192"/>
      <c r="O368" s="192"/>
      <c r="P368" s="192"/>
      <c r="Q368" s="192"/>
      <c r="R368" s="192"/>
      <c r="S368" s="192"/>
      <c r="T368" s="192"/>
      <c r="U368" s="192"/>
      <c r="V368" s="193"/>
      <c r="W368" s="193"/>
      <c r="X368" s="193"/>
      <c r="Y368" s="193"/>
      <c r="Z368" s="193"/>
      <c r="AA368" s="193"/>
      <c r="AB368" s="193"/>
      <c r="AC368" s="193"/>
      <c r="AD368" s="193"/>
      <c r="AE368" s="194"/>
      <c r="AF368" s="194"/>
      <c r="AG368" s="194"/>
      <c r="AH368" s="194"/>
      <c r="AI368" s="194"/>
      <c r="AJ368" s="194"/>
      <c r="AK368" s="194"/>
      <c r="AL368" s="194"/>
      <c r="AM368" s="194"/>
      <c r="AN368" s="194"/>
      <c r="AO368" s="194"/>
      <c r="AP368" s="194"/>
      <c r="AQ368" s="194"/>
      <c r="AR368" s="194"/>
      <c r="AS368" s="194"/>
    </row>
    <row r="369" spans="1:45" ht="12.75">
      <c r="A369" s="186">
        <v>45809</v>
      </c>
      <c r="B369" s="186">
        <v>46173</v>
      </c>
      <c r="C369" s="187" t="s">
        <v>13</v>
      </c>
      <c r="D369" s="6" t="s">
        <v>14</v>
      </c>
      <c r="E369" s="187" t="s">
        <v>15</v>
      </c>
      <c r="F369" s="7" t="s">
        <v>15</v>
      </c>
      <c r="G369" s="189" t="s">
        <v>1170</v>
      </c>
      <c r="H369" s="190">
        <v>685430370</v>
      </c>
      <c r="I369" s="190" t="s">
        <v>1171</v>
      </c>
      <c r="J369" s="189" t="s">
        <v>1170</v>
      </c>
      <c r="K369" s="189" t="s">
        <v>1170</v>
      </c>
      <c r="L369" s="190">
        <v>685430370</v>
      </c>
      <c r="M369" s="191"/>
      <c r="N369" s="192"/>
      <c r="O369" s="192"/>
      <c r="P369" s="192"/>
      <c r="Q369" s="192"/>
      <c r="R369" s="192"/>
      <c r="S369" s="192"/>
      <c r="T369" s="192"/>
      <c r="U369" s="192"/>
      <c r="V369" s="193"/>
      <c r="W369" s="193"/>
      <c r="X369" s="193"/>
      <c r="Y369" s="193"/>
      <c r="Z369" s="193"/>
      <c r="AA369" s="193"/>
      <c r="AB369" s="193"/>
      <c r="AC369" s="193"/>
      <c r="AD369" s="193"/>
      <c r="AE369" s="194"/>
      <c r="AF369" s="194"/>
      <c r="AG369" s="194"/>
      <c r="AH369" s="194"/>
      <c r="AI369" s="194"/>
      <c r="AJ369" s="194"/>
      <c r="AK369" s="194"/>
      <c r="AL369" s="194"/>
      <c r="AM369" s="194"/>
      <c r="AN369" s="194"/>
      <c r="AO369" s="194"/>
      <c r="AP369" s="194"/>
      <c r="AQ369" s="194"/>
      <c r="AR369" s="194"/>
      <c r="AS369" s="194"/>
    </row>
    <row r="370" spans="1:45" ht="12.75">
      <c r="A370" s="186">
        <v>45809</v>
      </c>
      <c r="B370" s="186">
        <v>46173</v>
      </c>
      <c r="C370" s="187" t="s">
        <v>13</v>
      </c>
      <c r="D370" s="6" t="s">
        <v>14</v>
      </c>
      <c r="E370" s="19" t="s">
        <v>35</v>
      </c>
      <c r="F370" s="7" t="s">
        <v>15</v>
      </c>
      <c r="G370" s="189" t="s">
        <v>1172</v>
      </c>
      <c r="H370" s="190">
        <v>618700528</v>
      </c>
      <c r="I370" s="190" t="s">
        <v>1173</v>
      </c>
      <c r="J370" s="189" t="s">
        <v>1174</v>
      </c>
      <c r="K370" s="189" t="s">
        <v>1172</v>
      </c>
      <c r="L370" s="190">
        <v>618700528</v>
      </c>
      <c r="M370" s="191" t="s">
        <v>1175</v>
      </c>
      <c r="N370" s="192"/>
      <c r="O370" s="192"/>
      <c r="P370" s="192"/>
      <c r="Q370" s="192"/>
      <c r="R370" s="192"/>
      <c r="S370" s="192"/>
      <c r="T370" s="192"/>
      <c r="U370" s="192"/>
      <c r="V370" s="193"/>
      <c r="W370" s="193"/>
      <c r="X370" s="193"/>
      <c r="Y370" s="193"/>
      <c r="Z370" s="193"/>
      <c r="AA370" s="193"/>
      <c r="AB370" s="193"/>
      <c r="AC370" s="193"/>
      <c r="AD370" s="193"/>
      <c r="AE370" s="194"/>
      <c r="AF370" s="194"/>
      <c r="AG370" s="194"/>
      <c r="AH370" s="194"/>
      <c r="AI370" s="194"/>
      <c r="AJ370" s="194"/>
      <c r="AK370" s="194"/>
      <c r="AL370" s="194"/>
      <c r="AM370" s="194"/>
      <c r="AN370" s="194"/>
      <c r="AO370" s="194"/>
      <c r="AP370" s="194"/>
      <c r="AQ370" s="194"/>
      <c r="AR370" s="194"/>
      <c r="AS370" s="194"/>
    </row>
    <row r="371" spans="1:45" ht="12.75">
      <c r="A371" s="186">
        <v>45809</v>
      </c>
      <c r="B371" s="186">
        <v>46173</v>
      </c>
      <c r="C371" s="187" t="s">
        <v>13</v>
      </c>
      <c r="D371" s="6" t="s">
        <v>14</v>
      </c>
      <c r="E371" s="187" t="s">
        <v>15</v>
      </c>
      <c r="F371" s="7" t="s">
        <v>15</v>
      </c>
      <c r="G371" s="189" t="s">
        <v>1176</v>
      </c>
      <c r="H371" s="190">
        <v>615517463</v>
      </c>
      <c r="I371" s="190" t="s">
        <v>1177</v>
      </c>
      <c r="J371" s="189" t="s">
        <v>1178</v>
      </c>
      <c r="K371" s="189" t="s">
        <v>1176</v>
      </c>
      <c r="L371" s="190">
        <v>615517463</v>
      </c>
      <c r="M371" s="191" t="s">
        <v>1179</v>
      </c>
      <c r="N371" s="192"/>
      <c r="O371" s="192"/>
      <c r="P371" s="192"/>
      <c r="Q371" s="192"/>
      <c r="R371" s="192"/>
      <c r="S371" s="192"/>
      <c r="T371" s="192"/>
      <c r="U371" s="192"/>
      <c r="V371" s="193"/>
      <c r="W371" s="193"/>
      <c r="X371" s="193"/>
      <c r="Y371" s="193"/>
      <c r="Z371" s="193"/>
      <c r="AA371" s="193"/>
      <c r="AB371" s="193"/>
      <c r="AC371" s="193"/>
      <c r="AD371" s="193"/>
      <c r="AE371" s="194"/>
      <c r="AF371" s="194"/>
      <c r="AG371" s="194"/>
      <c r="AH371" s="194"/>
      <c r="AI371" s="194"/>
      <c r="AJ371" s="194"/>
      <c r="AK371" s="194"/>
      <c r="AL371" s="194"/>
      <c r="AM371" s="194"/>
      <c r="AN371" s="194"/>
      <c r="AO371" s="194"/>
      <c r="AP371" s="194"/>
      <c r="AQ371" s="194"/>
      <c r="AR371" s="194"/>
      <c r="AS371" s="194"/>
    </row>
    <row r="372" spans="1:45" ht="12.75">
      <c r="A372" s="186">
        <v>45809</v>
      </c>
      <c r="B372" s="186">
        <v>46173</v>
      </c>
      <c r="C372" s="187" t="s">
        <v>13</v>
      </c>
      <c r="D372" s="6" t="s">
        <v>14</v>
      </c>
      <c r="E372" s="19" t="s">
        <v>35</v>
      </c>
      <c r="F372" s="7" t="s">
        <v>15</v>
      </c>
      <c r="G372" s="189" t="s">
        <v>1180</v>
      </c>
      <c r="H372" s="190">
        <v>609641876</v>
      </c>
      <c r="I372" s="190" t="s">
        <v>1181</v>
      </c>
      <c r="J372" s="189" t="s">
        <v>1182</v>
      </c>
      <c r="K372" s="189" t="s">
        <v>1180</v>
      </c>
      <c r="L372" s="190">
        <v>609641876</v>
      </c>
      <c r="M372" s="191" t="s">
        <v>1183</v>
      </c>
      <c r="N372" s="192"/>
      <c r="O372" s="192"/>
      <c r="P372" s="192"/>
      <c r="Q372" s="192"/>
      <c r="R372" s="192"/>
      <c r="S372" s="192"/>
      <c r="T372" s="192"/>
      <c r="U372" s="192"/>
      <c r="V372" s="193"/>
      <c r="W372" s="193"/>
      <c r="X372" s="193"/>
      <c r="Y372" s="193"/>
      <c r="Z372" s="193"/>
      <c r="AA372" s="193"/>
      <c r="AB372" s="193"/>
      <c r="AC372" s="193"/>
      <c r="AD372" s="193"/>
      <c r="AE372" s="194"/>
      <c r="AF372" s="194"/>
      <c r="AG372" s="194"/>
      <c r="AH372" s="194"/>
      <c r="AI372" s="194"/>
      <c r="AJ372" s="194"/>
      <c r="AK372" s="194"/>
      <c r="AL372" s="194"/>
      <c r="AM372" s="194"/>
      <c r="AN372" s="194"/>
      <c r="AO372" s="194"/>
      <c r="AP372" s="194"/>
      <c r="AQ372" s="194"/>
      <c r="AR372" s="194"/>
      <c r="AS372" s="194"/>
    </row>
    <row r="373" spans="1:45" ht="12.75">
      <c r="A373" s="186">
        <v>45809</v>
      </c>
      <c r="B373" s="186">
        <v>46173</v>
      </c>
      <c r="C373" s="187" t="s">
        <v>13</v>
      </c>
      <c r="D373" s="6" t="s">
        <v>14</v>
      </c>
      <c r="E373" s="19" t="s">
        <v>35</v>
      </c>
      <c r="F373" s="7" t="s">
        <v>15</v>
      </c>
      <c r="G373" s="189" t="s">
        <v>1184</v>
      </c>
      <c r="H373" s="190">
        <v>661552406</v>
      </c>
      <c r="I373" s="190" t="s">
        <v>1185</v>
      </c>
      <c r="J373" s="189" t="s">
        <v>1186</v>
      </c>
      <c r="K373" s="189" t="s">
        <v>1184</v>
      </c>
      <c r="L373" s="190">
        <v>661552406</v>
      </c>
      <c r="M373" s="191" t="s">
        <v>1187</v>
      </c>
      <c r="N373" s="192"/>
      <c r="O373" s="192"/>
      <c r="P373" s="192"/>
      <c r="Q373" s="192"/>
      <c r="R373" s="192"/>
      <c r="S373" s="192"/>
      <c r="T373" s="192"/>
      <c r="U373" s="192"/>
      <c r="V373" s="193"/>
      <c r="W373" s="193"/>
      <c r="X373" s="193"/>
      <c r="Y373" s="193"/>
      <c r="Z373" s="193"/>
      <c r="AA373" s="193"/>
      <c r="AB373" s="193"/>
      <c r="AC373" s="193"/>
      <c r="AD373" s="193"/>
      <c r="AE373" s="194"/>
      <c r="AF373" s="194"/>
      <c r="AG373" s="194"/>
      <c r="AH373" s="194"/>
      <c r="AI373" s="194"/>
      <c r="AJ373" s="194"/>
      <c r="AK373" s="194"/>
      <c r="AL373" s="194"/>
      <c r="AM373" s="194"/>
      <c r="AN373" s="194"/>
      <c r="AO373" s="194"/>
      <c r="AP373" s="194"/>
      <c r="AQ373" s="194"/>
      <c r="AR373" s="194"/>
      <c r="AS373" s="194"/>
    </row>
    <row r="374" spans="1:45" ht="12.75">
      <c r="A374" s="186">
        <v>45809</v>
      </c>
      <c r="B374" s="186">
        <v>46173</v>
      </c>
      <c r="C374" s="187" t="s">
        <v>13</v>
      </c>
      <c r="D374" s="6" t="s">
        <v>14</v>
      </c>
      <c r="E374" s="19" t="s">
        <v>35</v>
      </c>
      <c r="F374" s="7" t="s">
        <v>15</v>
      </c>
      <c r="G374" s="189" t="s">
        <v>1188</v>
      </c>
      <c r="H374" s="190">
        <v>655949279</v>
      </c>
      <c r="I374" s="190" t="s">
        <v>1189</v>
      </c>
      <c r="J374" s="189" t="s">
        <v>1190</v>
      </c>
      <c r="K374" s="189" t="s">
        <v>1188</v>
      </c>
      <c r="L374" s="190">
        <v>655949279</v>
      </c>
      <c r="M374" s="191"/>
      <c r="N374" s="192"/>
      <c r="O374" s="192"/>
      <c r="P374" s="192"/>
      <c r="Q374" s="192"/>
      <c r="R374" s="192"/>
      <c r="S374" s="192"/>
      <c r="T374" s="192"/>
      <c r="U374" s="192"/>
      <c r="V374" s="193"/>
      <c r="W374" s="193"/>
      <c r="X374" s="193"/>
      <c r="Y374" s="193"/>
      <c r="Z374" s="193"/>
      <c r="AA374" s="193"/>
      <c r="AB374" s="193"/>
      <c r="AC374" s="193"/>
      <c r="AD374" s="193"/>
      <c r="AE374" s="194"/>
      <c r="AF374" s="194"/>
      <c r="AG374" s="194"/>
      <c r="AH374" s="194"/>
      <c r="AI374" s="194"/>
      <c r="AJ374" s="194"/>
      <c r="AK374" s="194"/>
      <c r="AL374" s="194"/>
      <c r="AM374" s="194"/>
      <c r="AN374" s="194"/>
      <c r="AO374" s="194"/>
      <c r="AP374" s="194"/>
      <c r="AQ374" s="194"/>
      <c r="AR374" s="194"/>
      <c r="AS374" s="194"/>
    </row>
    <row r="375" spans="1:45" ht="12.75">
      <c r="A375" s="186">
        <v>45809</v>
      </c>
      <c r="B375" s="186">
        <v>46173</v>
      </c>
      <c r="C375" s="187" t="s">
        <v>13</v>
      </c>
      <c r="D375" s="6" t="s">
        <v>14</v>
      </c>
      <c r="E375" s="187" t="s">
        <v>15</v>
      </c>
      <c r="F375" s="7" t="s">
        <v>15</v>
      </c>
      <c r="G375" s="189" t="s">
        <v>1191</v>
      </c>
      <c r="H375" s="190">
        <v>663868621</v>
      </c>
      <c r="I375" s="190" t="s">
        <v>1192</v>
      </c>
      <c r="J375" s="189" t="s">
        <v>1193</v>
      </c>
      <c r="K375" s="189" t="s">
        <v>1191</v>
      </c>
      <c r="L375" s="190">
        <v>663868621</v>
      </c>
      <c r="M375" s="191" t="s">
        <v>1194</v>
      </c>
      <c r="N375" s="192"/>
      <c r="O375" s="192"/>
      <c r="P375" s="192"/>
      <c r="Q375" s="192"/>
      <c r="R375" s="192"/>
      <c r="S375" s="192"/>
      <c r="T375" s="192"/>
      <c r="U375" s="192"/>
      <c r="V375" s="193"/>
      <c r="W375" s="193"/>
      <c r="X375" s="193"/>
      <c r="Y375" s="193"/>
      <c r="Z375" s="193"/>
      <c r="AA375" s="193"/>
      <c r="AB375" s="193"/>
      <c r="AC375" s="193"/>
      <c r="AD375" s="193"/>
      <c r="AE375" s="194"/>
      <c r="AF375" s="194"/>
      <c r="AG375" s="194"/>
      <c r="AH375" s="194"/>
      <c r="AI375" s="194"/>
      <c r="AJ375" s="194"/>
      <c r="AK375" s="194"/>
      <c r="AL375" s="194"/>
      <c r="AM375" s="194"/>
      <c r="AN375" s="194"/>
      <c r="AO375" s="194"/>
      <c r="AP375" s="194"/>
      <c r="AQ375" s="194"/>
      <c r="AR375" s="194"/>
      <c r="AS375" s="194"/>
    </row>
    <row r="376" spans="1:45" ht="12.75">
      <c r="A376" s="186">
        <v>45809</v>
      </c>
      <c r="B376" s="186">
        <v>46173</v>
      </c>
      <c r="C376" s="187" t="s">
        <v>13</v>
      </c>
      <c r="D376" s="6" t="s">
        <v>14</v>
      </c>
      <c r="E376" s="19" t="s">
        <v>35</v>
      </c>
      <c r="F376" s="7" t="s">
        <v>15</v>
      </c>
      <c r="G376" s="189" t="s">
        <v>1195</v>
      </c>
      <c r="H376" s="190">
        <v>643849438</v>
      </c>
      <c r="I376" s="190" t="s">
        <v>1196</v>
      </c>
      <c r="J376" s="189" t="s">
        <v>1197</v>
      </c>
      <c r="K376" s="189" t="s">
        <v>1195</v>
      </c>
      <c r="L376" s="190">
        <v>643849438</v>
      </c>
      <c r="M376" s="191"/>
      <c r="N376" s="192"/>
      <c r="O376" s="192"/>
      <c r="P376" s="192"/>
      <c r="Q376" s="192"/>
      <c r="R376" s="192"/>
      <c r="S376" s="192"/>
      <c r="T376" s="192"/>
      <c r="U376" s="192"/>
      <c r="V376" s="193"/>
      <c r="W376" s="193"/>
      <c r="X376" s="193"/>
      <c r="Y376" s="193"/>
      <c r="Z376" s="193"/>
      <c r="AA376" s="193"/>
      <c r="AB376" s="193"/>
      <c r="AC376" s="193"/>
      <c r="AD376" s="193"/>
      <c r="AE376" s="194"/>
      <c r="AF376" s="194"/>
      <c r="AG376" s="194"/>
      <c r="AH376" s="194"/>
      <c r="AI376" s="194"/>
      <c r="AJ376" s="194"/>
      <c r="AK376" s="194"/>
      <c r="AL376" s="194"/>
      <c r="AM376" s="194"/>
      <c r="AN376" s="194"/>
      <c r="AO376" s="194"/>
      <c r="AP376" s="194"/>
      <c r="AQ376" s="194"/>
      <c r="AR376" s="194"/>
      <c r="AS376" s="194"/>
    </row>
    <row r="377" spans="1:45" ht="12.75">
      <c r="A377" s="186">
        <v>45809</v>
      </c>
      <c r="B377" s="186">
        <v>46173</v>
      </c>
      <c r="C377" s="187" t="s">
        <v>13</v>
      </c>
      <c r="D377" s="6" t="s">
        <v>14</v>
      </c>
      <c r="E377" s="19" t="s">
        <v>35</v>
      </c>
      <c r="F377" s="7" t="s">
        <v>15</v>
      </c>
      <c r="G377" s="189" t="s">
        <v>1198</v>
      </c>
      <c r="H377" s="190">
        <v>662243676</v>
      </c>
      <c r="I377" s="190" t="s">
        <v>1199</v>
      </c>
      <c r="J377" s="189" t="s">
        <v>1200</v>
      </c>
      <c r="K377" s="189" t="s">
        <v>1198</v>
      </c>
      <c r="L377" s="190">
        <v>661317456</v>
      </c>
      <c r="M377" s="191" t="s">
        <v>1201</v>
      </c>
      <c r="N377" s="192"/>
      <c r="O377" s="192"/>
      <c r="P377" s="192"/>
      <c r="Q377" s="192"/>
      <c r="R377" s="192"/>
      <c r="S377" s="192"/>
      <c r="T377" s="192"/>
      <c r="U377" s="192"/>
      <c r="V377" s="193"/>
      <c r="W377" s="193"/>
      <c r="X377" s="193"/>
      <c r="Y377" s="193"/>
      <c r="Z377" s="193"/>
      <c r="AA377" s="193"/>
      <c r="AB377" s="193"/>
      <c r="AC377" s="193"/>
      <c r="AD377" s="193"/>
      <c r="AE377" s="194"/>
      <c r="AF377" s="194"/>
      <c r="AG377" s="194"/>
      <c r="AH377" s="194"/>
      <c r="AI377" s="194"/>
      <c r="AJ377" s="194"/>
      <c r="AK377" s="194"/>
      <c r="AL377" s="194"/>
      <c r="AM377" s="194"/>
      <c r="AN377" s="194"/>
      <c r="AO377" s="194"/>
      <c r="AP377" s="194"/>
      <c r="AQ377" s="194"/>
      <c r="AR377" s="194"/>
      <c r="AS377" s="194"/>
    </row>
    <row r="378" spans="1:45" ht="12.75">
      <c r="A378" s="186">
        <v>45809</v>
      </c>
      <c r="B378" s="186">
        <v>46173</v>
      </c>
      <c r="C378" s="187" t="s">
        <v>13</v>
      </c>
      <c r="D378" s="6" t="s">
        <v>14</v>
      </c>
      <c r="E378" s="19" t="s">
        <v>35</v>
      </c>
      <c r="F378" s="7" t="s">
        <v>15</v>
      </c>
      <c r="G378" s="189" t="s">
        <v>1202</v>
      </c>
      <c r="H378" s="190">
        <v>611126579</v>
      </c>
      <c r="I378" s="190" t="s">
        <v>1203</v>
      </c>
      <c r="J378" s="189" t="s">
        <v>1204</v>
      </c>
      <c r="K378" s="189" t="s">
        <v>1202</v>
      </c>
      <c r="L378" s="190">
        <v>611126579</v>
      </c>
      <c r="M378" s="191"/>
      <c r="N378" s="192"/>
      <c r="O378" s="192"/>
      <c r="P378" s="192"/>
      <c r="Q378" s="192"/>
      <c r="R378" s="192"/>
      <c r="S378" s="192"/>
      <c r="T378" s="192"/>
      <c r="U378" s="192"/>
      <c r="V378" s="193"/>
      <c r="W378" s="193"/>
      <c r="X378" s="193"/>
      <c r="Y378" s="193"/>
      <c r="Z378" s="193"/>
      <c r="AA378" s="193"/>
      <c r="AB378" s="193"/>
      <c r="AC378" s="193"/>
      <c r="AD378" s="193"/>
      <c r="AE378" s="194"/>
      <c r="AF378" s="194"/>
      <c r="AG378" s="194"/>
      <c r="AH378" s="194"/>
      <c r="AI378" s="194"/>
      <c r="AJ378" s="194"/>
      <c r="AK378" s="194"/>
      <c r="AL378" s="194"/>
      <c r="AM378" s="194"/>
      <c r="AN378" s="194"/>
      <c r="AO378" s="194"/>
      <c r="AP378" s="194"/>
      <c r="AQ378" s="194"/>
      <c r="AR378" s="194"/>
      <c r="AS378" s="194"/>
    </row>
    <row r="379" spans="1:45" ht="12.75">
      <c r="A379" s="186">
        <v>45809</v>
      </c>
      <c r="B379" s="186">
        <v>46173</v>
      </c>
      <c r="C379" s="187" t="s">
        <v>13</v>
      </c>
      <c r="D379" s="6" t="s">
        <v>14</v>
      </c>
      <c r="E379" s="19" t="s">
        <v>35</v>
      </c>
      <c r="F379" s="7" t="s">
        <v>15</v>
      </c>
      <c r="G379" s="189" t="s">
        <v>1205</v>
      </c>
      <c r="H379" s="190">
        <v>699988709</v>
      </c>
      <c r="I379" s="190" t="s">
        <v>1206</v>
      </c>
      <c r="J379" s="189" t="s">
        <v>1207</v>
      </c>
      <c r="K379" s="189" t="s">
        <v>1205</v>
      </c>
      <c r="L379" s="190">
        <v>699988709</v>
      </c>
      <c r="M379" s="191"/>
      <c r="N379" s="192"/>
      <c r="O379" s="192"/>
      <c r="P379" s="192"/>
      <c r="Q379" s="192"/>
      <c r="R379" s="192"/>
      <c r="S379" s="192"/>
      <c r="T379" s="192"/>
      <c r="U379" s="192"/>
      <c r="V379" s="193"/>
      <c r="W379" s="193"/>
      <c r="X379" s="193"/>
      <c r="Y379" s="193"/>
      <c r="Z379" s="193"/>
      <c r="AA379" s="193"/>
      <c r="AB379" s="193"/>
      <c r="AC379" s="193"/>
      <c r="AD379" s="193"/>
      <c r="AE379" s="194"/>
      <c r="AF379" s="194"/>
      <c r="AG379" s="194"/>
      <c r="AH379" s="194"/>
      <c r="AI379" s="194"/>
      <c r="AJ379" s="194"/>
      <c r="AK379" s="194"/>
      <c r="AL379" s="194"/>
      <c r="AM379" s="194"/>
      <c r="AN379" s="194"/>
      <c r="AO379" s="194"/>
      <c r="AP379" s="194"/>
      <c r="AQ379" s="194"/>
      <c r="AR379" s="194"/>
      <c r="AS379" s="194"/>
    </row>
    <row r="380" spans="1:45" ht="12.75">
      <c r="A380" s="186">
        <v>45809</v>
      </c>
      <c r="B380" s="186">
        <v>46173</v>
      </c>
      <c r="C380" s="187" t="s">
        <v>13</v>
      </c>
      <c r="D380" s="6" t="s">
        <v>14</v>
      </c>
      <c r="E380" s="19" t="s">
        <v>35</v>
      </c>
      <c r="F380" s="7" t="s">
        <v>15</v>
      </c>
      <c r="G380" s="189" t="s">
        <v>1208</v>
      </c>
      <c r="H380" s="190">
        <v>630042718</v>
      </c>
      <c r="I380" s="190" t="s">
        <v>1209</v>
      </c>
      <c r="J380" s="189" t="s">
        <v>1210</v>
      </c>
      <c r="K380" s="189" t="s">
        <v>1211</v>
      </c>
      <c r="L380" s="190">
        <v>653917515</v>
      </c>
      <c r="M380" s="191" t="s">
        <v>1212</v>
      </c>
      <c r="N380" s="192"/>
      <c r="O380" s="192"/>
      <c r="P380" s="192"/>
      <c r="Q380" s="192"/>
      <c r="R380" s="192"/>
      <c r="S380" s="192"/>
      <c r="T380" s="192"/>
      <c r="U380" s="192"/>
      <c r="V380" s="193"/>
      <c r="W380" s="193"/>
      <c r="X380" s="193"/>
      <c r="Y380" s="193"/>
      <c r="Z380" s="193"/>
      <c r="AA380" s="193"/>
      <c r="AB380" s="193"/>
      <c r="AC380" s="193"/>
      <c r="AD380" s="193"/>
      <c r="AE380" s="194"/>
      <c r="AF380" s="194"/>
      <c r="AG380" s="194"/>
      <c r="AH380" s="194"/>
      <c r="AI380" s="194"/>
      <c r="AJ380" s="194"/>
      <c r="AK380" s="194"/>
      <c r="AL380" s="194"/>
      <c r="AM380" s="194"/>
      <c r="AN380" s="194"/>
      <c r="AO380" s="194"/>
      <c r="AP380" s="194"/>
      <c r="AQ380" s="194"/>
      <c r="AR380" s="194"/>
      <c r="AS380" s="194"/>
    </row>
    <row r="381" spans="1:45" ht="12.75">
      <c r="A381" s="186">
        <v>45809</v>
      </c>
      <c r="B381" s="186">
        <v>46173</v>
      </c>
      <c r="C381" s="187" t="s">
        <v>13</v>
      </c>
      <c r="D381" s="6" t="s">
        <v>14</v>
      </c>
      <c r="E381" s="19" t="s">
        <v>35</v>
      </c>
      <c r="F381" s="7" t="s">
        <v>15</v>
      </c>
      <c r="G381" s="189" t="s">
        <v>1213</v>
      </c>
      <c r="H381" s="190">
        <v>628117586</v>
      </c>
      <c r="I381" s="190" t="s">
        <v>1214</v>
      </c>
      <c r="J381" s="189" t="s">
        <v>1215</v>
      </c>
      <c r="K381" s="189" t="s">
        <v>1216</v>
      </c>
      <c r="L381" s="190">
        <v>628117586</v>
      </c>
      <c r="M381" s="191"/>
      <c r="N381" s="192"/>
      <c r="O381" s="192"/>
      <c r="P381" s="192"/>
      <c r="Q381" s="192"/>
      <c r="R381" s="192"/>
      <c r="S381" s="192"/>
      <c r="T381" s="192"/>
      <c r="U381" s="192"/>
      <c r="V381" s="193"/>
      <c r="W381" s="193"/>
      <c r="X381" s="193"/>
      <c r="Y381" s="193"/>
      <c r="Z381" s="193"/>
      <c r="AA381" s="193"/>
      <c r="AB381" s="193"/>
      <c r="AC381" s="193"/>
      <c r="AD381" s="193"/>
      <c r="AE381" s="194"/>
      <c r="AF381" s="194"/>
      <c r="AG381" s="194"/>
      <c r="AH381" s="194"/>
      <c r="AI381" s="194"/>
      <c r="AJ381" s="194"/>
      <c r="AK381" s="194"/>
      <c r="AL381" s="194"/>
      <c r="AM381" s="194"/>
      <c r="AN381" s="194"/>
      <c r="AO381" s="194"/>
      <c r="AP381" s="194"/>
      <c r="AQ381" s="194"/>
      <c r="AR381" s="194"/>
      <c r="AS381" s="194"/>
    </row>
    <row r="382" spans="1:45" ht="12.75">
      <c r="A382" s="186">
        <v>45809</v>
      </c>
      <c r="B382" s="186">
        <v>46173</v>
      </c>
      <c r="C382" s="187" t="s">
        <v>13</v>
      </c>
      <c r="D382" s="6" t="s">
        <v>14</v>
      </c>
      <c r="E382" s="19" t="s">
        <v>35</v>
      </c>
      <c r="F382" s="7" t="s">
        <v>15</v>
      </c>
      <c r="G382" s="189" t="s">
        <v>1217</v>
      </c>
      <c r="H382" s="190">
        <v>652449055</v>
      </c>
      <c r="I382" s="190" t="s">
        <v>1218</v>
      </c>
      <c r="J382" s="189" t="s">
        <v>1219</v>
      </c>
      <c r="K382" s="189" t="s">
        <v>1217</v>
      </c>
      <c r="L382" s="190">
        <v>652449055</v>
      </c>
      <c r="M382" s="191"/>
      <c r="N382" s="192"/>
      <c r="O382" s="192"/>
      <c r="P382" s="192"/>
      <c r="Q382" s="192"/>
      <c r="R382" s="192"/>
      <c r="S382" s="192"/>
      <c r="T382" s="192"/>
      <c r="U382" s="192"/>
      <c r="V382" s="193"/>
      <c r="W382" s="193"/>
      <c r="X382" s="193"/>
      <c r="Y382" s="193"/>
      <c r="Z382" s="193"/>
      <c r="AA382" s="193"/>
      <c r="AB382" s="193"/>
      <c r="AC382" s="193"/>
      <c r="AD382" s="193"/>
      <c r="AE382" s="194"/>
      <c r="AF382" s="194"/>
      <c r="AG382" s="194"/>
      <c r="AH382" s="194"/>
      <c r="AI382" s="194"/>
      <c r="AJ382" s="194"/>
      <c r="AK382" s="194"/>
      <c r="AL382" s="194"/>
      <c r="AM382" s="194"/>
      <c r="AN382" s="194"/>
      <c r="AO382" s="194"/>
      <c r="AP382" s="194"/>
      <c r="AQ382" s="194"/>
      <c r="AR382" s="194"/>
      <c r="AS382" s="194"/>
    </row>
    <row r="383" spans="1:45" ht="12.75">
      <c r="A383" s="186">
        <v>45809</v>
      </c>
      <c r="B383" s="186">
        <v>46173</v>
      </c>
      <c r="C383" s="187" t="s">
        <v>13</v>
      </c>
      <c r="D383" s="6" t="s">
        <v>14</v>
      </c>
      <c r="E383" s="19" t="s">
        <v>35</v>
      </c>
      <c r="F383" s="7" t="s">
        <v>15</v>
      </c>
      <c r="G383" s="189" t="s">
        <v>1220</v>
      </c>
      <c r="H383" s="190">
        <v>630037527</v>
      </c>
      <c r="I383" s="190" t="s">
        <v>1221</v>
      </c>
      <c r="J383" s="189" t="s">
        <v>1222</v>
      </c>
      <c r="K383" s="189" t="s">
        <v>1223</v>
      </c>
      <c r="L383" s="190">
        <v>630788562</v>
      </c>
      <c r="M383" s="191"/>
      <c r="N383" s="192"/>
      <c r="O383" s="192"/>
      <c r="P383" s="192"/>
      <c r="Q383" s="192"/>
      <c r="R383" s="192"/>
      <c r="S383" s="192"/>
      <c r="T383" s="192"/>
      <c r="U383" s="192"/>
      <c r="V383" s="193"/>
      <c r="W383" s="193"/>
      <c r="X383" s="193"/>
      <c r="Y383" s="193"/>
      <c r="Z383" s="193"/>
      <c r="AA383" s="193"/>
      <c r="AB383" s="193"/>
      <c r="AC383" s="193"/>
      <c r="AD383" s="193"/>
      <c r="AE383" s="194"/>
      <c r="AF383" s="194"/>
      <c r="AG383" s="194"/>
      <c r="AH383" s="194"/>
      <c r="AI383" s="194"/>
      <c r="AJ383" s="194"/>
      <c r="AK383" s="194"/>
      <c r="AL383" s="194"/>
      <c r="AM383" s="194"/>
      <c r="AN383" s="194"/>
      <c r="AO383" s="194"/>
      <c r="AP383" s="194"/>
      <c r="AQ383" s="194"/>
      <c r="AR383" s="194"/>
      <c r="AS383" s="194"/>
    </row>
    <row r="384" spans="1:45" ht="12.75">
      <c r="A384" s="186">
        <v>45809</v>
      </c>
      <c r="B384" s="186">
        <v>46173</v>
      </c>
      <c r="C384" s="187" t="s">
        <v>13</v>
      </c>
      <c r="D384" s="6" t="s">
        <v>14</v>
      </c>
      <c r="E384" s="19" t="s">
        <v>35</v>
      </c>
      <c r="F384" s="7" t="s">
        <v>15</v>
      </c>
      <c r="G384" s="189" t="s">
        <v>1224</v>
      </c>
      <c r="H384" s="190">
        <v>677908588</v>
      </c>
      <c r="I384" s="190" t="s">
        <v>1225</v>
      </c>
      <c r="J384" s="189" t="s">
        <v>1226</v>
      </c>
      <c r="K384" s="189" t="s">
        <v>1227</v>
      </c>
      <c r="L384" s="190">
        <v>928374026</v>
      </c>
      <c r="M384" s="191"/>
      <c r="N384" s="192"/>
      <c r="O384" s="192"/>
      <c r="P384" s="192"/>
      <c r="Q384" s="192"/>
      <c r="R384" s="192"/>
      <c r="S384" s="192"/>
      <c r="T384" s="192"/>
      <c r="U384" s="192"/>
      <c r="V384" s="193"/>
      <c r="W384" s="193"/>
      <c r="X384" s="193"/>
      <c r="Y384" s="193"/>
      <c r="Z384" s="193"/>
      <c r="AA384" s="193"/>
      <c r="AB384" s="193"/>
      <c r="AC384" s="193"/>
      <c r="AD384" s="193"/>
      <c r="AE384" s="194"/>
      <c r="AF384" s="194"/>
      <c r="AG384" s="194"/>
      <c r="AH384" s="194"/>
      <c r="AI384" s="194"/>
      <c r="AJ384" s="194"/>
      <c r="AK384" s="194"/>
      <c r="AL384" s="194"/>
      <c r="AM384" s="194"/>
      <c r="AN384" s="194"/>
      <c r="AO384" s="194"/>
      <c r="AP384" s="194"/>
      <c r="AQ384" s="194"/>
      <c r="AR384" s="194"/>
      <c r="AS384" s="194"/>
    </row>
    <row r="385" spans="1:45" ht="12.75">
      <c r="A385" s="186">
        <v>45809</v>
      </c>
      <c r="B385" s="186">
        <v>46173</v>
      </c>
      <c r="C385" s="187" t="s">
        <v>13</v>
      </c>
      <c r="D385" s="6" t="s">
        <v>14</v>
      </c>
      <c r="E385" s="19" t="s">
        <v>35</v>
      </c>
      <c r="F385" s="7" t="s">
        <v>15</v>
      </c>
      <c r="G385" s="189" t="s">
        <v>1228</v>
      </c>
      <c r="H385" s="190">
        <v>617270102</v>
      </c>
      <c r="I385" s="190" t="s">
        <v>1229</v>
      </c>
      <c r="J385" s="189" t="s">
        <v>1230</v>
      </c>
      <c r="K385" s="189" t="s">
        <v>1228</v>
      </c>
      <c r="L385" s="190">
        <v>617270102</v>
      </c>
      <c r="M385" s="191"/>
      <c r="N385" s="192"/>
      <c r="O385" s="192"/>
      <c r="P385" s="192"/>
      <c r="Q385" s="192"/>
      <c r="R385" s="192"/>
      <c r="S385" s="192"/>
      <c r="T385" s="192"/>
      <c r="U385" s="192"/>
      <c r="V385" s="193"/>
      <c r="W385" s="193"/>
      <c r="X385" s="193"/>
      <c r="Y385" s="193"/>
      <c r="Z385" s="193"/>
      <c r="AA385" s="193"/>
      <c r="AB385" s="193"/>
      <c r="AC385" s="193"/>
      <c r="AD385" s="193"/>
      <c r="AE385" s="194"/>
      <c r="AF385" s="194"/>
      <c r="AG385" s="194"/>
      <c r="AH385" s="194"/>
      <c r="AI385" s="194"/>
      <c r="AJ385" s="194"/>
      <c r="AK385" s="194"/>
      <c r="AL385" s="194"/>
      <c r="AM385" s="194"/>
      <c r="AN385" s="194"/>
      <c r="AO385" s="194"/>
      <c r="AP385" s="194"/>
      <c r="AQ385" s="194"/>
      <c r="AR385" s="194"/>
      <c r="AS385" s="194"/>
    </row>
    <row r="386" spans="1:45" ht="12.75">
      <c r="A386" s="186">
        <v>45809</v>
      </c>
      <c r="B386" s="186">
        <v>46173</v>
      </c>
      <c r="C386" s="187" t="s">
        <v>13</v>
      </c>
      <c r="D386" s="6" t="s">
        <v>14</v>
      </c>
      <c r="E386" s="19" t="s">
        <v>35</v>
      </c>
      <c r="F386" s="7" t="s">
        <v>15</v>
      </c>
      <c r="G386" s="189" t="s">
        <v>1231</v>
      </c>
      <c r="H386" s="190">
        <v>644532623</v>
      </c>
      <c r="I386" s="190" t="s">
        <v>1232</v>
      </c>
      <c r="J386" s="189" t="s">
        <v>1233</v>
      </c>
      <c r="K386" s="189" t="s">
        <v>1231</v>
      </c>
      <c r="L386" s="190">
        <v>644532623</v>
      </c>
      <c r="M386" s="191"/>
      <c r="N386" s="192"/>
      <c r="O386" s="192"/>
      <c r="P386" s="192"/>
      <c r="Q386" s="192"/>
      <c r="R386" s="192"/>
      <c r="S386" s="192"/>
      <c r="T386" s="192"/>
      <c r="U386" s="192"/>
      <c r="V386" s="193"/>
      <c r="W386" s="193"/>
      <c r="X386" s="193"/>
      <c r="Y386" s="193"/>
      <c r="Z386" s="193"/>
      <c r="AA386" s="193"/>
      <c r="AB386" s="193"/>
      <c r="AC386" s="193"/>
      <c r="AD386" s="193"/>
      <c r="AE386" s="194"/>
      <c r="AF386" s="194"/>
      <c r="AG386" s="194"/>
      <c r="AH386" s="194"/>
      <c r="AI386" s="194"/>
      <c r="AJ386" s="194"/>
      <c r="AK386" s="194"/>
      <c r="AL386" s="194"/>
      <c r="AM386" s="194"/>
      <c r="AN386" s="194"/>
      <c r="AO386" s="194"/>
      <c r="AP386" s="194"/>
      <c r="AQ386" s="194"/>
      <c r="AR386" s="194"/>
      <c r="AS386" s="194"/>
    </row>
    <row r="387" spans="1:45" ht="12.75">
      <c r="A387" s="186">
        <v>45809</v>
      </c>
      <c r="B387" s="186">
        <v>46173</v>
      </c>
      <c r="C387" s="187" t="s">
        <v>13</v>
      </c>
      <c r="D387" s="6" t="s">
        <v>14</v>
      </c>
      <c r="E387" s="19" t="s">
        <v>35</v>
      </c>
      <c r="F387" s="7" t="s">
        <v>15</v>
      </c>
      <c r="G387" s="189" t="s">
        <v>1234</v>
      </c>
      <c r="H387" s="190">
        <v>641530434</v>
      </c>
      <c r="I387" s="190" t="s">
        <v>1235</v>
      </c>
      <c r="J387" s="189" t="s">
        <v>1236</v>
      </c>
      <c r="K387" s="189" t="s">
        <v>1234</v>
      </c>
      <c r="L387" s="190">
        <v>641530434</v>
      </c>
      <c r="M387" s="191"/>
      <c r="N387" s="192"/>
      <c r="O387" s="192"/>
      <c r="P387" s="192"/>
      <c r="Q387" s="192"/>
      <c r="R387" s="192"/>
      <c r="S387" s="192"/>
      <c r="T387" s="192"/>
      <c r="U387" s="192"/>
      <c r="V387" s="193"/>
      <c r="W387" s="193"/>
      <c r="X387" s="193"/>
      <c r="Y387" s="193"/>
      <c r="Z387" s="193"/>
      <c r="AA387" s="193"/>
      <c r="AB387" s="193"/>
      <c r="AC387" s="193"/>
      <c r="AD387" s="193"/>
      <c r="AE387" s="194"/>
      <c r="AF387" s="194"/>
      <c r="AG387" s="194"/>
      <c r="AH387" s="194"/>
      <c r="AI387" s="194"/>
      <c r="AJ387" s="194"/>
      <c r="AK387" s="194"/>
      <c r="AL387" s="194"/>
      <c r="AM387" s="194"/>
      <c r="AN387" s="194"/>
      <c r="AO387" s="194"/>
      <c r="AP387" s="194"/>
      <c r="AQ387" s="194"/>
      <c r="AR387" s="194"/>
      <c r="AS387" s="194"/>
    </row>
    <row r="388" spans="1:45" ht="12.75">
      <c r="A388" s="186">
        <v>45809</v>
      </c>
      <c r="B388" s="186">
        <v>46173</v>
      </c>
      <c r="C388" s="187" t="s">
        <v>13</v>
      </c>
      <c r="D388" s="6" t="s">
        <v>14</v>
      </c>
      <c r="E388" s="187" t="s">
        <v>15</v>
      </c>
      <c r="F388" s="7" t="s">
        <v>15</v>
      </c>
      <c r="G388" s="189" t="s">
        <v>1237</v>
      </c>
      <c r="H388" s="190">
        <v>604380565</v>
      </c>
      <c r="I388" s="190" t="s">
        <v>1238</v>
      </c>
      <c r="J388" s="189" t="s">
        <v>1239</v>
      </c>
      <c r="K388" s="189" t="s">
        <v>1237</v>
      </c>
      <c r="L388" s="190">
        <v>604380565</v>
      </c>
      <c r="M388" s="191"/>
      <c r="N388" s="192"/>
      <c r="O388" s="192"/>
      <c r="P388" s="192"/>
      <c r="Q388" s="192"/>
      <c r="R388" s="192"/>
      <c r="S388" s="192"/>
      <c r="T388" s="192"/>
      <c r="U388" s="192"/>
      <c r="V388" s="193"/>
      <c r="W388" s="193"/>
      <c r="X388" s="193"/>
      <c r="Y388" s="193"/>
      <c r="Z388" s="193"/>
      <c r="AA388" s="193"/>
      <c r="AB388" s="193"/>
      <c r="AC388" s="193"/>
      <c r="AD388" s="193"/>
      <c r="AE388" s="194"/>
      <c r="AF388" s="194"/>
      <c r="AG388" s="194"/>
      <c r="AH388" s="194"/>
      <c r="AI388" s="194"/>
      <c r="AJ388" s="194"/>
      <c r="AK388" s="194"/>
      <c r="AL388" s="194"/>
      <c r="AM388" s="194"/>
      <c r="AN388" s="194"/>
      <c r="AO388" s="194"/>
      <c r="AP388" s="194"/>
      <c r="AQ388" s="194"/>
      <c r="AR388" s="194"/>
      <c r="AS388" s="194"/>
    </row>
    <row r="389" spans="1:45" ht="12.75">
      <c r="A389" s="186">
        <v>45809</v>
      </c>
      <c r="B389" s="186">
        <v>46173</v>
      </c>
      <c r="C389" s="187" t="s">
        <v>13</v>
      </c>
      <c r="D389" s="6" t="s">
        <v>14</v>
      </c>
      <c r="E389" s="19" t="s">
        <v>35</v>
      </c>
      <c r="F389" s="7" t="s">
        <v>15</v>
      </c>
      <c r="G389" s="189" t="s">
        <v>1240</v>
      </c>
      <c r="H389" s="190">
        <v>628804989</v>
      </c>
      <c r="I389" s="190" t="s">
        <v>1241</v>
      </c>
      <c r="J389" s="189" t="s">
        <v>1242</v>
      </c>
      <c r="K389" s="189" t="s">
        <v>1240</v>
      </c>
      <c r="L389" s="190">
        <v>628804989</v>
      </c>
      <c r="M389" s="191" t="s">
        <v>1243</v>
      </c>
      <c r="N389" s="192"/>
      <c r="O389" s="192"/>
      <c r="P389" s="192"/>
      <c r="Q389" s="192"/>
      <c r="R389" s="192"/>
      <c r="S389" s="192"/>
      <c r="T389" s="192"/>
      <c r="U389" s="192"/>
      <c r="V389" s="193"/>
      <c r="W389" s="193"/>
      <c r="X389" s="193"/>
      <c r="Y389" s="193"/>
      <c r="Z389" s="193"/>
      <c r="AA389" s="193"/>
      <c r="AB389" s="193"/>
      <c r="AC389" s="193"/>
      <c r="AD389" s="193"/>
      <c r="AE389" s="194"/>
      <c r="AF389" s="194"/>
      <c r="AG389" s="194"/>
      <c r="AH389" s="194"/>
      <c r="AI389" s="194"/>
      <c r="AJ389" s="194"/>
      <c r="AK389" s="194"/>
      <c r="AL389" s="194"/>
      <c r="AM389" s="194"/>
      <c r="AN389" s="194"/>
      <c r="AO389" s="194"/>
      <c r="AP389" s="194"/>
      <c r="AQ389" s="194"/>
      <c r="AR389" s="194"/>
      <c r="AS389" s="194"/>
    </row>
    <row r="390" spans="1:45" ht="12.75">
      <c r="A390" s="186">
        <v>45809</v>
      </c>
      <c r="B390" s="186">
        <v>46173</v>
      </c>
      <c r="C390" s="187" t="s">
        <v>13</v>
      </c>
      <c r="D390" s="6" t="s">
        <v>14</v>
      </c>
      <c r="E390" s="187" t="s">
        <v>15</v>
      </c>
      <c r="F390" s="7" t="s">
        <v>15</v>
      </c>
      <c r="G390" s="189" t="s">
        <v>1244</v>
      </c>
      <c r="H390" s="190">
        <f>5511995268764</f>
        <v>5511995268764</v>
      </c>
      <c r="I390" s="190" t="s">
        <v>1245</v>
      </c>
      <c r="J390" s="189" t="s">
        <v>1244</v>
      </c>
      <c r="K390" s="189" t="s">
        <v>1244</v>
      </c>
      <c r="L390" s="190">
        <f>5511995268764</f>
        <v>5511995268764</v>
      </c>
      <c r="M390" s="191"/>
      <c r="N390" s="192"/>
      <c r="O390" s="192"/>
      <c r="P390" s="192"/>
      <c r="Q390" s="192"/>
      <c r="R390" s="192"/>
      <c r="S390" s="192"/>
      <c r="T390" s="192"/>
      <c r="U390" s="192"/>
      <c r="V390" s="193"/>
      <c r="W390" s="193"/>
      <c r="X390" s="193"/>
      <c r="Y390" s="193"/>
      <c r="Z390" s="193"/>
      <c r="AA390" s="193"/>
      <c r="AB390" s="193"/>
      <c r="AC390" s="193"/>
      <c r="AD390" s="193"/>
      <c r="AE390" s="194"/>
      <c r="AF390" s="194"/>
      <c r="AG390" s="194"/>
      <c r="AH390" s="194"/>
      <c r="AI390" s="194"/>
      <c r="AJ390" s="194"/>
      <c r="AK390" s="194"/>
      <c r="AL390" s="194"/>
      <c r="AM390" s="194"/>
      <c r="AN390" s="194"/>
      <c r="AO390" s="194"/>
      <c r="AP390" s="194"/>
      <c r="AQ390" s="194"/>
      <c r="AR390" s="194"/>
      <c r="AS390" s="194"/>
    </row>
    <row r="391" spans="1:45" ht="12.75">
      <c r="A391" s="197"/>
      <c r="B391" s="197"/>
      <c r="C391" s="1"/>
      <c r="D391" s="197"/>
      <c r="E391" s="1"/>
      <c r="F391" s="1"/>
      <c r="G391" s="1"/>
      <c r="H391" s="1"/>
      <c r="I391" s="1"/>
      <c r="J391" s="1"/>
      <c r="K391" s="1"/>
      <c r="L391" s="1"/>
      <c r="M391" s="198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</row>
    <row r="392" spans="1:45" ht="12.75">
      <c r="A392" s="197"/>
      <c r="B392" s="197"/>
      <c r="C392" s="1"/>
      <c r="D392" s="197"/>
      <c r="E392" s="1"/>
      <c r="F392" s="1"/>
      <c r="G392" s="1"/>
      <c r="H392" s="1"/>
      <c r="I392" s="1"/>
      <c r="J392" s="1"/>
      <c r="K392" s="1"/>
      <c r="L392" s="1"/>
      <c r="M392" s="198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</row>
    <row r="393" spans="1:45" ht="12.75">
      <c r="A393" s="197"/>
      <c r="B393" s="197"/>
      <c r="C393" s="1"/>
      <c r="D393" s="197"/>
      <c r="E393" s="1"/>
      <c r="F393" s="1"/>
      <c r="G393" s="1"/>
      <c r="H393" s="1"/>
      <c r="I393" s="1"/>
      <c r="J393" s="1"/>
      <c r="K393" s="1"/>
      <c r="L393" s="1"/>
      <c r="M393" s="198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</row>
    <row r="394" spans="1:45" ht="12.75">
      <c r="A394" s="197"/>
      <c r="B394" s="197"/>
      <c r="C394" s="1"/>
      <c r="D394" s="197"/>
      <c r="E394" s="1"/>
      <c r="F394" s="1"/>
      <c r="G394" s="1"/>
      <c r="H394" s="1"/>
      <c r="I394" s="1"/>
      <c r="J394" s="1"/>
      <c r="K394" s="1"/>
      <c r="L394" s="1"/>
      <c r="M394" s="198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</row>
    <row r="395" spans="1:45" ht="12.75">
      <c r="A395" s="197"/>
      <c r="B395" s="197"/>
      <c r="C395" s="1"/>
      <c r="D395" s="197"/>
      <c r="E395" s="1"/>
      <c r="F395" s="1"/>
      <c r="G395" s="1"/>
      <c r="H395" s="1"/>
      <c r="I395" s="1"/>
      <c r="J395" s="1"/>
      <c r="K395" s="1"/>
      <c r="L395" s="1"/>
      <c r="M395" s="198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</row>
    <row r="396" spans="1:45" ht="12.75">
      <c r="A396" s="197"/>
      <c r="B396" s="197"/>
      <c r="C396" s="1"/>
      <c r="D396" s="197"/>
      <c r="E396" s="1"/>
      <c r="F396" s="1"/>
      <c r="G396" s="1"/>
      <c r="H396" s="1"/>
      <c r="I396" s="1"/>
      <c r="J396" s="1"/>
      <c r="K396" s="1"/>
      <c r="L396" s="1"/>
      <c r="M396" s="198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</row>
    <row r="397" spans="1:45" ht="12.75">
      <c r="A397" s="197"/>
      <c r="B397" s="197"/>
      <c r="C397" s="1"/>
      <c r="D397" s="197"/>
      <c r="E397" s="1"/>
      <c r="F397" s="1"/>
      <c r="G397" s="1"/>
      <c r="H397" s="1"/>
      <c r="I397" s="1"/>
      <c r="J397" s="1"/>
      <c r="K397" s="1"/>
      <c r="L397" s="1"/>
      <c r="M397" s="198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</row>
    <row r="398" spans="1:45" ht="12.75">
      <c r="A398" s="197"/>
      <c r="B398" s="197"/>
      <c r="C398" s="1"/>
      <c r="D398" s="197"/>
      <c r="E398" s="1"/>
      <c r="F398" s="1"/>
      <c r="G398" s="1"/>
      <c r="H398" s="1"/>
      <c r="I398" s="1"/>
      <c r="J398" s="1"/>
      <c r="K398" s="1"/>
      <c r="L398" s="1"/>
      <c r="M398" s="198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</row>
    <row r="399" spans="1:45" ht="12.75">
      <c r="A399" s="197"/>
      <c r="B399" s="197"/>
      <c r="C399" s="1"/>
      <c r="D399" s="197"/>
      <c r="E399" s="1"/>
      <c r="F399" s="1"/>
      <c r="G399" s="1"/>
      <c r="H399" s="1"/>
      <c r="I399" s="1"/>
      <c r="J399" s="1"/>
      <c r="K399" s="1"/>
      <c r="L399" s="1"/>
      <c r="M399" s="198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 spans="1:45" ht="12.75">
      <c r="A400" s="197"/>
      <c r="B400" s="197"/>
      <c r="C400" s="1"/>
      <c r="D400" s="197"/>
      <c r="E400" s="1"/>
      <c r="F400" s="1"/>
      <c r="G400" s="1"/>
      <c r="H400" s="1"/>
      <c r="I400" s="1"/>
      <c r="J400" s="1"/>
      <c r="K400" s="1"/>
      <c r="L400" s="1"/>
      <c r="M400" s="198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 spans="1:45" ht="12.75">
      <c r="A401" s="197"/>
      <c r="B401" s="197"/>
      <c r="C401" s="1"/>
      <c r="D401" s="197"/>
      <c r="E401" s="1"/>
      <c r="F401" s="1"/>
      <c r="G401" s="1"/>
      <c r="H401" s="1"/>
      <c r="I401" s="1"/>
      <c r="J401" s="1"/>
      <c r="K401" s="1"/>
      <c r="L401" s="1"/>
      <c r="M401" s="198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 spans="1:45" ht="12.75">
      <c r="A402" s="197"/>
      <c r="B402" s="197"/>
      <c r="C402" s="1"/>
      <c r="D402" s="197"/>
      <c r="E402" s="1"/>
      <c r="F402" s="1"/>
      <c r="G402" s="1"/>
      <c r="H402" s="1"/>
      <c r="I402" s="1"/>
      <c r="J402" s="1"/>
      <c r="K402" s="1"/>
      <c r="L402" s="1"/>
      <c r="M402" s="198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 spans="1:45" ht="12.75">
      <c r="A403" s="197"/>
      <c r="B403" s="197"/>
      <c r="C403" s="1"/>
      <c r="D403" s="197"/>
      <c r="E403" s="1"/>
      <c r="F403" s="1"/>
      <c r="G403" s="1"/>
      <c r="H403" s="1"/>
      <c r="I403" s="1"/>
      <c r="J403" s="1"/>
      <c r="K403" s="1"/>
      <c r="L403" s="1"/>
      <c r="M403" s="198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 spans="1:45" ht="12.75">
      <c r="A404" s="197"/>
      <c r="B404" s="197"/>
      <c r="C404" s="1"/>
      <c r="D404" s="197"/>
      <c r="E404" s="1"/>
      <c r="F404" s="1"/>
      <c r="G404" s="1"/>
      <c r="H404" s="1"/>
      <c r="I404" s="1"/>
      <c r="J404" s="1"/>
      <c r="K404" s="1"/>
      <c r="L404" s="1"/>
      <c r="M404" s="198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 spans="1:45" ht="12.75">
      <c r="A405" s="197"/>
      <c r="B405" s="197"/>
      <c r="C405" s="1"/>
      <c r="D405" s="197"/>
      <c r="E405" s="1"/>
      <c r="F405" s="1"/>
      <c r="G405" s="1"/>
      <c r="H405" s="1"/>
      <c r="I405" s="1"/>
      <c r="J405" s="1"/>
      <c r="K405" s="1"/>
      <c r="L405" s="1"/>
      <c r="M405" s="198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 spans="1:45" ht="12.75">
      <c r="A406" s="197"/>
      <c r="B406" s="197"/>
      <c r="C406" s="1"/>
      <c r="D406" s="197"/>
      <c r="E406" s="1"/>
      <c r="F406" s="1"/>
      <c r="G406" s="1"/>
      <c r="H406" s="1"/>
      <c r="I406" s="1"/>
      <c r="J406" s="1"/>
      <c r="K406" s="1"/>
      <c r="L406" s="1"/>
      <c r="M406" s="198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 spans="1:45" ht="12.75">
      <c r="A407" s="197"/>
      <c r="B407" s="197"/>
      <c r="C407" s="1"/>
      <c r="D407" s="197"/>
      <c r="E407" s="1"/>
      <c r="F407" s="1"/>
      <c r="G407" s="1"/>
      <c r="H407" s="1"/>
      <c r="I407" s="1"/>
      <c r="J407" s="1"/>
      <c r="K407" s="1"/>
      <c r="L407" s="1"/>
      <c r="M407" s="198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 spans="1:45" ht="12.75">
      <c r="A408" s="197"/>
      <c r="B408" s="197"/>
      <c r="C408" s="1"/>
      <c r="D408" s="197"/>
      <c r="E408" s="1"/>
      <c r="F408" s="1"/>
      <c r="G408" s="1"/>
      <c r="H408" s="1"/>
      <c r="I408" s="1"/>
      <c r="J408" s="1"/>
      <c r="K408" s="1"/>
      <c r="L408" s="1"/>
      <c r="M408" s="198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 spans="1:45" ht="12.75">
      <c r="A409" s="197"/>
      <c r="B409" s="197"/>
      <c r="C409" s="1"/>
      <c r="D409" s="197"/>
      <c r="E409" s="1"/>
      <c r="F409" s="1"/>
      <c r="G409" s="1"/>
      <c r="H409" s="1"/>
      <c r="I409" s="1"/>
      <c r="J409" s="1"/>
      <c r="K409" s="1"/>
      <c r="L409" s="1"/>
      <c r="M409" s="198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 spans="1:45" ht="12.75">
      <c r="A410" s="197"/>
      <c r="B410" s="197"/>
      <c r="C410" s="1"/>
      <c r="D410" s="197"/>
      <c r="E410" s="1"/>
      <c r="F410" s="1"/>
      <c r="G410" s="1"/>
      <c r="H410" s="1"/>
      <c r="I410" s="1"/>
      <c r="J410" s="1"/>
      <c r="K410" s="1"/>
      <c r="L410" s="1"/>
      <c r="M410" s="198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 spans="1:45" ht="12.75">
      <c r="A411" s="197"/>
      <c r="B411" s="197"/>
      <c r="C411" s="1"/>
      <c r="D411" s="197"/>
      <c r="E411" s="1"/>
      <c r="F411" s="1"/>
      <c r="G411" s="1"/>
      <c r="H411" s="1"/>
      <c r="I411" s="1"/>
      <c r="J411" s="1"/>
      <c r="K411" s="1"/>
      <c r="L411" s="1"/>
      <c r="M411" s="198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 spans="1:45" ht="12.75">
      <c r="A412" s="197"/>
      <c r="B412" s="197"/>
      <c r="C412" s="1"/>
      <c r="D412" s="197"/>
      <c r="E412" s="1"/>
      <c r="F412" s="1"/>
      <c r="G412" s="1"/>
      <c r="H412" s="1"/>
      <c r="I412" s="1"/>
      <c r="J412" s="1"/>
      <c r="K412" s="1"/>
      <c r="L412" s="1"/>
      <c r="M412" s="198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 spans="1:45" ht="12.75">
      <c r="A413" s="197"/>
      <c r="B413" s="197"/>
      <c r="C413" s="1"/>
      <c r="D413" s="197"/>
      <c r="E413" s="1"/>
      <c r="F413" s="1"/>
      <c r="G413" s="1"/>
      <c r="H413" s="1"/>
      <c r="I413" s="1"/>
      <c r="J413" s="1"/>
      <c r="K413" s="1"/>
      <c r="L413" s="1"/>
      <c r="M413" s="198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 spans="1:45" ht="12.75">
      <c r="A414" s="197"/>
      <c r="B414" s="197"/>
      <c r="C414" s="1"/>
      <c r="D414" s="197"/>
      <c r="E414" s="1"/>
      <c r="F414" s="1"/>
      <c r="G414" s="1"/>
      <c r="H414" s="1"/>
      <c r="I414" s="1"/>
      <c r="J414" s="1"/>
      <c r="K414" s="1"/>
      <c r="L414" s="1"/>
      <c r="M414" s="198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 spans="1:45" ht="12.75">
      <c r="A415" s="197"/>
      <c r="B415" s="197"/>
      <c r="C415" s="1"/>
      <c r="D415" s="197"/>
      <c r="E415" s="1"/>
      <c r="F415" s="1"/>
      <c r="G415" s="1"/>
      <c r="H415" s="1"/>
      <c r="I415" s="1"/>
      <c r="J415" s="1"/>
      <c r="K415" s="1"/>
      <c r="L415" s="1"/>
      <c r="M415" s="198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 spans="1:45" ht="12.75">
      <c r="A416" s="197"/>
      <c r="B416" s="197"/>
      <c r="C416" s="1"/>
      <c r="D416" s="197"/>
      <c r="E416" s="1"/>
      <c r="F416" s="1"/>
      <c r="G416" s="1"/>
      <c r="H416" s="1"/>
      <c r="I416" s="1"/>
      <c r="J416" s="1"/>
      <c r="K416" s="1"/>
      <c r="L416" s="1"/>
      <c r="M416" s="198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 spans="1:45" ht="12.75">
      <c r="A417" s="197"/>
      <c r="B417" s="197"/>
      <c r="C417" s="1"/>
      <c r="D417" s="197"/>
      <c r="E417" s="1"/>
      <c r="F417" s="1"/>
      <c r="G417" s="1"/>
      <c r="H417" s="1"/>
      <c r="I417" s="1"/>
      <c r="J417" s="1"/>
      <c r="K417" s="1"/>
      <c r="L417" s="1"/>
      <c r="M417" s="198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 spans="1:45" ht="12.75">
      <c r="A418" s="197"/>
      <c r="B418" s="197"/>
      <c r="C418" s="1"/>
      <c r="D418" s="197"/>
      <c r="E418" s="1"/>
      <c r="F418" s="1"/>
      <c r="G418" s="1"/>
      <c r="H418" s="1"/>
      <c r="I418" s="1"/>
      <c r="J418" s="1"/>
      <c r="K418" s="1"/>
      <c r="L418" s="1"/>
      <c r="M418" s="198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 spans="1:45" ht="12.75">
      <c r="A419" s="197"/>
      <c r="B419" s="197"/>
      <c r="C419" s="1"/>
      <c r="D419" s="197"/>
      <c r="E419" s="1"/>
      <c r="F419" s="1"/>
      <c r="G419" s="1"/>
      <c r="H419" s="1"/>
      <c r="I419" s="1"/>
      <c r="J419" s="1"/>
      <c r="K419" s="1"/>
      <c r="L419" s="1"/>
      <c r="M419" s="198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 spans="1:45" ht="12.75">
      <c r="A420" s="197"/>
      <c r="B420" s="197"/>
      <c r="C420" s="1"/>
      <c r="D420" s="197"/>
      <c r="E420" s="1"/>
      <c r="F420" s="1"/>
      <c r="G420" s="1"/>
      <c r="H420" s="1"/>
      <c r="I420" s="1"/>
      <c r="J420" s="1"/>
      <c r="K420" s="1"/>
      <c r="L420" s="1"/>
      <c r="M420" s="198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 spans="1:45" ht="12.75">
      <c r="A421" s="197"/>
      <c r="B421" s="197"/>
      <c r="C421" s="1"/>
      <c r="D421" s="197"/>
      <c r="E421" s="1"/>
      <c r="F421" s="1"/>
      <c r="G421" s="1"/>
      <c r="H421" s="1"/>
      <c r="I421" s="1"/>
      <c r="J421" s="1"/>
      <c r="K421" s="1"/>
      <c r="L421" s="1"/>
      <c r="M421" s="198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 spans="1:45" ht="12.75">
      <c r="A422" s="197"/>
      <c r="B422" s="197"/>
      <c r="C422" s="1"/>
      <c r="D422" s="197"/>
      <c r="E422" s="1"/>
      <c r="F422" s="1"/>
      <c r="G422" s="1"/>
      <c r="H422" s="1"/>
      <c r="I422" s="1"/>
      <c r="J422" s="1"/>
      <c r="K422" s="1"/>
      <c r="L422" s="1"/>
      <c r="M422" s="198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 spans="1:45" ht="12.75">
      <c r="A423" s="197"/>
      <c r="B423" s="197"/>
      <c r="C423" s="1"/>
      <c r="D423" s="197"/>
      <c r="E423" s="1"/>
      <c r="F423" s="1"/>
      <c r="G423" s="1"/>
      <c r="H423" s="1"/>
      <c r="I423" s="1"/>
      <c r="J423" s="1"/>
      <c r="K423" s="1"/>
      <c r="L423" s="1"/>
      <c r="M423" s="198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 spans="1:45" ht="12.75">
      <c r="A424" s="197"/>
      <c r="B424" s="197"/>
      <c r="C424" s="1"/>
      <c r="D424" s="197"/>
      <c r="E424" s="1"/>
      <c r="F424" s="1"/>
      <c r="G424" s="1"/>
      <c r="H424" s="1"/>
      <c r="I424" s="1"/>
      <c r="J424" s="1"/>
      <c r="K424" s="1"/>
      <c r="L424" s="1"/>
      <c r="M424" s="198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 spans="1:45" ht="12.75">
      <c r="A425" s="197"/>
      <c r="B425" s="197"/>
      <c r="C425" s="1"/>
      <c r="D425" s="197"/>
      <c r="E425" s="1"/>
      <c r="F425" s="1"/>
      <c r="G425" s="1"/>
      <c r="H425" s="1"/>
      <c r="I425" s="1"/>
      <c r="J425" s="1"/>
      <c r="K425" s="1"/>
      <c r="L425" s="1"/>
      <c r="M425" s="198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 spans="1:45" ht="12.75">
      <c r="A426" s="197"/>
      <c r="B426" s="197"/>
      <c r="C426" s="1"/>
      <c r="D426" s="197"/>
      <c r="E426" s="1"/>
      <c r="F426" s="1"/>
      <c r="G426" s="1"/>
      <c r="H426" s="1"/>
      <c r="I426" s="1"/>
      <c r="J426" s="1"/>
      <c r="K426" s="1"/>
      <c r="L426" s="1"/>
      <c r="M426" s="198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 spans="1:45" ht="12.75">
      <c r="A427" s="197"/>
      <c r="B427" s="197"/>
      <c r="C427" s="1"/>
      <c r="D427" s="197"/>
      <c r="E427" s="1"/>
      <c r="F427" s="1"/>
      <c r="G427" s="1"/>
      <c r="H427" s="1"/>
      <c r="I427" s="1"/>
      <c r="J427" s="1"/>
      <c r="K427" s="1"/>
      <c r="L427" s="1"/>
      <c r="M427" s="198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 spans="1:45" ht="12.75">
      <c r="A428" s="197"/>
      <c r="B428" s="197"/>
      <c r="C428" s="1"/>
      <c r="D428" s="197"/>
      <c r="E428" s="1"/>
      <c r="F428" s="1"/>
      <c r="G428" s="1"/>
      <c r="H428" s="1"/>
      <c r="I428" s="1"/>
      <c r="J428" s="1"/>
      <c r="K428" s="1"/>
      <c r="L428" s="1"/>
      <c r="M428" s="198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 spans="1:45" ht="12.75">
      <c r="A429" s="197"/>
      <c r="B429" s="197"/>
      <c r="C429" s="1"/>
      <c r="D429" s="197"/>
      <c r="E429" s="1"/>
      <c r="F429" s="1"/>
      <c r="G429" s="1"/>
      <c r="H429" s="1"/>
      <c r="I429" s="1"/>
      <c r="J429" s="1"/>
      <c r="K429" s="1"/>
      <c r="L429" s="1"/>
      <c r="M429" s="198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 spans="1:45" ht="12.75">
      <c r="A430" s="197"/>
      <c r="B430" s="197"/>
      <c r="C430" s="1"/>
      <c r="D430" s="197"/>
      <c r="E430" s="1"/>
      <c r="F430" s="1"/>
      <c r="G430" s="1"/>
      <c r="H430" s="1"/>
      <c r="I430" s="1"/>
      <c r="J430" s="1"/>
      <c r="K430" s="1"/>
      <c r="L430" s="1"/>
      <c r="M430" s="198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 spans="1:45" ht="12.75">
      <c r="A431" s="197"/>
      <c r="B431" s="197"/>
      <c r="C431" s="1"/>
      <c r="D431" s="197"/>
      <c r="E431" s="1"/>
      <c r="F431" s="1"/>
      <c r="G431" s="1"/>
      <c r="H431" s="1"/>
      <c r="I431" s="1"/>
      <c r="J431" s="1"/>
      <c r="K431" s="1"/>
      <c r="L431" s="1"/>
      <c r="M431" s="198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 spans="1:45" ht="12.75">
      <c r="A432" s="197"/>
      <c r="B432" s="197"/>
      <c r="C432" s="1"/>
      <c r="D432" s="197"/>
      <c r="E432" s="1"/>
      <c r="F432" s="1"/>
      <c r="G432" s="1"/>
      <c r="H432" s="1"/>
      <c r="I432" s="1"/>
      <c r="J432" s="1"/>
      <c r="K432" s="1"/>
      <c r="L432" s="1"/>
      <c r="M432" s="198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 spans="1:45" ht="12.75">
      <c r="A433" s="197"/>
      <c r="B433" s="197"/>
      <c r="C433" s="1"/>
      <c r="D433" s="197"/>
      <c r="E433" s="1"/>
      <c r="F433" s="1"/>
      <c r="G433" s="1"/>
      <c r="H433" s="1"/>
      <c r="I433" s="1"/>
      <c r="J433" s="1"/>
      <c r="K433" s="1"/>
      <c r="L433" s="1"/>
      <c r="M433" s="198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 spans="1:45" ht="12.75">
      <c r="A434" s="197"/>
      <c r="B434" s="197"/>
      <c r="C434" s="1"/>
      <c r="D434" s="197"/>
      <c r="E434" s="1"/>
      <c r="F434" s="1"/>
      <c r="G434" s="1"/>
      <c r="H434" s="1"/>
      <c r="I434" s="1"/>
      <c r="J434" s="1"/>
      <c r="K434" s="1"/>
      <c r="L434" s="1"/>
      <c r="M434" s="198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 spans="1:45" ht="12.75">
      <c r="A435" s="197"/>
      <c r="B435" s="197"/>
      <c r="C435" s="1"/>
      <c r="D435" s="197"/>
      <c r="E435" s="1"/>
      <c r="F435" s="1"/>
      <c r="G435" s="1"/>
      <c r="H435" s="1"/>
      <c r="I435" s="1"/>
      <c r="J435" s="1"/>
      <c r="K435" s="1"/>
      <c r="L435" s="1"/>
      <c r="M435" s="198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 spans="1:45" ht="12.75">
      <c r="A436" s="197"/>
      <c r="B436" s="197"/>
      <c r="C436" s="1"/>
      <c r="D436" s="197"/>
      <c r="E436" s="1"/>
      <c r="F436" s="1"/>
      <c r="G436" s="1"/>
      <c r="H436" s="1"/>
      <c r="I436" s="1"/>
      <c r="J436" s="1"/>
      <c r="K436" s="1"/>
      <c r="L436" s="1"/>
      <c r="M436" s="198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 spans="1:45" ht="12.75">
      <c r="A437" s="197"/>
      <c r="B437" s="197"/>
      <c r="C437" s="1"/>
      <c r="D437" s="197"/>
      <c r="E437" s="1"/>
      <c r="F437" s="1"/>
      <c r="G437" s="1"/>
      <c r="H437" s="1"/>
      <c r="I437" s="1"/>
      <c r="J437" s="1"/>
      <c r="K437" s="1"/>
      <c r="L437" s="1"/>
      <c r="M437" s="198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 spans="1:45" ht="12.75">
      <c r="A438" s="197"/>
      <c r="B438" s="197"/>
      <c r="C438" s="1"/>
      <c r="D438" s="197"/>
      <c r="E438" s="1"/>
      <c r="F438" s="1"/>
      <c r="G438" s="1"/>
      <c r="H438" s="1"/>
      <c r="I438" s="1"/>
      <c r="J438" s="1"/>
      <c r="K438" s="1"/>
      <c r="L438" s="1"/>
      <c r="M438" s="198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 spans="1:45" ht="12.75">
      <c r="A439" s="197"/>
      <c r="B439" s="197"/>
      <c r="C439" s="1"/>
      <c r="D439" s="197"/>
      <c r="E439" s="1"/>
      <c r="F439" s="1"/>
      <c r="G439" s="1"/>
      <c r="H439" s="1"/>
      <c r="I439" s="1"/>
      <c r="J439" s="1"/>
      <c r="K439" s="1"/>
      <c r="L439" s="1"/>
      <c r="M439" s="198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 spans="1:45" ht="12.75">
      <c r="A440" s="197"/>
      <c r="B440" s="197"/>
      <c r="C440" s="1"/>
      <c r="D440" s="197"/>
      <c r="E440" s="1"/>
      <c r="F440" s="1"/>
      <c r="G440" s="1"/>
      <c r="H440" s="1"/>
      <c r="I440" s="1"/>
      <c r="J440" s="1"/>
      <c r="K440" s="1"/>
      <c r="L440" s="1"/>
      <c r="M440" s="198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 spans="1:45" ht="12.75">
      <c r="A441" s="197"/>
      <c r="B441" s="197"/>
      <c r="C441" s="1"/>
      <c r="D441" s="197"/>
      <c r="E441" s="1"/>
      <c r="F441" s="1"/>
      <c r="G441" s="1"/>
      <c r="H441" s="1"/>
      <c r="I441" s="1"/>
      <c r="J441" s="1"/>
      <c r="K441" s="1"/>
      <c r="L441" s="1"/>
      <c r="M441" s="198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 spans="1:45" ht="12.75">
      <c r="A442" s="197"/>
      <c r="B442" s="197"/>
      <c r="C442" s="1"/>
      <c r="D442" s="197"/>
      <c r="E442" s="1"/>
      <c r="F442" s="1"/>
      <c r="G442" s="1"/>
      <c r="H442" s="1"/>
      <c r="I442" s="1"/>
      <c r="J442" s="1"/>
      <c r="K442" s="1"/>
      <c r="L442" s="1"/>
      <c r="M442" s="198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 spans="1:45" ht="12.75">
      <c r="A443" s="197"/>
      <c r="B443" s="197"/>
      <c r="C443" s="1"/>
      <c r="D443" s="197"/>
      <c r="E443" s="1"/>
      <c r="F443" s="1"/>
      <c r="G443" s="1"/>
      <c r="H443" s="1"/>
      <c r="I443" s="1"/>
      <c r="J443" s="1"/>
      <c r="K443" s="1"/>
      <c r="L443" s="1"/>
      <c r="M443" s="198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 spans="1:45" ht="12.75">
      <c r="A444" s="197"/>
      <c r="B444" s="197"/>
      <c r="C444" s="1"/>
      <c r="D444" s="197"/>
      <c r="E444" s="1"/>
      <c r="F444" s="1"/>
      <c r="G444" s="1"/>
      <c r="H444" s="1"/>
      <c r="I444" s="1"/>
      <c r="J444" s="1"/>
      <c r="K444" s="1"/>
      <c r="L444" s="1"/>
      <c r="M444" s="198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 spans="1:45" ht="12.75">
      <c r="A445" s="197"/>
      <c r="B445" s="197"/>
      <c r="C445" s="1"/>
      <c r="D445" s="197"/>
      <c r="E445" s="1"/>
      <c r="F445" s="1"/>
      <c r="G445" s="1"/>
      <c r="H445" s="1"/>
      <c r="I445" s="1"/>
      <c r="J445" s="1"/>
      <c r="K445" s="1"/>
      <c r="L445" s="1"/>
      <c r="M445" s="198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 spans="1:45" ht="12.75">
      <c r="A446" s="197"/>
      <c r="B446" s="197"/>
      <c r="C446" s="1"/>
      <c r="D446" s="197"/>
      <c r="E446" s="1"/>
      <c r="F446" s="1"/>
      <c r="G446" s="1"/>
      <c r="H446" s="1"/>
      <c r="I446" s="1"/>
      <c r="J446" s="1"/>
      <c r="K446" s="1"/>
      <c r="L446" s="1"/>
      <c r="M446" s="198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 spans="1:45" ht="12.75">
      <c r="A447" s="197"/>
      <c r="B447" s="197"/>
      <c r="C447" s="1"/>
      <c r="D447" s="197"/>
      <c r="E447" s="1"/>
      <c r="F447" s="1"/>
      <c r="G447" s="1"/>
      <c r="H447" s="1"/>
      <c r="I447" s="1"/>
      <c r="J447" s="1"/>
      <c r="K447" s="1"/>
      <c r="L447" s="1"/>
      <c r="M447" s="198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 spans="1:45" ht="12.75">
      <c r="A448" s="197"/>
      <c r="B448" s="197"/>
      <c r="C448" s="1"/>
      <c r="D448" s="197"/>
      <c r="E448" s="1"/>
      <c r="F448" s="1"/>
      <c r="G448" s="1"/>
      <c r="H448" s="1"/>
      <c r="I448" s="1"/>
      <c r="J448" s="1"/>
      <c r="K448" s="1"/>
      <c r="L448" s="1"/>
      <c r="M448" s="198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 spans="1:45" ht="12.75">
      <c r="A449" s="197"/>
      <c r="B449" s="197"/>
      <c r="C449" s="1"/>
      <c r="D449" s="197"/>
      <c r="E449" s="1"/>
      <c r="F449" s="1"/>
      <c r="G449" s="1"/>
      <c r="H449" s="1"/>
      <c r="I449" s="1"/>
      <c r="J449" s="1"/>
      <c r="K449" s="1"/>
      <c r="L449" s="1"/>
      <c r="M449" s="198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 spans="1:45" ht="12.75">
      <c r="A450" s="197"/>
      <c r="B450" s="197"/>
      <c r="C450" s="1"/>
      <c r="D450" s="197"/>
      <c r="E450" s="1"/>
      <c r="F450" s="1"/>
      <c r="G450" s="1"/>
      <c r="H450" s="1"/>
      <c r="I450" s="1"/>
      <c r="J450" s="1"/>
      <c r="K450" s="1"/>
      <c r="L450" s="1"/>
      <c r="M450" s="198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 spans="1:45" ht="12.75">
      <c r="A451" s="197"/>
      <c r="B451" s="197"/>
      <c r="C451" s="1"/>
      <c r="D451" s="197"/>
      <c r="E451" s="1"/>
      <c r="F451" s="1"/>
      <c r="G451" s="1"/>
      <c r="H451" s="1"/>
      <c r="I451" s="1"/>
      <c r="J451" s="1"/>
      <c r="K451" s="1"/>
      <c r="L451" s="1"/>
      <c r="M451" s="198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 spans="1:45" ht="12.75">
      <c r="A452" s="197"/>
      <c r="B452" s="197"/>
      <c r="C452" s="1"/>
      <c r="D452" s="197"/>
      <c r="E452" s="1"/>
      <c r="F452" s="1"/>
      <c r="G452" s="1"/>
      <c r="H452" s="1"/>
      <c r="I452" s="1"/>
      <c r="J452" s="1"/>
      <c r="K452" s="1"/>
      <c r="L452" s="1"/>
      <c r="M452" s="198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 spans="1:45" ht="12.75">
      <c r="A453" s="197"/>
      <c r="B453" s="197"/>
      <c r="C453" s="1"/>
      <c r="D453" s="197"/>
      <c r="E453" s="1"/>
      <c r="F453" s="1"/>
      <c r="G453" s="1"/>
      <c r="H453" s="1"/>
      <c r="I453" s="1"/>
      <c r="J453" s="1"/>
      <c r="K453" s="1"/>
      <c r="L453" s="1"/>
      <c r="M453" s="198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 spans="1:45" ht="12.75">
      <c r="A454" s="197"/>
      <c r="B454" s="197"/>
      <c r="C454" s="1"/>
      <c r="D454" s="197"/>
      <c r="E454" s="1"/>
      <c r="F454" s="1"/>
      <c r="G454" s="1"/>
      <c r="H454" s="1"/>
      <c r="I454" s="1"/>
      <c r="J454" s="1"/>
      <c r="K454" s="1"/>
      <c r="L454" s="1"/>
      <c r="M454" s="198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 spans="1:45" ht="12.75">
      <c r="A455" s="197"/>
      <c r="B455" s="197"/>
      <c r="C455" s="1"/>
      <c r="D455" s="197"/>
      <c r="E455" s="1"/>
      <c r="F455" s="1"/>
      <c r="G455" s="1"/>
      <c r="H455" s="1"/>
      <c r="I455" s="1"/>
      <c r="J455" s="1"/>
      <c r="K455" s="1"/>
      <c r="L455" s="1"/>
      <c r="M455" s="198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  <row r="456" spans="1:45" ht="12.75">
      <c r="A456" s="197"/>
      <c r="B456" s="197"/>
      <c r="C456" s="1"/>
      <c r="D456" s="197"/>
      <c r="E456" s="1"/>
      <c r="F456" s="1"/>
      <c r="G456" s="1"/>
      <c r="H456" s="1"/>
      <c r="I456" s="1"/>
      <c r="J456" s="1"/>
      <c r="K456" s="1"/>
      <c r="L456" s="1"/>
      <c r="M456" s="198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</row>
    <row r="457" spans="1:45" ht="12.75">
      <c r="A457" s="197"/>
      <c r="B457" s="197"/>
      <c r="C457" s="1"/>
      <c r="D457" s="197"/>
      <c r="E457" s="1"/>
      <c r="F457" s="1"/>
      <c r="G457" s="1"/>
      <c r="H457" s="1"/>
      <c r="I457" s="1"/>
      <c r="J457" s="1"/>
      <c r="K457" s="1"/>
      <c r="L457" s="1"/>
      <c r="M457" s="198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</row>
    <row r="458" spans="1:45" ht="12.75">
      <c r="A458" s="197"/>
      <c r="B458" s="197"/>
      <c r="C458" s="1"/>
      <c r="D458" s="197"/>
      <c r="E458" s="1"/>
      <c r="F458" s="1"/>
      <c r="G458" s="1"/>
      <c r="H458" s="1"/>
      <c r="I458" s="1"/>
      <c r="J458" s="1"/>
      <c r="K458" s="1"/>
      <c r="L458" s="1"/>
      <c r="M458" s="198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</row>
    <row r="459" spans="1:45" ht="12.75">
      <c r="A459" s="197"/>
      <c r="B459" s="197"/>
      <c r="C459" s="1"/>
      <c r="D459" s="197"/>
      <c r="E459" s="1"/>
      <c r="F459" s="1"/>
      <c r="G459" s="1"/>
      <c r="H459" s="1"/>
      <c r="I459" s="1"/>
      <c r="J459" s="1"/>
      <c r="K459" s="1"/>
      <c r="L459" s="1"/>
      <c r="M459" s="198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</row>
    <row r="460" spans="1:45" ht="12.75">
      <c r="A460" s="197"/>
      <c r="B460" s="197"/>
      <c r="C460" s="1"/>
      <c r="D460" s="197"/>
      <c r="E460" s="1"/>
      <c r="F460" s="1"/>
      <c r="G460" s="1"/>
      <c r="H460" s="1"/>
      <c r="I460" s="1"/>
      <c r="J460" s="1"/>
      <c r="K460" s="1"/>
      <c r="L460" s="1"/>
      <c r="M460" s="198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</row>
    <row r="461" spans="1:45" ht="12.75">
      <c r="A461" s="197"/>
      <c r="B461" s="197"/>
      <c r="C461" s="1"/>
      <c r="D461" s="197"/>
      <c r="E461" s="1"/>
      <c r="F461" s="1"/>
      <c r="G461" s="1"/>
      <c r="H461" s="1"/>
      <c r="I461" s="1"/>
      <c r="J461" s="1"/>
      <c r="K461" s="1"/>
      <c r="L461" s="1"/>
      <c r="M461" s="198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</row>
    <row r="462" spans="1:45" ht="12.75">
      <c r="A462" s="197"/>
      <c r="B462" s="197"/>
      <c r="C462" s="1"/>
      <c r="D462" s="197"/>
      <c r="E462" s="1"/>
      <c r="F462" s="1"/>
      <c r="G462" s="1"/>
      <c r="H462" s="1"/>
      <c r="I462" s="1"/>
      <c r="J462" s="1"/>
      <c r="K462" s="1"/>
      <c r="L462" s="1"/>
      <c r="M462" s="198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</row>
    <row r="463" spans="1:45" ht="12.75">
      <c r="A463" s="197"/>
      <c r="B463" s="197"/>
      <c r="C463" s="1"/>
      <c r="D463" s="197"/>
      <c r="E463" s="1"/>
      <c r="F463" s="1"/>
      <c r="G463" s="1"/>
      <c r="H463" s="1"/>
      <c r="I463" s="1"/>
      <c r="J463" s="1"/>
      <c r="K463" s="1"/>
      <c r="L463" s="1"/>
      <c r="M463" s="198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</row>
    <row r="464" spans="1:45" ht="12.75">
      <c r="A464" s="197"/>
      <c r="B464" s="197"/>
      <c r="C464" s="1"/>
      <c r="D464" s="197"/>
      <c r="E464" s="1"/>
      <c r="F464" s="1"/>
      <c r="G464" s="1"/>
      <c r="H464" s="1"/>
      <c r="I464" s="1"/>
      <c r="J464" s="1"/>
      <c r="K464" s="1"/>
      <c r="L464" s="1"/>
      <c r="M464" s="198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</row>
    <row r="465" spans="1:45" ht="12.75">
      <c r="A465" s="197"/>
      <c r="B465" s="197"/>
      <c r="C465" s="1"/>
      <c r="D465" s="197"/>
      <c r="E465" s="1"/>
      <c r="F465" s="1"/>
      <c r="G465" s="1"/>
      <c r="H465" s="1"/>
      <c r="I465" s="1"/>
      <c r="J465" s="1"/>
      <c r="K465" s="1"/>
      <c r="L465" s="1"/>
      <c r="M465" s="198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</row>
    <row r="466" spans="1:45" ht="12.75">
      <c r="A466" s="197"/>
      <c r="B466" s="197"/>
      <c r="C466" s="1"/>
      <c r="D466" s="197"/>
      <c r="E466" s="1"/>
      <c r="F466" s="1"/>
      <c r="G466" s="1"/>
      <c r="H466" s="1"/>
      <c r="I466" s="1"/>
      <c r="J466" s="1"/>
      <c r="K466" s="1"/>
      <c r="L466" s="1"/>
      <c r="M466" s="198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</row>
    <row r="467" spans="1:45" ht="12.75">
      <c r="A467" s="197"/>
      <c r="B467" s="197"/>
      <c r="C467" s="1"/>
      <c r="D467" s="197"/>
      <c r="E467" s="1"/>
      <c r="F467" s="1"/>
      <c r="G467" s="1"/>
      <c r="H467" s="1"/>
      <c r="I467" s="1"/>
      <c r="J467" s="1"/>
      <c r="K467" s="1"/>
      <c r="L467" s="1"/>
      <c r="M467" s="198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</row>
    <row r="468" spans="1:45" ht="12.75">
      <c r="A468" s="197"/>
      <c r="B468" s="197"/>
      <c r="C468" s="1"/>
      <c r="D468" s="197"/>
      <c r="E468" s="1"/>
      <c r="F468" s="1"/>
      <c r="G468" s="1"/>
      <c r="H468" s="1"/>
      <c r="I468" s="1"/>
      <c r="J468" s="1"/>
      <c r="K468" s="1"/>
      <c r="L468" s="1"/>
      <c r="M468" s="198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</row>
    <row r="469" spans="1:45" ht="12.75">
      <c r="A469" s="197"/>
      <c r="B469" s="197"/>
      <c r="C469" s="1"/>
      <c r="D469" s="197"/>
      <c r="E469" s="1"/>
      <c r="F469" s="1"/>
      <c r="G469" s="1"/>
      <c r="H469" s="1"/>
      <c r="I469" s="1"/>
      <c r="J469" s="1"/>
      <c r="K469" s="1"/>
      <c r="L469" s="1"/>
      <c r="M469" s="198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</row>
    <row r="470" spans="1:45" ht="12.75">
      <c r="A470" s="197"/>
      <c r="B470" s="197"/>
      <c r="C470" s="1"/>
      <c r="D470" s="197"/>
      <c r="E470" s="1"/>
      <c r="F470" s="1"/>
      <c r="G470" s="1"/>
      <c r="H470" s="1"/>
      <c r="I470" s="1"/>
      <c r="J470" s="1"/>
      <c r="K470" s="1"/>
      <c r="L470" s="1"/>
      <c r="M470" s="198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</row>
    <row r="471" spans="1:45" ht="12.75">
      <c r="A471" s="197"/>
      <c r="B471" s="197"/>
      <c r="C471" s="1"/>
      <c r="D471" s="197"/>
      <c r="E471" s="1"/>
      <c r="F471" s="1"/>
      <c r="G471" s="1"/>
      <c r="H471" s="1"/>
      <c r="I471" s="1"/>
      <c r="J471" s="1"/>
      <c r="K471" s="1"/>
      <c r="L471" s="1"/>
      <c r="M471" s="198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</row>
    <row r="472" spans="1:45" ht="12.75">
      <c r="A472" s="197"/>
      <c r="B472" s="197"/>
      <c r="C472" s="1"/>
      <c r="D472" s="197"/>
      <c r="E472" s="1"/>
      <c r="F472" s="1"/>
      <c r="G472" s="1"/>
      <c r="H472" s="1"/>
      <c r="I472" s="1"/>
      <c r="J472" s="1"/>
      <c r="K472" s="1"/>
      <c r="L472" s="1"/>
      <c r="M472" s="198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</row>
    <row r="473" spans="1:45" ht="12.75">
      <c r="A473" s="197"/>
      <c r="B473" s="197"/>
      <c r="C473" s="1"/>
      <c r="D473" s="197"/>
      <c r="E473" s="1"/>
      <c r="F473" s="1"/>
      <c r="G473" s="1"/>
      <c r="H473" s="1"/>
      <c r="I473" s="1"/>
      <c r="J473" s="1"/>
      <c r="K473" s="1"/>
      <c r="L473" s="1"/>
      <c r="M473" s="198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</row>
    <row r="474" spans="1:45" ht="12.75">
      <c r="A474" s="197"/>
      <c r="B474" s="197"/>
      <c r="C474" s="1"/>
      <c r="D474" s="197"/>
      <c r="E474" s="1"/>
      <c r="F474" s="1"/>
      <c r="G474" s="1"/>
      <c r="H474" s="1"/>
      <c r="I474" s="1"/>
      <c r="J474" s="1"/>
      <c r="K474" s="1"/>
      <c r="L474" s="1"/>
      <c r="M474" s="198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</row>
    <row r="475" spans="1:45" ht="12.75">
      <c r="A475" s="197"/>
      <c r="B475" s="197"/>
      <c r="C475" s="1"/>
      <c r="D475" s="197"/>
      <c r="E475" s="1"/>
      <c r="F475" s="1"/>
      <c r="G475" s="1"/>
      <c r="H475" s="1"/>
      <c r="I475" s="1"/>
      <c r="J475" s="1"/>
      <c r="K475" s="1"/>
      <c r="L475" s="1"/>
      <c r="M475" s="198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</row>
    <row r="476" spans="1:45" ht="12.75">
      <c r="A476" s="197"/>
      <c r="B476" s="197"/>
      <c r="C476" s="1"/>
      <c r="D476" s="197"/>
      <c r="E476" s="1"/>
      <c r="F476" s="1"/>
      <c r="G476" s="1"/>
      <c r="H476" s="1"/>
      <c r="I476" s="1"/>
      <c r="J476" s="1"/>
      <c r="K476" s="1"/>
      <c r="L476" s="1"/>
      <c r="M476" s="198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</row>
    <row r="477" spans="1:45" ht="12.75">
      <c r="A477" s="197"/>
      <c r="B477" s="197"/>
      <c r="C477" s="1"/>
      <c r="D477" s="197"/>
      <c r="E477" s="1"/>
      <c r="F477" s="1"/>
      <c r="G477" s="1"/>
      <c r="H477" s="1"/>
      <c r="I477" s="1"/>
      <c r="J477" s="1"/>
      <c r="K477" s="1"/>
      <c r="L477" s="1"/>
      <c r="M477" s="198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</row>
    <row r="478" spans="1:45" ht="12.75">
      <c r="A478" s="197"/>
      <c r="B478" s="197"/>
      <c r="C478" s="1"/>
      <c r="D478" s="197"/>
      <c r="E478" s="1"/>
      <c r="F478" s="1"/>
      <c r="G478" s="1"/>
      <c r="H478" s="1"/>
      <c r="I478" s="1"/>
      <c r="J478" s="1"/>
      <c r="K478" s="1"/>
      <c r="L478" s="1"/>
      <c r="M478" s="198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</row>
    <row r="479" spans="1:45" ht="12.75">
      <c r="A479" s="197"/>
      <c r="B479" s="197"/>
      <c r="C479" s="1"/>
      <c r="D479" s="197"/>
      <c r="E479" s="1"/>
      <c r="F479" s="1"/>
      <c r="G479" s="1"/>
      <c r="H479" s="1"/>
      <c r="I479" s="1"/>
      <c r="J479" s="1"/>
      <c r="K479" s="1"/>
      <c r="L479" s="1"/>
      <c r="M479" s="198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</row>
    <row r="480" spans="1:45" ht="12.75">
      <c r="A480" s="197"/>
      <c r="B480" s="197"/>
      <c r="C480" s="1"/>
      <c r="D480" s="197"/>
      <c r="E480" s="1"/>
      <c r="F480" s="1"/>
      <c r="G480" s="1"/>
      <c r="H480" s="1"/>
      <c r="I480" s="1"/>
      <c r="J480" s="1"/>
      <c r="K480" s="1"/>
      <c r="L480" s="1"/>
      <c r="M480" s="198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</row>
    <row r="481" spans="1:45" ht="12.75">
      <c r="A481" s="197"/>
      <c r="B481" s="197"/>
      <c r="C481" s="1"/>
      <c r="D481" s="197"/>
      <c r="E481" s="1"/>
      <c r="F481" s="1"/>
      <c r="G481" s="1"/>
      <c r="H481" s="1"/>
      <c r="I481" s="1"/>
      <c r="J481" s="1"/>
      <c r="K481" s="1"/>
      <c r="L481" s="1"/>
      <c r="M481" s="198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</row>
    <row r="482" spans="1:45" ht="12.75">
      <c r="A482" s="197"/>
      <c r="B482" s="197"/>
      <c r="C482" s="1"/>
      <c r="D482" s="197"/>
      <c r="E482" s="1"/>
      <c r="F482" s="1"/>
      <c r="G482" s="1"/>
      <c r="H482" s="1"/>
      <c r="I482" s="1"/>
      <c r="J482" s="1"/>
      <c r="K482" s="1"/>
      <c r="L482" s="1"/>
      <c r="M482" s="198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</row>
    <row r="483" spans="1:45" ht="12.75">
      <c r="A483" s="197"/>
      <c r="B483" s="197"/>
      <c r="C483" s="1"/>
      <c r="D483" s="197"/>
      <c r="E483" s="1"/>
      <c r="F483" s="1"/>
      <c r="G483" s="1"/>
      <c r="H483" s="1"/>
      <c r="I483" s="1"/>
      <c r="J483" s="1"/>
      <c r="K483" s="1"/>
      <c r="L483" s="1"/>
      <c r="M483" s="198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</row>
    <row r="484" spans="1:45" ht="12.75">
      <c r="A484" s="197"/>
      <c r="B484" s="197"/>
      <c r="C484" s="1"/>
      <c r="D484" s="197"/>
      <c r="E484" s="1"/>
      <c r="F484" s="1"/>
      <c r="G484" s="1"/>
      <c r="H484" s="1"/>
      <c r="I484" s="1"/>
      <c r="J484" s="1"/>
      <c r="K484" s="1"/>
      <c r="L484" s="1"/>
      <c r="M484" s="198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</row>
    <row r="485" spans="1:45" ht="12.75">
      <c r="A485" s="197"/>
      <c r="B485" s="197"/>
      <c r="C485" s="1"/>
      <c r="D485" s="197"/>
      <c r="E485" s="1"/>
      <c r="F485" s="1"/>
      <c r="G485" s="1"/>
      <c r="H485" s="1"/>
      <c r="I485" s="1"/>
      <c r="J485" s="1"/>
      <c r="K485" s="1"/>
      <c r="L485" s="1"/>
      <c r="M485" s="198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</row>
    <row r="486" spans="1:45" ht="12.75">
      <c r="A486" s="197"/>
      <c r="B486" s="197"/>
      <c r="C486" s="1"/>
      <c r="D486" s="197"/>
      <c r="E486" s="1"/>
      <c r="F486" s="1"/>
      <c r="G486" s="1"/>
      <c r="H486" s="1"/>
      <c r="I486" s="1"/>
      <c r="J486" s="1"/>
      <c r="K486" s="1"/>
      <c r="L486" s="1"/>
      <c r="M486" s="198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</row>
    <row r="487" spans="1:45" ht="12.75">
      <c r="A487" s="197"/>
      <c r="B487" s="197"/>
      <c r="C487" s="1"/>
      <c r="D487" s="197"/>
      <c r="E487" s="1"/>
      <c r="F487" s="1"/>
      <c r="G487" s="1"/>
      <c r="H487" s="1"/>
      <c r="I487" s="1"/>
      <c r="J487" s="1"/>
      <c r="K487" s="1"/>
      <c r="L487" s="1"/>
      <c r="M487" s="198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</row>
    <row r="488" spans="1:45" ht="12.75">
      <c r="A488" s="197"/>
      <c r="B488" s="197"/>
      <c r="C488" s="1"/>
      <c r="D488" s="197"/>
      <c r="E488" s="1"/>
      <c r="F488" s="1"/>
      <c r="G488" s="1"/>
      <c r="H488" s="1"/>
      <c r="I488" s="1"/>
      <c r="J488" s="1"/>
      <c r="K488" s="1"/>
      <c r="L488" s="1"/>
      <c r="M488" s="198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</row>
    <row r="489" spans="1:45" ht="12.75">
      <c r="A489" s="197"/>
      <c r="B489" s="197"/>
      <c r="C489" s="1"/>
      <c r="D489" s="197"/>
      <c r="E489" s="1"/>
      <c r="F489" s="1"/>
      <c r="G489" s="1"/>
      <c r="H489" s="1"/>
      <c r="I489" s="1"/>
      <c r="J489" s="1"/>
      <c r="K489" s="1"/>
      <c r="L489" s="1"/>
      <c r="M489" s="198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</row>
    <row r="490" spans="1:45" ht="12.75">
      <c r="A490" s="197"/>
      <c r="B490" s="197"/>
      <c r="C490" s="1"/>
      <c r="D490" s="197"/>
      <c r="E490" s="1"/>
      <c r="F490" s="1"/>
      <c r="G490" s="1"/>
      <c r="H490" s="1"/>
      <c r="I490" s="1"/>
      <c r="J490" s="1"/>
      <c r="K490" s="1"/>
      <c r="L490" s="1"/>
      <c r="M490" s="198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</row>
    <row r="491" spans="1:45" ht="12.75">
      <c r="A491" s="197"/>
      <c r="B491" s="197"/>
      <c r="C491" s="1"/>
      <c r="D491" s="197"/>
      <c r="E491" s="1"/>
      <c r="F491" s="1"/>
      <c r="G491" s="1"/>
      <c r="H491" s="1"/>
      <c r="I491" s="1"/>
      <c r="J491" s="1"/>
      <c r="K491" s="1"/>
      <c r="L491" s="1"/>
      <c r="M491" s="198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</row>
    <row r="492" spans="1:45" ht="12.75">
      <c r="A492" s="197"/>
      <c r="B492" s="197"/>
      <c r="C492" s="1"/>
      <c r="D492" s="197"/>
      <c r="E492" s="1"/>
      <c r="F492" s="1"/>
      <c r="G492" s="1"/>
      <c r="H492" s="1"/>
      <c r="I492" s="1"/>
      <c r="J492" s="1"/>
      <c r="K492" s="1"/>
      <c r="L492" s="1"/>
      <c r="M492" s="198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</row>
    <row r="493" spans="1:45" ht="12.75">
      <c r="A493" s="197"/>
      <c r="B493" s="197"/>
      <c r="C493" s="1"/>
      <c r="D493" s="197"/>
      <c r="E493" s="1"/>
      <c r="F493" s="1"/>
      <c r="G493" s="1"/>
      <c r="H493" s="1"/>
      <c r="I493" s="1"/>
      <c r="J493" s="1"/>
      <c r="K493" s="1"/>
      <c r="L493" s="1"/>
      <c r="M493" s="198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</row>
    <row r="494" spans="1:45" ht="12.75">
      <c r="A494" s="197"/>
      <c r="B494" s="197"/>
      <c r="C494" s="1"/>
      <c r="D494" s="197"/>
      <c r="E494" s="1"/>
      <c r="F494" s="1"/>
      <c r="G494" s="1"/>
      <c r="H494" s="1"/>
      <c r="I494" s="1"/>
      <c r="J494" s="1"/>
      <c r="K494" s="1"/>
      <c r="L494" s="1"/>
      <c r="M494" s="198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</row>
    <row r="495" spans="1:45" ht="12.75">
      <c r="A495" s="197"/>
      <c r="B495" s="197"/>
      <c r="C495" s="1"/>
      <c r="D495" s="197"/>
      <c r="E495" s="1"/>
      <c r="F495" s="1"/>
      <c r="G495" s="1"/>
      <c r="H495" s="1"/>
      <c r="I495" s="1"/>
      <c r="J495" s="1"/>
      <c r="K495" s="1"/>
      <c r="L495" s="1"/>
      <c r="M495" s="198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</row>
    <row r="496" spans="1:45" ht="12.75">
      <c r="A496" s="197"/>
      <c r="B496" s="197"/>
      <c r="C496" s="1"/>
      <c r="D496" s="197"/>
      <c r="E496" s="1"/>
      <c r="F496" s="1"/>
      <c r="G496" s="1"/>
      <c r="H496" s="1"/>
      <c r="I496" s="1"/>
      <c r="J496" s="1"/>
      <c r="K496" s="1"/>
      <c r="L496" s="1"/>
      <c r="M496" s="198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</row>
    <row r="497" spans="1:45" ht="12.75">
      <c r="A497" s="197"/>
      <c r="B497" s="197"/>
      <c r="C497" s="1"/>
      <c r="D497" s="197"/>
      <c r="E497" s="1"/>
      <c r="F497" s="1"/>
      <c r="G497" s="1"/>
      <c r="H497" s="1"/>
      <c r="I497" s="1"/>
      <c r="J497" s="1"/>
      <c r="K497" s="1"/>
      <c r="L497" s="1"/>
      <c r="M497" s="198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</row>
    <row r="498" spans="1:45" ht="12.75">
      <c r="A498" s="197"/>
      <c r="B498" s="197"/>
      <c r="C498" s="1"/>
      <c r="D498" s="197"/>
      <c r="E498" s="1"/>
      <c r="F498" s="1"/>
      <c r="G498" s="1"/>
      <c r="H498" s="1"/>
      <c r="I498" s="1"/>
      <c r="J498" s="1"/>
      <c r="K498" s="1"/>
      <c r="L498" s="1"/>
      <c r="M498" s="198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</row>
    <row r="499" spans="1:45" ht="12.75">
      <c r="A499" s="197"/>
      <c r="B499" s="197"/>
      <c r="C499" s="1"/>
      <c r="D499" s="197"/>
      <c r="E499" s="1"/>
      <c r="F499" s="1"/>
      <c r="G499" s="1"/>
      <c r="H499" s="1"/>
      <c r="I499" s="1"/>
      <c r="J499" s="1"/>
      <c r="K499" s="1"/>
      <c r="L499" s="1"/>
      <c r="M499" s="198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</row>
    <row r="500" spans="1:45" ht="12.75">
      <c r="A500" s="197"/>
      <c r="B500" s="197"/>
      <c r="C500" s="1"/>
      <c r="D500" s="197"/>
      <c r="E500" s="1"/>
      <c r="F500" s="1"/>
      <c r="G500" s="1"/>
      <c r="H500" s="1"/>
      <c r="I500" s="1"/>
      <c r="J500" s="1"/>
      <c r="K500" s="1"/>
      <c r="L500" s="1"/>
      <c r="M500" s="198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</row>
    <row r="501" spans="1:45" ht="12.75">
      <c r="A501" s="197"/>
      <c r="B501" s="197"/>
      <c r="C501" s="1"/>
      <c r="D501" s="197"/>
      <c r="E501" s="1"/>
      <c r="F501" s="1"/>
      <c r="G501" s="1"/>
      <c r="H501" s="1"/>
      <c r="I501" s="1"/>
      <c r="J501" s="1"/>
      <c r="K501" s="1"/>
      <c r="L501" s="1"/>
      <c r="M501" s="198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</row>
    <row r="502" spans="1:45" ht="12.75">
      <c r="A502" s="197"/>
      <c r="B502" s="197"/>
      <c r="C502" s="1"/>
      <c r="D502" s="197"/>
      <c r="E502" s="1"/>
      <c r="F502" s="1"/>
      <c r="G502" s="1"/>
      <c r="H502" s="1"/>
      <c r="I502" s="1"/>
      <c r="J502" s="1"/>
      <c r="K502" s="1"/>
      <c r="L502" s="1"/>
      <c r="M502" s="198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</row>
    <row r="503" spans="1:45" ht="12.75">
      <c r="A503" s="197"/>
      <c r="B503" s="197"/>
      <c r="C503" s="1"/>
      <c r="D503" s="197"/>
      <c r="E503" s="1"/>
      <c r="F503" s="1"/>
      <c r="G503" s="1"/>
      <c r="H503" s="1"/>
      <c r="I503" s="1"/>
      <c r="J503" s="1"/>
      <c r="K503" s="1"/>
      <c r="L503" s="1"/>
      <c r="M503" s="198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</row>
    <row r="504" spans="1:45" ht="12.75">
      <c r="A504" s="197"/>
      <c r="B504" s="197"/>
      <c r="C504" s="1"/>
      <c r="D504" s="197"/>
      <c r="E504" s="1"/>
      <c r="F504" s="1"/>
      <c r="G504" s="1"/>
      <c r="H504" s="1"/>
      <c r="I504" s="1"/>
      <c r="J504" s="1"/>
      <c r="K504" s="1"/>
      <c r="L504" s="1"/>
      <c r="M504" s="198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</row>
    <row r="505" spans="1:45" ht="12.75">
      <c r="A505" s="197"/>
      <c r="B505" s="197"/>
      <c r="C505" s="1"/>
      <c r="D505" s="197"/>
      <c r="E505" s="1"/>
      <c r="F505" s="1"/>
      <c r="G505" s="1"/>
      <c r="H505" s="1"/>
      <c r="I505" s="1"/>
      <c r="J505" s="1"/>
      <c r="K505" s="1"/>
      <c r="L505" s="1"/>
      <c r="M505" s="198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</row>
    <row r="506" spans="1:45" ht="12.75">
      <c r="A506" s="197"/>
      <c r="B506" s="197"/>
      <c r="C506" s="1"/>
      <c r="D506" s="197"/>
      <c r="E506" s="1"/>
      <c r="F506" s="1"/>
      <c r="G506" s="1"/>
      <c r="H506" s="1"/>
      <c r="I506" s="1"/>
      <c r="J506" s="1"/>
      <c r="K506" s="1"/>
      <c r="L506" s="1"/>
      <c r="M506" s="198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</row>
    <row r="507" spans="1:45" ht="12.75">
      <c r="A507" s="197"/>
      <c r="B507" s="197"/>
      <c r="C507" s="1"/>
      <c r="D507" s="197"/>
      <c r="E507" s="1"/>
      <c r="F507" s="1"/>
      <c r="G507" s="1"/>
      <c r="H507" s="1"/>
      <c r="I507" s="1"/>
      <c r="J507" s="1"/>
      <c r="K507" s="1"/>
      <c r="L507" s="1"/>
      <c r="M507" s="198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</row>
    <row r="508" spans="1:45" ht="12.75">
      <c r="A508" s="197"/>
      <c r="B508" s="197"/>
      <c r="C508" s="1"/>
      <c r="D508" s="197"/>
      <c r="E508" s="1"/>
      <c r="F508" s="1"/>
      <c r="G508" s="1"/>
      <c r="H508" s="1"/>
      <c r="I508" s="1"/>
      <c r="J508" s="1"/>
      <c r="K508" s="1"/>
      <c r="L508" s="1"/>
      <c r="M508" s="198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</row>
    <row r="509" spans="1:45" ht="12.75">
      <c r="A509" s="197"/>
      <c r="B509" s="197"/>
      <c r="C509" s="1"/>
      <c r="D509" s="197"/>
      <c r="E509" s="1"/>
      <c r="F509" s="1"/>
      <c r="G509" s="1"/>
      <c r="H509" s="1"/>
      <c r="I509" s="1"/>
      <c r="J509" s="1"/>
      <c r="K509" s="1"/>
      <c r="L509" s="1"/>
      <c r="M509" s="198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</row>
    <row r="510" spans="1:45" ht="12.75">
      <c r="A510" s="197"/>
      <c r="B510" s="197"/>
      <c r="C510" s="1"/>
      <c r="D510" s="197"/>
      <c r="E510" s="1"/>
      <c r="F510" s="1"/>
      <c r="G510" s="1"/>
      <c r="H510" s="1"/>
      <c r="I510" s="1"/>
      <c r="J510" s="1"/>
      <c r="K510" s="1"/>
      <c r="L510" s="1"/>
      <c r="M510" s="198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</row>
    <row r="511" spans="1:45" ht="12.75">
      <c r="A511" s="197"/>
      <c r="B511" s="197"/>
      <c r="C511" s="1"/>
      <c r="D511" s="197"/>
      <c r="E511" s="1"/>
      <c r="F511" s="1"/>
      <c r="G511" s="1"/>
      <c r="H511" s="1"/>
      <c r="I511" s="1"/>
      <c r="J511" s="1"/>
      <c r="K511" s="1"/>
      <c r="L511" s="1"/>
      <c r="M511" s="198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</row>
    <row r="512" spans="1:45" ht="12.75">
      <c r="A512" s="197"/>
      <c r="B512" s="197"/>
      <c r="C512" s="1"/>
      <c r="D512" s="197"/>
      <c r="E512" s="1"/>
      <c r="F512" s="1"/>
      <c r="G512" s="1"/>
      <c r="H512" s="1"/>
      <c r="I512" s="1"/>
      <c r="J512" s="1"/>
      <c r="K512" s="1"/>
      <c r="L512" s="1"/>
      <c r="M512" s="198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</row>
    <row r="513" spans="1:45" ht="12.75">
      <c r="A513" s="197"/>
      <c r="B513" s="197"/>
      <c r="C513" s="1"/>
      <c r="D513" s="197"/>
      <c r="E513" s="1"/>
      <c r="F513" s="1"/>
      <c r="G513" s="1"/>
      <c r="H513" s="1"/>
      <c r="I513" s="1"/>
      <c r="J513" s="1"/>
      <c r="K513" s="1"/>
      <c r="L513" s="1"/>
      <c r="M513" s="198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</row>
    <row r="514" spans="1:45" ht="12.75">
      <c r="A514" s="197"/>
      <c r="B514" s="197"/>
      <c r="C514" s="1"/>
      <c r="D514" s="197"/>
      <c r="E514" s="1"/>
      <c r="F514" s="1"/>
      <c r="G514" s="1"/>
      <c r="H514" s="1"/>
      <c r="I514" s="1"/>
      <c r="J514" s="1"/>
      <c r="K514" s="1"/>
      <c r="L514" s="1"/>
      <c r="M514" s="198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</row>
    <row r="515" spans="1:45" ht="12.75">
      <c r="A515" s="197"/>
      <c r="B515" s="197"/>
      <c r="C515" s="1"/>
      <c r="D515" s="197"/>
      <c r="E515" s="1"/>
      <c r="F515" s="1"/>
      <c r="G515" s="1"/>
      <c r="H515" s="1"/>
      <c r="I515" s="1"/>
      <c r="J515" s="1"/>
      <c r="K515" s="1"/>
      <c r="L515" s="1"/>
      <c r="M515" s="198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</row>
    <row r="516" spans="1:45" ht="12.75">
      <c r="A516" s="197"/>
      <c r="B516" s="197"/>
      <c r="C516" s="1"/>
      <c r="D516" s="197"/>
      <c r="E516" s="1"/>
      <c r="F516" s="1"/>
      <c r="G516" s="1"/>
      <c r="H516" s="1"/>
      <c r="I516" s="1"/>
      <c r="J516" s="1"/>
      <c r="K516" s="1"/>
      <c r="L516" s="1"/>
      <c r="M516" s="198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</row>
    <row r="517" spans="1:45" ht="12.75">
      <c r="A517" s="197"/>
      <c r="B517" s="197"/>
      <c r="C517" s="1"/>
      <c r="D517" s="197"/>
      <c r="E517" s="1"/>
      <c r="F517" s="1"/>
      <c r="G517" s="1"/>
      <c r="H517" s="1"/>
      <c r="I517" s="1"/>
      <c r="J517" s="1"/>
      <c r="K517" s="1"/>
      <c r="L517" s="1"/>
      <c r="M517" s="198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</row>
    <row r="518" spans="1:45" ht="12.75">
      <c r="A518" s="197"/>
      <c r="B518" s="197"/>
      <c r="C518" s="1"/>
      <c r="D518" s="197"/>
      <c r="E518" s="1"/>
      <c r="F518" s="1"/>
      <c r="G518" s="1"/>
      <c r="H518" s="1"/>
      <c r="I518" s="1"/>
      <c r="J518" s="1"/>
      <c r="K518" s="1"/>
      <c r="L518" s="1"/>
      <c r="M518" s="198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</row>
    <row r="519" spans="1:45" ht="12.75">
      <c r="A519" s="197"/>
      <c r="B519" s="197"/>
      <c r="C519" s="1"/>
      <c r="D519" s="197"/>
      <c r="E519" s="1"/>
      <c r="F519" s="1"/>
      <c r="G519" s="1"/>
      <c r="H519" s="1"/>
      <c r="I519" s="1"/>
      <c r="J519" s="1"/>
      <c r="K519" s="1"/>
      <c r="L519" s="1"/>
      <c r="M519" s="198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</row>
    <row r="520" spans="1:45" ht="12.75">
      <c r="A520" s="197"/>
      <c r="B520" s="197"/>
      <c r="C520" s="1"/>
      <c r="D520" s="197"/>
      <c r="E520" s="1"/>
      <c r="F520" s="1"/>
      <c r="G520" s="1"/>
      <c r="H520" s="1"/>
      <c r="I520" s="1"/>
      <c r="J520" s="1"/>
      <c r="K520" s="1"/>
      <c r="L520" s="1"/>
      <c r="M520" s="198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</row>
    <row r="521" spans="1:45" ht="12.75">
      <c r="A521" s="197"/>
      <c r="B521" s="197"/>
      <c r="C521" s="1"/>
      <c r="D521" s="197"/>
      <c r="E521" s="1"/>
      <c r="F521" s="1"/>
      <c r="G521" s="1"/>
      <c r="H521" s="1"/>
      <c r="I521" s="1"/>
      <c r="J521" s="1"/>
      <c r="K521" s="1"/>
      <c r="L521" s="1"/>
      <c r="M521" s="198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</row>
    <row r="522" spans="1:45" ht="12.75">
      <c r="A522" s="197"/>
      <c r="B522" s="197"/>
      <c r="C522" s="1"/>
      <c r="D522" s="197"/>
      <c r="E522" s="1"/>
      <c r="F522" s="1"/>
      <c r="G522" s="1"/>
      <c r="H522" s="1"/>
      <c r="I522" s="1"/>
      <c r="J522" s="1"/>
      <c r="K522" s="1"/>
      <c r="L522" s="1"/>
      <c r="M522" s="198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</row>
    <row r="523" spans="1:45" ht="12.75">
      <c r="A523" s="197"/>
      <c r="B523" s="197"/>
      <c r="C523" s="1"/>
      <c r="D523" s="197"/>
      <c r="E523" s="1"/>
      <c r="F523" s="1"/>
      <c r="G523" s="1"/>
      <c r="H523" s="1"/>
      <c r="I523" s="1"/>
      <c r="J523" s="1"/>
      <c r="K523" s="1"/>
      <c r="L523" s="1"/>
      <c r="M523" s="198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</row>
    <row r="524" spans="1:45" ht="12.75">
      <c r="A524" s="197"/>
      <c r="B524" s="197"/>
      <c r="C524" s="1"/>
      <c r="D524" s="197"/>
      <c r="E524" s="1"/>
      <c r="F524" s="1"/>
      <c r="G524" s="1"/>
      <c r="H524" s="1"/>
      <c r="I524" s="1"/>
      <c r="J524" s="1"/>
      <c r="K524" s="1"/>
      <c r="L524" s="1"/>
      <c r="M524" s="198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</row>
    <row r="525" spans="1:45" ht="12.75">
      <c r="A525" s="197"/>
      <c r="B525" s="197"/>
      <c r="C525" s="1"/>
      <c r="D525" s="197"/>
      <c r="E525" s="1"/>
      <c r="F525" s="1"/>
      <c r="G525" s="1"/>
      <c r="H525" s="1"/>
      <c r="I525" s="1"/>
      <c r="J525" s="1"/>
      <c r="K525" s="1"/>
      <c r="L525" s="1"/>
      <c r="M525" s="198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</row>
    <row r="526" spans="1:45" ht="12.75">
      <c r="A526" s="197"/>
      <c r="B526" s="197"/>
      <c r="C526" s="1"/>
      <c r="D526" s="197"/>
      <c r="E526" s="1"/>
      <c r="F526" s="1"/>
      <c r="G526" s="1"/>
      <c r="H526" s="1"/>
      <c r="I526" s="1"/>
      <c r="J526" s="1"/>
      <c r="K526" s="1"/>
      <c r="L526" s="1"/>
      <c r="M526" s="198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</row>
    <row r="527" spans="1:45" ht="12.75">
      <c r="A527" s="197"/>
      <c r="B527" s="197"/>
      <c r="C527" s="1"/>
      <c r="D527" s="197"/>
      <c r="E527" s="1"/>
      <c r="F527" s="1"/>
      <c r="G527" s="1"/>
      <c r="H527" s="1"/>
      <c r="I527" s="1"/>
      <c r="J527" s="1"/>
      <c r="K527" s="1"/>
      <c r="L527" s="1"/>
      <c r="M527" s="198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</row>
    <row r="528" spans="1:45" ht="12.75">
      <c r="A528" s="197"/>
      <c r="B528" s="197"/>
      <c r="C528" s="1"/>
      <c r="D528" s="197"/>
      <c r="E528" s="1"/>
      <c r="F528" s="1"/>
      <c r="G528" s="1"/>
      <c r="H528" s="1"/>
      <c r="I528" s="1"/>
      <c r="J528" s="1"/>
      <c r="K528" s="1"/>
      <c r="L528" s="1"/>
      <c r="M528" s="198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</row>
    <row r="529" spans="1:45" ht="12.75">
      <c r="A529" s="197"/>
      <c r="B529" s="197"/>
      <c r="C529" s="1"/>
      <c r="D529" s="197"/>
      <c r="E529" s="1"/>
      <c r="F529" s="1"/>
      <c r="G529" s="1"/>
      <c r="H529" s="1"/>
      <c r="I529" s="1"/>
      <c r="J529" s="1"/>
      <c r="K529" s="1"/>
      <c r="L529" s="1"/>
      <c r="M529" s="198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</row>
    <row r="530" spans="1:45" ht="12.75">
      <c r="A530" s="197"/>
      <c r="B530" s="197"/>
      <c r="C530" s="1"/>
      <c r="D530" s="197"/>
      <c r="E530" s="1"/>
      <c r="F530" s="1"/>
      <c r="G530" s="1"/>
      <c r="H530" s="1"/>
      <c r="I530" s="1"/>
      <c r="J530" s="1"/>
      <c r="K530" s="1"/>
      <c r="L530" s="1"/>
      <c r="M530" s="198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</row>
    <row r="531" spans="1:45" ht="12.75">
      <c r="A531" s="197"/>
      <c r="B531" s="197"/>
      <c r="C531" s="1"/>
      <c r="D531" s="197"/>
      <c r="E531" s="1"/>
      <c r="F531" s="1"/>
      <c r="G531" s="1"/>
      <c r="H531" s="1"/>
      <c r="I531" s="1"/>
      <c r="J531" s="1"/>
      <c r="K531" s="1"/>
      <c r="L531" s="1"/>
      <c r="M531" s="198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</row>
    <row r="532" spans="1:45" ht="12.75">
      <c r="A532" s="197"/>
      <c r="B532" s="197"/>
      <c r="C532" s="1"/>
      <c r="D532" s="197"/>
      <c r="E532" s="1"/>
      <c r="F532" s="1"/>
      <c r="G532" s="1"/>
      <c r="H532" s="1"/>
      <c r="I532" s="1"/>
      <c r="J532" s="1"/>
      <c r="K532" s="1"/>
      <c r="L532" s="1"/>
      <c r="M532" s="198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</row>
    <row r="533" spans="1:45" ht="12.75">
      <c r="A533" s="197"/>
      <c r="B533" s="197"/>
      <c r="C533" s="1"/>
      <c r="D533" s="197"/>
      <c r="E533" s="1"/>
      <c r="F533" s="1"/>
      <c r="G533" s="1"/>
      <c r="H533" s="1"/>
      <c r="I533" s="1"/>
      <c r="J533" s="1"/>
      <c r="K533" s="1"/>
      <c r="L533" s="1"/>
      <c r="M533" s="198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</row>
    <row r="534" spans="1:45" ht="12.75">
      <c r="A534" s="197"/>
      <c r="B534" s="197"/>
      <c r="C534" s="1"/>
      <c r="D534" s="197"/>
      <c r="E534" s="1"/>
      <c r="F534" s="1"/>
      <c r="G534" s="1"/>
      <c r="H534" s="1"/>
      <c r="I534" s="1"/>
      <c r="J534" s="1"/>
      <c r="K534" s="1"/>
      <c r="L534" s="1"/>
      <c r="M534" s="198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</row>
    <row r="535" spans="1:45" ht="12.75">
      <c r="A535" s="197"/>
      <c r="B535" s="197"/>
      <c r="C535" s="1"/>
      <c r="D535" s="197"/>
      <c r="E535" s="1"/>
      <c r="F535" s="1"/>
      <c r="G535" s="1"/>
      <c r="H535" s="1"/>
      <c r="I535" s="1"/>
      <c r="J535" s="1"/>
      <c r="K535" s="1"/>
      <c r="L535" s="1"/>
      <c r="M535" s="198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</row>
    <row r="536" spans="1:45" ht="12.75">
      <c r="A536" s="197"/>
      <c r="B536" s="197"/>
      <c r="C536" s="1"/>
      <c r="D536" s="197"/>
      <c r="E536" s="1"/>
      <c r="F536" s="1"/>
      <c r="G536" s="1"/>
      <c r="H536" s="1"/>
      <c r="I536" s="1"/>
      <c r="J536" s="1"/>
      <c r="K536" s="1"/>
      <c r="L536" s="1"/>
      <c r="M536" s="198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</row>
    <row r="537" spans="1:45" ht="12.75">
      <c r="A537" s="197"/>
      <c r="B537" s="197"/>
      <c r="C537" s="1"/>
      <c r="D537" s="197"/>
      <c r="E537" s="1"/>
      <c r="F537" s="1"/>
      <c r="G537" s="1"/>
      <c r="H537" s="1"/>
      <c r="I537" s="1"/>
      <c r="J537" s="1"/>
      <c r="K537" s="1"/>
      <c r="L537" s="1"/>
      <c r="M537" s="198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</row>
    <row r="538" spans="1:45" ht="12.75">
      <c r="A538" s="197"/>
      <c r="B538" s="197"/>
      <c r="C538" s="1"/>
      <c r="D538" s="197"/>
      <c r="E538" s="1"/>
      <c r="F538" s="1"/>
      <c r="G538" s="1"/>
      <c r="H538" s="1"/>
      <c r="I538" s="1"/>
      <c r="J538" s="1"/>
      <c r="K538" s="1"/>
      <c r="L538" s="1"/>
      <c r="M538" s="198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</row>
    <row r="539" spans="1:45" ht="12.75">
      <c r="A539" s="197"/>
      <c r="B539" s="197"/>
      <c r="C539" s="1"/>
      <c r="D539" s="197"/>
      <c r="E539" s="1"/>
      <c r="F539" s="1"/>
      <c r="G539" s="1"/>
      <c r="H539" s="1"/>
      <c r="I539" s="1"/>
      <c r="J539" s="1"/>
      <c r="K539" s="1"/>
      <c r="L539" s="1"/>
      <c r="M539" s="198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</row>
    <row r="540" spans="1:45" ht="12.75">
      <c r="A540" s="197"/>
      <c r="B540" s="197"/>
      <c r="C540" s="1"/>
      <c r="D540" s="197"/>
      <c r="E540" s="1"/>
      <c r="F540" s="1"/>
      <c r="G540" s="1"/>
      <c r="H540" s="1"/>
      <c r="I540" s="1"/>
      <c r="J540" s="1"/>
      <c r="K540" s="1"/>
      <c r="L540" s="1"/>
      <c r="M540" s="198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</row>
    <row r="541" spans="1:45" ht="12.75">
      <c r="A541" s="197"/>
      <c r="B541" s="197"/>
      <c r="C541" s="1"/>
      <c r="D541" s="197"/>
      <c r="E541" s="1"/>
      <c r="F541" s="1"/>
      <c r="G541" s="1"/>
      <c r="H541" s="1"/>
      <c r="I541" s="1"/>
      <c r="J541" s="1"/>
      <c r="K541" s="1"/>
      <c r="L541" s="1"/>
      <c r="M541" s="198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</row>
    <row r="542" spans="1:45" ht="12.75">
      <c r="A542" s="197"/>
      <c r="B542" s="197"/>
      <c r="C542" s="1"/>
      <c r="D542" s="197"/>
      <c r="E542" s="1"/>
      <c r="F542" s="1"/>
      <c r="G542" s="1"/>
      <c r="H542" s="1"/>
      <c r="I542" s="1"/>
      <c r="J542" s="1"/>
      <c r="K542" s="1"/>
      <c r="L542" s="1"/>
      <c r="M542" s="198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</row>
    <row r="543" spans="1:45" ht="12.75">
      <c r="A543" s="197"/>
      <c r="B543" s="197"/>
      <c r="C543" s="1"/>
      <c r="D543" s="197"/>
      <c r="E543" s="1"/>
      <c r="F543" s="1"/>
      <c r="G543" s="1"/>
      <c r="H543" s="1"/>
      <c r="I543" s="1"/>
      <c r="J543" s="1"/>
      <c r="K543" s="1"/>
      <c r="L543" s="1"/>
      <c r="M543" s="198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</row>
    <row r="544" spans="1:45" ht="12.75">
      <c r="A544" s="197"/>
      <c r="B544" s="197"/>
      <c r="C544" s="1"/>
      <c r="D544" s="197"/>
      <c r="E544" s="1"/>
      <c r="F544" s="1"/>
      <c r="G544" s="1"/>
      <c r="H544" s="1"/>
      <c r="I544" s="1"/>
      <c r="J544" s="1"/>
      <c r="K544" s="1"/>
      <c r="L544" s="1"/>
      <c r="M544" s="198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</row>
    <row r="545" spans="1:45" ht="12.75">
      <c r="A545" s="197"/>
      <c r="B545" s="197"/>
      <c r="C545" s="1"/>
      <c r="D545" s="197"/>
      <c r="E545" s="1"/>
      <c r="F545" s="1"/>
      <c r="G545" s="1"/>
      <c r="H545" s="1"/>
      <c r="I545" s="1"/>
      <c r="J545" s="1"/>
      <c r="K545" s="1"/>
      <c r="L545" s="1"/>
      <c r="M545" s="198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</row>
    <row r="546" spans="1:45" ht="12.75">
      <c r="A546" s="197"/>
      <c r="B546" s="197"/>
      <c r="C546" s="1"/>
      <c r="D546" s="197"/>
      <c r="E546" s="1"/>
      <c r="F546" s="1"/>
      <c r="G546" s="1"/>
      <c r="H546" s="1"/>
      <c r="I546" s="1"/>
      <c r="J546" s="1"/>
      <c r="K546" s="1"/>
      <c r="L546" s="1"/>
      <c r="M546" s="198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</row>
    <row r="547" spans="1:45" ht="12.75">
      <c r="A547" s="197"/>
      <c r="B547" s="197"/>
      <c r="C547" s="1"/>
      <c r="D547" s="197"/>
      <c r="E547" s="1"/>
      <c r="F547" s="1"/>
      <c r="G547" s="1"/>
      <c r="H547" s="1"/>
      <c r="I547" s="1"/>
      <c r="J547" s="1"/>
      <c r="K547" s="1"/>
      <c r="L547" s="1"/>
      <c r="M547" s="198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</row>
    <row r="548" spans="1:45" ht="12.75">
      <c r="A548" s="197"/>
      <c r="B548" s="197"/>
      <c r="C548" s="1"/>
      <c r="D548" s="197"/>
      <c r="E548" s="1"/>
      <c r="F548" s="1"/>
      <c r="G548" s="1"/>
      <c r="H548" s="1"/>
      <c r="I548" s="1"/>
      <c r="J548" s="1"/>
      <c r="K548" s="1"/>
      <c r="L548" s="1"/>
      <c r="M548" s="198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</row>
    <row r="549" spans="1:45" ht="12.75">
      <c r="A549" s="197"/>
      <c r="B549" s="197"/>
      <c r="C549" s="1"/>
      <c r="D549" s="197"/>
      <c r="E549" s="1"/>
      <c r="F549" s="1"/>
      <c r="G549" s="1"/>
      <c r="H549" s="1"/>
      <c r="I549" s="1"/>
      <c r="J549" s="1"/>
      <c r="K549" s="1"/>
      <c r="L549" s="1"/>
      <c r="M549" s="198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</row>
    <row r="550" spans="1:45" ht="12.75">
      <c r="A550" s="197"/>
      <c r="B550" s="197"/>
      <c r="C550" s="1"/>
      <c r="D550" s="197"/>
      <c r="E550" s="1"/>
      <c r="F550" s="1"/>
      <c r="G550" s="1"/>
      <c r="H550" s="1"/>
      <c r="I550" s="1"/>
      <c r="J550" s="1"/>
      <c r="K550" s="1"/>
      <c r="L550" s="1"/>
      <c r="M550" s="198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</row>
    <row r="551" spans="1:45" ht="12.75">
      <c r="A551" s="197"/>
      <c r="B551" s="197"/>
      <c r="C551" s="1"/>
      <c r="D551" s="197"/>
      <c r="E551" s="1"/>
      <c r="F551" s="1"/>
      <c r="G551" s="1"/>
      <c r="H551" s="1"/>
      <c r="I551" s="1"/>
      <c r="J551" s="1"/>
      <c r="K551" s="1"/>
      <c r="L551" s="1"/>
      <c r="M551" s="198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</row>
    <row r="552" spans="1:45" ht="12.75">
      <c r="A552" s="197"/>
      <c r="B552" s="197"/>
      <c r="C552" s="1"/>
      <c r="D552" s="197"/>
      <c r="E552" s="1"/>
      <c r="F552" s="1"/>
      <c r="G552" s="1"/>
      <c r="H552" s="1"/>
      <c r="I552" s="1"/>
      <c r="J552" s="1"/>
      <c r="K552" s="1"/>
      <c r="L552" s="1"/>
      <c r="M552" s="198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</row>
    <row r="553" spans="1:45" ht="12.75">
      <c r="A553" s="197"/>
      <c r="B553" s="197"/>
      <c r="C553" s="1"/>
      <c r="D553" s="197"/>
      <c r="E553" s="1"/>
      <c r="F553" s="1"/>
      <c r="G553" s="1"/>
      <c r="H553" s="1"/>
      <c r="I553" s="1"/>
      <c r="J553" s="1"/>
      <c r="K553" s="1"/>
      <c r="L553" s="1"/>
      <c r="M553" s="198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</row>
    <row r="554" spans="1:45" ht="12.75">
      <c r="A554" s="197"/>
      <c r="B554" s="197"/>
      <c r="C554" s="1"/>
      <c r="D554" s="197"/>
      <c r="E554" s="1"/>
      <c r="F554" s="1"/>
      <c r="G554" s="1"/>
      <c r="H554" s="1"/>
      <c r="I554" s="1"/>
      <c r="J554" s="1"/>
      <c r="K554" s="1"/>
      <c r="L554" s="1"/>
      <c r="M554" s="198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</row>
    <row r="555" spans="1:45" ht="12.75">
      <c r="A555" s="197"/>
      <c r="B555" s="197"/>
      <c r="C555" s="1"/>
      <c r="D555" s="197"/>
      <c r="E555" s="1"/>
      <c r="F555" s="1"/>
      <c r="G555" s="1"/>
      <c r="H555" s="1"/>
      <c r="I555" s="1"/>
      <c r="J555" s="1"/>
      <c r="K555" s="1"/>
      <c r="L555" s="1"/>
      <c r="M555" s="198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</row>
    <row r="556" spans="1:45" ht="12.75">
      <c r="A556" s="197"/>
      <c r="B556" s="197"/>
      <c r="C556" s="1"/>
      <c r="D556" s="197"/>
      <c r="E556" s="1"/>
      <c r="F556" s="1"/>
      <c r="G556" s="1"/>
      <c r="H556" s="1"/>
      <c r="I556" s="1"/>
      <c r="J556" s="1"/>
      <c r="K556" s="1"/>
      <c r="L556" s="1"/>
      <c r="M556" s="198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</row>
    <row r="557" spans="1:45" ht="12.75">
      <c r="A557" s="197"/>
      <c r="B557" s="197"/>
      <c r="C557" s="1"/>
      <c r="D557" s="197"/>
      <c r="E557" s="1"/>
      <c r="F557" s="1"/>
      <c r="G557" s="1"/>
      <c r="H557" s="1"/>
      <c r="I557" s="1"/>
      <c r="J557" s="1"/>
      <c r="K557" s="1"/>
      <c r="L557" s="1"/>
      <c r="M557" s="198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</row>
    <row r="558" spans="1:45" ht="12.75">
      <c r="A558" s="197"/>
      <c r="B558" s="197"/>
      <c r="C558" s="1"/>
      <c r="D558" s="197"/>
      <c r="E558" s="1"/>
      <c r="F558" s="1"/>
      <c r="G558" s="1"/>
      <c r="H558" s="1"/>
      <c r="I558" s="1"/>
      <c r="J558" s="1"/>
      <c r="K558" s="1"/>
      <c r="L558" s="1"/>
      <c r="M558" s="198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</row>
    <row r="559" spans="1:45" ht="12.75">
      <c r="A559" s="197"/>
      <c r="B559" s="197"/>
      <c r="C559" s="1"/>
      <c r="D559" s="197"/>
      <c r="E559" s="1"/>
      <c r="F559" s="1"/>
      <c r="G559" s="1"/>
      <c r="H559" s="1"/>
      <c r="I559" s="1"/>
      <c r="J559" s="1"/>
      <c r="K559" s="1"/>
      <c r="L559" s="1"/>
      <c r="M559" s="198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</row>
    <row r="560" spans="1:45" ht="12.75">
      <c r="A560" s="197"/>
      <c r="B560" s="197"/>
      <c r="C560" s="1"/>
      <c r="D560" s="197"/>
      <c r="E560" s="1"/>
      <c r="F560" s="1"/>
      <c r="G560" s="1"/>
      <c r="H560" s="1"/>
      <c r="I560" s="1"/>
      <c r="J560" s="1"/>
      <c r="K560" s="1"/>
      <c r="L560" s="1"/>
      <c r="M560" s="198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</row>
    <row r="561" spans="1:45" ht="12.75">
      <c r="A561" s="197"/>
      <c r="B561" s="197"/>
      <c r="C561" s="1"/>
      <c r="D561" s="197"/>
      <c r="E561" s="1"/>
      <c r="F561" s="1"/>
      <c r="G561" s="1"/>
      <c r="H561" s="1"/>
      <c r="I561" s="1"/>
      <c r="J561" s="1"/>
      <c r="K561" s="1"/>
      <c r="L561" s="1"/>
      <c r="M561" s="198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</row>
    <row r="562" spans="1:45" ht="12.75">
      <c r="A562" s="197"/>
      <c r="B562" s="197"/>
      <c r="C562" s="1"/>
      <c r="D562" s="197"/>
      <c r="E562" s="1"/>
      <c r="F562" s="1"/>
      <c r="G562" s="1"/>
      <c r="H562" s="1"/>
      <c r="I562" s="1"/>
      <c r="J562" s="1"/>
      <c r="K562" s="1"/>
      <c r="L562" s="1"/>
      <c r="M562" s="198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</row>
    <row r="563" spans="1:45" ht="12.75">
      <c r="A563" s="197"/>
      <c r="B563" s="197"/>
      <c r="C563" s="1"/>
      <c r="D563" s="197"/>
      <c r="E563" s="1"/>
      <c r="F563" s="1"/>
      <c r="G563" s="1"/>
      <c r="H563" s="1"/>
      <c r="I563" s="1"/>
      <c r="J563" s="1"/>
      <c r="K563" s="1"/>
      <c r="L563" s="1"/>
      <c r="M563" s="198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</row>
    <row r="564" spans="1:45" ht="12.75">
      <c r="A564" s="197"/>
      <c r="B564" s="197"/>
      <c r="C564" s="1"/>
      <c r="D564" s="197"/>
      <c r="E564" s="1"/>
      <c r="F564" s="1"/>
      <c r="G564" s="1"/>
      <c r="H564" s="1"/>
      <c r="I564" s="1"/>
      <c r="J564" s="1"/>
      <c r="K564" s="1"/>
      <c r="L564" s="1"/>
      <c r="M564" s="198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</row>
    <row r="565" spans="1:45" ht="12.75">
      <c r="A565" s="197"/>
      <c r="B565" s="197"/>
      <c r="C565" s="1"/>
      <c r="D565" s="197"/>
      <c r="E565" s="1"/>
      <c r="F565" s="1"/>
      <c r="G565" s="1"/>
      <c r="H565" s="1"/>
      <c r="I565" s="1"/>
      <c r="J565" s="1"/>
      <c r="K565" s="1"/>
      <c r="L565" s="1"/>
      <c r="M565" s="198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</row>
    <row r="566" spans="1:45" ht="12.75">
      <c r="A566" s="197"/>
      <c r="B566" s="197"/>
      <c r="C566" s="1"/>
      <c r="D566" s="197"/>
      <c r="E566" s="1"/>
      <c r="F566" s="1"/>
      <c r="G566" s="1"/>
      <c r="H566" s="1"/>
      <c r="I566" s="1"/>
      <c r="J566" s="1"/>
      <c r="K566" s="1"/>
      <c r="L566" s="1"/>
      <c r="M566" s="198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</row>
    <row r="567" spans="1:45" ht="12.75">
      <c r="A567" s="197"/>
      <c r="B567" s="197"/>
      <c r="C567" s="1"/>
      <c r="D567" s="197"/>
      <c r="E567" s="1"/>
      <c r="F567" s="1"/>
      <c r="G567" s="1"/>
      <c r="H567" s="1"/>
      <c r="I567" s="1"/>
      <c r="J567" s="1"/>
      <c r="K567" s="1"/>
      <c r="L567" s="1"/>
      <c r="M567" s="198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</row>
    <row r="568" spans="1:45" ht="12.75">
      <c r="A568" s="197"/>
      <c r="B568" s="197"/>
      <c r="C568" s="1"/>
      <c r="D568" s="197"/>
      <c r="E568" s="1"/>
      <c r="F568" s="1"/>
      <c r="G568" s="1"/>
      <c r="H568" s="1"/>
      <c r="I568" s="1"/>
      <c r="J568" s="1"/>
      <c r="K568" s="1"/>
      <c r="L568" s="1"/>
      <c r="M568" s="198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</row>
    <row r="569" spans="1:45" ht="12.75">
      <c r="A569" s="197"/>
      <c r="B569" s="197"/>
      <c r="C569" s="1"/>
      <c r="D569" s="197"/>
      <c r="E569" s="1"/>
      <c r="F569" s="1"/>
      <c r="G569" s="1"/>
      <c r="H569" s="1"/>
      <c r="I569" s="1"/>
      <c r="J569" s="1"/>
      <c r="K569" s="1"/>
      <c r="L569" s="1"/>
      <c r="M569" s="198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</row>
    <row r="570" spans="1:45" ht="12.75">
      <c r="A570" s="197"/>
      <c r="B570" s="197"/>
      <c r="C570" s="1"/>
      <c r="D570" s="197"/>
      <c r="E570" s="1"/>
      <c r="F570" s="1"/>
      <c r="G570" s="1"/>
      <c r="H570" s="1"/>
      <c r="I570" s="1"/>
      <c r="J570" s="1"/>
      <c r="K570" s="1"/>
      <c r="L570" s="1"/>
      <c r="M570" s="198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</row>
    <row r="571" spans="1:45" ht="12.75">
      <c r="A571" s="197"/>
      <c r="B571" s="197"/>
      <c r="C571" s="1"/>
      <c r="D571" s="197"/>
      <c r="E571" s="1"/>
      <c r="F571" s="1"/>
      <c r="G571" s="1"/>
      <c r="H571" s="1"/>
      <c r="I571" s="1"/>
      <c r="J571" s="1"/>
      <c r="K571" s="1"/>
      <c r="L571" s="1"/>
      <c r="M571" s="198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</row>
    <row r="572" spans="1:45" ht="12.75">
      <c r="A572" s="197"/>
      <c r="B572" s="197"/>
      <c r="C572" s="1"/>
      <c r="D572" s="197"/>
      <c r="E572" s="1"/>
      <c r="F572" s="1"/>
      <c r="G572" s="1"/>
      <c r="H572" s="1"/>
      <c r="I572" s="1"/>
      <c r="J572" s="1"/>
      <c r="K572" s="1"/>
      <c r="L572" s="1"/>
      <c r="M572" s="198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</row>
    <row r="573" spans="1:45" ht="12.75">
      <c r="A573" s="197"/>
      <c r="B573" s="197"/>
      <c r="C573" s="1"/>
      <c r="D573" s="197"/>
      <c r="E573" s="1"/>
      <c r="F573" s="1"/>
      <c r="G573" s="1"/>
      <c r="H573" s="1"/>
      <c r="I573" s="1"/>
      <c r="J573" s="1"/>
      <c r="K573" s="1"/>
      <c r="L573" s="1"/>
      <c r="M573" s="198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</row>
    <row r="574" spans="1:45" ht="12.75">
      <c r="A574" s="197"/>
      <c r="B574" s="197"/>
      <c r="C574" s="1"/>
      <c r="D574" s="197"/>
      <c r="E574" s="1"/>
      <c r="F574" s="1"/>
      <c r="G574" s="1"/>
      <c r="H574" s="1"/>
      <c r="I574" s="1"/>
      <c r="J574" s="1"/>
      <c r="K574" s="1"/>
      <c r="L574" s="1"/>
      <c r="M574" s="198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</row>
    <row r="575" spans="1:45" ht="12.75">
      <c r="A575" s="197"/>
      <c r="B575" s="197"/>
      <c r="C575" s="1"/>
      <c r="D575" s="197"/>
      <c r="E575" s="1"/>
      <c r="F575" s="1"/>
      <c r="G575" s="1"/>
      <c r="H575" s="1"/>
      <c r="I575" s="1"/>
      <c r="J575" s="1"/>
      <c r="K575" s="1"/>
      <c r="L575" s="1"/>
      <c r="M575" s="198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</row>
    <row r="576" spans="1:45" ht="12.75">
      <c r="A576" s="197"/>
      <c r="B576" s="197"/>
      <c r="C576" s="1"/>
      <c r="D576" s="197"/>
      <c r="E576" s="1"/>
      <c r="F576" s="1"/>
      <c r="G576" s="1"/>
      <c r="H576" s="1"/>
      <c r="I576" s="1"/>
      <c r="J576" s="1"/>
      <c r="K576" s="1"/>
      <c r="L576" s="1"/>
      <c r="M576" s="198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</row>
    <row r="577" spans="1:45" ht="12.75">
      <c r="A577" s="197"/>
      <c r="B577" s="197"/>
      <c r="C577" s="1"/>
      <c r="D577" s="197"/>
      <c r="E577" s="1"/>
      <c r="F577" s="1"/>
      <c r="G577" s="1"/>
      <c r="H577" s="1"/>
      <c r="I577" s="1"/>
      <c r="J577" s="1"/>
      <c r="K577" s="1"/>
      <c r="L577" s="1"/>
      <c r="M577" s="198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</row>
    <row r="578" spans="1:45" ht="12.75">
      <c r="A578" s="197"/>
      <c r="B578" s="197"/>
      <c r="C578" s="1"/>
      <c r="D578" s="197"/>
      <c r="E578" s="1"/>
      <c r="F578" s="1"/>
      <c r="G578" s="1"/>
      <c r="H578" s="1"/>
      <c r="I578" s="1"/>
      <c r="J578" s="1"/>
      <c r="K578" s="1"/>
      <c r="L578" s="1"/>
      <c r="M578" s="198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</row>
    <row r="579" spans="1:45" ht="12.75">
      <c r="A579" s="197"/>
      <c r="B579" s="197"/>
      <c r="C579" s="1"/>
      <c r="D579" s="197"/>
      <c r="E579" s="1"/>
      <c r="F579" s="1"/>
      <c r="G579" s="1"/>
      <c r="H579" s="1"/>
      <c r="I579" s="1"/>
      <c r="J579" s="1"/>
      <c r="K579" s="1"/>
      <c r="L579" s="1"/>
      <c r="M579" s="198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</row>
    <row r="580" spans="1:45" ht="12.75">
      <c r="A580" s="197"/>
      <c r="B580" s="197"/>
      <c r="C580" s="1"/>
      <c r="D580" s="197"/>
      <c r="E580" s="1"/>
      <c r="F580" s="1"/>
      <c r="G580" s="1"/>
      <c r="H580" s="1"/>
      <c r="I580" s="1"/>
      <c r="J580" s="1"/>
      <c r="K580" s="1"/>
      <c r="L580" s="1"/>
      <c r="M580" s="198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</row>
    <row r="581" spans="1:45" ht="12.75">
      <c r="A581" s="197"/>
      <c r="B581" s="197"/>
      <c r="C581" s="1"/>
      <c r="D581" s="197"/>
      <c r="E581" s="1"/>
      <c r="F581" s="1"/>
      <c r="G581" s="1"/>
      <c r="H581" s="1"/>
      <c r="I581" s="1"/>
      <c r="J581" s="1"/>
      <c r="K581" s="1"/>
      <c r="L581" s="1"/>
      <c r="M581" s="198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</row>
    <row r="582" spans="1:45" ht="12.75">
      <c r="A582" s="197"/>
      <c r="B582" s="197"/>
      <c r="C582" s="1"/>
      <c r="D582" s="197"/>
      <c r="E582" s="1"/>
      <c r="F582" s="1"/>
      <c r="G582" s="1"/>
      <c r="H582" s="1"/>
      <c r="I582" s="1"/>
      <c r="J582" s="1"/>
      <c r="K582" s="1"/>
      <c r="L582" s="1"/>
      <c r="M582" s="198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</row>
    <row r="583" spans="1:45" ht="12.75">
      <c r="A583" s="197"/>
      <c r="B583" s="197"/>
      <c r="C583" s="1"/>
      <c r="D583" s="197"/>
      <c r="E583" s="1"/>
      <c r="F583" s="1"/>
      <c r="G583" s="1"/>
      <c r="H583" s="1"/>
      <c r="I583" s="1"/>
      <c r="J583" s="1"/>
      <c r="K583" s="1"/>
      <c r="L583" s="1"/>
      <c r="M583" s="198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</row>
    <row r="584" spans="1:45" ht="12.75">
      <c r="A584" s="197"/>
      <c r="B584" s="197"/>
      <c r="C584" s="1"/>
      <c r="D584" s="197"/>
      <c r="E584" s="1"/>
      <c r="F584" s="1"/>
      <c r="G584" s="1"/>
      <c r="H584" s="1"/>
      <c r="I584" s="1"/>
      <c r="J584" s="1"/>
      <c r="K584" s="1"/>
      <c r="L584" s="1"/>
      <c r="M584" s="198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</row>
    <row r="585" spans="1:45" ht="12.75">
      <c r="A585" s="197"/>
      <c r="B585" s="197"/>
      <c r="C585" s="1"/>
      <c r="D585" s="197"/>
      <c r="E585" s="1"/>
      <c r="F585" s="1"/>
      <c r="G585" s="1"/>
      <c r="H585" s="1"/>
      <c r="I585" s="1"/>
      <c r="J585" s="1"/>
      <c r="K585" s="1"/>
      <c r="L585" s="1"/>
      <c r="M585" s="198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</row>
    <row r="586" spans="1:45" ht="12.75">
      <c r="A586" s="197"/>
      <c r="B586" s="197"/>
      <c r="C586" s="1"/>
      <c r="D586" s="197"/>
      <c r="E586" s="1"/>
      <c r="F586" s="1"/>
      <c r="G586" s="1"/>
      <c r="H586" s="1"/>
      <c r="I586" s="1"/>
      <c r="J586" s="1"/>
      <c r="K586" s="1"/>
      <c r="L586" s="1"/>
      <c r="M586" s="198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</row>
    <row r="587" spans="1:45" ht="12.75">
      <c r="A587" s="197"/>
      <c r="B587" s="197"/>
      <c r="C587" s="1"/>
      <c r="D587" s="197"/>
      <c r="E587" s="1"/>
      <c r="F587" s="1"/>
      <c r="G587" s="1"/>
      <c r="H587" s="1"/>
      <c r="I587" s="1"/>
      <c r="J587" s="1"/>
      <c r="K587" s="1"/>
      <c r="L587" s="1"/>
      <c r="M587" s="198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</row>
    <row r="588" spans="1:45" ht="12.75">
      <c r="A588" s="197"/>
      <c r="B588" s="197"/>
      <c r="C588" s="1"/>
      <c r="D588" s="197"/>
      <c r="E588" s="1"/>
      <c r="F588" s="1"/>
      <c r="G588" s="1"/>
      <c r="H588" s="1"/>
      <c r="I588" s="1"/>
      <c r="J588" s="1"/>
      <c r="K588" s="1"/>
      <c r="L588" s="1"/>
      <c r="M588" s="198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</row>
    <row r="589" spans="1:45" ht="12.75">
      <c r="A589" s="197"/>
      <c r="B589" s="197"/>
      <c r="C589" s="1"/>
      <c r="D589" s="197"/>
      <c r="E589" s="1"/>
      <c r="F589" s="1"/>
      <c r="G589" s="1"/>
      <c r="H589" s="1"/>
      <c r="I589" s="1"/>
      <c r="J589" s="1"/>
      <c r="K589" s="1"/>
      <c r="L589" s="1"/>
      <c r="M589" s="198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</row>
    <row r="590" spans="1:45" ht="12.75">
      <c r="A590" s="197"/>
      <c r="B590" s="197"/>
      <c r="C590" s="1"/>
      <c r="D590" s="197"/>
      <c r="E590" s="1"/>
      <c r="F590" s="1"/>
      <c r="G590" s="1"/>
      <c r="H590" s="1"/>
      <c r="I590" s="1"/>
      <c r="J590" s="1"/>
      <c r="K590" s="1"/>
      <c r="L590" s="1"/>
      <c r="M590" s="198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</row>
    <row r="591" spans="1:45" ht="12.75">
      <c r="A591" s="197"/>
      <c r="B591" s="197"/>
      <c r="C591" s="1"/>
      <c r="D591" s="197"/>
      <c r="E591" s="1"/>
      <c r="F591" s="1"/>
      <c r="G591" s="1"/>
      <c r="H591" s="1"/>
      <c r="I591" s="1"/>
      <c r="J591" s="1"/>
      <c r="K591" s="1"/>
      <c r="L591" s="1"/>
      <c r="M591" s="198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</row>
    <row r="592" spans="1:45" ht="12.75">
      <c r="A592" s="197"/>
      <c r="B592" s="197"/>
      <c r="C592" s="1"/>
      <c r="D592" s="197"/>
      <c r="E592" s="1"/>
      <c r="F592" s="1"/>
      <c r="G592" s="1"/>
      <c r="H592" s="1"/>
      <c r="I592" s="1"/>
      <c r="J592" s="1"/>
      <c r="K592" s="1"/>
      <c r="L592" s="1"/>
      <c r="M592" s="198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</row>
    <row r="593" spans="1:45" ht="12.75">
      <c r="A593" s="197"/>
      <c r="B593" s="197"/>
      <c r="C593" s="1"/>
      <c r="D593" s="197"/>
      <c r="E593" s="1"/>
      <c r="F593" s="1"/>
      <c r="G593" s="1"/>
      <c r="H593" s="1"/>
      <c r="I593" s="1"/>
      <c r="J593" s="1"/>
      <c r="K593" s="1"/>
      <c r="L593" s="1"/>
      <c r="M593" s="198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</row>
    <row r="594" spans="1:45" ht="12.75">
      <c r="A594" s="197"/>
      <c r="B594" s="197"/>
      <c r="C594" s="1"/>
      <c r="D594" s="197"/>
      <c r="E594" s="1"/>
      <c r="F594" s="1"/>
      <c r="G594" s="1"/>
      <c r="H594" s="1"/>
      <c r="I594" s="1"/>
      <c r="J594" s="1"/>
      <c r="K594" s="1"/>
      <c r="L594" s="1"/>
      <c r="M594" s="198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</row>
    <row r="595" spans="1:45" ht="12.75">
      <c r="A595" s="197"/>
      <c r="B595" s="197"/>
      <c r="C595" s="1"/>
      <c r="D595" s="197"/>
      <c r="E595" s="1"/>
      <c r="F595" s="1"/>
      <c r="G595" s="1"/>
      <c r="H595" s="1"/>
      <c r="I595" s="1"/>
      <c r="J595" s="1"/>
      <c r="K595" s="1"/>
      <c r="L595" s="1"/>
      <c r="M595" s="198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</row>
    <row r="596" spans="1:45" ht="12.75">
      <c r="A596" s="197"/>
      <c r="B596" s="197"/>
      <c r="C596" s="1"/>
      <c r="D596" s="197"/>
      <c r="E596" s="1"/>
      <c r="F596" s="1"/>
      <c r="G596" s="1"/>
      <c r="H596" s="1"/>
      <c r="I596" s="1"/>
      <c r="J596" s="1"/>
      <c r="K596" s="1"/>
      <c r="L596" s="1"/>
      <c r="M596" s="198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</row>
    <row r="597" spans="1:45" ht="12.75">
      <c r="A597" s="197"/>
      <c r="B597" s="197"/>
      <c r="C597" s="1"/>
      <c r="D597" s="197"/>
      <c r="E597" s="1"/>
      <c r="F597" s="1"/>
      <c r="G597" s="1"/>
      <c r="H597" s="1"/>
      <c r="I597" s="1"/>
      <c r="J597" s="1"/>
      <c r="K597" s="1"/>
      <c r="L597" s="1"/>
      <c r="M597" s="198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</row>
    <row r="598" spans="1:45" ht="12.75">
      <c r="A598" s="197"/>
      <c r="B598" s="197"/>
      <c r="C598" s="1"/>
      <c r="D598" s="197"/>
      <c r="E598" s="1"/>
      <c r="F598" s="1"/>
      <c r="G598" s="1"/>
      <c r="H598" s="1"/>
      <c r="I598" s="1"/>
      <c r="J598" s="1"/>
      <c r="K598" s="1"/>
      <c r="L598" s="1"/>
      <c r="M598" s="198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</row>
    <row r="599" spans="1:45" ht="12.75">
      <c r="A599" s="197"/>
      <c r="B599" s="197"/>
      <c r="C599" s="1"/>
      <c r="D599" s="197"/>
      <c r="E599" s="1"/>
      <c r="F599" s="1"/>
      <c r="G599" s="1"/>
      <c r="H599" s="1"/>
      <c r="I599" s="1"/>
      <c r="J599" s="1"/>
      <c r="K599" s="1"/>
      <c r="L599" s="1"/>
      <c r="M599" s="198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</row>
    <row r="600" spans="1:45" ht="12.75">
      <c r="A600" s="197"/>
      <c r="B600" s="197"/>
      <c r="C600" s="1"/>
      <c r="D600" s="197"/>
      <c r="E600" s="1"/>
      <c r="F600" s="1"/>
      <c r="G600" s="1"/>
      <c r="H600" s="1"/>
      <c r="I600" s="1"/>
      <c r="J600" s="1"/>
      <c r="K600" s="1"/>
      <c r="L600" s="1"/>
      <c r="M600" s="198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</row>
    <row r="601" spans="1:45" ht="12.75">
      <c r="A601" s="197"/>
      <c r="B601" s="197"/>
      <c r="C601" s="1"/>
      <c r="D601" s="197"/>
      <c r="E601" s="1"/>
      <c r="F601" s="1"/>
      <c r="G601" s="1"/>
      <c r="H601" s="1"/>
      <c r="I601" s="1"/>
      <c r="J601" s="1"/>
      <c r="K601" s="1"/>
      <c r="L601" s="1"/>
      <c r="M601" s="198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</row>
    <row r="602" spans="1:45" ht="12.75">
      <c r="A602" s="197"/>
      <c r="B602" s="197"/>
      <c r="C602" s="1"/>
      <c r="D602" s="197"/>
      <c r="E602" s="1"/>
      <c r="F602" s="1"/>
      <c r="G602" s="1"/>
      <c r="H602" s="1"/>
      <c r="I602" s="1"/>
      <c r="J602" s="1"/>
      <c r="K602" s="1"/>
      <c r="L602" s="1"/>
      <c r="M602" s="198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</row>
    <row r="603" spans="1:45" ht="12.75">
      <c r="A603" s="197"/>
      <c r="B603" s="197"/>
      <c r="C603" s="1"/>
      <c r="D603" s="197"/>
      <c r="E603" s="1"/>
      <c r="F603" s="1"/>
      <c r="G603" s="1"/>
      <c r="H603" s="1"/>
      <c r="I603" s="1"/>
      <c r="J603" s="1"/>
      <c r="K603" s="1"/>
      <c r="L603" s="1"/>
      <c r="M603" s="198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</row>
    <row r="604" spans="1:45" ht="12.75">
      <c r="A604" s="197"/>
      <c r="B604" s="197"/>
      <c r="C604" s="1"/>
      <c r="D604" s="197"/>
      <c r="E604" s="1"/>
      <c r="F604" s="1"/>
      <c r="G604" s="1"/>
      <c r="H604" s="1"/>
      <c r="I604" s="1"/>
      <c r="J604" s="1"/>
      <c r="K604" s="1"/>
      <c r="L604" s="1"/>
      <c r="M604" s="198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</row>
    <row r="605" spans="1:45" ht="12.75">
      <c r="A605" s="197"/>
      <c r="B605" s="197"/>
      <c r="C605" s="1"/>
      <c r="D605" s="197"/>
      <c r="E605" s="1"/>
      <c r="F605" s="1"/>
      <c r="G605" s="1"/>
      <c r="H605" s="1"/>
      <c r="I605" s="1"/>
      <c r="J605" s="1"/>
      <c r="K605" s="1"/>
      <c r="L605" s="1"/>
      <c r="M605" s="198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</row>
    <row r="606" spans="1:45" ht="12.75">
      <c r="A606" s="197"/>
      <c r="B606" s="197"/>
      <c r="C606" s="1"/>
      <c r="D606" s="197"/>
      <c r="E606" s="1"/>
      <c r="F606" s="1"/>
      <c r="G606" s="1"/>
      <c r="H606" s="1"/>
      <c r="I606" s="1"/>
      <c r="J606" s="1"/>
      <c r="K606" s="1"/>
      <c r="L606" s="1"/>
      <c r="M606" s="198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</row>
    <row r="607" spans="1:45" ht="12.75">
      <c r="A607" s="197"/>
      <c r="B607" s="197"/>
      <c r="C607" s="1"/>
      <c r="D607" s="197"/>
      <c r="E607" s="1"/>
      <c r="F607" s="1"/>
      <c r="G607" s="1"/>
      <c r="H607" s="1"/>
      <c r="I607" s="1"/>
      <c r="J607" s="1"/>
      <c r="K607" s="1"/>
      <c r="L607" s="1"/>
      <c r="M607" s="198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</row>
    <row r="608" spans="1:45" ht="12.75">
      <c r="A608" s="197"/>
      <c r="B608" s="197"/>
      <c r="C608" s="1"/>
      <c r="D608" s="197"/>
      <c r="E608" s="1"/>
      <c r="F608" s="1"/>
      <c r="G608" s="1"/>
      <c r="H608" s="1"/>
      <c r="I608" s="1"/>
      <c r="J608" s="1"/>
      <c r="K608" s="1"/>
      <c r="L608" s="1"/>
      <c r="M608" s="198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</row>
    <row r="609" spans="1:45" ht="12.75">
      <c r="A609" s="197"/>
      <c r="B609" s="197"/>
      <c r="C609" s="1"/>
      <c r="D609" s="197"/>
      <c r="E609" s="1"/>
      <c r="F609" s="1"/>
      <c r="G609" s="1"/>
      <c r="H609" s="1"/>
      <c r="I609" s="1"/>
      <c r="J609" s="1"/>
      <c r="K609" s="1"/>
      <c r="L609" s="1"/>
      <c r="M609" s="198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</row>
    <row r="610" spans="1:45" ht="12.75">
      <c r="A610" s="197"/>
      <c r="B610" s="197"/>
      <c r="C610" s="1"/>
      <c r="D610" s="197"/>
      <c r="E610" s="1"/>
      <c r="F610" s="1"/>
      <c r="G610" s="1"/>
      <c r="H610" s="1"/>
      <c r="I610" s="1"/>
      <c r="J610" s="1"/>
      <c r="K610" s="1"/>
      <c r="L610" s="1"/>
      <c r="M610" s="198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</row>
    <row r="611" spans="1:45" ht="12.75">
      <c r="A611" s="197"/>
      <c r="B611" s="197"/>
      <c r="C611" s="1"/>
      <c r="D611" s="197"/>
      <c r="E611" s="1"/>
      <c r="F611" s="1"/>
      <c r="G611" s="1"/>
      <c r="H611" s="1"/>
      <c r="I611" s="1"/>
      <c r="J611" s="1"/>
      <c r="K611" s="1"/>
      <c r="L611" s="1"/>
      <c r="M611" s="198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</row>
    <row r="612" spans="1:45" ht="12.75">
      <c r="A612" s="197"/>
      <c r="B612" s="197"/>
      <c r="C612" s="1"/>
      <c r="D612" s="197"/>
      <c r="E612" s="1"/>
      <c r="F612" s="1"/>
      <c r="G612" s="1"/>
      <c r="H612" s="1"/>
      <c r="I612" s="1"/>
      <c r="J612" s="1"/>
      <c r="K612" s="1"/>
      <c r="L612" s="1"/>
      <c r="M612" s="198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</row>
    <row r="613" spans="1:45" ht="12.75">
      <c r="A613" s="197"/>
      <c r="B613" s="197"/>
      <c r="C613" s="1"/>
      <c r="D613" s="197"/>
      <c r="E613" s="1"/>
      <c r="F613" s="1"/>
      <c r="G613" s="1"/>
      <c r="H613" s="1"/>
      <c r="I613" s="1"/>
      <c r="J613" s="1"/>
      <c r="K613" s="1"/>
      <c r="L613" s="1"/>
      <c r="M613" s="198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</row>
    <row r="614" spans="1:45" ht="12.75">
      <c r="A614" s="197"/>
      <c r="B614" s="197"/>
      <c r="C614" s="1"/>
      <c r="D614" s="197"/>
      <c r="E614" s="1"/>
      <c r="F614" s="1"/>
      <c r="G614" s="1"/>
      <c r="H614" s="1"/>
      <c r="I614" s="1"/>
      <c r="J614" s="1"/>
      <c r="K614" s="1"/>
      <c r="L614" s="1"/>
      <c r="M614" s="198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</row>
    <row r="615" spans="1:45" ht="12.75">
      <c r="A615" s="197"/>
      <c r="B615" s="197"/>
      <c r="C615" s="1"/>
      <c r="D615" s="197"/>
      <c r="E615" s="1"/>
      <c r="F615" s="1"/>
      <c r="G615" s="1"/>
      <c r="H615" s="1"/>
      <c r="I615" s="1"/>
      <c r="J615" s="1"/>
      <c r="K615" s="1"/>
      <c r="L615" s="1"/>
      <c r="M615" s="198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</row>
    <row r="616" spans="1:45" ht="12.75">
      <c r="A616" s="197"/>
      <c r="B616" s="197"/>
      <c r="C616" s="1"/>
      <c r="D616" s="197"/>
      <c r="E616" s="1"/>
      <c r="F616" s="1"/>
      <c r="G616" s="1"/>
      <c r="H616" s="1"/>
      <c r="I616" s="1"/>
      <c r="J616" s="1"/>
      <c r="K616" s="1"/>
      <c r="L616" s="1"/>
      <c r="M616" s="198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</row>
    <row r="617" spans="1:45" ht="12.75">
      <c r="A617" s="197"/>
      <c r="B617" s="197"/>
      <c r="C617" s="1"/>
      <c r="D617" s="197"/>
      <c r="E617" s="1"/>
      <c r="F617" s="1"/>
      <c r="G617" s="1"/>
      <c r="H617" s="1"/>
      <c r="I617" s="1"/>
      <c r="J617" s="1"/>
      <c r="K617" s="1"/>
      <c r="L617" s="1"/>
      <c r="M617" s="198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</row>
    <row r="618" spans="1:45" ht="12.75">
      <c r="A618" s="197"/>
      <c r="B618" s="197"/>
      <c r="C618" s="1"/>
      <c r="D618" s="197"/>
      <c r="E618" s="1"/>
      <c r="F618" s="1"/>
      <c r="G618" s="1"/>
      <c r="H618" s="1"/>
      <c r="I618" s="1"/>
      <c r="J618" s="1"/>
      <c r="K618" s="1"/>
      <c r="L618" s="1"/>
      <c r="M618" s="198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</row>
    <row r="619" spans="1:45" ht="12.75">
      <c r="A619" s="197"/>
      <c r="B619" s="197"/>
      <c r="C619" s="1"/>
      <c r="D619" s="197"/>
      <c r="E619" s="1"/>
      <c r="F619" s="1"/>
      <c r="G619" s="1"/>
      <c r="H619" s="1"/>
      <c r="I619" s="1"/>
      <c r="J619" s="1"/>
      <c r="K619" s="1"/>
      <c r="L619" s="1"/>
      <c r="M619" s="198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</row>
    <row r="620" spans="1:45" ht="12.75">
      <c r="A620" s="197"/>
      <c r="B620" s="197"/>
      <c r="C620" s="1"/>
      <c r="D620" s="197"/>
      <c r="E620" s="1"/>
      <c r="F620" s="1"/>
      <c r="G620" s="1"/>
      <c r="H620" s="1"/>
      <c r="I620" s="1"/>
      <c r="J620" s="1"/>
      <c r="K620" s="1"/>
      <c r="L620" s="1"/>
      <c r="M620" s="198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</row>
    <row r="621" spans="1:45" ht="12.75">
      <c r="A621" s="197"/>
      <c r="B621" s="197"/>
      <c r="C621" s="1"/>
      <c r="D621" s="197"/>
      <c r="E621" s="1"/>
      <c r="F621" s="1"/>
      <c r="G621" s="1"/>
      <c r="H621" s="1"/>
      <c r="I621" s="1"/>
      <c r="J621" s="1"/>
      <c r="K621" s="1"/>
      <c r="L621" s="1"/>
      <c r="M621" s="198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</row>
    <row r="622" spans="1:45" ht="12.75">
      <c r="A622" s="197"/>
      <c r="B622" s="197"/>
      <c r="C622" s="1"/>
      <c r="D622" s="197"/>
      <c r="E622" s="1"/>
      <c r="F622" s="1"/>
      <c r="G622" s="1"/>
      <c r="H622" s="1"/>
      <c r="I622" s="1"/>
      <c r="J622" s="1"/>
      <c r="K622" s="1"/>
      <c r="L622" s="1"/>
      <c r="M622" s="198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</row>
    <row r="623" spans="1:45" ht="12.75">
      <c r="A623" s="197"/>
      <c r="B623" s="197"/>
      <c r="C623" s="1"/>
      <c r="D623" s="197"/>
      <c r="E623" s="1"/>
      <c r="F623" s="1"/>
      <c r="G623" s="1"/>
      <c r="H623" s="1"/>
      <c r="I623" s="1"/>
      <c r="J623" s="1"/>
      <c r="K623" s="1"/>
      <c r="L623" s="1"/>
      <c r="M623" s="198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</row>
    <row r="624" spans="1:45" ht="12.75">
      <c r="A624" s="197"/>
      <c r="B624" s="197"/>
      <c r="C624" s="1"/>
      <c r="D624" s="197"/>
      <c r="E624" s="1"/>
      <c r="F624" s="1"/>
      <c r="G624" s="1"/>
      <c r="H624" s="1"/>
      <c r="I624" s="1"/>
      <c r="J624" s="1"/>
      <c r="K624" s="1"/>
      <c r="L624" s="1"/>
      <c r="M624" s="198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</row>
    <row r="625" spans="1:45" ht="12.75">
      <c r="A625" s="197"/>
      <c r="B625" s="197"/>
      <c r="C625" s="1"/>
      <c r="D625" s="197"/>
      <c r="E625" s="1"/>
      <c r="F625" s="1"/>
      <c r="G625" s="1"/>
      <c r="H625" s="1"/>
      <c r="I625" s="1"/>
      <c r="J625" s="1"/>
      <c r="K625" s="1"/>
      <c r="L625" s="1"/>
      <c r="M625" s="198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</row>
    <row r="626" spans="1:45" ht="12.75">
      <c r="A626" s="197"/>
      <c r="B626" s="197"/>
      <c r="C626" s="1"/>
      <c r="D626" s="197"/>
      <c r="E626" s="1"/>
      <c r="F626" s="1"/>
      <c r="G626" s="1"/>
      <c r="H626" s="1"/>
      <c r="I626" s="1"/>
      <c r="J626" s="1"/>
      <c r="K626" s="1"/>
      <c r="L626" s="1"/>
      <c r="M626" s="198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</row>
    <row r="627" spans="1:45" ht="12.75">
      <c r="A627" s="197"/>
      <c r="B627" s="197"/>
      <c r="C627" s="1"/>
      <c r="D627" s="197"/>
      <c r="E627" s="1"/>
      <c r="F627" s="1"/>
      <c r="G627" s="1"/>
      <c r="H627" s="1"/>
      <c r="I627" s="1"/>
      <c r="J627" s="1"/>
      <c r="K627" s="1"/>
      <c r="L627" s="1"/>
      <c r="M627" s="198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</row>
    <row r="628" spans="1:45" ht="12.75">
      <c r="A628" s="197"/>
      <c r="B628" s="197"/>
      <c r="C628" s="1"/>
      <c r="D628" s="197"/>
      <c r="E628" s="1"/>
      <c r="F628" s="1"/>
      <c r="G628" s="1"/>
      <c r="H628" s="1"/>
      <c r="I628" s="1"/>
      <c r="J628" s="1"/>
      <c r="K628" s="1"/>
      <c r="L628" s="1"/>
      <c r="M628" s="198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</row>
    <row r="629" spans="1:45" ht="12.75">
      <c r="A629" s="197"/>
      <c r="B629" s="197"/>
      <c r="C629" s="1"/>
      <c r="D629" s="197"/>
      <c r="E629" s="1"/>
      <c r="F629" s="1"/>
      <c r="G629" s="1"/>
      <c r="H629" s="1"/>
      <c r="I629" s="1"/>
      <c r="J629" s="1"/>
      <c r="K629" s="1"/>
      <c r="L629" s="1"/>
      <c r="M629" s="198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</row>
    <row r="630" spans="1:45" ht="12.75">
      <c r="A630" s="197"/>
      <c r="B630" s="197"/>
      <c r="C630" s="1"/>
      <c r="D630" s="197"/>
      <c r="E630" s="1"/>
      <c r="F630" s="1"/>
      <c r="G630" s="1"/>
      <c r="H630" s="1"/>
      <c r="I630" s="1"/>
      <c r="J630" s="1"/>
      <c r="K630" s="1"/>
      <c r="L630" s="1"/>
      <c r="M630" s="198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</row>
    <row r="631" spans="1:45" ht="12.75">
      <c r="A631" s="197"/>
      <c r="B631" s="197"/>
      <c r="C631" s="1"/>
      <c r="D631" s="197"/>
      <c r="E631" s="1"/>
      <c r="F631" s="1"/>
      <c r="G631" s="1"/>
      <c r="H631" s="1"/>
      <c r="I631" s="1"/>
      <c r="J631" s="1"/>
      <c r="K631" s="1"/>
      <c r="L631" s="1"/>
      <c r="M631" s="198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</row>
    <row r="632" spans="1:45" ht="12.75">
      <c r="A632" s="197"/>
      <c r="B632" s="197"/>
      <c r="C632" s="1"/>
      <c r="D632" s="197"/>
      <c r="E632" s="1"/>
      <c r="F632" s="1"/>
      <c r="G632" s="1"/>
      <c r="H632" s="1"/>
      <c r="I632" s="1"/>
      <c r="J632" s="1"/>
      <c r="K632" s="1"/>
      <c r="L632" s="1"/>
      <c r="M632" s="198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</row>
    <row r="633" spans="1:45" ht="12.75">
      <c r="A633" s="197"/>
      <c r="B633" s="197"/>
      <c r="C633" s="1"/>
      <c r="D633" s="197"/>
      <c r="E633" s="1"/>
      <c r="F633" s="1"/>
      <c r="G633" s="1"/>
      <c r="H633" s="1"/>
      <c r="I633" s="1"/>
      <c r="J633" s="1"/>
      <c r="K633" s="1"/>
      <c r="L633" s="1"/>
      <c r="M633" s="198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</row>
    <row r="634" spans="1:45" ht="12.75">
      <c r="A634" s="197"/>
      <c r="B634" s="197"/>
      <c r="C634" s="1"/>
      <c r="D634" s="197"/>
      <c r="E634" s="1"/>
      <c r="F634" s="1"/>
      <c r="G634" s="1"/>
      <c r="H634" s="1"/>
      <c r="I634" s="1"/>
      <c r="J634" s="1"/>
      <c r="K634" s="1"/>
      <c r="L634" s="1"/>
      <c r="M634" s="198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</row>
    <row r="635" spans="1:45" ht="12.75">
      <c r="A635" s="197"/>
      <c r="B635" s="197"/>
      <c r="C635" s="1"/>
      <c r="D635" s="197"/>
      <c r="E635" s="1"/>
      <c r="F635" s="1"/>
      <c r="G635" s="1"/>
      <c r="H635" s="1"/>
      <c r="I635" s="1"/>
      <c r="J635" s="1"/>
      <c r="K635" s="1"/>
      <c r="L635" s="1"/>
      <c r="M635" s="198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</row>
    <row r="636" spans="1:45" ht="12.75">
      <c r="A636" s="197"/>
      <c r="B636" s="197"/>
      <c r="C636" s="1"/>
      <c r="D636" s="197"/>
      <c r="E636" s="1"/>
      <c r="F636" s="1"/>
      <c r="G636" s="1"/>
      <c r="H636" s="1"/>
      <c r="I636" s="1"/>
      <c r="J636" s="1"/>
      <c r="K636" s="1"/>
      <c r="L636" s="1"/>
      <c r="M636" s="198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</row>
    <row r="637" spans="1:45" ht="12.75">
      <c r="A637" s="197"/>
      <c r="B637" s="197"/>
      <c r="C637" s="1"/>
      <c r="D637" s="197"/>
      <c r="E637" s="1"/>
      <c r="F637" s="1"/>
      <c r="G637" s="1"/>
      <c r="H637" s="1"/>
      <c r="I637" s="1"/>
      <c r="J637" s="1"/>
      <c r="K637" s="1"/>
      <c r="L637" s="1"/>
      <c r="M637" s="198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</row>
    <row r="638" spans="1:45" ht="12.75">
      <c r="A638" s="197"/>
      <c r="B638" s="197"/>
      <c r="C638" s="1"/>
      <c r="D638" s="197"/>
      <c r="E638" s="1"/>
      <c r="F638" s="1"/>
      <c r="G638" s="1"/>
      <c r="H638" s="1"/>
      <c r="I638" s="1"/>
      <c r="J638" s="1"/>
      <c r="K638" s="1"/>
      <c r="L638" s="1"/>
      <c r="M638" s="198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</row>
    <row r="639" spans="1:45" ht="12.75">
      <c r="A639" s="197"/>
      <c r="B639" s="197"/>
      <c r="C639" s="1"/>
      <c r="D639" s="197"/>
      <c r="E639" s="1"/>
      <c r="F639" s="1"/>
      <c r="G639" s="1"/>
      <c r="H639" s="1"/>
      <c r="I639" s="1"/>
      <c r="J639" s="1"/>
      <c r="K639" s="1"/>
      <c r="L639" s="1"/>
      <c r="M639" s="198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</row>
    <row r="640" spans="1:45" ht="12.75">
      <c r="A640" s="197"/>
      <c r="B640" s="197"/>
      <c r="C640" s="1"/>
      <c r="D640" s="197"/>
      <c r="E640" s="1"/>
      <c r="F640" s="1"/>
      <c r="G640" s="1"/>
      <c r="H640" s="1"/>
      <c r="I640" s="1"/>
      <c r="J640" s="1"/>
      <c r="K640" s="1"/>
      <c r="L640" s="1"/>
      <c r="M640" s="198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</row>
    <row r="641" spans="1:45" ht="12.75">
      <c r="A641" s="197"/>
      <c r="B641" s="197"/>
      <c r="C641" s="1"/>
      <c r="D641" s="197"/>
      <c r="E641" s="1"/>
      <c r="F641" s="1"/>
      <c r="G641" s="1"/>
      <c r="H641" s="1"/>
      <c r="I641" s="1"/>
      <c r="J641" s="1"/>
      <c r="K641" s="1"/>
      <c r="L641" s="1"/>
      <c r="M641" s="198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</row>
    <row r="642" spans="1:45" ht="12.75">
      <c r="A642" s="197"/>
      <c r="B642" s="197"/>
      <c r="C642" s="1"/>
      <c r="D642" s="197"/>
      <c r="E642" s="1"/>
      <c r="F642" s="1"/>
      <c r="G642" s="1"/>
      <c r="H642" s="1"/>
      <c r="I642" s="1"/>
      <c r="J642" s="1"/>
      <c r="K642" s="1"/>
      <c r="L642" s="1"/>
      <c r="M642" s="198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</row>
    <row r="643" spans="1:45" ht="12.75">
      <c r="A643" s="197"/>
      <c r="B643" s="197"/>
      <c r="C643" s="1"/>
      <c r="D643" s="197"/>
      <c r="E643" s="1"/>
      <c r="F643" s="1"/>
      <c r="G643" s="1"/>
      <c r="H643" s="1"/>
      <c r="I643" s="1"/>
      <c r="J643" s="1"/>
      <c r="K643" s="1"/>
      <c r="L643" s="1"/>
      <c r="M643" s="198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</row>
    <row r="644" spans="1:45" ht="12.75">
      <c r="A644" s="197"/>
      <c r="B644" s="197"/>
      <c r="C644" s="1"/>
      <c r="D644" s="197"/>
      <c r="E644" s="1"/>
      <c r="F644" s="1"/>
      <c r="G644" s="1"/>
      <c r="H644" s="1"/>
      <c r="I644" s="1"/>
      <c r="J644" s="1"/>
      <c r="K644" s="1"/>
      <c r="L644" s="1"/>
      <c r="M644" s="198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</row>
    <row r="645" spans="1:45" ht="12.75">
      <c r="A645" s="197"/>
      <c r="B645" s="197"/>
      <c r="C645" s="1"/>
      <c r="D645" s="197"/>
      <c r="E645" s="1"/>
      <c r="F645" s="1"/>
      <c r="G645" s="1"/>
      <c r="H645" s="1"/>
      <c r="I645" s="1"/>
      <c r="J645" s="1"/>
      <c r="K645" s="1"/>
      <c r="L645" s="1"/>
      <c r="M645" s="198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</row>
    <row r="646" spans="1:45" ht="12.75">
      <c r="A646" s="197"/>
      <c r="B646" s="197"/>
      <c r="C646" s="1"/>
      <c r="D646" s="197"/>
      <c r="E646" s="1"/>
      <c r="F646" s="1"/>
      <c r="G646" s="1"/>
      <c r="H646" s="1"/>
      <c r="I646" s="1"/>
      <c r="J646" s="1"/>
      <c r="K646" s="1"/>
      <c r="L646" s="1"/>
      <c r="M646" s="198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</row>
    <row r="647" spans="1:45" ht="12.75">
      <c r="A647" s="197"/>
      <c r="B647" s="197"/>
      <c r="C647" s="1"/>
      <c r="D647" s="197"/>
      <c r="E647" s="1"/>
      <c r="F647" s="1"/>
      <c r="G647" s="1"/>
      <c r="H647" s="1"/>
      <c r="I647" s="1"/>
      <c r="J647" s="1"/>
      <c r="K647" s="1"/>
      <c r="L647" s="1"/>
      <c r="M647" s="198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</row>
    <row r="648" spans="1:45" ht="12.75">
      <c r="A648" s="197"/>
      <c r="B648" s="197"/>
      <c r="C648" s="1"/>
      <c r="D648" s="197"/>
      <c r="E648" s="1"/>
      <c r="F648" s="1"/>
      <c r="G648" s="1"/>
      <c r="H648" s="1"/>
      <c r="I648" s="1"/>
      <c r="J648" s="1"/>
      <c r="K648" s="1"/>
      <c r="L648" s="1"/>
      <c r="M648" s="198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</row>
    <row r="649" spans="1:45" ht="12.75">
      <c r="A649" s="197"/>
      <c r="B649" s="197"/>
      <c r="C649" s="1"/>
      <c r="D649" s="197"/>
      <c r="E649" s="1"/>
      <c r="F649" s="1"/>
      <c r="G649" s="1"/>
      <c r="H649" s="1"/>
      <c r="I649" s="1"/>
      <c r="J649" s="1"/>
      <c r="K649" s="1"/>
      <c r="L649" s="1"/>
      <c r="M649" s="198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</row>
    <row r="650" spans="1:45" ht="12.75">
      <c r="A650" s="197"/>
      <c r="B650" s="197"/>
      <c r="C650" s="1"/>
      <c r="D650" s="197"/>
      <c r="E650" s="1"/>
      <c r="F650" s="1"/>
      <c r="G650" s="1"/>
      <c r="H650" s="1"/>
      <c r="I650" s="1"/>
      <c r="J650" s="1"/>
      <c r="K650" s="1"/>
      <c r="L650" s="1"/>
      <c r="M650" s="198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</row>
    <row r="651" spans="1:45" ht="12.75">
      <c r="A651" s="197"/>
      <c r="B651" s="197"/>
      <c r="C651" s="1"/>
      <c r="D651" s="197"/>
      <c r="E651" s="1"/>
      <c r="F651" s="1"/>
      <c r="G651" s="1"/>
      <c r="H651" s="1"/>
      <c r="I651" s="1"/>
      <c r="J651" s="1"/>
      <c r="K651" s="1"/>
      <c r="L651" s="1"/>
      <c r="M651" s="198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</row>
    <row r="652" spans="1:45" ht="12.75">
      <c r="A652" s="197"/>
      <c r="B652" s="197"/>
      <c r="C652" s="1"/>
      <c r="D652" s="197"/>
      <c r="E652" s="1"/>
      <c r="F652" s="1"/>
      <c r="G652" s="1"/>
      <c r="H652" s="1"/>
      <c r="I652" s="1"/>
      <c r="J652" s="1"/>
      <c r="K652" s="1"/>
      <c r="L652" s="1"/>
      <c r="M652" s="198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</row>
    <row r="653" spans="1:45" ht="12.75">
      <c r="A653" s="197"/>
      <c r="B653" s="197"/>
      <c r="C653" s="1"/>
      <c r="D653" s="197"/>
      <c r="E653" s="1"/>
      <c r="F653" s="1"/>
      <c r="G653" s="1"/>
      <c r="H653" s="1"/>
      <c r="I653" s="1"/>
      <c r="J653" s="1"/>
      <c r="K653" s="1"/>
      <c r="L653" s="1"/>
      <c r="M653" s="198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</row>
    <row r="654" spans="1:45" ht="12.75">
      <c r="A654" s="197"/>
      <c r="B654" s="197"/>
      <c r="C654" s="1"/>
      <c r="D654" s="197"/>
      <c r="E654" s="1"/>
      <c r="F654" s="1"/>
      <c r="G654" s="1"/>
      <c r="H654" s="1"/>
      <c r="I654" s="1"/>
      <c r="J654" s="1"/>
      <c r="K654" s="1"/>
      <c r="L654" s="1"/>
      <c r="M654" s="198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</row>
    <row r="655" spans="1:45" ht="12.75">
      <c r="A655" s="197"/>
      <c r="B655" s="197"/>
      <c r="C655" s="1"/>
      <c r="D655" s="197"/>
      <c r="E655" s="1"/>
      <c r="F655" s="1"/>
      <c r="G655" s="1"/>
      <c r="H655" s="1"/>
      <c r="I655" s="1"/>
      <c r="J655" s="1"/>
      <c r="K655" s="1"/>
      <c r="L655" s="1"/>
      <c r="M655" s="198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</row>
    <row r="656" spans="1:45" ht="12.75">
      <c r="A656" s="197"/>
      <c r="B656" s="197"/>
      <c r="C656" s="1"/>
      <c r="D656" s="197"/>
      <c r="E656" s="1"/>
      <c r="F656" s="1"/>
      <c r="G656" s="1"/>
      <c r="H656" s="1"/>
      <c r="I656" s="1"/>
      <c r="J656" s="1"/>
      <c r="K656" s="1"/>
      <c r="L656" s="1"/>
      <c r="M656" s="198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</row>
    <row r="657" spans="1:45" ht="12.75">
      <c r="A657" s="197"/>
      <c r="B657" s="197"/>
      <c r="C657" s="1"/>
      <c r="D657" s="197"/>
      <c r="E657" s="1"/>
      <c r="F657" s="1"/>
      <c r="G657" s="1"/>
      <c r="H657" s="1"/>
      <c r="I657" s="1"/>
      <c r="J657" s="1"/>
      <c r="K657" s="1"/>
      <c r="L657" s="1"/>
      <c r="M657" s="198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</row>
    <row r="658" spans="1:45" ht="12.75">
      <c r="A658" s="197"/>
      <c r="B658" s="197"/>
      <c r="C658" s="1"/>
      <c r="D658" s="197"/>
      <c r="E658" s="1"/>
      <c r="F658" s="1"/>
      <c r="G658" s="1"/>
      <c r="H658" s="1"/>
      <c r="I658" s="1"/>
      <c r="J658" s="1"/>
      <c r="K658" s="1"/>
      <c r="L658" s="1"/>
      <c r="M658" s="198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</row>
    <row r="659" spans="1:45" ht="12.75">
      <c r="A659" s="197"/>
      <c r="B659" s="197"/>
      <c r="C659" s="1"/>
      <c r="D659" s="197"/>
      <c r="E659" s="1"/>
      <c r="F659" s="1"/>
      <c r="G659" s="1"/>
      <c r="H659" s="1"/>
      <c r="I659" s="1"/>
      <c r="J659" s="1"/>
      <c r="K659" s="1"/>
      <c r="L659" s="1"/>
      <c r="M659" s="198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</row>
    <row r="660" spans="1:45" ht="12.75">
      <c r="A660" s="197"/>
      <c r="B660" s="197"/>
      <c r="C660" s="1"/>
      <c r="D660" s="197"/>
      <c r="E660" s="1"/>
      <c r="F660" s="1"/>
      <c r="G660" s="1"/>
      <c r="H660" s="1"/>
      <c r="I660" s="1"/>
      <c r="J660" s="1"/>
      <c r="K660" s="1"/>
      <c r="L660" s="1"/>
      <c r="M660" s="198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</row>
    <row r="661" spans="1:45" ht="12.75">
      <c r="A661" s="197"/>
      <c r="B661" s="197"/>
      <c r="C661" s="1"/>
      <c r="D661" s="197"/>
      <c r="E661" s="1"/>
      <c r="F661" s="1"/>
      <c r="G661" s="1"/>
      <c r="H661" s="1"/>
      <c r="I661" s="1"/>
      <c r="J661" s="1"/>
      <c r="K661" s="1"/>
      <c r="L661" s="1"/>
      <c r="M661" s="198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</row>
    <row r="662" spans="1:45" ht="12.75">
      <c r="A662" s="197"/>
      <c r="B662" s="197"/>
      <c r="C662" s="1"/>
      <c r="D662" s="197"/>
      <c r="E662" s="1"/>
      <c r="F662" s="1"/>
      <c r="G662" s="1"/>
      <c r="H662" s="1"/>
      <c r="I662" s="1"/>
      <c r="J662" s="1"/>
      <c r="K662" s="1"/>
      <c r="L662" s="1"/>
      <c r="M662" s="198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</row>
    <row r="663" spans="1:45" ht="12.75">
      <c r="A663" s="197"/>
      <c r="B663" s="197"/>
      <c r="C663" s="1"/>
      <c r="D663" s="197"/>
      <c r="E663" s="1"/>
      <c r="F663" s="1"/>
      <c r="G663" s="1"/>
      <c r="H663" s="1"/>
      <c r="I663" s="1"/>
      <c r="J663" s="1"/>
      <c r="K663" s="1"/>
      <c r="L663" s="1"/>
      <c r="M663" s="198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</row>
    <row r="664" spans="1:45" ht="12.75">
      <c r="A664" s="197"/>
      <c r="B664" s="197"/>
      <c r="C664" s="1"/>
      <c r="D664" s="197"/>
      <c r="E664" s="1"/>
      <c r="F664" s="1"/>
      <c r="G664" s="1"/>
      <c r="H664" s="1"/>
      <c r="I664" s="1"/>
      <c r="J664" s="1"/>
      <c r="K664" s="1"/>
      <c r="L664" s="1"/>
      <c r="M664" s="198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</row>
    <row r="665" spans="1:45" ht="12.75">
      <c r="A665" s="197"/>
      <c r="B665" s="197"/>
      <c r="C665" s="1"/>
      <c r="D665" s="197"/>
      <c r="E665" s="1"/>
      <c r="F665" s="1"/>
      <c r="G665" s="1"/>
      <c r="H665" s="1"/>
      <c r="I665" s="1"/>
      <c r="J665" s="1"/>
      <c r="K665" s="1"/>
      <c r="L665" s="1"/>
      <c r="M665" s="198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</row>
    <row r="666" spans="1:45" ht="12.75">
      <c r="A666" s="197"/>
      <c r="B666" s="197"/>
      <c r="C666" s="1"/>
      <c r="D666" s="197"/>
      <c r="E666" s="1"/>
      <c r="F666" s="1"/>
      <c r="G666" s="1"/>
      <c r="H666" s="1"/>
      <c r="I666" s="1"/>
      <c r="J666" s="1"/>
      <c r="K666" s="1"/>
      <c r="L666" s="1"/>
      <c r="M666" s="198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</row>
    <row r="667" spans="1:45" ht="12.75">
      <c r="A667" s="197"/>
      <c r="B667" s="197"/>
      <c r="C667" s="1"/>
      <c r="D667" s="197"/>
      <c r="E667" s="1"/>
      <c r="F667" s="1"/>
      <c r="G667" s="1"/>
      <c r="H667" s="1"/>
      <c r="I667" s="1"/>
      <c r="J667" s="1"/>
      <c r="K667" s="1"/>
      <c r="L667" s="1"/>
      <c r="M667" s="198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</row>
    <row r="668" spans="1:45" ht="12.75">
      <c r="A668" s="197"/>
      <c r="B668" s="197"/>
      <c r="C668" s="1"/>
      <c r="D668" s="197"/>
      <c r="E668" s="1"/>
      <c r="F668" s="1"/>
      <c r="G668" s="1"/>
      <c r="H668" s="1"/>
      <c r="I668" s="1"/>
      <c r="J668" s="1"/>
      <c r="K668" s="1"/>
      <c r="L668" s="1"/>
      <c r="M668" s="198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</row>
    <row r="669" spans="1:45" ht="12.75">
      <c r="A669" s="197"/>
      <c r="B669" s="197"/>
      <c r="C669" s="1"/>
      <c r="D669" s="197"/>
      <c r="E669" s="1"/>
      <c r="F669" s="1"/>
      <c r="G669" s="1"/>
      <c r="H669" s="1"/>
      <c r="I669" s="1"/>
      <c r="J669" s="1"/>
      <c r="K669" s="1"/>
      <c r="L669" s="1"/>
      <c r="M669" s="198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</row>
    <row r="670" spans="1:45" ht="12.75">
      <c r="A670" s="197"/>
      <c r="B670" s="197"/>
      <c r="C670" s="1"/>
      <c r="D670" s="197"/>
      <c r="E670" s="1"/>
      <c r="F670" s="1"/>
      <c r="G670" s="1"/>
      <c r="H670" s="1"/>
      <c r="I670" s="1"/>
      <c r="J670" s="1"/>
      <c r="K670" s="1"/>
      <c r="L670" s="1"/>
      <c r="M670" s="198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</row>
    <row r="671" spans="1:45" ht="12.75">
      <c r="A671" s="197"/>
      <c r="B671" s="197"/>
      <c r="C671" s="1"/>
      <c r="D671" s="197"/>
      <c r="E671" s="1"/>
      <c r="F671" s="1"/>
      <c r="G671" s="1"/>
      <c r="H671" s="1"/>
      <c r="I671" s="1"/>
      <c r="J671" s="1"/>
      <c r="K671" s="1"/>
      <c r="L671" s="1"/>
      <c r="M671" s="198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</row>
    <row r="672" spans="1:45" ht="12.75">
      <c r="A672" s="197"/>
      <c r="B672" s="197"/>
      <c r="C672" s="1"/>
      <c r="D672" s="197"/>
      <c r="E672" s="1"/>
      <c r="F672" s="1"/>
      <c r="G672" s="1"/>
      <c r="H672" s="1"/>
      <c r="I672" s="1"/>
      <c r="J672" s="1"/>
      <c r="K672" s="1"/>
      <c r="L672" s="1"/>
      <c r="M672" s="198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</row>
    <row r="673" spans="1:45" ht="12.75">
      <c r="A673" s="197"/>
      <c r="B673" s="197"/>
      <c r="C673" s="1"/>
      <c r="D673" s="197"/>
      <c r="E673" s="1"/>
      <c r="F673" s="1"/>
      <c r="G673" s="1"/>
      <c r="H673" s="1"/>
      <c r="I673" s="1"/>
      <c r="J673" s="1"/>
      <c r="K673" s="1"/>
      <c r="L673" s="1"/>
      <c r="M673" s="198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</row>
    <row r="674" spans="1:45" ht="12.75">
      <c r="A674" s="197"/>
      <c r="B674" s="197"/>
      <c r="C674" s="1"/>
      <c r="D674" s="197"/>
      <c r="E674" s="1"/>
      <c r="F674" s="1"/>
      <c r="G674" s="1"/>
      <c r="H674" s="1"/>
      <c r="I674" s="1"/>
      <c r="J674" s="1"/>
      <c r="K674" s="1"/>
      <c r="L674" s="1"/>
      <c r="M674" s="198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</row>
    <row r="675" spans="1:45" ht="12.75">
      <c r="A675" s="197"/>
      <c r="B675" s="197"/>
      <c r="C675" s="1"/>
      <c r="D675" s="197"/>
      <c r="E675" s="1"/>
      <c r="F675" s="1"/>
      <c r="G675" s="1"/>
      <c r="H675" s="1"/>
      <c r="I675" s="1"/>
      <c r="J675" s="1"/>
      <c r="K675" s="1"/>
      <c r="L675" s="1"/>
      <c r="M675" s="198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</row>
    <row r="676" spans="1:45" ht="12.75">
      <c r="A676" s="197"/>
      <c r="B676" s="197"/>
      <c r="C676" s="1"/>
      <c r="D676" s="197"/>
      <c r="E676" s="1"/>
      <c r="F676" s="1"/>
      <c r="G676" s="1"/>
      <c r="H676" s="1"/>
      <c r="I676" s="1"/>
      <c r="J676" s="1"/>
      <c r="K676" s="1"/>
      <c r="L676" s="1"/>
      <c r="M676" s="198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</row>
    <row r="677" spans="1:45" ht="12.75">
      <c r="A677" s="197"/>
      <c r="B677" s="197"/>
      <c r="C677" s="1"/>
      <c r="D677" s="197"/>
      <c r="E677" s="1"/>
      <c r="F677" s="1"/>
      <c r="G677" s="1"/>
      <c r="H677" s="1"/>
      <c r="I677" s="1"/>
      <c r="J677" s="1"/>
      <c r="K677" s="1"/>
      <c r="L677" s="1"/>
      <c r="M677" s="198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</row>
    <row r="678" spans="1:45" ht="12.75">
      <c r="A678" s="197"/>
      <c r="B678" s="197"/>
      <c r="C678" s="1"/>
      <c r="D678" s="197"/>
      <c r="E678" s="1"/>
      <c r="F678" s="1"/>
      <c r="G678" s="1"/>
      <c r="H678" s="1"/>
      <c r="I678" s="1"/>
      <c r="J678" s="1"/>
      <c r="K678" s="1"/>
      <c r="L678" s="1"/>
      <c r="M678" s="198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</row>
    <row r="679" spans="1:45" ht="12.75">
      <c r="A679" s="197"/>
      <c r="B679" s="197"/>
      <c r="C679" s="1"/>
      <c r="D679" s="197"/>
      <c r="E679" s="1"/>
      <c r="F679" s="1"/>
      <c r="G679" s="1"/>
      <c r="H679" s="1"/>
      <c r="I679" s="1"/>
      <c r="J679" s="1"/>
      <c r="K679" s="1"/>
      <c r="L679" s="1"/>
      <c r="M679" s="198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</row>
    <row r="680" spans="1:45" ht="12.75">
      <c r="A680" s="197"/>
      <c r="B680" s="197"/>
      <c r="C680" s="1"/>
      <c r="D680" s="197"/>
      <c r="E680" s="1"/>
      <c r="F680" s="1"/>
      <c r="G680" s="1"/>
      <c r="H680" s="1"/>
      <c r="I680" s="1"/>
      <c r="J680" s="1"/>
      <c r="K680" s="1"/>
      <c r="L680" s="1"/>
      <c r="M680" s="198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</row>
    <row r="681" spans="1:45" ht="12.75">
      <c r="A681" s="197"/>
      <c r="B681" s="197"/>
      <c r="C681" s="1"/>
      <c r="D681" s="197"/>
      <c r="E681" s="1"/>
      <c r="F681" s="1"/>
      <c r="G681" s="1"/>
      <c r="H681" s="1"/>
      <c r="I681" s="1"/>
      <c r="J681" s="1"/>
      <c r="K681" s="1"/>
      <c r="L681" s="1"/>
      <c r="M681" s="198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</row>
    <row r="682" spans="1:45" ht="12.75">
      <c r="A682" s="197"/>
      <c r="B682" s="197"/>
      <c r="C682" s="1"/>
      <c r="D682" s="197"/>
      <c r="E682" s="1"/>
      <c r="F682" s="1"/>
      <c r="G682" s="1"/>
      <c r="H682" s="1"/>
      <c r="I682" s="1"/>
      <c r="J682" s="1"/>
      <c r="K682" s="1"/>
      <c r="L682" s="1"/>
      <c r="M682" s="198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</row>
    <row r="683" spans="1:45" ht="12.75">
      <c r="A683" s="197"/>
      <c r="B683" s="197"/>
      <c r="C683" s="1"/>
      <c r="D683" s="197"/>
      <c r="E683" s="1"/>
      <c r="F683" s="1"/>
      <c r="G683" s="1"/>
      <c r="H683" s="1"/>
      <c r="I683" s="1"/>
      <c r="J683" s="1"/>
      <c r="K683" s="1"/>
      <c r="L683" s="1"/>
      <c r="M683" s="198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</row>
    <row r="684" spans="1:45" ht="12.75">
      <c r="A684" s="197"/>
      <c r="B684" s="197"/>
      <c r="C684" s="1"/>
      <c r="D684" s="197"/>
      <c r="E684" s="1"/>
      <c r="F684" s="1"/>
      <c r="G684" s="1"/>
      <c r="H684" s="1"/>
      <c r="I684" s="1"/>
      <c r="J684" s="1"/>
      <c r="K684" s="1"/>
      <c r="L684" s="1"/>
      <c r="M684" s="198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</row>
    <row r="685" spans="1:45" ht="12.75">
      <c r="A685" s="197"/>
      <c r="B685" s="197"/>
      <c r="C685" s="1"/>
      <c r="D685" s="197"/>
      <c r="E685" s="1"/>
      <c r="F685" s="1"/>
      <c r="G685" s="1"/>
      <c r="H685" s="1"/>
      <c r="I685" s="1"/>
      <c r="J685" s="1"/>
      <c r="K685" s="1"/>
      <c r="L685" s="1"/>
      <c r="M685" s="198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</row>
    <row r="686" spans="1:45" ht="12.75">
      <c r="A686" s="197"/>
      <c r="B686" s="197"/>
      <c r="C686" s="1"/>
      <c r="D686" s="197"/>
      <c r="E686" s="1"/>
      <c r="F686" s="1"/>
      <c r="G686" s="1"/>
      <c r="H686" s="1"/>
      <c r="I686" s="1"/>
      <c r="J686" s="1"/>
      <c r="K686" s="1"/>
      <c r="L686" s="1"/>
      <c r="M686" s="198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</row>
    <row r="687" spans="1:45" ht="12.75">
      <c r="A687" s="197"/>
      <c r="B687" s="197"/>
      <c r="C687" s="1"/>
      <c r="D687" s="197"/>
      <c r="E687" s="1"/>
      <c r="F687" s="1"/>
      <c r="G687" s="1"/>
      <c r="H687" s="1"/>
      <c r="I687" s="1"/>
      <c r="J687" s="1"/>
      <c r="K687" s="1"/>
      <c r="L687" s="1"/>
      <c r="M687" s="198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</row>
    <row r="688" spans="1:45" ht="12.75">
      <c r="A688" s="197"/>
      <c r="B688" s="197"/>
      <c r="C688" s="1"/>
      <c r="D688" s="197"/>
      <c r="E688" s="1"/>
      <c r="F688" s="1"/>
      <c r="G688" s="1"/>
      <c r="H688" s="1"/>
      <c r="I688" s="1"/>
      <c r="J688" s="1"/>
      <c r="K688" s="1"/>
      <c r="L688" s="1"/>
      <c r="M688" s="198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</row>
    <row r="689" spans="1:45" ht="12.75">
      <c r="A689" s="197"/>
      <c r="B689" s="197"/>
      <c r="C689" s="1"/>
      <c r="D689" s="197"/>
      <c r="E689" s="1"/>
      <c r="F689" s="1"/>
      <c r="G689" s="1"/>
      <c r="H689" s="1"/>
      <c r="I689" s="1"/>
      <c r="J689" s="1"/>
      <c r="K689" s="1"/>
      <c r="L689" s="1"/>
      <c r="M689" s="198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</row>
    <row r="690" spans="1:45" ht="12.75">
      <c r="A690" s="197"/>
      <c r="B690" s="197"/>
      <c r="C690" s="1"/>
      <c r="D690" s="197"/>
      <c r="E690" s="1"/>
      <c r="F690" s="1"/>
      <c r="G690" s="1"/>
      <c r="H690" s="1"/>
      <c r="I690" s="1"/>
      <c r="J690" s="1"/>
      <c r="K690" s="1"/>
      <c r="L690" s="1"/>
      <c r="M690" s="198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</row>
    <row r="691" spans="1:45" ht="12.75">
      <c r="A691" s="197"/>
      <c r="B691" s="197"/>
      <c r="C691" s="1"/>
      <c r="D691" s="197"/>
      <c r="E691" s="1"/>
      <c r="F691" s="1"/>
      <c r="G691" s="1"/>
      <c r="H691" s="1"/>
      <c r="I691" s="1"/>
      <c r="J691" s="1"/>
      <c r="K691" s="1"/>
      <c r="L691" s="1"/>
      <c r="M691" s="198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</row>
    <row r="692" spans="1:45" ht="12.75">
      <c r="A692" s="197"/>
      <c r="B692" s="197"/>
      <c r="C692" s="1"/>
      <c r="D692" s="197"/>
      <c r="E692" s="1"/>
      <c r="F692" s="1"/>
      <c r="G692" s="1"/>
      <c r="H692" s="1"/>
      <c r="I692" s="1"/>
      <c r="J692" s="1"/>
      <c r="K692" s="1"/>
      <c r="L692" s="1"/>
      <c r="M692" s="198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</row>
    <row r="693" spans="1:45" ht="12.75">
      <c r="A693" s="197"/>
      <c r="B693" s="197"/>
      <c r="C693" s="1"/>
      <c r="D693" s="197"/>
      <c r="E693" s="1"/>
      <c r="F693" s="1"/>
      <c r="G693" s="1"/>
      <c r="H693" s="1"/>
      <c r="I693" s="1"/>
      <c r="J693" s="1"/>
      <c r="K693" s="1"/>
      <c r="L693" s="1"/>
      <c r="M693" s="198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</row>
    <row r="694" spans="1:45" ht="12.75">
      <c r="A694" s="197"/>
      <c r="B694" s="197"/>
      <c r="C694" s="1"/>
      <c r="D694" s="197"/>
      <c r="E694" s="1"/>
      <c r="F694" s="1"/>
      <c r="G694" s="1"/>
      <c r="H694" s="1"/>
      <c r="I694" s="1"/>
      <c r="J694" s="1"/>
      <c r="K694" s="1"/>
      <c r="L694" s="1"/>
      <c r="M694" s="198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</row>
    <row r="695" spans="1:45" ht="12.75">
      <c r="A695" s="197"/>
      <c r="B695" s="197"/>
      <c r="C695" s="1"/>
      <c r="D695" s="197"/>
      <c r="E695" s="1"/>
      <c r="F695" s="1"/>
      <c r="G695" s="1"/>
      <c r="H695" s="1"/>
      <c r="I695" s="1"/>
      <c r="J695" s="1"/>
      <c r="K695" s="1"/>
      <c r="L695" s="1"/>
      <c r="M695" s="198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</row>
    <row r="696" spans="1:45" ht="12.75">
      <c r="A696" s="197"/>
      <c r="B696" s="197"/>
      <c r="C696" s="1"/>
      <c r="D696" s="197"/>
      <c r="E696" s="1"/>
      <c r="F696" s="1"/>
      <c r="G696" s="1"/>
      <c r="H696" s="1"/>
      <c r="I696" s="1"/>
      <c r="J696" s="1"/>
      <c r="K696" s="1"/>
      <c r="L696" s="1"/>
      <c r="M696" s="198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</row>
    <row r="697" spans="1:45" ht="12.75">
      <c r="A697" s="197"/>
      <c r="B697" s="197"/>
      <c r="C697" s="1"/>
      <c r="D697" s="197"/>
      <c r="E697" s="1"/>
      <c r="F697" s="1"/>
      <c r="G697" s="1"/>
      <c r="H697" s="1"/>
      <c r="I697" s="1"/>
      <c r="J697" s="1"/>
      <c r="K697" s="1"/>
      <c r="L697" s="1"/>
      <c r="M697" s="198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</row>
    <row r="698" spans="1:45" ht="12.75">
      <c r="A698" s="197"/>
      <c r="B698" s="197"/>
      <c r="C698" s="1"/>
      <c r="D698" s="197"/>
      <c r="E698" s="1"/>
      <c r="F698" s="1"/>
      <c r="G698" s="1"/>
      <c r="H698" s="1"/>
      <c r="I698" s="1"/>
      <c r="J698" s="1"/>
      <c r="K698" s="1"/>
      <c r="L698" s="1"/>
      <c r="M698" s="198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</row>
    <row r="699" spans="1:45" ht="12.75">
      <c r="A699" s="197"/>
      <c r="B699" s="197"/>
      <c r="C699" s="1"/>
      <c r="D699" s="197"/>
      <c r="E699" s="1"/>
      <c r="F699" s="1"/>
      <c r="G699" s="1"/>
      <c r="H699" s="1"/>
      <c r="I699" s="1"/>
      <c r="J699" s="1"/>
      <c r="K699" s="1"/>
      <c r="L699" s="1"/>
      <c r="M699" s="198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</row>
    <row r="700" spans="1:45" ht="12.75">
      <c r="A700" s="197"/>
      <c r="B700" s="197"/>
      <c r="C700" s="1"/>
      <c r="D700" s="197"/>
      <c r="E700" s="1"/>
      <c r="F700" s="1"/>
      <c r="G700" s="1"/>
      <c r="H700" s="1"/>
      <c r="I700" s="1"/>
      <c r="J700" s="1"/>
      <c r="K700" s="1"/>
      <c r="L700" s="1"/>
      <c r="M700" s="198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</row>
    <row r="701" spans="1:45" ht="12.75">
      <c r="A701" s="197"/>
      <c r="B701" s="197"/>
      <c r="C701" s="1"/>
      <c r="D701" s="197"/>
      <c r="E701" s="1"/>
      <c r="F701" s="1"/>
      <c r="G701" s="1"/>
      <c r="H701" s="1"/>
      <c r="I701" s="1"/>
      <c r="J701" s="1"/>
      <c r="K701" s="1"/>
      <c r="L701" s="1"/>
      <c r="M701" s="198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</row>
    <row r="702" spans="1:45" ht="12.75">
      <c r="A702" s="197"/>
      <c r="B702" s="197"/>
      <c r="C702" s="1"/>
      <c r="D702" s="197"/>
      <c r="E702" s="1"/>
      <c r="F702" s="1"/>
      <c r="G702" s="1"/>
      <c r="H702" s="1"/>
      <c r="I702" s="1"/>
      <c r="J702" s="1"/>
      <c r="K702" s="1"/>
      <c r="L702" s="1"/>
      <c r="M702" s="198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</row>
    <row r="703" spans="1:45" ht="12.75">
      <c r="A703" s="197"/>
      <c r="B703" s="197"/>
      <c r="C703" s="1"/>
      <c r="D703" s="197"/>
      <c r="E703" s="1"/>
      <c r="F703" s="1"/>
      <c r="G703" s="1"/>
      <c r="H703" s="1"/>
      <c r="I703" s="1"/>
      <c r="J703" s="1"/>
      <c r="K703" s="1"/>
      <c r="L703" s="1"/>
      <c r="M703" s="198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</row>
    <row r="704" spans="1:45" ht="12.75">
      <c r="A704" s="197"/>
      <c r="B704" s="197"/>
      <c r="C704" s="1"/>
      <c r="D704" s="197"/>
      <c r="E704" s="1"/>
      <c r="F704" s="1"/>
      <c r="G704" s="1"/>
      <c r="H704" s="1"/>
      <c r="I704" s="1"/>
      <c r="J704" s="1"/>
      <c r="K704" s="1"/>
      <c r="L704" s="1"/>
      <c r="M704" s="198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</row>
    <row r="705" spans="1:45" ht="12.75">
      <c r="A705" s="197"/>
      <c r="B705" s="197"/>
      <c r="C705" s="1"/>
      <c r="D705" s="197"/>
      <c r="E705" s="1"/>
      <c r="F705" s="1"/>
      <c r="G705" s="1"/>
      <c r="H705" s="1"/>
      <c r="I705" s="1"/>
      <c r="J705" s="1"/>
      <c r="K705" s="1"/>
      <c r="L705" s="1"/>
      <c r="M705" s="198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</row>
    <row r="706" spans="1:45" ht="12.75">
      <c r="A706" s="197"/>
      <c r="B706" s="197"/>
      <c r="C706" s="1"/>
      <c r="D706" s="197"/>
      <c r="E706" s="1"/>
      <c r="F706" s="1"/>
      <c r="G706" s="1"/>
      <c r="H706" s="1"/>
      <c r="I706" s="1"/>
      <c r="J706" s="1"/>
      <c r="K706" s="1"/>
      <c r="L706" s="1"/>
      <c r="M706" s="198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</row>
    <row r="707" spans="1:45" ht="12.75">
      <c r="A707" s="197"/>
      <c r="B707" s="197"/>
      <c r="C707" s="1"/>
      <c r="D707" s="197"/>
      <c r="E707" s="1"/>
      <c r="F707" s="1"/>
      <c r="G707" s="1"/>
      <c r="H707" s="1"/>
      <c r="I707" s="1"/>
      <c r="J707" s="1"/>
      <c r="K707" s="1"/>
      <c r="L707" s="1"/>
      <c r="M707" s="198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</row>
    <row r="708" spans="1:45" ht="12.75">
      <c r="A708" s="197"/>
      <c r="B708" s="197"/>
      <c r="C708" s="1"/>
      <c r="D708" s="197"/>
      <c r="E708" s="1"/>
      <c r="F708" s="1"/>
      <c r="G708" s="1"/>
      <c r="H708" s="1"/>
      <c r="I708" s="1"/>
      <c r="J708" s="1"/>
      <c r="K708" s="1"/>
      <c r="L708" s="1"/>
      <c r="M708" s="198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</row>
    <row r="709" spans="1:45" ht="12.75">
      <c r="A709" s="197"/>
      <c r="B709" s="197"/>
      <c r="C709" s="1"/>
      <c r="D709" s="197"/>
      <c r="E709" s="1"/>
      <c r="F709" s="1"/>
      <c r="G709" s="1"/>
      <c r="H709" s="1"/>
      <c r="I709" s="1"/>
      <c r="J709" s="1"/>
      <c r="K709" s="1"/>
      <c r="L709" s="1"/>
      <c r="M709" s="198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</row>
    <row r="710" spans="1:45" ht="12.75">
      <c r="A710" s="197"/>
      <c r="B710" s="197"/>
      <c r="C710" s="1"/>
      <c r="D710" s="197"/>
      <c r="E710" s="1"/>
      <c r="F710" s="1"/>
      <c r="G710" s="1"/>
      <c r="H710" s="1"/>
      <c r="I710" s="1"/>
      <c r="J710" s="1"/>
      <c r="K710" s="1"/>
      <c r="L710" s="1"/>
      <c r="M710" s="198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</row>
    <row r="711" spans="1:45" ht="12.75">
      <c r="A711" s="197"/>
      <c r="B711" s="197"/>
      <c r="C711" s="1"/>
      <c r="D711" s="197"/>
      <c r="E711" s="1"/>
      <c r="F711" s="1"/>
      <c r="G711" s="1"/>
      <c r="H711" s="1"/>
      <c r="I711" s="1"/>
      <c r="J711" s="1"/>
      <c r="K711" s="1"/>
      <c r="L711" s="1"/>
      <c r="M711" s="198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</row>
    <row r="712" spans="1:45" ht="12.75">
      <c r="A712" s="197"/>
      <c r="B712" s="197"/>
      <c r="C712" s="1"/>
      <c r="D712" s="197"/>
      <c r="E712" s="1"/>
      <c r="F712" s="1"/>
      <c r="G712" s="1"/>
      <c r="H712" s="1"/>
      <c r="I712" s="1"/>
      <c r="J712" s="1"/>
      <c r="K712" s="1"/>
      <c r="L712" s="1"/>
      <c r="M712" s="198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</row>
    <row r="713" spans="1:45" ht="12.75">
      <c r="A713" s="197"/>
      <c r="B713" s="197"/>
      <c r="C713" s="1"/>
      <c r="D713" s="197"/>
      <c r="E713" s="1"/>
      <c r="F713" s="1"/>
      <c r="G713" s="1"/>
      <c r="H713" s="1"/>
      <c r="I713" s="1"/>
      <c r="J713" s="1"/>
      <c r="K713" s="1"/>
      <c r="L713" s="1"/>
      <c r="M713" s="198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</row>
    <row r="714" spans="1:45" ht="12.75">
      <c r="A714" s="197"/>
      <c r="B714" s="197"/>
      <c r="C714" s="1"/>
      <c r="D714" s="197"/>
      <c r="E714" s="1"/>
      <c r="F714" s="1"/>
      <c r="G714" s="1"/>
      <c r="H714" s="1"/>
      <c r="I714" s="1"/>
      <c r="J714" s="1"/>
      <c r="K714" s="1"/>
      <c r="L714" s="1"/>
      <c r="M714" s="198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</row>
    <row r="715" spans="1:45" ht="12.75">
      <c r="A715" s="197"/>
      <c r="B715" s="197"/>
      <c r="C715" s="1"/>
      <c r="D715" s="197"/>
      <c r="E715" s="1"/>
      <c r="F715" s="1"/>
      <c r="G715" s="1"/>
      <c r="H715" s="1"/>
      <c r="I715" s="1"/>
      <c r="J715" s="1"/>
      <c r="K715" s="1"/>
      <c r="L715" s="1"/>
      <c r="M715" s="198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</row>
    <row r="716" spans="1:45" ht="12.75">
      <c r="A716" s="197"/>
      <c r="B716" s="197"/>
      <c r="C716" s="1"/>
      <c r="D716" s="197"/>
      <c r="E716" s="1"/>
      <c r="F716" s="1"/>
      <c r="G716" s="1"/>
      <c r="H716" s="1"/>
      <c r="I716" s="1"/>
      <c r="J716" s="1"/>
      <c r="K716" s="1"/>
      <c r="L716" s="1"/>
      <c r="M716" s="198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</row>
    <row r="717" spans="1:45" ht="12.75">
      <c r="A717" s="197"/>
      <c r="B717" s="197"/>
      <c r="C717" s="1"/>
      <c r="D717" s="197"/>
      <c r="E717" s="1"/>
      <c r="F717" s="1"/>
      <c r="G717" s="1"/>
      <c r="H717" s="1"/>
      <c r="I717" s="1"/>
      <c r="J717" s="1"/>
      <c r="K717" s="1"/>
      <c r="L717" s="1"/>
      <c r="M717" s="198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</row>
    <row r="718" spans="1:45" ht="12.75">
      <c r="A718" s="197"/>
      <c r="B718" s="197"/>
      <c r="C718" s="1"/>
      <c r="D718" s="197"/>
      <c r="E718" s="1"/>
      <c r="F718" s="1"/>
      <c r="G718" s="1"/>
      <c r="H718" s="1"/>
      <c r="I718" s="1"/>
      <c r="J718" s="1"/>
      <c r="K718" s="1"/>
      <c r="L718" s="1"/>
      <c r="M718" s="198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</row>
    <row r="719" spans="1:45" ht="12.75">
      <c r="A719" s="197"/>
      <c r="B719" s="197"/>
      <c r="C719" s="1"/>
      <c r="D719" s="197"/>
      <c r="E719" s="1"/>
      <c r="F719" s="1"/>
      <c r="G719" s="1"/>
      <c r="H719" s="1"/>
      <c r="I719" s="1"/>
      <c r="J719" s="1"/>
      <c r="K719" s="1"/>
      <c r="L719" s="1"/>
      <c r="M719" s="198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</row>
    <row r="720" spans="1:45" ht="12.75">
      <c r="A720" s="197"/>
      <c r="B720" s="197"/>
      <c r="C720" s="1"/>
      <c r="D720" s="197"/>
      <c r="E720" s="1"/>
      <c r="F720" s="1"/>
      <c r="G720" s="1"/>
      <c r="H720" s="1"/>
      <c r="I720" s="1"/>
      <c r="J720" s="1"/>
      <c r="K720" s="1"/>
      <c r="L720" s="1"/>
      <c r="M720" s="198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</row>
    <row r="721" spans="1:45" ht="12.75">
      <c r="A721" s="197"/>
      <c r="B721" s="197"/>
      <c r="C721" s="1"/>
      <c r="D721" s="197"/>
      <c r="E721" s="1"/>
      <c r="F721" s="1"/>
      <c r="G721" s="1"/>
      <c r="H721" s="1"/>
      <c r="I721" s="1"/>
      <c r="J721" s="1"/>
      <c r="K721" s="1"/>
      <c r="L721" s="1"/>
      <c r="M721" s="198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</row>
    <row r="722" spans="1:45" ht="12.75">
      <c r="A722" s="197"/>
      <c r="B722" s="197"/>
      <c r="C722" s="1"/>
      <c r="D722" s="197"/>
      <c r="E722" s="1"/>
      <c r="F722" s="1"/>
      <c r="G722" s="1"/>
      <c r="H722" s="1"/>
      <c r="I722" s="1"/>
      <c r="J722" s="1"/>
      <c r="K722" s="1"/>
      <c r="L722" s="1"/>
      <c r="M722" s="198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</row>
    <row r="723" spans="1:45" ht="12.75">
      <c r="A723" s="197"/>
      <c r="B723" s="197"/>
      <c r="C723" s="1"/>
      <c r="D723" s="197"/>
      <c r="E723" s="1"/>
      <c r="F723" s="1"/>
      <c r="G723" s="1"/>
      <c r="H723" s="1"/>
      <c r="I723" s="1"/>
      <c r="J723" s="1"/>
      <c r="K723" s="1"/>
      <c r="L723" s="1"/>
      <c r="M723" s="198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</row>
    <row r="724" spans="1:45" ht="12.75">
      <c r="A724" s="197"/>
      <c r="B724" s="197"/>
      <c r="C724" s="1"/>
      <c r="D724" s="197"/>
      <c r="E724" s="1"/>
      <c r="F724" s="1"/>
      <c r="G724" s="1"/>
      <c r="H724" s="1"/>
      <c r="I724" s="1"/>
      <c r="J724" s="1"/>
      <c r="K724" s="1"/>
      <c r="L724" s="1"/>
      <c r="M724" s="198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</row>
    <row r="725" spans="1:45" ht="12.75">
      <c r="A725" s="197"/>
      <c r="B725" s="197"/>
      <c r="C725" s="1"/>
      <c r="D725" s="197"/>
      <c r="E725" s="1"/>
      <c r="F725" s="1"/>
      <c r="G725" s="1"/>
      <c r="H725" s="1"/>
      <c r="I725" s="1"/>
      <c r="J725" s="1"/>
      <c r="K725" s="1"/>
      <c r="L725" s="1"/>
      <c r="M725" s="198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</row>
    <row r="726" spans="1:45" ht="12.75">
      <c r="A726" s="197"/>
      <c r="B726" s="197"/>
      <c r="C726" s="1"/>
      <c r="D726" s="197"/>
      <c r="E726" s="1"/>
      <c r="F726" s="1"/>
      <c r="G726" s="1"/>
      <c r="H726" s="1"/>
      <c r="I726" s="1"/>
      <c r="J726" s="1"/>
      <c r="K726" s="1"/>
      <c r="L726" s="1"/>
      <c r="M726" s="198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</row>
    <row r="727" spans="1:45" ht="12.75">
      <c r="A727" s="197"/>
      <c r="B727" s="197"/>
      <c r="C727" s="1"/>
      <c r="D727" s="197"/>
      <c r="E727" s="1"/>
      <c r="F727" s="1"/>
      <c r="G727" s="1"/>
      <c r="H727" s="1"/>
      <c r="I727" s="1"/>
      <c r="J727" s="1"/>
      <c r="K727" s="1"/>
      <c r="L727" s="1"/>
      <c r="M727" s="198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</row>
    <row r="728" spans="1:45" ht="12.75">
      <c r="A728" s="197"/>
      <c r="B728" s="197"/>
      <c r="C728" s="1"/>
      <c r="D728" s="197"/>
      <c r="E728" s="1"/>
      <c r="F728" s="1"/>
      <c r="G728" s="1"/>
      <c r="H728" s="1"/>
      <c r="I728" s="1"/>
      <c r="J728" s="1"/>
      <c r="K728" s="1"/>
      <c r="L728" s="1"/>
      <c r="M728" s="198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</row>
    <row r="729" spans="1:45" ht="12.75">
      <c r="A729" s="197"/>
      <c r="B729" s="197"/>
      <c r="C729" s="1"/>
      <c r="D729" s="197"/>
      <c r="E729" s="1"/>
      <c r="F729" s="1"/>
      <c r="G729" s="1"/>
      <c r="H729" s="1"/>
      <c r="I729" s="1"/>
      <c r="J729" s="1"/>
      <c r="K729" s="1"/>
      <c r="L729" s="1"/>
      <c r="M729" s="198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</row>
    <row r="730" spans="1:45" ht="12.75">
      <c r="A730" s="197"/>
      <c r="B730" s="197"/>
      <c r="C730" s="1"/>
      <c r="D730" s="197"/>
      <c r="E730" s="1"/>
      <c r="F730" s="1"/>
      <c r="G730" s="1"/>
      <c r="H730" s="1"/>
      <c r="I730" s="1"/>
      <c r="J730" s="1"/>
      <c r="K730" s="1"/>
      <c r="L730" s="1"/>
      <c r="M730" s="198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</row>
    <row r="731" spans="1:45" ht="12.75">
      <c r="A731" s="197"/>
      <c r="B731" s="197"/>
      <c r="C731" s="1"/>
      <c r="D731" s="197"/>
      <c r="E731" s="1"/>
      <c r="F731" s="1"/>
      <c r="G731" s="1"/>
      <c r="H731" s="1"/>
      <c r="I731" s="1"/>
      <c r="J731" s="1"/>
      <c r="K731" s="1"/>
      <c r="L731" s="1"/>
      <c r="M731" s="198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</row>
    <row r="732" spans="1:45" ht="12.75">
      <c r="A732" s="197"/>
      <c r="B732" s="197"/>
      <c r="C732" s="1"/>
      <c r="D732" s="197"/>
      <c r="E732" s="1"/>
      <c r="F732" s="1"/>
      <c r="G732" s="1"/>
      <c r="H732" s="1"/>
      <c r="I732" s="1"/>
      <c r="J732" s="1"/>
      <c r="K732" s="1"/>
      <c r="L732" s="1"/>
      <c r="M732" s="198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</row>
    <row r="733" spans="1:45" ht="12.75">
      <c r="A733" s="197"/>
      <c r="B733" s="197"/>
      <c r="C733" s="1"/>
      <c r="D733" s="197"/>
      <c r="E733" s="1"/>
      <c r="F733" s="1"/>
      <c r="G733" s="1"/>
      <c r="H733" s="1"/>
      <c r="I733" s="1"/>
      <c r="J733" s="1"/>
      <c r="K733" s="1"/>
      <c r="L733" s="1"/>
      <c r="M733" s="198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</row>
    <row r="734" spans="1:45" ht="12.75">
      <c r="A734" s="197"/>
      <c r="B734" s="197"/>
      <c r="C734" s="1"/>
      <c r="D734" s="197"/>
      <c r="E734" s="1"/>
      <c r="F734" s="1"/>
      <c r="G734" s="1"/>
      <c r="H734" s="1"/>
      <c r="I734" s="1"/>
      <c r="J734" s="1"/>
      <c r="K734" s="1"/>
      <c r="L734" s="1"/>
      <c r="M734" s="198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</row>
    <row r="735" spans="1:45" ht="12.75">
      <c r="A735" s="197"/>
      <c r="B735" s="197"/>
      <c r="C735" s="1"/>
      <c r="D735" s="197"/>
      <c r="E735" s="1"/>
      <c r="F735" s="1"/>
      <c r="G735" s="1"/>
      <c r="H735" s="1"/>
      <c r="I735" s="1"/>
      <c r="J735" s="1"/>
      <c r="K735" s="1"/>
      <c r="L735" s="1"/>
      <c r="M735" s="198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</row>
    <row r="736" spans="1:45" ht="12.75">
      <c r="A736" s="197"/>
      <c r="B736" s="197"/>
      <c r="C736" s="1"/>
      <c r="D736" s="197"/>
      <c r="E736" s="1"/>
      <c r="F736" s="1"/>
      <c r="G736" s="1"/>
      <c r="H736" s="1"/>
      <c r="I736" s="1"/>
      <c r="J736" s="1"/>
      <c r="K736" s="1"/>
      <c r="L736" s="1"/>
      <c r="M736" s="198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</row>
    <row r="737" spans="1:45" ht="12.75">
      <c r="A737" s="197"/>
      <c r="B737" s="197"/>
      <c r="C737" s="1"/>
      <c r="D737" s="197"/>
      <c r="E737" s="1"/>
      <c r="F737" s="1"/>
      <c r="G737" s="1"/>
      <c r="H737" s="1"/>
      <c r="I737" s="1"/>
      <c r="J737" s="1"/>
      <c r="K737" s="1"/>
      <c r="L737" s="1"/>
      <c r="M737" s="198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</row>
    <row r="738" spans="1:45" ht="12.75">
      <c r="A738" s="197"/>
      <c r="B738" s="197"/>
      <c r="C738" s="1"/>
      <c r="D738" s="197"/>
      <c r="E738" s="1"/>
      <c r="F738" s="1"/>
      <c r="G738" s="1"/>
      <c r="H738" s="1"/>
      <c r="I738" s="1"/>
      <c r="J738" s="1"/>
      <c r="K738" s="1"/>
      <c r="L738" s="1"/>
      <c r="M738" s="198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</row>
    <row r="739" spans="1:45" ht="12.75">
      <c r="A739" s="197"/>
      <c r="B739" s="197"/>
      <c r="C739" s="1"/>
      <c r="D739" s="197"/>
      <c r="E739" s="1"/>
      <c r="F739" s="1"/>
      <c r="G739" s="1"/>
      <c r="H739" s="1"/>
      <c r="I739" s="1"/>
      <c r="J739" s="1"/>
      <c r="K739" s="1"/>
      <c r="L739" s="1"/>
      <c r="M739" s="198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</row>
    <row r="740" spans="1:45" ht="12.75">
      <c r="A740" s="197"/>
      <c r="B740" s="197"/>
      <c r="C740" s="1"/>
      <c r="D740" s="197"/>
      <c r="E740" s="1"/>
      <c r="F740" s="1"/>
      <c r="G740" s="1"/>
      <c r="H740" s="1"/>
      <c r="I740" s="1"/>
      <c r="J740" s="1"/>
      <c r="K740" s="1"/>
      <c r="L740" s="1"/>
      <c r="M740" s="198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</row>
    <row r="741" spans="1:45" ht="12.75">
      <c r="A741" s="197"/>
      <c r="B741" s="197"/>
      <c r="C741" s="1"/>
      <c r="D741" s="197"/>
      <c r="E741" s="1"/>
      <c r="F741" s="1"/>
      <c r="G741" s="1"/>
      <c r="H741" s="1"/>
      <c r="I741" s="1"/>
      <c r="J741" s="1"/>
      <c r="K741" s="1"/>
      <c r="L741" s="1"/>
      <c r="M741" s="198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</row>
    <row r="742" spans="1:45" ht="12.75">
      <c r="A742" s="197"/>
      <c r="B742" s="197"/>
      <c r="C742" s="1"/>
      <c r="D742" s="197"/>
      <c r="E742" s="1"/>
      <c r="F742" s="1"/>
      <c r="G742" s="1"/>
      <c r="H742" s="1"/>
      <c r="I742" s="1"/>
      <c r="J742" s="1"/>
      <c r="K742" s="1"/>
      <c r="L742" s="1"/>
      <c r="M742" s="198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</row>
    <row r="743" spans="1:45" ht="12.75">
      <c r="A743" s="197"/>
      <c r="B743" s="197"/>
      <c r="C743" s="1"/>
      <c r="D743" s="197"/>
      <c r="E743" s="1"/>
      <c r="F743" s="1"/>
      <c r="G743" s="1"/>
      <c r="H743" s="1"/>
      <c r="I743" s="1"/>
      <c r="J743" s="1"/>
      <c r="K743" s="1"/>
      <c r="L743" s="1"/>
      <c r="M743" s="198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</row>
    <row r="744" spans="1:45" ht="12.75">
      <c r="A744" s="197"/>
      <c r="B744" s="197"/>
      <c r="C744" s="1"/>
      <c r="D744" s="197"/>
      <c r="E744" s="1"/>
      <c r="F744" s="1"/>
      <c r="G744" s="1"/>
      <c r="H744" s="1"/>
      <c r="I744" s="1"/>
      <c r="J744" s="1"/>
      <c r="K744" s="1"/>
      <c r="L744" s="1"/>
      <c r="M744" s="198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</row>
    <row r="745" spans="1:45" ht="12.75">
      <c r="A745" s="197"/>
      <c r="B745" s="197"/>
      <c r="C745" s="1"/>
      <c r="D745" s="197"/>
      <c r="E745" s="1"/>
      <c r="F745" s="1"/>
      <c r="G745" s="1"/>
      <c r="H745" s="1"/>
      <c r="I745" s="1"/>
      <c r="J745" s="1"/>
      <c r="K745" s="1"/>
      <c r="L745" s="1"/>
      <c r="M745" s="198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</row>
    <row r="746" spans="1:45" ht="12.75">
      <c r="A746" s="197"/>
      <c r="B746" s="197"/>
      <c r="C746" s="1"/>
      <c r="D746" s="197"/>
      <c r="E746" s="1"/>
      <c r="F746" s="1"/>
      <c r="G746" s="1"/>
      <c r="H746" s="1"/>
      <c r="I746" s="1"/>
      <c r="J746" s="1"/>
      <c r="K746" s="1"/>
      <c r="L746" s="1"/>
      <c r="M746" s="198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</row>
    <row r="747" spans="1:45" ht="12.75">
      <c r="A747" s="197"/>
      <c r="B747" s="197"/>
      <c r="C747" s="1"/>
      <c r="D747" s="197"/>
      <c r="E747" s="1"/>
      <c r="F747" s="1"/>
      <c r="G747" s="1"/>
      <c r="H747" s="1"/>
      <c r="I747" s="1"/>
      <c r="J747" s="1"/>
      <c r="K747" s="1"/>
      <c r="L747" s="1"/>
      <c r="M747" s="198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</row>
    <row r="748" spans="1:45" ht="12.75">
      <c r="A748" s="197"/>
      <c r="B748" s="197"/>
      <c r="C748" s="1"/>
      <c r="D748" s="197"/>
      <c r="E748" s="1"/>
      <c r="F748" s="1"/>
      <c r="G748" s="1"/>
      <c r="H748" s="1"/>
      <c r="I748" s="1"/>
      <c r="J748" s="1"/>
      <c r="K748" s="1"/>
      <c r="L748" s="1"/>
      <c r="M748" s="198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</row>
    <row r="749" spans="1:45" ht="12.75">
      <c r="A749" s="197"/>
      <c r="B749" s="197"/>
      <c r="C749" s="1"/>
      <c r="D749" s="197"/>
      <c r="E749" s="1"/>
      <c r="F749" s="1"/>
      <c r="G749" s="1"/>
      <c r="H749" s="1"/>
      <c r="I749" s="1"/>
      <c r="J749" s="1"/>
      <c r="K749" s="1"/>
      <c r="L749" s="1"/>
      <c r="M749" s="198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</row>
    <row r="750" spans="1:45" ht="12.75">
      <c r="A750" s="197"/>
      <c r="B750" s="197"/>
      <c r="C750" s="1"/>
      <c r="D750" s="197"/>
      <c r="E750" s="1"/>
      <c r="F750" s="1"/>
      <c r="G750" s="1"/>
      <c r="H750" s="1"/>
      <c r="I750" s="1"/>
      <c r="J750" s="1"/>
      <c r="K750" s="1"/>
      <c r="L750" s="1"/>
      <c r="M750" s="198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</row>
    <row r="751" spans="1:45" ht="12.75">
      <c r="A751" s="197"/>
      <c r="B751" s="197"/>
      <c r="C751" s="1"/>
      <c r="D751" s="197"/>
      <c r="E751" s="1"/>
      <c r="F751" s="1"/>
      <c r="G751" s="1"/>
      <c r="H751" s="1"/>
      <c r="I751" s="1"/>
      <c r="J751" s="1"/>
      <c r="K751" s="1"/>
      <c r="L751" s="1"/>
      <c r="M751" s="198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</row>
    <row r="752" spans="1:45" ht="12.75">
      <c r="A752" s="197"/>
      <c r="B752" s="197"/>
      <c r="C752" s="1"/>
      <c r="D752" s="197"/>
      <c r="E752" s="1"/>
      <c r="F752" s="1"/>
      <c r="G752" s="1"/>
      <c r="H752" s="1"/>
      <c r="I752" s="1"/>
      <c r="J752" s="1"/>
      <c r="K752" s="1"/>
      <c r="L752" s="1"/>
      <c r="M752" s="198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</row>
    <row r="753" spans="1:45" ht="12.75">
      <c r="A753" s="197"/>
      <c r="B753" s="197"/>
      <c r="C753" s="1"/>
      <c r="D753" s="197"/>
      <c r="E753" s="1"/>
      <c r="F753" s="1"/>
      <c r="G753" s="1"/>
      <c r="H753" s="1"/>
      <c r="I753" s="1"/>
      <c r="J753" s="1"/>
      <c r="K753" s="1"/>
      <c r="L753" s="1"/>
      <c r="M753" s="198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</row>
    <row r="754" spans="1:45" ht="12.75">
      <c r="A754" s="197"/>
      <c r="B754" s="197"/>
      <c r="C754" s="1"/>
      <c r="D754" s="197"/>
      <c r="E754" s="1"/>
      <c r="F754" s="1"/>
      <c r="G754" s="1"/>
      <c r="H754" s="1"/>
      <c r="I754" s="1"/>
      <c r="J754" s="1"/>
      <c r="K754" s="1"/>
      <c r="L754" s="1"/>
      <c r="M754" s="198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</row>
    <row r="755" spans="1:45" ht="12.75">
      <c r="A755" s="197"/>
      <c r="B755" s="197"/>
      <c r="C755" s="1"/>
      <c r="D755" s="197"/>
      <c r="E755" s="1"/>
      <c r="F755" s="1"/>
      <c r="G755" s="1"/>
      <c r="H755" s="1"/>
      <c r="I755" s="1"/>
      <c r="J755" s="1"/>
      <c r="K755" s="1"/>
      <c r="L755" s="1"/>
      <c r="M755" s="198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</row>
    <row r="756" spans="1:45" ht="12.75">
      <c r="A756" s="197"/>
      <c r="B756" s="197"/>
      <c r="C756" s="1"/>
      <c r="D756" s="197"/>
      <c r="E756" s="1"/>
      <c r="F756" s="1"/>
      <c r="G756" s="1"/>
      <c r="H756" s="1"/>
      <c r="I756" s="1"/>
      <c r="J756" s="1"/>
      <c r="K756" s="1"/>
      <c r="L756" s="1"/>
      <c r="M756" s="198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</row>
    <row r="757" spans="1:45" ht="12.75">
      <c r="A757" s="197"/>
      <c r="B757" s="197"/>
      <c r="C757" s="1"/>
      <c r="D757" s="197"/>
      <c r="E757" s="1"/>
      <c r="F757" s="1"/>
      <c r="G757" s="1"/>
      <c r="H757" s="1"/>
      <c r="I757" s="1"/>
      <c r="J757" s="1"/>
      <c r="K757" s="1"/>
      <c r="L757" s="1"/>
      <c r="M757" s="198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</row>
    <row r="758" spans="1:45" ht="12.75">
      <c r="A758" s="197"/>
      <c r="B758" s="197"/>
      <c r="C758" s="1"/>
      <c r="D758" s="197"/>
      <c r="E758" s="1"/>
      <c r="F758" s="1"/>
      <c r="G758" s="1"/>
      <c r="H758" s="1"/>
      <c r="I758" s="1"/>
      <c r="J758" s="1"/>
      <c r="K758" s="1"/>
      <c r="L758" s="1"/>
      <c r="M758" s="198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</row>
    <row r="759" spans="1:45" ht="12.75">
      <c r="A759" s="197"/>
      <c r="B759" s="197"/>
      <c r="C759" s="1"/>
      <c r="D759" s="197"/>
      <c r="E759" s="1"/>
      <c r="F759" s="1"/>
      <c r="G759" s="1"/>
      <c r="H759" s="1"/>
      <c r="I759" s="1"/>
      <c r="J759" s="1"/>
      <c r="K759" s="1"/>
      <c r="L759" s="1"/>
      <c r="M759" s="198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</row>
    <row r="760" spans="1:45" ht="12.75">
      <c r="A760" s="197"/>
      <c r="B760" s="197"/>
      <c r="C760" s="1"/>
      <c r="D760" s="197"/>
      <c r="E760" s="1"/>
      <c r="F760" s="1"/>
      <c r="G760" s="1"/>
      <c r="H760" s="1"/>
      <c r="I760" s="1"/>
      <c r="J760" s="1"/>
      <c r="K760" s="1"/>
      <c r="L760" s="1"/>
      <c r="M760" s="198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</row>
    <row r="761" spans="1:45" ht="12.75">
      <c r="A761" s="197"/>
      <c r="B761" s="197"/>
      <c r="C761" s="1"/>
      <c r="D761" s="197"/>
      <c r="E761" s="1"/>
      <c r="F761" s="1"/>
      <c r="G761" s="1"/>
      <c r="H761" s="1"/>
      <c r="I761" s="1"/>
      <c r="J761" s="1"/>
      <c r="K761" s="1"/>
      <c r="L761" s="1"/>
      <c r="M761" s="198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</row>
    <row r="762" spans="1:45" ht="12.75">
      <c r="A762" s="197"/>
      <c r="B762" s="197"/>
      <c r="C762" s="1"/>
      <c r="D762" s="197"/>
      <c r="E762" s="1"/>
      <c r="F762" s="1"/>
      <c r="G762" s="1"/>
      <c r="H762" s="1"/>
      <c r="I762" s="1"/>
      <c r="J762" s="1"/>
      <c r="K762" s="1"/>
      <c r="L762" s="1"/>
      <c r="M762" s="198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</row>
    <row r="763" spans="1:45" ht="12.75">
      <c r="A763" s="197"/>
      <c r="B763" s="197"/>
      <c r="C763" s="1"/>
      <c r="D763" s="197"/>
      <c r="E763" s="1"/>
      <c r="F763" s="1"/>
      <c r="G763" s="1"/>
      <c r="H763" s="1"/>
      <c r="I763" s="1"/>
      <c r="J763" s="1"/>
      <c r="K763" s="1"/>
      <c r="L763" s="1"/>
      <c r="M763" s="198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</row>
    <row r="764" spans="1:45" ht="12.75">
      <c r="A764" s="197"/>
      <c r="B764" s="197"/>
      <c r="C764" s="1"/>
      <c r="D764" s="197"/>
      <c r="E764" s="1"/>
      <c r="F764" s="1"/>
      <c r="G764" s="1"/>
      <c r="H764" s="1"/>
      <c r="I764" s="1"/>
      <c r="J764" s="1"/>
      <c r="K764" s="1"/>
      <c r="L764" s="1"/>
      <c r="M764" s="198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</row>
    <row r="765" spans="1:45" ht="12.75">
      <c r="A765" s="197"/>
      <c r="B765" s="197"/>
      <c r="C765" s="1"/>
      <c r="D765" s="197"/>
      <c r="E765" s="1"/>
      <c r="F765" s="1"/>
      <c r="G765" s="1"/>
      <c r="H765" s="1"/>
      <c r="I765" s="1"/>
      <c r="J765" s="1"/>
      <c r="K765" s="1"/>
      <c r="L765" s="1"/>
      <c r="M765" s="198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</row>
    <row r="766" spans="1:45" ht="12.75">
      <c r="A766" s="197"/>
      <c r="B766" s="197"/>
      <c r="C766" s="1"/>
      <c r="D766" s="197"/>
      <c r="E766" s="1"/>
      <c r="F766" s="1"/>
      <c r="G766" s="1"/>
      <c r="H766" s="1"/>
      <c r="I766" s="1"/>
      <c r="J766" s="1"/>
      <c r="K766" s="1"/>
      <c r="L766" s="1"/>
      <c r="M766" s="198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</row>
    <row r="767" spans="1:45" ht="12.75">
      <c r="A767" s="197"/>
      <c r="B767" s="197"/>
      <c r="C767" s="1"/>
      <c r="D767" s="197"/>
      <c r="E767" s="1"/>
      <c r="F767" s="1"/>
      <c r="G767" s="1"/>
      <c r="H767" s="1"/>
      <c r="I767" s="1"/>
      <c r="J767" s="1"/>
      <c r="K767" s="1"/>
      <c r="L767" s="1"/>
      <c r="M767" s="198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</row>
    <row r="768" spans="1:45" ht="12.75">
      <c r="A768" s="197"/>
      <c r="B768" s="197"/>
      <c r="C768" s="1"/>
      <c r="D768" s="197"/>
      <c r="E768" s="1"/>
      <c r="F768" s="1"/>
      <c r="G768" s="1"/>
      <c r="H768" s="1"/>
      <c r="I768" s="1"/>
      <c r="J768" s="1"/>
      <c r="K768" s="1"/>
      <c r="L768" s="1"/>
      <c r="M768" s="198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</row>
    <row r="769" spans="1:45" ht="12.75">
      <c r="A769" s="197"/>
      <c r="B769" s="197"/>
      <c r="C769" s="1"/>
      <c r="D769" s="197"/>
      <c r="E769" s="1"/>
      <c r="F769" s="1"/>
      <c r="G769" s="1"/>
      <c r="H769" s="1"/>
      <c r="I769" s="1"/>
      <c r="J769" s="1"/>
      <c r="K769" s="1"/>
      <c r="L769" s="1"/>
      <c r="M769" s="198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</row>
    <row r="770" spans="1:45" ht="12.75">
      <c r="A770" s="197"/>
      <c r="B770" s="197"/>
      <c r="C770" s="1"/>
      <c r="D770" s="197"/>
      <c r="E770" s="1"/>
      <c r="F770" s="1"/>
      <c r="G770" s="1"/>
      <c r="H770" s="1"/>
      <c r="I770" s="1"/>
      <c r="J770" s="1"/>
      <c r="K770" s="1"/>
      <c r="L770" s="1"/>
      <c r="M770" s="198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</row>
    <row r="771" spans="1:45" ht="12.75">
      <c r="A771" s="197"/>
      <c r="B771" s="197"/>
      <c r="C771" s="1"/>
      <c r="D771" s="197"/>
      <c r="E771" s="1"/>
      <c r="F771" s="1"/>
      <c r="G771" s="1"/>
      <c r="H771" s="1"/>
      <c r="I771" s="1"/>
      <c r="J771" s="1"/>
      <c r="K771" s="1"/>
      <c r="L771" s="1"/>
      <c r="M771" s="198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</row>
    <row r="772" spans="1:45" ht="12.75">
      <c r="A772" s="197"/>
      <c r="B772" s="197"/>
      <c r="C772" s="1"/>
      <c r="D772" s="197"/>
      <c r="E772" s="1"/>
      <c r="F772" s="1"/>
      <c r="G772" s="1"/>
      <c r="H772" s="1"/>
      <c r="I772" s="1"/>
      <c r="J772" s="1"/>
      <c r="K772" s="1"/>
      <c r="L772" s="1"/>
      <c r="M772" s="198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</row>
    <row r="773" spans="1:45" ht="12.75">
      <c r="A773" s="197"/>
      <c r="B773" s="197"/>
      <c r="C773" s="1"/>
      <c r="D773" s="197"/>
      <c r="E773" s="1"/>
      <c r="F773" s="1"/>
      <c r="G773" s="1"/>
      <c r="H773" s="1"/>
      <c r="I773" s="1"/>
      <c r="J773" s="1"/>
      <c r="K773" s="1"/>
      <c r="L773" s="1"/>
      <c r="M773" s="198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</row>
    <row r="774" spans="1:45" ht="12.75">
      <c r="A774" s="197"/>
      <c r="B774" s="197"/>
      <c r="C774" s="1"/>
      <c r="D774" s="197"/>
      <c r="E774" s="1"/>
      <c r="F774" s="1"/>
      <c r="G774" s="1"/>
      <c r="H774" s="1"/>
      <c r="I774" s="1"/>
      <c r="J774" s="1"/>
      <c r="K774" s="1"/>
      <c r="L774" s="1"/>
      <c r="M774" s="198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</row>
    <row r="775" spans="1:45" ht="12.75">
      <c r="A775" s="197"/>
      <c r="B775" s="197"/>
      <c r="C775" s="1"/>
      <c r="D775" s="197"/>
      <c r="E775" s="1"/>
      <c r="F775" s="1"/>
      <c r="G775" s="1"/>
      <c r="H775" s="1"/>
      <c r="I775" s="1"/>
      <c r="J775" s="1"/>
      <c r="K775" s="1"/>
      <c r="L775" s="1"/>
      <c r="M775" s="198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</row>
    <row r="776" spans="1:45" ht="12.75">
      <c r="A776" s="197"/>
      <c r="B776" s="197"/>
      <c r="C776" s="1"/>
      <c r="D776" s="197"/>
      <c r="E776" s="1"/>
      <c r="F776" s="1"/>
      <c r="G776" s="1"/>
      <c r="H776" s="1"/>
      <c r="I776" s="1"/>
      <c r="J776" s="1"/>
      <c r="K776" s="1"/>
      <c r="L776" s="1"/>
      <c r="M776" s="198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</row>
    <row r="777" spans="1:45" ht="12.75">
      <c r="A777" s="197"/>
      <c r="B777" s="197"/>
      <c r="C777" s="1"/>
      <c r="D777" s="197"/>
      <c r="E777" s="1"/>
      <c r="F777" s="1"/>
      <c r="G777" s="1"/>
      <c r="H777" s="1"/>
      <c r="I777" s="1"/>
      <c r="J777" s="1"/>
      <c r="K777" s="1"/>
      <c r="L777" s="1"/>
      <c r="M777" s="198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</row>
    <row r="778" spans="1:45" ht="12.75">
      <c r="A778" s="197"/>
      <c r="B778" s="197"/>
      <c r="C778" s="1"/>
      <c r="D778" s="197"/>
      <c r="E778" s="1"/>
      <c r="F778" s="1"/>
      <c r="G778" s="1"/>
      <c r="H778" s="1"/>
      <c r="I778" s="1"/>
      <c r="J778" s="1"/>
      <c r="K778" s="1"/>
      <c r="L778" s="1"/>
      <c r="M778" s="198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</row>
    <row r="779" spans="1:45" ht="12.75">
      <c r="A779" s="197"/>
      <c r="B779" s="197"/>
      <c r="C779" s="1"/>
      <c r="D779" s="197"/>
      <c r="E779" s="1"/>
      <c r="F779" s="1"/>
      <c r="G779" s="1"/>
      <c r="H779" s="1"/>
      <c r="I779" s="1"/>
      <c r="J779" s="1"/>
      <c r="K779" s="1"/>
      <c r="L779" s="1"/>
      <c r="M779" s="198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</row>
    <row r="780" spans="1:45" ht="12.75">
      <c r="A780" s="197"/>
      <c r="B780" s="197"/>
      <c r="C780" s="1"/>
      <c r="D780" s="197"/>
      <c r="E780" s="1"/>
      <c r="F780" s="1"/>
      <c r="G780" s="1"/>
      <c r="H780" s="1"/>
      <c r="I780" s="1"/>
      <c r="J780" s="1"/>
      <c r="K780" s="1"/>
      <c r="L780" s="1"/>
      <c r="M780" s="198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</row>
    <row r="781" spans="1:45" ht="12.75">
      <c r="A781" s="197"/>
      <c r="B781" s="197"/>
      <c r="C781" s="1"/>
      <c r="D781" s="197"/>
      <c r="E781" s="1"/>
      <c r="F781" s="1"/>
      <c r="G781" s="1"/>
      <c r="H781" s="1"/>
      <c r="I781" s="1"/>
      <c r="J781" s="1"/>
      <c r="K781" s="1"/>
      <c r="L781" s="1"/>
      <c r="M781" s="198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</row>
    <row r="782" spans="1:45" ht="12.75">
      <c r="A782" s="197"/>
      <c r="B782" s="197"/>
      <c r="C782" s="1"/>
      <c r="D782" s="197"/>
      <c r="E782" s="1"/>
      <c r="F782" s="1"/>
      <c r="G782" s="1"/>
      <c r="H782" s="1"/>
      <c r="I782" s="1"/>
      <c r="J782" s="1"/>
      <c r="K782" s="1"/>
      <c r="L782" s="1"/>
      <c r="M782" s="198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</row>
    <row r="783" spans="1:45" ht="12.75">
      <c r="A783" s="197"/>
      <c r="B783" s="197"/>
      <c r="C783" s="1"/>
      <c r="D783" s="197"/>
      <c r="E783" s="1"/>
      <c r="F783" s="1"/>
      <c r="G783" s="1"/>
      <c r="H783" s="1"/>
      <c r="I783" s="1"/>
      <c r="J783" s="1"/>
      <c r="K783" s="1"/>
      <c r="L783" s="1"/>
      <c r="M783" s="198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</row>
    <row r="784" spans="1:45" ht="12.75">
      <c r="A784" s="197"/>
      <c r="B784" s="197"/>
      <c r="C784" s="1"/>
      <c r="D784" s="197"/>
      <c r="E784" s="1"/>
      <c r="F784" s="1"/>
      <c r="G784" s="1"/>
      <c r="H784" s="1"/>
      <c r="I784" s="1"/>
      <c r="J784" s="1"/>
      <c r="K784" s="1"/>
      <c r="L784" s="1"/>
      <c r="M784" s="198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</row>
    <row r="785" spans="1:45" ht="12.75">
      <c r="A785" s="197"/>
      <c r="B785" s="197"/>
      <c r="C785" s="1"/>
      <c r="D785" s="197"/>
      <c r="E785" s="1"/>
      <c r="F785" s="1"/>
      <c r="G785" s="1"/>
      <c r="H785" s="1"/>
      <c r="I785" s="1"/>
      <c r="J785" s="1"/>
      <c r="K785" s="1"/>
      <c r="L785" s="1"/>
      <c r="M785" s="198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</row>
    <row r="786" spans="1:45" ht="12.75">
      <c r="A786" s="197"/>
      <c r="B786" s="197"/>
      <c r="C786" s="1"/>
      <c r="D786" s="197"/>
      <c r="E786" s="1"/>
      <c r="F786" s="1"/>
      <c r="G786" s="1"/>
      <c r="H786" s="1"/>
      <c r="I786" s="1"/>
      <c r="J786" s="1"/>
      <c r="K786" s="1"/>
      <c r="L786" s="1"/>
      <c r="M786" s="198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</row>
    <row r="787" spans="1:45" ht="12.75">
      <c r="A787" s="197"/>
      <c r="B787" s="197"/>
      <c r="C787" s="1"/>
      <c r="D787" s="197"/>
      <c r="E787" s="1"/>
      <c r="F787" s="1"/>
      <c r="G787" s="1"/>
      <c r="H787" s="1"/>
      <c r="I787" s="1"/>
      <c r="J787" s="1"/>
      <c r="K787" s="1"/>
      <c r="L787" s="1"/>
      <c r="M787" s="198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</row>
    <row r="788" spans="1:45" ht="12.75">
      <c r="A788" s="197"/>
      <c r="B788" s="197"/>
      <c r="C788" s="1"/>
      <c r="D788" s="197"/>
      <c r="E788" s="1"/>
      <c r="F788" s="1"/>
      <c r="G788" s="1"/>
      <c r="H788" s="1"/>
      <c r="I788" s="1"/>
      <c r="J788" s="1"/>
      <c r="K788" s="1"/>
      <c r="L788" s="1"/>
      <c r="M788" s="198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</row>
    <row r="789" spans="1:45" ht="12.75">
      <c r="A789" s="197"/>
      <c r="B789" s="197"/>
      <c r="C789" s="1"/>
      <c r="D789" s="197"/>
      <c r="E789" s="1"/>
      <c r="F789" s="1"/>
      <c r="G789" s="1"/>
      <c r="H789" s="1"/>
      <c r="I789" s="1"/>
      <c r="J789" s="1"/>
      <c r="K789" s="1"/>
      <c r="L789" s="1"/>
      <c r="M789" s="198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</row>
    <row r="790" spans="1:45" ht="12.75">
      <c r="A790" s="197"/>
      <c r="B790" s="197"/>
      <c r="C790" s="1"/>
      <c r="D790" s="197"/>
      <c r="E790" s="1"/>
      <c r="F790" s="1"/>
      <c r="G790" s="1"/>
      <c r="H790" s="1"/>
      <c r="I790" s="1"/>
      <c r="J790" s="1"/>
      <c r="K790" s="1"/>
      <c r="L790" s="1"/>
      <c r="M790" s="198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</row>
    <row r="791" spans="1:45" ht="12.75">
      <c r="A791" s="197"/>
      <c r="B791" s="197"/>
      <c r="C791" s="1"/>
      <c r="D791" s="197"/>
      <c r="E791" s="1"/>
      <c r="F791" s="1"/>
      <c r="G791" s="1"/>
      <c r="H791" s="1"/>
      <c r="I791" s="1"/>
      <c r="J791" s="1"/>
      <c r="K791" s="1"/>
      <c r="L791" s="1"/>
      <c r="M791" s="198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</row>
    <row r="792" spans="1:45" ht="12.75">
      <c r="A792" s="197"/>
      <c r="B792" s="197"/>
      <c r="C792" s="1"/>
      <c r="D792" s="197"/>
      <c r="E792" s="1"/>
      <c r="F792" s="1"/>
      <c r="G792" s="1"/>
      <c r="H792" s="1"/>
      <c r="I792" s="1"/>
      <c r="J792" s="1"/>
      <c r="K792" s="1"/>
      <c r="L792" s="1"/>
      <c r="M792" s="198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</row>
    <row r="793" spans="1:45" ht="12.75">
      <c r="A793" s="197"/>
      <c r="B793" s="197"/>
      <c r="C793" s="1"/>
      <c r="D793" s="197"/>
      <c r="E793" s="1"/>
      <c r="F793" s="1"/>
      <c r="G793" s="1"/>
      <c r="H793" s="1"/>
      <c r="I793" s="1"/>
      <c r="J793" s="1"/>
      <c r="K793" s="1"/>
      <c r="L793" s="1"/>
      <c r="M793" s="198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</row>
    <row r="794" spans="1:45" ht="12.75">
      <c r="A794" s="197"/>
      <c r="B794" s="197"/>
      <c r="C794" s="1"/>
      <c r="D794" s="197"/>
      <c r="E794" s="1"/>
      <c r="F794" s="1"/>
      <c r="G794" s="1"/>
      <c r="H794" s="1"/>
      <c r="I794" s="1"/>
      <c r="J794" s="1"/>
      <c r="K794" s="1"/>
      <c r="L794" s="1"/>
      <c r="M794" s="198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</row>
    <row r="795" spans="1:45" ht="12.75">
      <c r="A795" s="197"/>
      <c r="B795" s="197"/>
      <c r="C795" s="1"/>
      <c r="D795" s="197"/>
      <c r="E795" s="1"/>
      <c r="F795" s="1"/>
      <c r="G795" s="1"/>
      <c r="H795" s="1"/>
      <c r="I795" s="1"/>
      <c r="J795" s="1"/>
      <c r="K795" s="1"/>
      <c r="L795" s="1"/>
      <c r="M795" s="198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</row>
    <row r="796" spans="1:45" ht="12.75">
      <c r="A796" s="197"/>
      <c r="B796" s="197"/>
      <c r="C796" s="1"/>
      <c r="D796" s="197"/>
      <c r="E796" s="1"/>
      <c r="F796" s="1"/>
      <c r="G796" s="1"/>
      <c r="H796" s="1"/>
      <c r="I796" s="1"/>
      <c r="J796" s="1"/>
      <c r="K796" s="1"/>
      <c r="L796" s="1"/>
      <c r="M796" s="198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</row>
    <row r="797" spans="1:45" ht="12.75">
      <c r="A797" s="197"/>
      <c r="B797" s="197"/>
      <c r="C797" s="1"/>
      <c r="D797" s="197"/>
      <c r="E797" s="1"/>
      <c r="F797" s="1"/>
      <c r="G797" s="1"/>
      <c r="H797" s="1"/>
      <c r="I797" s="1"/>
      <c r="J797" s="1"/>
      <c r="K797" s="1"/>
      <c r="L797" s="1"/>
      <c r="M797" s="198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</row>
    <row r="798" spans="1:45" ht="12.75">
      <c r="A798" s="197"/>
      <c r="B798" s="197"/>
      <c r="C798" s="1"/>
      <c r="D798" s="197"/>
      <c r="E798" s="1"/>
      <c r="F798" s="1"/>
      <c r="G798" s="1"/>
      <c r="H798" s="1"/>
      <c r="I798" s="1"/>
      <c r="J798" s="1"/>
      <c r="K798" s="1"/>
      <c r="L798" s="1"/>
      <c r="M798" s="198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</row>
    <row r="799" spans="1:45" ht="12.75">
      <c r="A799" s="197"/>
      <c r="B799" s="197"/>
      <c r="C799" s="1"/>
      <c r="D799" s="197"/>
      <c r="E799" s="1"/>
      <c r="F799" s="1"/>
      <c r="G799" s="1"/>
      <c r="H799" s="1"/>
      <c r="I799" s="1"/>
      <c r="J799" s="1"/>
      <c r="K799" s="1"/>
      <c r="L799" s="1"/>
      <c r="M799" s="198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</row>
    <row r="800" spans="1:45" ht="12.75">
      <c r="A800" s="197"/>
      <c r="B800" s="197"/>
      <c r="C800" s="1"/>
      <c r="D800" s="197"/>
      <c r="E800" s="1"/>
      <c r="F800" s="1"/>
      <c r="G800" s="1"/>
      <c r="H800" s="1"/>
      <c r="I800" s="1"/>
      <c r="J800" s="1"/>
      <c r="K800" s="1"/>
      <c r="L800" s="1"/>
      <c r="M800" s="198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</row>
    <row r="801" spans="1:45" ht="12.75">
      <c r="A801" s="197"/>
      <c r="B801" s="197"/>
      <c r="C801" s="1"/>
      <c r="D801" s="197"/>
      <c r="E801" s="1"/>
      <c r="F801" s="1"/>
      <c r="G801" s="1"/>
      <c r="H801" s="1"/>
      <c r="I801" s="1"/>
      <c r="J801" s="1"/>
      <c r="K801" s="1"/>
      <c r="L801" s="1"/>
      <c r="M801" s="198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</row>
    <row r="802" spans="1:45" ht="12.75">
      <c r="A802" s="197"/>
      <c r="B802" s="197"/>
      <c r="C802" s="1"/>
      <c r="D802" s="197"/>
      <c r="E802" s="1"/>
      <c r="F802" s="1"/>
      <c r="G802" s="1"/>
      <c r="H802" s="1"/>
      <c r="I802" s="1"/>
      <c r="J802" s="1"/>
      <c r="K802" s="1"/>
      <c r="L802" s="1"/>
      <c r="M802" s="198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</row>
    <row r="803" spans="1:45" ht="12.75">
      <c r="A803" s="197"/>
      <c r="B803" s="197"/>
      <c r="C803" s="1"/>
      <c r="D803" s="197"/>
      <c r="E803" s="1"/>
      <c r="F803" s="1"/>
      <c r="G803" s="1"/>
      <c r="H803" s="1"/>
      <c r="I803" s="1"/>
      <c r="J803" s="1"/>
      <c r="K803" s="1"/>
      <c r="L803" s="1"/>
      <c r="M803" s="198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</row>
    <row r="804" spans="1:45" ht="12.75">
      <c r="A804" s="197"/>
      <c r="B804" s="197"/>
      <c r="C804" s="1"/>
      <c r="D804" s="197"/>
      <c r="E804" s="1"/>
      <c r="F804" s="1"/>
      <c r="G804" s="1"/>
      <c r="H804" s="1"/>
      <c r="I804" s="1"/>
      <c r="J804" s="1"/>
      <c r="K804" s="1"/>
      <c r="L804" s="1"/>
      <c r="M804" s="198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</row>
    <row r="805" spans="1:45" ht="12.75">
      <c r="A805" s="197"/>
      <c r="B805" s="197"/>
      <c r="C805" s="1"/>
      <c r="D805" s="197"/>
      <c r="E805" s="1"/>
      <c r="F805" s="1"/>
      <c r="G805" s="1"/>
      <c r="H805" s="1"/>
      <c r="I805" s="1"/>
      <c r="J805" s="1"/>
      <c r="K805" s="1"/>
      <c r="L805" s="1"/>
      <c r="M805" s="198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  <row r="806" spans="1:45" ht="12.75">
      <c r="A806" s="197"/>
      <c r="B806" s="197"/>
      <c r="C806" s="1"/>
      <c r="D806" s="197"/>
      <c r="E806" s="1"/>
      <c r="F806" s="1"/>
      <c r="G806" s="1"/>
      <c r="H806" s="1"/>
      <c r="I806" s="1"/>
      <c r="J806" s="1"/>
      <c r="K806" s="1"/>
      <c r="L806" s="1"/>
      <c r="M806" s="198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</row>
    <row r="807" spans="1:45" ht="12.75">
      <c r="A807" s="197"/>
      <c r="B807" s="197"/>
      <c r="C807" s="1"/>
      <c r="D807" s="197"/>
      <c r="E807" s="1"/>
      <c r="F807" s="1"/>
      <c r="G807" s="1"/>
      <c r="H807" s="1"/>
      <c r="I807" s="1"/>
      <c r="J807" s="1"/>
      <c r="K807" s="1"/>
      <c r="L807" s="1"/>
      <c r="M807" s="198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</row>
    <row r="808" spans="1:45" ht="12.75">
      <c r="A808" s="197"/>
      <c r="B808" s="197"/>
      <c r="C808" s="1"/>
      <c r="D808" s="197"/>
      <c r="E808" s="1"/>
      <c r="F808" s="1"/>
      <c r="G808" s="1"/>
      <c r="H808" s="1"/>
      <c r="I808" s="1"/>
      <c r="J808" s="1"/>
      <c r="K808" s="1"/>
      <c r="L808" s="1"/>
      <c r="M808" s="198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</row>
    <row r="809" spans="1:45" ht="12.75">
      <c r="A809" s="197"/>
      <c r="B809" s="197"/>
      <c r="C809" s="1"/>
      <c r="D809" s="197"/>
      <c r="E809" s="1"/>
      <c r="F809" s="1"/>
      <c r="G809" s="1"/>
      <c r="H809" s="1"/>
      <c r="I809" s="1"/>
      <c r="J809" s="1"/>
      <c r="K809" s="1"/>
      <c r="L809" s="1"/>
      <c r="M809" s="198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</row>
    <row r="810" spans="1:45" ht="12.75">
      <c r="A810" s="197"/>
      <c r="B810" s="197"/>
      <c r="C810" s="1"/>
      <c r="D810" s="197"/>
      <c r="E810" s="1"/>
      <c r="F810" s="1"/>
      <c r="G810" s="1"/>
      <c r="H810" s="1"/>
      <c r="I810" s="1"/>
      <c r="J810" s="1"/>
      <c r="K810" s="1"/>
      <c r="L810" s="1"/>
      <c r="M810" s="198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</row>
    <row r="811" spans="1:45" ht="12.75">
      <c r="A811" s="197"/>
      <c r="B811" s="197"/>
      <c r="C811" s="1"/>
      <c r="D811" s="197"/>
      <c r="E811" s="1"/>
      <c r="F811" s="1"/>
      <c r="G811" s="1"/>
      <c r="H811" s="1"/>
      <c r="I811" s="1"/>
      <c r="J811" s="1"/>
      <c r="K811" s="1"/>
      <c r="L811" s="1"/>
      <c r="M811" s="198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</row>
    <row r="812" spans="1:45" ht="12.75">
      <c r="A812" s="197"/>
      <c r="B812" s="197"/>
      <c r="C812" s="1"/>
      <c r="D812" s="197"/>
      <c r="E812" s="1"/>
      <c r="F812" s="1"/>
      <c r="G812" s="1"/>
      <c r="H812" s="1"/>
      <c r="I812" s="1"/>
      <c r="J812" s="1"/>
      <c r="K812" s="1"/>
      <c r="L812" s="1"/>
      <c r="M812" s="198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</row>
    <row r="813" spans="1:45" ht="12.75">
      <c r="A813" s="197"/>
      <c r="B813" s="197"/>
      <c r="C813" s="1"/>
      <c r="D813" s="197"/>
      <c r="E813" s="1"/>
      <c r="F813" s="1"/>
      <c r="G813" s="1"/>
      <c r="H813" s="1"/>
      <c r="I813" s="1"/>
      <c r="J813" s="1"/>
      <c r="K813" s="1"/>
      <c r="L813" s="1"/>
      <c r="M813" s="198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</row>
    <row r="814" spans="1:45" ht="12.75">
      <c r="A814" s="197"/>
      <c r="B814" s="197"/>
      <c r="C814" s="1"/>
      <c r="D814" s="197"/>
      <c r="E814" s="1"/>
      <c r="F814" s="1"/>
      <c r="G814" s="1"/>
      <c r="H814" s="1"/>
      <c r="I814" s="1"/>
      <c r="J814" s="1"/>
      <c r="K814" s="1"/>
      <c r="L814" s="1"/>
      <c r="M814" s="198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</row>
    <row r="815" spans="1:45" ht="12.75">
      <c r="A815" s="197"/>
      <c r="B815" s="197"/>
      <c r="C815" s="1"/>
      <c r="D815" s="197"/>
      <c r="E815" s="1"/>
      <c r="F815" s="1"/>
      <c r="G815" s="1"/>
      <c r="H815" s="1"/>
      <c r="I815" s="1"/>
      <c r="J815" s="1"/>
      <c r="K815" s="1"/>
      <c r="L815" s="1"/>
      <c r="M815" s="198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</row>
    <row r="816" spans="1:45" ht="12.75">
      <c r="A816" s="197"/>
      <c r="B816" s="197"/>
      <c r="C816" s="1"/>
      <c r="D816" s="197"/>
      <c r="E816" s="1"/>
      <c r="F816" s="1"/>
      <c r="G816" s="1"/>
      <c r="H816" s="1"/>
      <c r="I816" s="1"/>
      <c r="J816" s="1"/>
      <c r="K816" s="1"/>
      <c r="L816" s="1"/>
      <c r="M816" s="198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</row>
    <row r="817" spans="1:45" ht="12.75">
      <c r="A817" s="197"/>
      <c r="B817" s="197"/>
      <c r="C817" s="1"/>
      <c r="D817" s="197"/>
      <c r="E817" s="1"/>
      <c r="F817" s="1"/>
      <c r="G817" s="1"/>
      <c r="H817" s="1"/>
      <c r="I817" s="1"/>
      <c r="J817" s="1"/>
      <c r="K817" s="1"/>
      <c r="L817" s="1"/>
      <c r="M817" s="198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</row>
    <row r="818" spans="1:45" ht="12.75">
      <c r="A818" s="197"/>
      <c r="B818" s="197"/>
      <c r="C818" s="1"/>
      <c r="D818" s="197"/>
      <c r="E818" s="1"/>
      <c r="F818" s="1"/>
      <c r="G818" s="1"/>
      <c r="H818" s="1"/>
      <c r="I818" s="1"/>
      <c r="J818" s="1"/>
      <c r="K818" s="1"/>
      <c r="L818" s="1"/>
      <c r="M818" s="198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</row>
    <row r="819" spans="1:45" ht="12.75">
      <c r="A819" s="197"/>
      <c r="B819" s="197"/>
      <c r="C819" s="1"/>
      <c r="D819" s="197"/>
      <c r="E819" s="1"/>
      <c r="F819" s="1"/>
      <c r="G819" s="1"/>
      <c r="H819" s="1"/>
      <c r="I819" s="1"/>
      <c r="J819" s="1"/>
      <c r="K819" s="1"/>
      <c r="L819" s="1"/>
      <c r="M819" s="198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</row>
    <row r="820" spans="1:45" ht="12.75">
      <c r="A820" s="197"/>
      <c r="B820" s="197"/>
      <c r="C820" s="1"/>
      <c r="D820" s="197"/>
      <c r="E820" s="1"/>
      <c r="F820" s="1"/>
      <c r="G820" s="1"/>
      <c r="H820" s="1"/>
      <c r="I820" s="1"/>
      <c r="J820" s="1"/>
      <c r="K820" s="1"/>
      <c r="L820" s="1"/>
      <c r="M820" s="198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</row>
    <row r="821" spans="1:45" ht="12.75">
      <c r="A821" s="197"/>
      <c r="B821" s="197"/>
      <c r="C821" s="1"/>
      <c r="D821" s="197"/>
      <c r="E821" s="1"/>
      <c r="F821" s="1"/>
      <c r="G821" s="1"/>
      <c r="H821" s="1"/>
      <c r="I821" s="1"/>
      <c r="J821" s="1"/>
      <c r="K821" s="1"/>
      <c r="L821" s="1"/>
      <c r="M821" s="198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</row>
    <row r="822" spans="1:45" ht="12.75">
      <c r="A822" s="197"/>
      <c r="B822" s="197"/>
      <c r="C822" s="1"/>
      <c r="D822" s="197"/>
      <c r="E822" s="1"/>
      <c r="F822" s="1"/>
      <c r="G822" s="1"/>
      <c r="H822" s="1"/>
      <c r="I822" s="1"/>
      <c r="J822" s="1"/>
      <c r="K822" s="1"/>
      <c r="L822" s="1"/>
      <c r="M822" s="198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</row>
    <row r="823" spans="1:45" ht="12.75">
      <c r="A823" s="197"/>
      <c r="B823" s="197"/>
      <c r="C823" s="1"/>
      <c r="D823" s="197"/>
      <c r="E823" s="1"/>
      <c r="F823" s="1"/>
      <c r="G823" s="1"/>
      <c r="H823" s="1"/>
      <c r="I823" s="1"/>
      <c r="J823" s="1"/>
      <c r="K823" s="1"/>
      <c r="L823" s="1"/>
      <c r="M823" s="198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</row>
    <row r="824" spans="1:45" ht="12.75">
      <c r="A824" s="197"/>
      <c r="B824" s="197"/>
      <c r="C824" s="1"/>
      <c r="D824" s="197"/>
      <c r="E824" s="1"/>
      <c r="F824" s="1"/>
      <c r="G824" s="1"/>
      <c r="H824" s="1"/>
      <c r="I824" s="1"/>
      <c r="J824" s="1"/>
      <c r="K824" s="1"/>
      <c r="L824" s="1"/>
      <c r="M824" s="198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</row>
    <row r="825" spans="1:45" ht="12.75">
      <c r="A825" s="197"/>
      <c r="B825" s="197"/>
      <c r="C825" s="1"/>
      <c r="D825" s="197"/>
      <c r="E825" s="1"/>
      <c r="F825" s="1"/>
      <c r="G825" s="1"/>
      <c r="H825" s="1"/>
      <c r="I825" s="1"/>
      <c r="J825" s="1"/>
      <c r="K825" s="1"/>
      <c r="L825" s="1"/>
      <c r="M825" s="198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</row>
    <row r="826" spans="1:45" ht="12.75">
      <c r="A826" s="197"/>
      <c r="B826" s="197"/>
      <c r="C826" s="1"/>
      <c r="D826" s="197"/>
      <c r="E826" s="1"/>
      <c r="F826" s="1"/>
      <c r="G826" s="1"/>
      <c r="H826" s="1"/>
      <c r="I826" s="1"/>
      <c r="J826" s="1"/>
      <c r="K826" s="1"/>
      <c r="L826" s="1"/>
      <c r="M826" s="198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</row>
    <row r="827" spans="1:45" ht="12.75">
      <c r="A827" s="197"/>
      <c r="B827" s="197"/>
      <c r="C827" s="1"/>
      <c r="D827" s="197"/>
      <c r="E827" s="1"/>
      <c r="F827" s="1"/>
      <c r="G827" s="1"/>
      <c r="H827" s="1"/>
      <c r="I827" s="1"/>
      <c r="J827" s="1"/>
      <c r="K827" s="1"/>
      <c r="L827" s="1"/>
      <c r="M827" s="198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</row>
    <row r="828" spans="1:45" ht="12.75">
      <c r="A828" s="197"/>
      <c r="B828" s="197"/>
      <c r="C828" s="1"/>
      <c r="D828" s="197"/>
      <c r="E828" s="1"/>
      <c r="F828" s="1"/>
      <c r="G828" s="1"/>
      <c r="H828" s="1"/>
      <c r="I828" s="1"/>
      <c r="J828" s="1"/>
      <c r="K828" s="1"/>
      <c r="L828" s="1"/>
      <c r="M828" s="198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</row>
    <row r="829" spans="1:45" ht="12.75">
      <c r="A829" s="197"/>
      <c r="B829" s="197"/>
      <c r="C829" s="1"/>
      <c r="D829" s="197"/>
      <c r="E829" s="1"/>
      <c r="F829" s="1"/>
      <c r="G829" s="1"/>
      <c r="H829" s="1"/>
      <c r="I829" s="1"/>
      <c r="J829" s="1"/>
      <c r="K829" s="1"/>
      <c r="L829" s="1"/>
      <c r="M829" s="198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</row>
    <row r="830" spans="1:45" ht="12.75">
      <c r="A830" s="197"/>
      <c r="B830" s="197"/>
      <c r="C830" s="1"/>
      <c r="D830" s="197"/>
      <c r="E830" s="1"/>
      <c r="F830" s="1"/>
      <c r="G830" s="1"/>
      <c r="H830" s="1"/>
      <c r="I830" s="1"/>
      <c r="J830" s="1"/>
      <c r="K830" s="1"/>
      <c r="L830" s="1"/>
      <c r="M830" s="198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</row>
    <row r="831" spans="1:45" ht="12.75">
      <c r="A831" s="197"/>
      <c r="B831" s="197"/>
      <c r="C831" s="1"/>
      <c r="D831" s="197"/>
      <c r="E831" s="1"/>
      <c r="F831" s="1"/>
      <c r="G831" s="1"/>
      <c r="H831" s="1"/>
      <c r="I831" s="1"/>
      <c r="J831" s="1"/>
      <c r="K831" s="1"/>
      <c r="L831" s="1"/>
      <c r="M831" s="198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</row>
    <row r="832" spans="1:45" ht="12.75">
      <c r="A832" s="197"/>
      <c r="B832" s="197"/>
      <c r="C832" s="1"/>
      <c r="D832" s="197"/>
      <c r="E832" s="1"/>
      <c r="F832" s="1"/>
      <c r="G832" s="1"/>
      <c r="H832" s="1"/>
      <c r="I832" s="1"/>
      <c r="J832" s="1"/>
      <c r="K832" s="1"/>
      <c r="L832" s="1"/>
      <c r="M832" s="198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</row>
    <row r="833" spans="1:45" ht="12.75">
      <c r="A833" s="197"/>
      <c r="B833" s="197"/>
      <c r="C833" s="1"/>
      <c r="D833" s="197"/>
      <c r="E833" s="1"/>
      <c r="F833" s="1"/>
      <c r="G833" s="1"/>
      <c r="H833" s="1"/>
      <c r="I833" s="1"/>
      <c r="J833" s="1"/>
      <c r="K833" s="1"/>
      <c r="L833" s="1"/>
      <c r="M833" s="198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</row>
    <row r="834" spans="1:45" ht="12.75">
      <c r="A834" s="197"/>
      <c r="B834" s="197"/>
      <c r="C834" s="1"/>
      <c r="D834" s="197"/>
      <c r="E834" s="1"/>
      <c r="F834" s="1"/>
      <c r="G834" s="1"/>
      <c r="H834" s="1"/>
      <c r="I834" s="1"/>
      <c r="J834" s="1"/>
      <c r="K834" s="1"/>
      <c r="L834" s="1"/>
      <c r="M834" s="198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</row>
    <row r="835" spans="1:45" ht="12.75">
      <c r="A835" s="197"/>
      <c r="B835" s="197"/>
      <c r="C835" s="1"/>
      <c r="D835" s="197"/>
      <c r="E835" s="1"/>
      <c r="F835" s="1"/>
      <c r="G835" s="1"/>
      <c r="H835" s="1"/>
      <c r="I835" s="1"/>
      <c r="J835" s="1"/>
      <c r="K835" s="1"/>
      <c r="L835" s="1"/>
      <c r="M835" s="198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</row>
    <row r="836" spans="1:45" ht="12.75">
      <c r="A836" s="197"/>
      <c r="B836" s="197"/>
      <c r="C836" s="1"/>
      <c r="D836" s="197"/>
      <c r="E836" s="1"/>
      <c r="F836" s="1"/>
      <c r="G836" s="1"/>
      <c r="H836" s="1"/>
      <c r="I836" s="1"/>
      <c r="J836" s="1"/>
      <c r="K836" s="1"/>
      <c r="L836" s="1"/>
      <c r="M836" s="198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</row>
    <row r="837" spans="1:45" ht="12.75">
      <c r="A837" s="197"/>
      <c r="B837" s="197"/>
      <c r="C837" s="1"/>
      <c r="D837" s="197"/>
      <c r="E837" s="1"/>
      <c r="F837" s="1"/>
      <c r="G837" s="1"/>
      <c r="H837" s="1"/>
      <c r="I837" s="1"/>
      <c r="J837" s="1"/>
      <c r="K837" s="1"/>
      <c r="L837" s="1"/>
      <c r="M837" s="198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</row>
    <row r="838" spans="1:45" ht="12.75">
      <c r="A838" s="197"/>
      <c r="B838" s="197"/>
      <c r="C838" s="1"/>
      <c r="D838" s="197"/>
      <c r="E838" s="1"/>
      <c r="F838" s="1"/>
      <c r="G838" s="1"/>
      <c r="H838" s="1"/>
      <c r="I838" s="1"/>
      <c r="J838" s="1"/>
      <c r="K838" s="1"/>
      <c r="L838" s="1"/>
      <c r="M838" s="198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</row>
    <row r="839" spans="1:45" ht="12.75">
      <c r="A839" s="197"/>
      <c r="B839" s="197"/>
      <c r="C839" s="1"/>
      <c r="D839" s="197"/>
      <c r="E839" s="1"/>
      <c r="F839" s="1"/>
      <c r="G839" s="1"/>
      <c r="H839" s="1"/>
      <c r="I839" s="1"/>
      <c r="J839" s="1"/>
      <c r="K839" s="1"/>
      <c r="L839" s="1"/>
      <c r="M839" s="198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</row>
    <row r="840" spans="1:45" ht="12.75">
      <c r="A840" s="197"/>
      <c r="B840" s="197"/>
      <c r="C840" s="1"/>
      <c r="D840" s="197"/>
      <c r="E840" s="1"/>
      <c r="F840" s="1"/>
      <c r="G840" s="1"/>
      <c r="H840" s="1"/>
      <c r="I840" s="1"/>
      <c r="J840" s="1"/>
      <c r="K840" s="1"/>
      <c r="L840" s="1"/>
      <c r="M840" s="198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</row>
    <row r="841" spans="1:45" ht="12.75">
      <c r="A841" s="197"/>
      <c r="B841" s="197"/>
      <c r="C841" s="1"/>
      <c r="D841" s="197"/>
      <c r="E841" s="1"/>
      <c r="F841" s="1"/>
      <c r="G841" s="1"/>
      <c r="H841" s="1"/>
      <c r="I841" s="1"/>
      <c r="J841" s="1"/>
      <c r="K841" s="1"/>
      <c r="L841" s="1"/>
      <c r="M841" s="198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</row>
    <row r="842" spans="1:45" ht="12.75">
      <c r="A842" s="197"/>
      <c r="B842" s="197"/>
      <c r="C842" s="1"/>
      <c r="D842" s="197"/>
      <c r="E842" s="1"/>
      <c r="F842" s="1"/>
      <c r="G842" s="1"/>
      <c r="H842" s="1"/>
      <c r="I842" s="1"/>
      <c r="J842" s="1"/>
      <c r="K842" s="1"/>
      <c r="L842" s="1"/>
      <c r="M842" s="198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</row>
    <row r="843" spans="1:45" ht="12.75">
      <c r="A843" s="197"/>
      <c r="B843" s="197"/>
      <c r="C843" s="1"/>
      <c r="D843" s="197"/>
      <c r="E843" s="1"/>
      <c r="F843" s="1"/>
      <c r="G843" s="1"/>
      <c r="H843" s="1"/>
      <c r="I843" s="1"/>
      <c r="J843" s="1"/>
      <c r="K843" s="1"/>
      <c r="L843" s="1"/>
      <c r="M843" s="198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</row>
    <row r="844" spans="1:45" ht="12.75">
      <c r="A844" s="197"/>
      <c r="B844" s="197"/>
      <c r="C844" s="1"/>
      <c r="D844" s="197"/>
      <c r="E844" s="1"/>
      <c r="F844" s="1"/>
      <c r="G844" s="1"/>
      <c r="H844" s="1"/>
      <c r="I844" s="1"/>
      <c r="J844" s="1"/>
      <c r="K844" s="1"/>
      <c r="L844" s="1"/>
      <c r="M844" s="198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</row>
    <row r="845" spans="1:45" ht="12.75">
      <c r="A845" s="197"/>
      <c r="B845" s="197"/>
      <c r="C845" s="1"/>
      <c r="D845" s="197"/>
      <c r="E845" s="1"/>
      <c r="F845" s="1"/>
      <c r="G845" s="1"/>
      <c r="H845" s="1"/>
      <c r="I845" s="1"/>
      <c r="J845" s="1"/>
      <c r="K845" s="1"/>
      <c r="L845" s="1"/>
      <c r="M845" s="198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</row>
    <row r="846" spans="1:45" ht="12.75">
      <c r="A846" s="197"/>
      <c r="B846" s="197"/>
      <c r="C846" s="1"/>
      <c r="D846" s="197"/>
      <c r="E846" s="1"/>
      <c r="F846" s="1"/>
      <c r="G846" s="1"/>
      <c r="H846" s="1"/>
      <c r="I846" s="1"/>
      <c r="J846" s="1"/>
      <c r="K846" s="1"/>
      <c r="L846" s="1"/>
      <c r="M846" s="198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</row>
    <row r="847" spans="1:45" ht="12.75">
      <c r="A847" s="197"/>
      <c r="B847" s="197"/>
      <c r="C847" s="1"/>
      <c r="D847" s="197"/>
      <c r="E847" s="1"/>
      <c r="F847" s="1"/>
      <c r="G847" s="1"/>
      <c r="H847" s="1"/>
      <c r="I847" s="1"/>
      <c r="J847" s="1"/>
      <c r="K847" s="1"/>
      <c r="L847" s="1"/>
      <c r="M847" s="198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</row>
    <row r="848" spans="1:45" ht="12.75">
      <c r="A848" s="197"/>
      <c r="B848" s="197"/>
      <c r="C848" s="1"/>
      <c r="D848" s="197"/>
      <c r="E848" s="1"/>
      <c r="F848" s="1"/>
      <c r="G848" s="1"/>
      <c r="H848" s="1"/>
      <c r="I848" s="1"/>
      <c r="J848" s="1"/>
      <c r="K848" s="1"/>
      <c r="L848" s="1"/>
      <c r="M848" s="198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</row>
    <row r="849" spans="1:45" ht="12.75">
      <c r="A849" s="197"/>
      <c r="B849" s="197"/>
      <c r="C849" s="1"/>
      <c r="D849" s="197"/>
      <c r="E849" s="1"/>
      <c r="F849" s="1"/>
      <c r="G849" s="1"/>
      <c r="H849" s="1"/>
      <c r="I849" s="1"/>
      <c r="J849" s="1"/>
      <c r="K849" s="1"/>
      <c r="L849" s="1"/>
      <c r="M849" s="198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</row>
    <row r="850" spans="1:45" ht="12.75">
      <c r="A850" s="197"/>
      <c r="B850" s="197"/>
      <c r="C850" s="1"/>
      <c r="D850" s="197"/>
      <c r="E850" s="1"/>
      <c r="F850" s="1"/>
      <c r="G850" s="1"/>
      <c r="H850" s="1"/>
      <c r="I850" s="1"/>
      <c r="J850" s="1"/>
      <c r="K850" s="1"/>
      <c r="L850" s="1"/>
      <c r="M850" s="198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</row>
    <row r="851" spans="1:45" ht="12.75">
      <c r="A851" s="197"/>
      <c r="B851" s="197"/>
      <c r="C851" s="1"/>
      <c r="D851" s="197"/>
      <c r="E851" s="1"/>
      <c r="F851" s="1"/>
      <c r="G851" s="1"/>
      <c r="H851" s="1"/>
      <c r="I851" s="1"/>
      <c r="J851" s="1"/>
      <c r="K851" s="1"/>
      <c r="L851" s="1"/>
      <c r="M851" s="198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</row>
    <row r="852" spans="1:45" ht="12.75">
      <c r="A852" s="197"/>
      <c r="B852" s="197"/>
      <c r="C852" s="1"/>
      <c r="D852" s="197"/>
      <c r="E852" s="1"/>
      <c r="F852" s="1"/>
      <c r="G852" s="1"/>
      <c r="H852" s="1"/>
      <c r="I852" s="1"/>
      <c r="J852" s="1"/>
      <c r="K852" s="1"/>
      <c r="L852" s="1"/>
      <c r="M852" s="198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</row>
    <row r="853" spans="1:45" ht="12.75">
      <c r="A853" s="197"/>
      <c r="B853" s="197"/>
      <c r="C853" s="1"/>
      <c r="D853" s="197"/>
      <c r="E853" s="1"/>
      <c r="F853" s="1"/>
      <c r="G853" s="1"/>
      <c r="H853" s="1"/>
      <c r="I853" s="1"/>
      <c r="J853" s="1"/>
      <c r="K853" s="1"/>
      <c r="L853" s="1"/>
      <c r="M853" s="198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</row>
    <row r="854" spans="1:45" ht="12.75">
      <c r="A854" s="197"/>
      <c r="B854" s="197"/>
      <c r="C854" s="1"/>
      <c r="D854" s="197"/>
      <c r="E854" s="1"/>
      <c r="F854" s="1"/>
      <c r="G854" s="1"/>
      <c r="H854" s="1"/>
      <c r="I854" s="1"/>
      <c r="J854" s="1"/>
      <c r="K854" s="1"/>
      <c r="L854" s="1"/>
      <c r="M854" s="198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</row>
    <row r="855" spans="1:45" ht="12.75">
      <c r="A855" s="197"/>
      <c r="B855" s="197"/>
      <c r="C855" s="1"/>
      <c r="D855" s="197"/>
      <c r="E855" s="1"/>
      <c r="F855" s="1"/>
      <c r="G855" s="1"/>
      <c r="H855" s="1"/>
      <c r="I855" s="1"/>
      <c r="J855" s="1"/>
      <c r="K855" s="1"/>
      <c r="L855" s="1"/>
      <c r="M855" s="198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</row>
    <row r="856" spans="1:45" ht="12.75">
      <c r="A856" s="197"/>
      <c r="B856" s="197"/>
      <c r="C856" s="1"/>
      <c r="D856" s="197"/>
      <c r="E856" s="1"/>
      <c r="F856" s="1"/>
      <c r="G856" s="1"/>
      <c r="H856" s="1"/>
      <c r="I856" s="1"/>
      <c r="J856" s="1"/>
      <c r="K856" s="1"/>
      <c r="L856" s="1"/>
      <c r="M856" s="198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</row>
    <row r="857" spans="1:45" ht="12.75">
      <c r="A857" s="197"/>
      <c r="B857" s="197"/>
      <c r="C857" s="1"/>
      <c r="D857" s="197"/>
      <c r="E857" s="1"/>
      <c r="F857" s="1"/>
      <c r="G857" s="1"/>
      <c r="H857" s="1"/>
      <c r="I857" s="1"/>
      <c r="J857" s="1"/>
      <c r="K857" s="1"/>
      <c r="L857" s="1"/>
      <c r="M857" s="198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</row>
    <row r="858" spans="1:45" ht="12.75">
      <c r="A858" s="197"/>
      <c r="B858" s="197"/>
      <c r="C858" s="1"/>
      <c r="D858" s="197"/>
      <c r="E858" s="1"/>
      <c r="F858" s="1"/>
      <c r="G858" s="1"/>
      <c r="H858" s="1"/>
      <c r="I858" s="1"/>
      <c r="J858" s="1"/>
      <c r="K858" s="1"/>
      <c r="L858" s="1"/>
      <c r="M858" s="198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</row>
    <row r="859" spans="1:45" ht="12.75">
      <c r="A859" s="197"/>
      <c r="B859" s="197"/>
      <c r="C859" s="1"/>
      <c r="D859" s="197"/>
      <c r="E859" s="1"/>
      <c r="F859" s="1"/>
      <c r="G859" s="1"/>
      <c r="H859" s="1"/>
      <c r="I859" s="1"/>
      <c r="J859" s="1"/>
      <c r="K859" s="1"/>
      <c r="L859" s="1"/>
      <c r="M859" s="198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</row>
    <row r="860" spans="1:45" ht="12.75">
      <c r="A860" s="197"/>
      <c r="B860" s="197"/>
      <c r="C860" s="1"/>
      <c r="D860" s="197"/>
      <c r="E860" s="1"/>
      <c r="F860" s="1"/>
      <c r="G860" s="1"/>
      <c r="H860" s="1"/>
      <c r="I860" s="1"/>
      <c r="J860" s="1"/>
      <c r="K860" s="1"/>
      <c r="L860" s="1"/>
      <c r="M860" s="198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</row>
    <row r="861" spans="1:45" ht="12.75">
      <c r="A861" s="197"/>
      <c r="B861" s="197"/>
      <c r="C861" s="1"/>
      <c r="D861" s="197"/>
      <c r="E861" s="1"/>
      <c r="F861" s="1"/>
      <c r="G861" s="1"/>
      <c r="H861" s="1"/>
      <c r="I861" s="1"/>
      <c r="J861" s="1"/>
      <c r="K861" s="1"/>
      <c r="L861" s="1"/>
      <c r="M861" s="198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</row>
    <row r="862" spans="1:45" ht="12.75">
      <c r="A862" s="197"/>
      <c r="B862" s="197"/>
      <c r="C862" s="1"/>
      <c r="D862" s="197"/>
      <c r="E862" s="1"/>
      <c r="F862" s="1"/>
      <c r="G862" s="1"/>
      <c r="H862" s="1"/>
      <c r="I862" s="1"/>
      <c r="J862" s="1"/>
      <c r="K862" s="1"/>
      <c r="L862" s="1"/>
      <c r="M862" s="198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</row>
    <row r="863" spans="1:45" ht="12.75">
      <c r="A863" s="197"/>
      <c r="B863" s="197"/>
      <c r="C863" s="1"/>
      <c r="D863" s="197"/>
      <c r="E863" s="1"/>
      <c r="F863" s="1"/>
      <c r="G863" s="1"/>
      <c r="H863" s="1"/>
      <c r="I863" s="1"/>
      <c r="J863" s="1"/>
      <c r="K863" s="1"/>
      <c r="L863" s="1"/>
      <c r="M863" s="198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</row>
    <row r="864" spans="1:45" ht="12.75">
      <c r="A864" s="197"/>
      <c r="B864" s="197"/>
      <c r="C864" s="1"/>
      <c r="D864" s="197"/>
      <c r="E864" s="1"/>
      <c r="F864" s="1"/>
      <c r="G864" s="1"/>
      <c r="H864" s="1"/>
      <c r="I864" s="1"/>
      <c r="J864" s="1"/>
      <c r="K864" s="1"/>
      <c r="L864" s="1"/>
      <c r="M864" s="198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</row>
    <row r="865" spans="1:45" ht="12.75">
      <c r="A865" s="197"/>
      <c r="B865" s="197"/>
      <c r="C865" s="1"/>
      <c r="D865" s="197"/>
      <c r="E865" s="1"/>
      <c r="F865" s="1"/>
      <c r="G865" s="1"/>
      <c r="H865" s="1"/>
      <c r="I865" s="1"/>
      <c r="J865" s="1"/>
      <c r="K865" s="1"/>
      <c r="L865" s="1"/>
      <c r="M865" s="198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</row>
    <row r="866" spans="1:45" ht="12.75">
      <c r="A866" s="197"/>
      <c r="B866" s="197"/>
      <c r="C866" s="1"/>
      <c r="D866" s="197"/>
      <c r="E866" s="1"/>
      <c r="F866" s="1"/>
      <c r="G866" s="1"/>
      <c r="H866" s="1"/>
      <c r="I866" s="1"/>
      <c r="J866" s="1"/>
      <c r="K866" s="1"/>
      <c r="L866" s="1"/>
      <c r="M866" s="198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</row>
    <row r="867" spans="1:45" ht="12.75">
      <c r="A867" s="197"/>
      <c r="B867" s="197"/>
      <c r="C867" s="1"/>
      <c r="D867" s="197"/>
      <c r="E867" s="1"/>
      <c r="F867" s="1"/>
      <c r="G867" s="1"/>
      <c r="H867" s="1"/>
      <c r="I867" s="1"/>
      <c r="J867" s="1"/>
      <c r="K867" s="1"/>
      <c r="L867" s="1"/>
      <c r="M867" s="198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</row>
    <row r="868" spans="1:45" ht="12.75">
      <c r="A868" s="197"/>
      <c r="B868" s="197"/>
      <c r="C868" s="1"/>
      <c r="D868" s="197"/>
      <c r="E868" s="1"/>
      <c r="F868" s="1"/>
      <c r="G868" s="1"/>
      <c r="H868" s="1"/>
      <c r="I868" s="1"/>
      <c r="J868" s="1"/>
      <c r="K868" s="1"/>
      <c r="L868" s="1"/>
      <c r="M868" s="198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</row>
    <row r="869" spans="1:45" ht="12.75">
      <c r="A869" s="197"/>
      <c r="B869" s="197"/>
      <c r="C869" s="1"/>
      <c r="D869" s="197"/>
      <c r="E869" s="1"/>
      <c r="F869" s="1"/>
      <c r="G869" s="1"/>
      <c r="H869" s="1"/>
      <c r="I869" s="1"/>
      <c r="J869" s="1"/>
      <c r="K869" s="1"/>
      <c r="L869" s="1"/>
      <c r="M869" s="198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</row>
    <row r="870" spans="1:45" ht="12.75">
      <c r="A870" s="197"/>
      <c r="B870" s="197"/>
      <c r="C870" s="1"/>
      <c r="D870" s="197"/>
      <c r="E870" s="1"/>
      <c r="F870" s="1"/>
      <c r="G870" s="1"/>
      <c r="H870" s="1"/>
      <c r="I870" s="1"/>
      <c r="J870" s="1"/>
      <c r="K870" s="1"/>
      <c r="L870" s="1"/>
      <c r="M870" s="198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</row>
    <row r="871" spans="1:45" ht="12.75">
      <c r="A871" s="197"/>
      <c r="B871" s="197"/>
      <c r="C871" s="1"/>
      <c r="D871" s="197"/>
      <c r="E871" s="1"/>
      <c r="F871" s="1"/>
      <c r="G871" s="1"/>
      <c r="H871" s="1"/>
      <c r="I871" s="1"/>
      <c r="J871" s="1"/>
      <c r="K871" s="1"/>
      <c r="L871" s="1"/>
      <c r="M871" s="198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</row>
    <row r="872" spans="1:45" ht="12.75">
      <c r="A872" s="197"/>
      <c r="B872" s="197"/>
      <c r="C872" s="1"/>
      <c r="D872" s="197"/>
      <c r="E872" s="1"/>
      <c r="F872" s="1"/>
      <c r="G872" s="1"/>
      <c r="H872" s="1"/>
      <c r="I872" s="1"/>
      <c r="J872" s="1"/>
      <c r="K872" s="1"/>
      <c r="L872" s="1"/>
      <c r="M872" s="198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</row>
    <row r="873" spans="1:45" ht="12.75">
      <c r="A873" s="197"/>
      <c r="B873" s="197"/>
      <c r="C873" s="1"/>
      <c r="D873" s="197"/>
      <c r="E873" s="1"/>
      <c r="F873" s="1"/>
      <c r="G873" s="1"/>
      <c r="H873" s="1"/>
      <c r="I873" s="1"/>
      <c r="J873" s="1"/>
      <c r="K873" s="1"/>
      <c r="L873" s="1"/>
      <c r="M873" s="198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</row>
    <row r="874" spans="1:45" ht="12.75">
      <c r="A874" s="197"/>
      <c r="B874" s="197"/>
      <c r="C874" s="1"/>
      <c r="D874" s="197"/>
      <c r="E874" s="1"/>
      <c r="F874" s="1"/>
      <c r="G874" s="1"/>
      <c r="H874" s="1"/>
      <c r="I874" s="1"/>
      <c r="J874" s="1"/>
      <c r="K874" s="1"/>
      <c r="L874" s="1"/>
      <c r="M874" s="198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</row>
    <row r="875" spans="1:45" ht="12.75">
      <c r="A875" s="197"/>
      <c r="B875" s="197"/>
      <c r="C875" s="1"/>
      <c r="D875" s="197"/>
      <c r="E875" s="1"/>
      <c r="F875" s="1"/>
      <c r="G875" s="1"/>
      <c r="H875" s="1"/>
      <c r="I875" s="1"/>
      <c r="J875" s="1"/>
      <c r="K875" s="1"/>
      <c r="L875" s="1"/>
      <c r="M875" s="198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</row>
    <row r="876" spans="1:45" ht="12.75">
      <c r="A876" s="197"/>
      <c r="B876" s="197"/>
      <c r="C876" s="1"/>
      <c r="D876" s="197"/>
      <c r="E876" s="1"/>
      <c r="F876" s="1"/>
      <c r="G876" s="1"/>
      <c r="H876" s="1"/>
      <c r="I876" s="1"/>
      <c r="J876" s="1"/>
      <c r="K876" s="1"/>
      <c r="L876" s="1"/>
      <c r="M876" s="198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</row>
    <row r="877" spans="1:45" ht="12.75">
      <c r="A877" s="197"/>
      <c r="B877" s="197"/>
      <c r="C877" s="1"/>
      <c r="D877" s="197"/>
      <c r="E877" s="1"/>
      <c r="F877" s="1"/>
      <c r="G877" s="1"/>
      <c r="H877" s="1"/>
      <c r="I877" s="1"/>
      <c r="J877" s="1"/>
      <c r="K877" s="1"/>
      <c r="L877" s="1"/>
      <c r="M877" s="198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</row>
    <row r="878" spans="1:45" ht="12.75">
      <c r="A878" s="197"/>
      <c r="B878" s="197"/>
      <c r="C878" s="1"/>
      <c r="D878" s="197"/>
      <c r="E878" s="1"/>
      <c r="F878" s="1"/>
      <c r="G878" s="1"/>
      <c r="H878" s="1"/>
      <c r="I878" s="1"/>
      <c r="J878" s="1"/>
      <c r="K878" s="1"/>
      <c r="L878" s="1"/>
      <c r="M878" s="198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</row>
    <row r="879" spans="1:45" ht="12.75">
      <c r="A879" s="197"/>
      <c r="B879" s="197"/>
      <c r="C879" s="1"/>
      <c r="D879" s="197"/>
      <c r="E879" s="1"/>
      <c r="F879" s="1"/>
      <c r="G879" s="1"/>
      <c r="H879" s="1"/>
      <c r="I879" s="1"/>
      <c r="J879" s="1"/>
      <c r="K879" s="1"/>
      <c r="L879" s="1"/>
      <c r="M879" s="198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</row>
    <row r="880" spans="1:45" ht="12.75">
      <c r="A880" s="197"/>
      <c r="B880" s="197"/>
      <c r="C880" s="1"/>
      <c r="D880" s="197"/>
      <c r="E880" s="1"/>
      <c r="F880" s="1"/>
      <c r="G880" s="1"/>
      <c r="H880" s="1"/>
      <c r="I880" s="1"/>
      <c r="J880" s="1"/>
      <c r="K880" s="1"/>
      <c r="L880" s="1"/>
      <c r="M880" s="198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</row>
    <row r="881" spans="1:45" ht="12.75">
      <c r="A881" s="197"/>
      <c r="B881" s="197"/>
      <c r="C881" s="1"/>
      <c r="D881" s="197"/>
      <c r="E881" s="1"/>
      <c r="F881" s="1"/>
      <c r="G881" s="1"/>
      <c r="H881" s="1"/>
      <c r="I881" s="1"/>
      <c r="J881" s="1"/>
      <c r="K881" s="1"/>
      <c r="L881" s="1"/>
      <c r="M881" s="198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</row>
    <row r="882" spans="1:45" ht="12.75">
      <c r="A882" s="197"/>
      <c r="B882" s="197"/>
      <c r="C882" s="1"/>
      <c r="D882" s="197"/>
      <c r="E882" s="1"/>
      <c r="F882" s="1"/>
      <c r="G882" s="1"/>
      <c r="H882" s="1"/>
      <c r="I882" s="1"/>
      <c r="J882" s="1"/>
      <c r="K882" s="1"/>
      <c r="L882" s="1"/>
      <c r="M882" s="198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</row>
    <row r="883" spans="1:45" ht="12.75">
      <c r="A883" s="197"/>
      <c r="B883" s="197"/>
      <c r="C883" s="1"/>
      <c r="D883" s="197"/>
      <c r="E883" s="1"/>
      <c r="F883" s="1"/>
      <c r="G883" s="1"/>
      <c r="H883" s="1"/>
      <c r="I883" s="1"/>
      <c r="J883" s="1"/>
      <c r="K883" s="1"/>
      <c r="L883" s="1"/>
      <c r="M883" s="198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</row>
    <row r="884" spans="1:45" ht="12.75">
      <c r="A884" s="197"/>
      <c r="B884" s="197"/>
      <c r="C884" s="1"/>
      <c r="D884" s="197"/>
      <c r="E884" s="1"/>
      <c r="F884" s="1"/>
      <c r="G884" s="1"/>
      <c r="H884" s="1"/>
      <c r="I884" s="1"/>
      <c r="J884" s="1"/>
      <c r="K884" s="1"/>
      <c r="L884" s="1"/>
      <c r="M884" s="198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</row>
    <row r="885" spans="1:45" ht="12.75">
      <c r="A885" s="197"/>
      <c r="B885" s="197"/>
      <c r="C885" s="1"/>
      <c r="D885" s="197"/>
      <c r="E885" s="1"/>
      <c r="F885" s="1"/>
      <c r="G885" s="1"/>
      <c r="H885" s="1"/>
      <c r="I885" s="1"/>
      <c r="J885" s="1"/>
      <c r="K885" s="1"/>
      <c r="L885" s="1"/>
      <c r="M885" s="198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</row>
    <row r="886" spans="1:45" ht="12.75">
      <c r="A886" s="197"/>
      <c r="B886" s="197"/>
      <c r="C886" s="1"/>
      <c r="D886" s="197"/>
      <c r="E886" s="1"/>
      <c r="F886" s="1"/>
      <c r="G886" s="1"/>
      <c r="H886" s="1"/>
      <c r="I886" s="1"/>
      <c r="J886" s="1"/>
      <c r="K886" s="1"/>
      <c r="L886" s="1"/>
      <c r="M886" s="198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</row>
    <row r="887" spans="1:45" ht="12.75">
      <c r="A887" s="197"/>
      <c r="B887" s="197"/>
      <c r="C887" s="1"/>
      <c r="D887" s="197"/>
      <c r="E887" s="1"/>
      <c r="F887" s="1"/>
      <c r="G887" s="1"/>
      <c r="H887" s="1"/>
      <c r="I887" s="1"/>
      <c r="J887" s="1"/>
      <c r="K887" s="1"/>
      <c r="L887" s="1"/>
      <c r="M887" s="198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</row>
    <row r="888" spans="1:45" ht="12.75">
      <c r="A888" s="197"/>
      <c r="B888" s="197"/>
      <c r="C888" s="1"/>
      <c r="D888" s="197"/>
      <c r="E888" s="1"/>
      <c r="F888" s="1"/>
      <c r="G888" s="1"/>
      <c r="H888" s="1"/>
      <c r="I888" s="1"/>
      <c r="J888" s="1"/>
      <c r="K888" s="1"/>
      <c r="L888" s="1"/>
      <c r="M888" s="198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</row>
    <row r="889" spans="1:45" ht="12.75">
      <c r="A889" s="197"/>
      <c r="B889" s="197"/>
      <c r="C889" s="1"/>
      <c r="D889" s="197"/>
      <c r="E889" s="1"/>
      <c r="F889" s="1"/>
      <c r="G889" s="1"/>
      <c r="H889" s="1"/>
      <c r="I889" s="1"/>
      <c r="J889" s="1"/>
      <c r="K889" s="1"/>
      <c r="L889" s="1"/>
      <c r="M889" s="198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</row>
    <row r="890" spans="1:45" ht="12.75">
      <c r="A890" s="197"/>
      <c r="B890" s="197"/>
      <c r="C890" s="1"/>
      <c r="D890" s="197"/>
      <c r="E890" s="1"/>
      <c r="F890" s="1"/>
      <c r="G890" s="1"/>
      <c r="H890" s="1"/>
      <c r="I890" s="1"/>
      <c r="J890" s="1"/>
      <c r="K890" s="1"/>
      <c r="L890" s="1"/>
      <c r="M890" s="198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</row>
    <row r="891" spans="1:45" ht="12.75">
      <c r="A891" s="197"/>
      <c r="B891" s="197"/>
      <c r="C891" s="1"/>
      <c r="D891" s="197"/>
      <c r="E891" s="1"/>
      <c r="F891" s="1"/>
      <c r="G891" s="1"/>
      <c r="H891" s="1"/>
      <c r="I891" s="1"/>
      <c r="J891" s="1"/>
      <c r="K891" s="1"/>
      <c r="L891" s="1"/>
      <c r="M891" s="198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</row>
    <row r="892" spans="1:45" ht="12.75">
      <c r="A892" s="197"/>
      <c r="B892" s="197"/>
      <c r="C892" s="1"/>
      <c r="D892" s="197"/>
      <c r="E892" s="1"/>
      <c r="F892" s="1"/>
      <c r="G892" s="1"/>
      <c r="H892" s="1"/>
      <c r="I892" s="1"/>
      <c r="J892" s="1"/>
      <c r="K892" s="1"/>
      <c r="L892" s="1"/>
      <c r="M892" s="198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</row>
    <row r="893" spans="1:45" ht="12.75">
      <c r="A893" s="197"/>
      <c r="B893" s="197"/>
      <c r="C893" s="1"/>
      <c r="D893" s="197"/>
      <c r="E893" s="1"/>
      <c r="F893" s="1"/>
      <c r="G893" s="1"/>
      <c r="H893" s="1"/>
      <c r="I893" s="1"/>
      <c r="J893" s="1"/>
      <c r="K893" s="1"/>
      <c r="L893" s="1"/>
      <c r="M893" s="198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</row>
    <row r="894" spans="1:45" ht="12.75">
      <c r="A894" s="197"/>
      <c r="B894" s="197"/>
      <c r="C894" s="1"/>
      <c r="D894" s="197"/>
      <c r="E894" s="1"/>
      <c r="F894" s="1"/>
      <c r="G894" s="1"/>
      <c r="H894" s="1"/>
      <c r="I894" s="1"/>
      <c r="J894" s="1"/>
      <c r="K894" s="1"/>
      <c r="L894" s="1"/>
      <c r="M894" s="198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</row>
    <row r="895" spans="1:45" ht="12.75">
      <c r="A895" s="197"/>
      <c r="B895" s="197"/>
      <c r="C895" s="1"/>
      <c r="D895" s="197"/>
      <c r="E895" s="1"/>
      <c r="F895" s="1"/>
      <c r="G895" s="1"/>
      <c r="H895" s="1"/>
      <c r="I895" s="1"/>
      <c r="J895" s="1"/>
      <c r="K895" s="1"/>
      <c r="L895" s="1"/>
      <c r="M895" s="198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</row>
    <row r="896" spans="1:45" ht="12.75">
      <c r="A896" s="197"/>
      <c r="B896" s="197"/>
      <c r="C896" s="1"/>
      <c r="D896" s="197"/>
      <c r="E896" s="1"/>
      <c r="F896" s="1"/>
      <c r="G896" s="1"/>
      <c r="H896" s="1"/>
      <c r="I896" s="1"/>
      <c r="J896" s="1"/>
      <c r="K896" s="1"/>
      <c r="L896" s="1"/>
      <c r="M896" s="198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</row>
    <row r="897" spans="1:45" ht="12.75">
      <c r="A897" s="197"/>
      <c r="B897" s="197"/>
      <c r="C897" s="1"/>
      <c r="D897" s="197"/>
      <c r="E897" s="1"/>
      <c r="F897" s="1"/>
      <c r="G897" s="1"/>
      <c r="H897" s="1"/>
      <c r="I897" s="1"/>
      <c r="J897" s="1"/>
      <c r="K897" s="1"/>
      <c r="L897" s="1"/>
      <c r="M897" s="198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</row>
    <row r="898" spans="1:45" ht="12.75">
      <c r="A898" s="197"/>
      <c r="B898" s="197"/>
      <c r="C898" s="1"/>
      <c r="D898" s="197"/>
      <c r="E898" s="1"/>
      <c r="F898" s="1"/>
      <c r="G898" s="1"/>
      <c r="H898" s="1"/>
      <c r="I898" s="1"/>
      <c r="J898" s="1"/>
      <c r="K898" s="1"/>
      <c r="L898" s="1"/>
      <c r="M898" s="198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</row>
    <row r="899" spans="1:45" ht="12.75">
      <c r="A899" s="197"/>
      <c r="B899" s="197"/>
      <c r="C899" s="1"/>
      <c r="D899" s="197"/>
      <c r="E899" s="1"/>
      <c r="F899" s="1"/>
      <c r="G899" s="1"/>
      <c r="H899" s="1"/>
      <c r="I899" s="1"/>
      <c r="J899" s="1"/>
      <c r="K899" s="1"/>
      <c r="L899" s="1"/>
      <c r="M899" s="198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</row>
    <row r="900" spans="1:45" ht="12.75">
      <c r="A900" s="197"/>
      <c r="B900" s="197"/>
      <c r="C900" s="1"/>
      <c r="D900" s="197"/>
      <c r="E900" s="1"/>
      <c r="F900" s="1"/>
      <c r="G900" s="1"/>
      <c r="H900" s="1"/>
      <c r="I900" s="1"/>
      <c r="J900" s="1"/>
      <c r="K900" s="1"/>
      <c r="L900" s="1"/>
      <c r="M900" s="198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</row>
    <row r="901" spans="1:45" ht="12.75">
      <c r="A901" s="197"/>
      <c r="B901" s="197"/>
      <c r="C901" s="1"/>
      <c r="D901" s="197"/>
      <c r="E901" s="1"/>
      <c r="F901" s="1"/>
      <c r="G901" s="1"/>
      <c r="H901" s="1"/>
      <c r="I901" s="1"/>
      <c r="J901" s="1"/>
      <c r="K901" s="1"/>
      <c r="L901" s="1"/>
      <c r="M901" s="198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</row>
    <row r="902" spans="1:45" ht="12.75">
      <c r="A902" s="197"/>
      <c r="B902" s="197"/>
      <c r="C902" s="1"/>
      <c r="D902" s="197"/>
      <c r="E902" s="1"/>
      <c r="F902" s="1"/>
      <c r="G902" s="1"/>
      <c r="H902" s="1"/>
      <c r="I902" s="1"/>
      <c r="J902" s="1"/>
      <c r="K902" s="1"/>
      <c r="L902" s="1"/>
      <c r="M902" s="198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</row>
    <row r="903" spans="1:45" ht="12.75">
      <c r="A903" s="197"/>
      <c r="B903" s="197"/>
      <c r="C903" s="1"/>
      <c r="D903" s="197"/>
      <c r="E903" s="1"/>
      <c r="F903" s="1"/>
      <c r="G903" s="1"/>
      <c r="H903" s="1"/>
      <c r="I903" s="1"/>
      <c r="J903" s="1"/>
      <c r="K903" s="1"/>
      <c r="L903" s="1"/>
      <c r="M903" s="198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</row>
    <row r="904" spans="1:45" ht="12.75">
      <c r="A904" s="197"/>
      <c r="B904" s="197"/>
      <c r="C904" s="1"/>
      <c r="D904" s="197"/>
      <c r="E904" s="1"/>
      <c r="F904" s="1"/>
      <c r="G904" s="1"/>
      <c r="H904" s="1"/>
      <c r="I904" s="1"/>
      <c r="J904" s="1"/>
      <c r="K904" s="1"/>
      <c r="L904" s="1"/>
      <c r="M904" s="198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</row>
    <row r="905" spans="1:45" ht="12.75">
      <c r="A905" s="197"/>
      <c r="B905" s="197"/>
      <c r="C905" s="1"/>
      <c r="D905" s="197"/>
      <c r="E905" s="1"/>
      <c r="F905" s="1"/>
      <c r="G905" s="1"/>
      <c r="H905" s="1"/>
      <c r="I905" s="1"/>
      <c r="J905" s="1"/>
      <c r="K905" s="1"/>
      <c r="L905" s="1"/>
      <c r="M905" s="198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</row>
    <row r="906" spans="1:45" ht="12.75">
      <c r="A906" s="197"/>
      <c r="B906" s="197"/>
      <c r="C906" s="1"/>
      <c r="D906" s="197"/>
      <c r="E906" s="1"/>
      <c r="F906" s="1"/>
      <c r="G906" s="1"/>
      <c r="H906" s="1"/>
      <c r="I906" s="1"/>
      <c r="J906" s="1"/>
      <c r="K906" s="1"/>
      <c r="L906" s="1"/>
      <c r="M906" s="198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</row>
    <row r="907" spans="1:45" ht="12.75">
      <c r="A907" s="197"/>
      <c r="B907" s="197"/>
      <c r="C907" s="1"/>
      <c r="D907" s="197"/>
      <c r="E907" s="1"/>
      <c r="F907" s="1"/>
      <c r="G907" s="1"/>
      <c r="H907" s="1"/>
      <c r="I907" s="1"/>
      <c r="J907" s="1"/>
      <c r="K907" s="1"/>
      <c r="L907" s="1"/>
      <c r="M907" s="198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</row>
    <row r="908" spans="1:45" ht="12.75">
      <c r="A908" s="197"/>
      <c r="B908" s="197"/>
      <c r="C908" s="1"/>
      <c r="D908" s="197"/>
      <c r="E908" s="1"/>
      <c r="F908" s="1"/>
      <c r="G908" s="1"/>
      <c r="H908" s="1"/>
      <c r="I908" s="1"/>
      <c r="J908" s="1"/>
      <c r="K908" s="1"/>
      <c r="L908" s="1"/>
      <c r="M908" s="198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</row>
    <row r="909" spans="1:45" ht="12.75">
      <c r="A909" s="197"/>
      <c r="B909" s="197"/>
      <c r="C909" s="1"/>
      <c r="D909" s="197"/>
      <c r="E909" s="1"/>
      <c r="F909" s="1"/>
      <c r="G909" s="1"/>
      <c r="H909" s="1"/>
      <c r="I909" s="1"/>
      <c r="J909" s="1"/>
      <c r="K909" s="1"/>
      <c r="L909" s="1"/>
      <c r="M909" s="198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</row>
    <row r="910" spans="1:45" ht="12.75">
      <c r="A910" s="197"/>
      <c r="B910" s="197"/>
      <c r="C910" s="1"/>
      <c r="D910" s="197"/>
      <c r="E910" s="1"/>
      <c r="F910" s="1"/>
      <c r="G910" s="1"/>
      <c r="H910" s="1"/>
      <c r="I910" s="1"/>
      <c r="J910" s="1"/>
      <c r="K910" s="1"/>
      <c r="L910" s="1"/>
      <c r="M910" s="198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</row>
    <row r="911" spans="1:45" ht="12.75">
      <c r="A911" s="197"/>
      <c r="B911" s="197"/>
      <c r="C911" s="1"/>
      <c r="D911" s="197"/>
      <c r="E911" s="1"/>
      <c r="F911" s="1"/>
      <c r="G911" s="1"/>
      <c r="H911" s="1"/>
      <c r="I911" s="1"/>
      <c r="J911" s="1"/>
      <c r="K911" s="1"/>
      <c r="L911" s="1"/>
      <c r="M911" s="198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</row>
    <row r="912" spans="1:45" ht="12.75">
      <c r="A912" s="197"/>
      <c r="B912" s="197"/>
      <c r="C912" s="1"/>
      <c r="D912" s="197"/>
      <c r="E912" s="1"/>
      <c r="F912" s="1"/>
      <c r="G912" s="1"/>
      <c r="H912" s="1"/>
      <c r="I912" s="1"/>
      <c r="J912" s="1"/>
      <c r="K912" s="1"/>
      <c r="L912" s="1"/>
      <c r="M912" s="198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</row>
    <row r="913" spans="1:45" ht="12.75">
      <c r="A913" s="197"/>
      <c r="B913" s="197"/>
      <c r="C913" s="1"/>
      <c r="D913" s="197"/>
      <c r="E913" s="1"/>
      <c r="F913" s="1"/>
      <c r="G913" s="1"/>
      <c r="H913" s="1"/>
      <c r="I913" s="1"/>
      <c r="J913" s="1"/>
      <c r="K913" s="1"/>
      <c r="L913" s="1"/>
      <c r="M913" s="198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</row>
    <row r="914" spans="1:45" ht="12.75">
      <c r="A914" s="197"/>
      <c r="B914" s="197"/>
      <c r="C914" s="1"/>
      <c r="D914" s="197"/>
      <c r="E914" s="1"/>
      <c r="F914" s="1"/>
      <c r="G914" s="1"/>
      <c r="H914" s="1"/>
      <c r="I914" s="1"/>
      <c r="J914" s="1"/>
      <c r="K914" s="1"/>
      <c r="L914" s="1"/>
      <c r="M914" s="198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</row>
    <row r="915" spans="1:45" ht="12.75">
      <c r="A915" s="197"/>
      <c r="B915" s="197"/>
      <c r="C915" s="1"/>
      <c r="D915" s="197"/>
      <c r="E915" s="1"/>
      <c r="F915" s="1"/>
      <c r="G915" s="1"/>
      <c r="H915" s="1"/>
      <c r="I915" s="1"/>
      <c r="J915" s="1"/>
      <c r="K915" s="1"/>
      <c r="L915" s="1"/>
      <c r="M915" s="198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</row>
    <row r="916" spans="1:45" ht="12.75">
      <c r="A916" s="197"/>
      <c r="B916" s="197"/>
      <c r="C916" s="1"/>
      <c r="D916" s="197"/>
      <c r="E916" s="1"/>
      <c r="F916" s="1"/>
      <c r="G916" s="1"/>
      <c r="H916" s="1"/>
      <c r="I916" s="1"/>
      <c r="J916" s="1"/>
      <c r="K916" s="1"/>
      <c r="L916" s="1"/>
      <c r="M916" s="198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</row>
    <row r="917" spans="1:45" ht="12.75">
      <c r="A917" s="197"/>
      <c r="B917" s="197"/>
      <c r="C917" s="1"/>
      <c r="D917" s="197"/>
      <c r="E917" s="1"/>
      <c r="F917" s="1"/>
      <c r="G917" s="1"/>
      <c r="H917" s="1"/>
      <c r="I917" s="1"/>
      <c r="J917" s="1"/>
      <c r="K917" s="1"/>
      <c r="L917" s="1"/>
      <c r="M917" s="198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</row>
    <row r="918" spans="1:45" ht="12.75">
      <c r="A918" s="197"/>
      <c r="B918" s="197"/>
      <c r="C918" s="1"/>
      <c r="D918" s="197"/>
      <c r="E918" s="1"/>
      <c r="F918" s="1"/>
      <c r="G918" s="1"/>
      <c r="H918" s="1"/>
      <c r="I918" s="1"/>
      <c r="J918" s="1"/>
      <c r="K918" s="1"/>
      <c r="L918" s="1"/>
      <c r="M918" s="198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</row>
    <row r="919" spans="1:45" ht="12.75">
      <c r="A919" s="197"/>
      <c r="B919" s="197"/>
      <c r="C919" s="1"/>
      <c r="D919" s="197"/>
      <c r="E919" s="1"/>
      <c r="F919" s="1"/>
      <c r="G919" s="1"/>
      <c r="H919" s="1"/>
      <c r="I919" s="1"/>
      <c r="J919" s="1"/>
      <c r="K919" s="1"/>
      <c r="L919" s="1"/>
      <c r="M919" s="198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</row>
    <row r="920" spans="1:45" ht="12.75">
      <c r="A920" s="197"/>
      <c r="B920" s="197"/>
      <c r="C920" s="1"/>
      <c r="D920" s="197"/>
      <c r="E920" s="1"/>
      <c r="F920" s="1"/>
      <c r="G920" s="1"/>
      <c r="H920" s="1"/>
      <c r="I920" s="1"/>
      <c r="J920" s="1"/>
      <c r="K920" s="1"/>
      <c r="L920" s="1"/>
      <c r="M920" s="198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</row>
    <row r="921" spans="1:45" ht="12.75">
      <c r="A921" s="197"/>
      <c r="B921" s="197"/>
      <c r="C921" s="1"/>
      <c r="D921" s="197"/>
      <c r="E921" s="1"/>
      <c r="F921" s="1"/>
      <c r="G921" s="1"/>
      <c r="H921" s="1"/>
      <c r="I921" s="1"/>
      <c r="J921" s="1"/>
      <c r="K921" s="1"/>
      <c r="L921" s="1"/>
      <c r="M921" s="198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</row>
    <row r="922" spans="1:45" ht="12.75">
      <c r="A922" s="197"/>
      <c r="B922" s="197"/>
      <c r="C922" s="1"/>
      <c r="D922" s="197"/>
      <c r="E922" s="1"/>
      <c r="F922" s="1"/>
      <c r="G922" s="1"/>
      <c r="H922" s="1"/>
      <c r="I922" s="1"/>
      <c r="J922" s="1"/>
      <c r="K922" s="1"/>
      <c r="L922" s="1"/>
      <c r="M922" s="198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</row>
    <row r="923" spans="1:45" ht="12.75">
      <c r="A923" s="197"/>
      <c r="B923" s="197"/>
      <c r="C923" s="1"/>
      <c r="D923" s="197"/>
      <c r="E923" s="1"/>
      <c r="F923" s="1"/>
      <c r="G923" s="1"/>
      <c r="H923" s="1"/>
      <c r="I923" s="1"/>
      <c r="J923" s="1"/>
      <c r="K923" s="1"/>
      <c r="L923" s="1"/>
      <c r="M923" s="198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</row>
    <row r="924" spans="1:45" ht="12.75">
      <c r="A924" s="197"/>
      <c r="B924" s="197"/>
      <c r="C924" s="1"/>
      <c r="D924" s="197"/>
      <c r="E924" s="1"/>
      <c r="F924" s="1"/>
      <c r="G924" s="1"/>
      <c r="H924" s="1"/>
      <c r="I924" s="1"/>
      <c r="J924" s="1"/>
      <c r="K924" s="1"/>
      <c r="L924" s="1"/>
      <c r="M924" s="198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</row>
    <row r="925" spans="1:45" ht="12.75">
      <c r="A925" s="197"/>
      <c r="B925" s="197"/>
      <c r="C925" s="1"/>
      <c r="D925" s="197"/>
      <c r="E925" s="1"/>
      <c r="F925" s="1"/>
      <c r="G925" s="1"/>
      <c r="H925" s="1"/>
      <c r="I925" s="1"/>
      <c r="J925" s="1"/>
      <c r="K925" s="1"/>
      <c r="L925" s="1"/>
      <c r="M925" s="198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</row>
    <row r="926" spans="1:45" ht="12.75">
      <c r="A926" s="197"/>
      <c r="B926" s="197"/>
      <c r="C926" s="1"/>
      <c r="D926" s="197"/>
      <c r="E926" s="1"/>
      <c r="F926" s="1"/>
      <c r="G926" s="1"/>
      <c r="H926" s="1"/>
      <c r="I926" s="1"/>
      <c r="J926" s="1"/>
      <c r="K926" s="1"/>
      <c r="L926" s="1"/>
      <c r="M926" s="198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</row>
    <row r="927" spans="1:45" ht="12.75">
      <c r="A927" s="197"/>
      <c r="B927" s="197"/>
      <c r="C927" s="1"/>
      <c r="D927" s="197"/>
      <c r="E927" s="1"/>
      <c r="F927" s="1"/>
      <c r="G927" s="1"/>
      <c r="H927" s="1"/>
      <c r="I927" s="1"/>
      <c r="J927" s="1"/>
      <c r="K927" s="1"/>
      <c r="L927" s="1"/>
      <c r="M927" s="198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</row>
    <row r="928" spans="1:45" ht="12.75">
      <c r="A928" s="197"/>
      <c r="B928" s="197"/>
      <c r="C928" s="1"/>
      <c r="D928" s="197"/>
      <c r="E928" s="1"/>
      <c r="F928" s="1"/>
      <c r="G928" s="1"/>
      <c r="H928" s="1"/>
      <c r="I928" s="1"/>
      <c r="J928" s="1"/>
      <c r="K928" s="1"/>
      <c r="L928" s="1"/>
      <c r="M928" s="198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</row>
    <row r="929" spans="1:45" ht="12.75">
      <c r="A929" s="197"/>
      <c r="B929" s="197"/>
      <c r="C929" s="1"/>
      <c r="D929" s="197"/>
      <c r="E929" s="1"/>
      <c r="F929" s="1"/>
      <c r="G929" s="1"/>
      <c r="H929" s="1"/>
      <c r="I929" s="1"/>
      <c r="J929" s="1"/>
      <c r="K929" s="1"/>
      <c r="L929" s="1"/>
      <c r="M929" s="198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</row>
    <row r="930" spans="1:45" ht="12.75">
      <c r="A930" s="197"/>
      <c r="B930" s="197"/>
      <c r="C930" s="1"/>
      <c r="D930" s="197"/>
      <c r="E930" s="1"/>
      <c r="F930" s="1"/>
      <c r="G930" s="1"/>
      <c r="H930" s="1"/>
      <c r="I930" s="1"/>
      <c r="J930" s="1"/>
      <c r="K930" s="1"/>
      <c r="L930" s="1"/>
      <c r="M930" s="198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</row>
    <row r="931" spans="1:45" ht="12.75">
      <c r="A931" s="197"/>
      <c r="B931" s="197"/>
      <c r="C931" s="1"/>
      <c r="D931" s="197"/>
      <c r="E931" s="1"/>
      <c r="F931" s="1"/>
      <c r="G931" s="1"/>
      <c r="H931" s="1"/>
      <c r="I931" s="1"/>
      <c r="J931" s="1"/>
      <c r="K931" s="1"/>
      <c r="L931" s="1"/>
      <c r="M931" s="198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</row>
    <row r="932" spans="1:45" ht="12.75">
      <c r="A932" s="197"/>
      <c r="B932" s="197"/>
      <c r="C932" s="1"/>
      <c r="D932" s="197"/>
      <c r="E932" s="1"/>
      <c r="F932" s="1"/>
      <c r="G932" s="1"/>
      <c r="H932" s="1"/>
      <c r="I932" s="1"/>
      <c r="J932" s="1"/>
      <c r="K932" s="1"/>
      <c r="L932" s="1"/>
      <c r="M932" s="198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</row>
    <row r="933" spans="1:45" ht="12.75">
      <c r="A933" s="197"/>
      <c r="B933" s="197"/>
      <c r="C933" s="1"/>
      <c r="D933" s="197"/>
      <c r="E933" s="1"/>
      <c r="F933" s="1"/>
      <c r="G933" s="1"/>
      <c r="H933" s="1"/>
      <c r="I933" s="1"/>
      <c r="J933" s="1"/>
      <c r="K933" s="1"/>
      <c r="L933" s="1"/>
      <c r="M933" s="198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</row>
    <row r="934" spans="1:45" ht="12.75">
      <c r="A934" s="197"/>
      <c r="B934" s="197"/>
      <c r="C934" s="1"/>
      <c r="D934" s="197"/>
      <c r="E934" s="1"/>
      <c r="F934" s="1"/>
      <c r="G934" s="1"/>
      <c r="H934" s="1"/>
      <c r="I934" s="1"/>
      <c r="J934" s="1"/>
      <c r="K934" s="1"/>
      <c r="L934" s="1"/>
      <c r="M934" s="198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</row>
    <row r="935" spans="1:45" ht="12.75">
      <c r="A935" s="197"/>
      <c r="B935" s="197"/>
      <c r="C935" s="1"/>
      <c r="D935" s="197"/>
      <c r="E935" s="1"/>
      <c r="F935" s="1"/>
      <c r="G935" s="1"/>
      <c r="H935" s="1"/>
      <c r="I935" s="1"/>
      <c r="J935" s="1"/>
      <c r="K935" s="1"/>
      <c r="L935" s="1"/>
      <c r="M935" s="198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</row>
    <row r="936" spans="1:45" ht="12.75">
      <c r="A936" s="197"/>
      <c r="B936" s="197"/>
      <c r="C936" s="1"/>
      <c r="D936" s="197"/>
      <c r="E936" s="1"/>
      <c r="F936" s="1"/>
      <c r="G936" s="1"/>
      <c r="H936" s="1"/>
      <c r="I936" s="1"/>
      <c r="J936" s="1"/>
      <c r="K936" s="1"/>
      <c r="L936" s="1"/>
      <c r="M936" s="198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</row>
    <row r="937" spans="1:45" ht="12.75">
      <c r="A937" s="197"/>
      <c r="B937" s="197"/>
      <c r="C937" s="1"/>
      <c r="D937" s="197"/>
      <c r="E937" s="1"/>
      <c r="F937" s="1"/>
      <c r="G937" s="1"/>
      <c r="H937" s="1"/>
      <c r="I937" s="1"/>
      <c r="J937" s="1"/>
      <c r="K937" s="1"/>
      <c r="L937" s="1"/>
      <c r="M937" s="198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</row>
    <row r="938" spans="1:45" ht="12.75">
      <c r="A938" s="197"/>
      <c r="B938" s="197"/>
      <c r="C938" s="1"/>
      <c r="D938" s="197"/>
      <c r="E938" s="1"/>
      <c r="F938" s="1"/>
      <c r="G938" s="1"/>
      <c r="H938" s="1"/>
      <c r="I938" s="1"/>
      <c r="J938" s="1"/>
      <c r="K938" s="1"/>
      <c r="L938" s="1"/>
      <c r="M938" s="198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</row>
    <row r="939" spans="1:45" ht="12.75">
      <c r="A939" s="197"/>
      <c r="B939" s="197"/>
      <c r="C939" s="1"/>
      <c r="D939" s="197"/>
      <c r="E939" s="1"/>
      <c r="F939" s="1"/>
      <c r="G939" s="1"/>
      <c r="H939" s="1"/>
      <c r="I939" s="1"/>
      <c r="J939" s="1"/>
      <c r="K939" s="1"/>
      <c r="L939" s="1"/>
      <c r="M939" s="198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</row>
    <row r="940" spans="1:45" ht="12.75">
      <c r="A940" s="197"/>
      <c r="B940" s="197"/>
      <c r="C940" s="1"/>
      <c r="D940" s="197"/>
      <c r="E940" s="1"/>
      <c r="F940" s="1"/>
      <c r="G940" s="1"/>
      <c r="H940" s="1"/>
      <c r="I940" s="1"/>
      <c r="J940" s="1"/>
      <c r="K940" s="1"/>
      <c r="L940" s="1"/>
      <c r="M940" s="198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</row>
    <row r="941" spans="1:45" ht="12.75">
      <c r="A941" s="197"/>
      <c r="B941" s="197"/>
      <c r="C941" s="1"/>
      <c r="D941" s="197"/>
      <c r="E941" s="1"/>
      <c r="F941" s="1"/>
      <c r="G941" s="1"/>
      <c r="H941" s="1"/>
      <c r="I941" s="1"/>
      <c r="J941" s="1"/>
      <c r="K941" s="1"/>
      <c r="L941" s="1"/>
      <c r="M941" s="198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</row>
    <row r="942" spans="1:45" ht="12.75">
      <c r="A942" s="197"/>
      <c r="B942" s="197"/>
      <c r="C942" s="1"/>
      <c r="D942" s="197"/>
      <c r="E942" s="1"/>
      <c r="F942" s="1"/>
      <c r="G942" s="1"/>
      <c r="H942" s="1"/>
      <c r="I942" s="1"/>
      <c r="J942" s="1"/>
      <c r="K942" s="1"/>
      <c r="L942" s="1"/>
      <c r="M942" s="198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</row>
    <row r="943" spans="1:45" ht="12.75">
      <c r="A943" s="197"/>
      <c r="B943" s="197"/>
      <c r="C943" s="1"/>
      <c r="D943" s="197"/>
      <c r="E943" s="1"/>
      <c r="F943" s="1"/>
      <c r="G943" s="1"/>
      <c r="H943" s="1"/>
      <c r="I943" s="1"/>
      <c r="J943" s="1"/>
      <c r="K943" s="1"/>
      <c r="L943" s="1"/>
      <c r="M943" s="198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</row>
    <row r="944" spans="1:45" ht="12.75">
      <c r="A944" s="197"/>
      <c r="B944" s="197"/>
      <c r="C944" s="1"/>
      <c r="D944" s="197"/>
      <c r="E944" s="1"/>
      <c r="F944" s="1"/>
      <c r="G944" s="1"/>
      <c r="H944" s="1"/>
      <c r="I944" s="1"/>
      <c r="J944" s="1"/>
      <c r="K944" s="1"/>
      <c r="L944" s="1"/>
      <c r="M944" s="198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</row>
    <row r="945" spans="1:45" ht="12.75">
      <c r="A945" s="197"/>
      <c r="B945" s="197"/>
      <c r="C945" s="1"/>
      <c r="D945" s="197"/>
      <c r="E945" s="1"/>
      <c r="F945" s="1"/>
      <c r="G945" s="1"/>
      <c r="H945" s="1"/>
      <c r="I945" s="1"/>
      <c r="J945" s="1"/>
      <c r="K945" s="1"/>
      <c r="L945" s="1"/>
      <c r="M945" s="198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</row>
    <row r="946" spans="1:45" ht="12.75">
      <c r="A946" s="197"/>
      <c r="B946" s="197"/>
      <c r="C946" s="1"/>
      <c r="D946" s="197"/>
      <c r="E946" s="1"/>
      <c r="F946" s="1"/>
      <c r="G946" s="1"/>
      <c r="H946" s="1"/>
      <c r="I946" s="1"/>
      <c r="J946" s="1"/>
      <c r="K946" s="1"/>
      <c r="L946" s="1"/>
      <c r="M946" s="198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</row>
    <row r="947" spans="1:45" ht="12.75">
      <c r="A947" s="197"/>
      <c r="B947" s="197"/>
      <c r="C947" s="1"/>
      <c r="D947" s="197"/>
      <c r="E947" s="1"/>
      <c r="F947" s="1"/>
      <c r="G947" s="1"/>
      <c r="H947" s="1"/>
      <c r="I947" s="1"/>
      <c r="J947" s="1"/>
      <c r="K947" s="1"/>
      <c r="L947" s="1"/>
      <c r="M947" s="198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</row>
    <row r="948" spans="1:45" ht="12.75">
      <c r="A948" s="197"/>
      <c r="B948" s="197"/>
      <c r="C948" s="1"/>
      <c r="D948" s="197"/>
      <c r="E948" s="1"/>
      <c r="F948" s="1"/>
      <c r="G948" s="1"/>
      <c r="H948" s="1"/>
      <c r="I948" s="1"/>
      <c r="J948" s="1"/>
      <c r="K948" s="1"/>
      <c r="L948" s="1"/>
      <c r="M948" s="198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</row>
    <row r="949" spans="1:45" ht="12.75">
      <c r="A949" s="197"/>
      <c r="B949" s="197"/>
      <c r="C949" s="1"/>
      <c r="D949" s="197"/>
      <c r="E949" s="1"/>
      <c r="F949" s="1"/>
      <c r="G949" s="1"/>
      <c r="H949" s="1"/>
      <c r="I949" s="1"/>
      <c r="J949" s="1"/>
      <c r="K949" s="1"/>
      <c r="L949" s="1"/>
      <c r="M949" s="198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</row>
    <row r="950" spans="1:45" ht="12.75">
      <c r="A950" s="197"/>
      <c r="B950" s="197"/>
      <c r="C950" s="1"/>
      <c r="D950" s="197"/>
      <c r="E950" s="1"/>
      <c r="F950" s="1"/>
      <c r="G950" s="1"/>
      <c r="H950" s="1"/>
      <c r="I950" s="1"/>
      <c r="J950" s="1"/>
      <c r="K950" s="1"/>
      <c r="L950" s="1"/>
      <c r="M950" s="198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</row>
    <row r="951" spans="1:45" ht="12.75">
      <c r="A951" s="197"/>
      <c r="B951" s="197"/>
      <c r="C951" s="1"/>
      <c r="D951" s="197"/>
      <c r="E951" s="1"/>
      <c r="F951" s="1"/>
      <c r="G951" s="1"/>
      <c r="H951" s="1"/>
      <c r="I951" s="1"/>
      <c r="J951" s="1"/>
      <c r="K951" s="1"/>
      <c r="L951" s="1"/>
      <c r="M951" s="198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</row>
    <row r="952" spans="1:45" ht="12.75">
      <c r="A952" s="197"/>
      <c r="B952" s="197"/>
      <c r="C952" s="1"/>
      <c r="D952" s="197"/>
      <c r="E952" s="1"/>
      <c r="F952" s="1"/>
      <c r="G952" s="1"/>
      <c r="H952" s="1"/>
      <c r="I952" s="1"/>
      <c r="J952" s="1"/>
      <c r="K952" s="1"/>
      <c r="L952" s="1"/>
      <c r="M952" s="198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</row>
    <row r="953" spans="1:45" ht="12.75">
      <c r="A953" s="197"/>
      <c r="B953" s="197"/>
      <c r="C953" s="1"/>
      <c r="D953" s="197"/>
      <c r="E953" s="1"/>
      <c r="F953" s="1"/>
      <c r="G953" s="1"/>
      <c r="H953" s="1"/>
      <c r="I953" s="1"/>
      <c r="J953" s="1"/>
      <c r="K953" s="1"/>
      <c r="L953" s="1"/>
      <c r="M953" s="198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</row>
    <row r="954" spans="1:45" ht="12.75">
      <c r="A954" s="197"/>
      <c r="B954" s="197"/>
      <c r="C954" s="1"/>
      <c r="D954" s="197"/>
      <c r="E954" s="1"/>
      <c r="F954" s="1"/>
      <c r="G954" s="1"/>
      <c r="H954" s="1"/>
      <c r="I954" s="1"/>
      <c r="J954" s="1"/>
      <c r="K954" s="1"/>
      <c r="L954" s="1"/>
      <c r="M954" s="198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</row>
    <row r="955" spans="1:45" ht="12.75">
      <c r="A955" s="197"/>
      <c r="B955" s="197"/>
      <c r="C955" s="1"/>
      <c r="D955" s="197"/>
      <c r="E955" s="1"/>
      <c r="F955" s="1"/>
      <c r="G955" s="1"/>
      <c r="H955" s="1"/>
      <c r="I955" s="1"/>
      <c r="J955" s="1"/>
      <c r="K955" s="1"/>
      <c r="L955" s="1"/>
      <c r="M955" s="198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</row>
    <row r="956" spans="1:45" ht="12.75">
      <c r="A956" s="197"/>
      <c r="B956" s="197"/>
      <c r="C956" s="1"/>
      <c r="D956" s="197"/>
      <c r="E956" s="1"/>
      <c r="F956" s="1"/>
      <c r="G956" s="1"/>
      <c r="H956" s="1"/>
      <c r="I956" s="1"/>
      <c r="J956" s="1"/>
      <c r="K956" s="1"/>
      <c r="L956" s="1"/>
      <c r="M956" s="198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</row>
    <row r="957" spans="1:45" ht="12.75">
      <c r="A957" s="197"/>
      <c r="B957" s="197"/>
      <c r="C957" s="1"/>
      <c r="D957" s="197"/>
      <c r="E957" s="1"/>
      <c r="F957" s="1"/>
      <c r="G957" s="1"/>
      <c r="H957" s="1"/>
      <c r="I957" s="1"/>
      <c r="J957" s="1"/>
      <c r="K957" s="1"/>
      <c r="L957" s="1"/>
      <c r="M957" s="198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</row>
    <row r="958" spans="1:45" ht="12.75">
      <c r="A958" s="197"/>
      <c r="B958" s="197"/>
      <c r="C958" s="1"/>
      <c r="D958" s="197"/>
      <c r="E958" s="1"/>
      <c r="F958" s="1"/>
      <c r="G958" s="1"/>
      <c r="H958" s="1"/>
      <c r="I958" s="1"/>
      <c r="J958" s="1"/>
      <c r="K958" s="1"/>
      <c r="L958" s="1"/>
      <c r="M958" s="198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</row>
    <row r="959" spans="1:45" ht="12.75">
      <c r="A959" s="197"/>
      <c r="B959" s="197"/>
      <c r="C959" s="1"/>
      <c r="D959" s="197"/>
      <c r="E959" s="1"/>
      <c r="F959" s="1"/>
      <c r="G959" s="1"/>
      <c r="H959" s="1"/>
      <c r="I959" s="1"/>
      <c r="J959" s="1"/>
      <c r="K959" s="1"/>
      <c r="L959" s="1"/>
      <c r="M959" s="198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</row>
    <row r="960" spans="1:45" ht="12.75">
      <c r="A960" s="197"/>
      <c r="B960" s="197"/>
      <c r="C960" s="1"/>
      <c r="D960" s="197"/>
      <c r="E960" s="1"/>
      <c r="F960" s="1"/>
      <c r="G960" s="1"/>
      <c r="H960" s="1"/>
      <c r="I960" s="1"/>
      <c r="J960" s="1"/>
      <c r="K960" s="1"/>
      <c r="L960" s="1"/>
      <c r="M960" s="198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</row>
    <row r="961" spans="1:45" ht="12.75">
      <c r="A961" s="197"/>
      <c r="B961" s="197"/>
      <c r="C961" s="1"/>
      <c r="D961" s="197"/>
      <c r="E961" s="1"/>
      <c r="F961" s="1"/>
      <c r="G961" s="1"/>
      <c r="H961" s="1"/>
      <c r="I961" s="1"/>
      <c r="J961" s="1"/>
      <c r="K961" s="1"/>
      <c r="L961" s="1"/>
      <c r="M961" s="198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</row>
    <row r="962" spans="1:45" ht="12.75">
      <c r="A962" s="197"/>
      <c r="B962" s="197"/>
      <c r="C962" s="1"/>
      <c r="D962" s="197"/>
      <c r="E962" s="1"/>
      <c r="F962" s="1"/>
      <c r="G962" s="1"/>
      <c r="H962" s="1"/>
      <c r="I962" s="1"/>
      <c r="J962" s="1"/>
      <c r="K962" s="1"/>
      <c r="L962" s="1"/>
      <c r="M962" s="198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</row>
    <row r="963" spans="1:45" ht="12.75">
      <c r="A963" s="197"/>
      <c r="B963" s="197"/>
      <c r="C963" s="1"/>
      <c r="D963" s="197"/>
      <c r="E963" s="1"/>
      <c r="F963" s="1"/>
      <c r="G963" s="1"/>
      <c r="H963" s="1"/>
      <c r="I963" s="1"/>
      <c r="J963" s="1"/>
      <c r="K963" s="1"/>
      <c r="L963" s="1"/>
      <c r="M963" s="198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</row>
    <row r="964" spans="1:45" ht="12.75">
      <c r="A964" s="197"/>
      <c r="B964" s="197"/>
      <c r="C964" s="1"/>
      <c r="D964" s="197"/>
      <c r="E964" s="1"/>
      <c r="F964" s="1"/>
      <c r="G964" s="1"/>
      <c r="H964" s="1"/>
      <c r="I964" s="1"/>
      <c r="J964" s="1"/>
      <c r="K964" s="1"/>
      <c r="L964" s="1"/>
      <c r="M964" s="198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</row>
    <row r="965" spans="1:45" ht="12.75">
      <c r="A965" s="197"/>
      <c r="B965" s="197"/>
      <c r="C965" s="1"/>
      <c r="D965" s="197"/>
      <c r="E965" s="1"/>
      <c r="F965" s="1"/>
      <c r="G965" s="1"/>
      <c r="H965" s="1"/>
      <c r="I965" s="1"/>
      <c r="J965" s="1"/>
      <c r="K965" s="1"/>
      <c r="L965" s="1"/>
      <c r="M965" s="198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</row>
    <row r="966" spans="1:45" ht="12.75">
      <c r="A966" s="197"/>
      <c r="B966" s="197"/>
      <c r="C966" s="1"/>
      <c r="D966" s="197"/>
      <c r="E966" s="1"/>
      <c r="F966" s="1"/>
      <c r="G966" s="1"/>
      <c r="H966" s="1"/>
      <c r="I966" s="1"/>
      <c r="J966" s="1"/>
      <c r="K966" s="1"/>
      <c r="L966" s="1"/>
      <c r="M966" s="198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</row>
    <row r="967" spans="1:45" ht="12.75">
      <c r="A967" s="197"/>
      <c r="B967" s="197"/>
      <c r="C967" s="1"/>
      <c r="D967" s="197"/>
      <c r="E967" s="1"/>
      <c r="F967" s="1"/>
      <c r="G967" s="1"/>
      <c r="H967" s="1"/>
      <c r="I967" s="1"/>
      <c r="J967" s="1"/>
      <c r="K967" s="1"/>
      <c r="L967" s="1"/>
      <c r="M967" s="198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</row>
    <row r="968" spans="1:45" ht="12.75">
      <c r="A968" s="197"/>
      <c r="B968" s="197"/>
      <c r="C968" s="1"/>
      <c r="D968" s="197"/>
      <c r="E968" s="1"/>
      <c r="F968" s="1"/>
      <c r="G968" s="1"/>
      <c r="H968" s="1"/>
      <c r="I968" s="1"/>
      <c r="J968" s="1"/>
      <c r="K968" s="1"/>
      <c r="L968" s="1"/>
      <c r="M968" s="198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</row>
    <row r="969" spans="1:45" ht="12.75">
      <c r="A969" s="197"/>
      <c r="B969" s="197"/>
      <c r="C969" s="1"/>
      <c r="D969" s="197"/>
      <c r="E969" s="1"/>
      <c r="F969" s="1"/>
      <c r="G969" s="1"/>
      <c r="H969" s="1"/>
      <c r="I969" s="1"/>
      <c r="J969" s="1"/>
      <c r="K969" s="1"/>
      <c r="L969" s="1"/>
      <c r="M969" s="198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</row>
    <row r="970" spans="1:45" ht="12.75">
      <c r="A970" s="197"/>
      <c r="B970" s="197"/>
      <c r="C970" s="1"/>
      <c r="D970" s="197"/>
      <c r="E970" s="1"/>
      <c r="F970" s="1"/>
      <c r="G970" s="1"/>
      <c r="H970" s="1"/>
      <c r="I970" s="1"/>
      <c r="J970" s="1"/>
      <c r="K970" s="1"/>
      <c r="L970" s="1"/>
      <c r="M970" s="198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</row>
    <row r="971" spans="1:45" ht="12.75">
      <c r="A971" s="197"/>
      <c r="B971" s="197"/>
      <c r="C971" s="1"/>
      <c r="D971" s="197"/>
      <c r="E971" s="1"/>
      <c r="F971" s="1"/>
      <c r="G971" s="1"/>
      <c r="H971" s="1"/>
      <c r="I971" s="1"/>
      <c r="J971" s="1"/>
      <c r="K971" s="1"/>
      <c r="L971" s="1"/>
      <c r="M971" s="198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</row>
    <row r="972" spans="1:45" ht="12.75">
      <c r="A972" s="197"/>
      <c r="B972" s="197"/>
      <c r="C972" s="1"/>
      <c r="D972" s="197"/>
      <c r="E972" s="1"/>
      <c r="F972" s="1"/>
      <c r="G972" s="1"/>
      <c r="H972" s="1"/>
      <c r="I972" s="1"/>
      <c r="J972" s="1"/>
      <c r="K972" s="1"/>
      <c r="L972" s="1"/>
      <c r="M972" s="198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</row>
    <row r="973" spans="1:45" ht="12.75">
      <c r="A973" s="197"/>
      <c r="B973" s="197"/>
      <c r="C973" s="1"/>
      <c r="D973" s="197"/>
      <c r="E973" s="1"/>
      <c r="F973" s="1"/>
      <c r="G973" s="1"/>
      <c r="H973" s="1"/>
      <c r="I973" s="1"/>
      <c r="J973" s="1"/>
      <c r="K973" s="1"/>
      <c r="L973" s="1"/>
      <c r="M973" s="198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</row>
    <row r="974" spans="1:45" ht="12.75">
      <c r="A974" s="197"/>
      <c r="B974" s="197"/>
      <c r="C974" s="1"/>
      <c r="D974" s="197"/>
      <c r="E974" s="1"/>
      <c r="F974" s="1"/>
      <c r="G974" s="1"/>
      <c r="H974" s="1"/>
      <c r="I974" s="1"/>
      <c r="J974" s="1"/>
      <c r="K974" s="1"/>
      <c r="L974" s="1"/>
      <c r="M974" s="198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</row>
    <row r="975" spans="1:45" ht="12.75">
      <c r="A975" s="197"/>
      <c r="B975" s="197"/>
      <c r="C975" s="1"/>
      <c r="D975" s="197"/>
      <c r="E975" s="1"/>
      <c r="F975" s="1"/>
      <c r="G975" s="1"/>
      <c r="H975" s="1"/>
      <c r="I975" s="1"/>
      <c r="J975" s="1"/>
      <c r="K975" s="1"/>
      <c r="L975" s="1"/>
      <c r="M975" s="198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</row>
    <row r="976" spans="1:45" ht="12.75">
      <c r="A976" s="197"/>
      <c r="B976" s="197"/>
      <c r="C976" s="1"/>
      <c r="D976" s="197"/>
      <c r="E976" s="1"/>
      <c r="F976" s="1"/>
      <c r="G976" s="1"/>
      <c r="H976" s="1"/>
      <c r="I976" s="1"/>
      <c r="J976" s="1"/>
      <c r="K976" s="1"/>
      <c r="L976" s="1"/>
      <c r="M976" s="198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</row>
    <row r="977" spans="1:45" ht="12.75">
      <c r="A977" s="197"/>
      <c r="B977" s="197"/>
      <c r="C977" s="1"/>
      <c r="D977" s="197"/>
      <c r="E977" s="1"/>
      <c r="F977" s="1"/>
      <c r="G977" s="1"/>
      <c r="H977" s="1"/>
      <c r="I977" s="1"/>
      <c r="J977" s="1"/>
      <c r="K977" s="1"/>
      <c r="L977" s="1"/>
      <c r="M977" s="198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</row>
    <row r="978" spans="1:45" ht="12.75">
      <c r="A978" s="197"/>
      <c r="B978" s="197"/>
      <c r="C978" s="1"/>
      <c r="D978" s="197"/>
      <c r="E978" s="1"/>
      <c r="F978" s="1"/>
      <c r="G978" s="1"/>
      <c r="H978" s="1"/>
      <c r="I978" s="1"/>
      <c r="J978" s="1"/>
      <c r="K978" s="1"/>
      <c r="L978" s="1"/>
      <c r="M978" s="198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</row>
    <row r="979" spans="1:45" ht="12.75">
      <c r="A979" s="197"/>
      <c r="B979" s="197"/>
      <c r="C979" s="1"/>
      <c r="D979" s="197"/>
      <c r="E979" s="1"/>
      <c r="F979" s="1"/>
      <c r="G979" s="1"/>
      <c r="H979" s="1"/>
      <c r="I979" s="1"/>
      <c r="J979" s="1"/>
      <c r="K979" s="1"/>
      <c r="L979" s="1"/>
      <c r="M979" s="198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</row>
    <row r="980" spans="1:45" ht="12.75">
      <c r="A980" s="197"/>
      <c r="B980" s="197"/>
      <c r="C980" s="1"/>
      <c r="D980" s="197"/>
      <c r="E980" s="1"/>
      <c r="F980" s="1"/>
      <c r="G980" s="1"/>
      <c r="H980" s="1"/>
      <c r="I980" s="1"/>
      <c r="J980" s="1"/>
      <c r="K980" s="1"/>
      <c r="L980" s="1"/>
      <c r="M980" s="198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</row>
    <row r="981" spans="1:45" ht="12.75">
      <c r="A981" s="197"/>
      <c r="B981" s="197"/>
      <c r="C981" s="1"/>
      <c r="D981" s="197"/>
      <c r="E981" s="1"/>
      <c r="F981" s="1"/>
      <c r="G981" s="1"/>
      <c r="H981" s="1"/>
      <c r="I981" s="1"/>
      <c r="J981" s="1"/>
      <c r="K981" s="1"/>
      <c r="L981" s="1"/>
      <c r="M981" s="198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</row>
    <row r="982" spans="1:45" ht="12.75">
      <c r="A982" s="197"/>
      <c r="B982" s="197"/>
      <c r="C982" s="1"/>
      <c r="D982" s="197"/>
      <c r="E982" s="1"/>
      <c r="F982" s="1"/>
      <c r="G982" s="1"/>
      <c r="H982" s="1"/>
      <c r="I982" s="1"/>
      <c r="J982" s="1"/>
      <c r="K982" s="1"/>
      <c r="L982" s="1"/>
      <c r="M982" s="198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</row>
    <row r="983" spans="1:45" ht="12.75">
      <c r="A983" s="197"/>
      <c r="B983" s="197"/>
      <c r="C983" s="1"/>
      <c r="D983" s="197"/>
      <c r="E983" s="1"/>
      <c r="F983" s="1"/>
      <c r="G983" s="1"/>
      <c r="H983" s="1"/>
      <c r="I983" s="1"/>
      <c r="J983" s="1"/>
      <c r="K983" s="1"/>
      <c r="L983" s="1"/>
      <c r="M983" s="198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</row>
    <row r="984" spans="1:45" ht="12.75">
      <c r="A984" s="197"/>
      <c r="B984" s="197"/>
      <c r="C984" s="1"/>
      <c r="D984" s="197"/>
      <c r="E984" s="1"/>
      <c r="F984" s="1"/>
      <c r="G984" s="1"/>
      <c r="H984" s="1"/>
      <c r="I984" s="1"/>
      <c r="J984" s="1"/>
      <c r="K984" s="1"/>
      <c r="L984" s="1"/>
      <c r="M984" s="198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</row>
    <row r="985" spans="1:45" ht="12.75">
      <c r="A985" s="197"/>
      <c r="B985" s="197"/>
      <c r="C985" s="1"/>
      <c r="D985" s="197"/>
      <c r="E985" s="1"/>
      <c r="F985" s="1"/>
      <c r="G985" s="1"/>
      <c r="H985" s="1"/>
      <c r="I985" s="1"/>
      <c r="J985" s="1"/>
      <c r="K985" s="1"/>
      <c r="L985" s="1"/>
      <c r="M985" s="198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</row>
    <row r="986" spans="1:45" ht="12.75">
      <c r="A986" s="197"/>
      <c r="B986" s="197"/>
      <c r="C986" s="1"/>
      <c r="D986" s="197"/>
      <c r="E986" s="1"/>
      <c r="F986" s="1"/>
      <c r="G986" s="1"/>
      <c r="H986" s="1"/>
      <c r="I986" s="1"/>
      <c r="J986" s="1"/>
      <c r="K986" s="1"/>
      <c r="L986" s="1"/>
      <c r="M986" s="198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</row>
    <row r="987" spans="1:45" ht="12.75">
      <c r="A987" s="197"/>
      <c r="B987" s="197"/>
      <c r="C987" s="1"/>
      <c r="D987" s="197"/>
      <c r="E987" s="1"/>
      <c r="F987" s="1"/>
      <c r="G987" s="1"/>
      <c r="H987" s="1"/>
      <c r="I987" s="1"/>
      <c r="J987" s="1"/>
      <c r="K987" s="1"/>
      <c r="L987" s="1"/>
      <c r="M987" s="198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</row>
    <row r="988" spans="1:45" ht="12.75">
      <c r="A988" s="197"/>
      <c r="B988" s="197"/>
      <c r="C988" s="1"/>
      <c r="D988" s="197"/>
      <c r="E988" s="1"/>
      <c r="F988" s="1"/>
      <c r="G988" s="1"/>
      <c r="H988" s="1"/>
      <c r="I988" s="1"/>
      <c r="J988" s="1"/>
      <c r="K988" s="1"/>
      <c r="L988" s="1"/>
      <c r="M988" s="198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</row>
    <row r="989" spans="1:45" ht="12.75">
      <c r="A989" s="197"/>
      <c r="B989" s="197"/>
      <c r="C989" s="1"/>
      <c r="D989" s="197"/>
      <c r="E989" s="1"/>
      <c r="F989" s="1"/>
      <c r="G989" s="1"/>
      <c r="H989" s="1"/>
      <c r="I989" s="1"/>
      <c r="J989" s="1"/>
      <c r="K989" s="1"/>
      <c r="L989" s="1"/>
      <c r="M989" s="198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</row>
    <row r="990" spans="1:45" ht="12.75">
      <c r="A990" s="197"/>
      <c r="B990" s="197"/>
      <c r="C990" s="1"/>
      <c r="D990" s="197"/>
      <c r="E990" s="1"/>
      <c r="F990" s="1"/>
      <c r="G990" s="1"/>
      <c r="H990" s="1"/>
      <c r="I990" s="1"/>
      <c r="J990" s="1"/>
      <c r="K990" s="1"/>
      <c r="L990" s="1"/>
      <c r="M990" s="198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</row>
    <row r="991" spans="1:45" ht="12.75">
      <c r="A991" s="197"/>
      <c r="B991" s="197"/>
      <c r="C991" s="1"/>
      <c r="D991" s="197"/>
      <c r="E991" s="1"/>
      <c r="F991" s="1"/>
      <c r="G991" s="1"/>
      <c r="H991" s="1"/>
      <c r="I991" s="1"/>
      <c r="J991" s="1"/>
      <c r="K991" s="1"/>
      <c r="L991" s="1"/>
      <c r="M991" s="198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</row>
    <row r="992" spans="1:45" ht="12.75">
      <c r="A992" s="197"/>
      <c r="B992" s="197"/>
      <c r="C992" s="1"/>
      <c r="D992" s="197"/>
      <c r="E992" s="1"/>
      <c r="F992" s="1"/>
      <c r="G992" s="1"/>
      <c r="H992" s="1"/>
      <c r="I992" s="1"/>
      <c r="J992" s="1"/>
      <c r="K992" s="1"/>
      <c r="L992" s="1"/>
      <c r="M992" s="198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</row>
    <row r="993" spans="1:45" ht="12.75">
      <c r="A993" s="197"/>
      <c r="B993" s="197"/>
      <c r="C993" s="1"/>
      <c r="D993" s="197"/>
      <c r="E993" s="1"/>
      <c r="F993" s="1"/>
      <c r="G993" s="1"/>
      <c r="H993" s="1"/>
      <c r="I993" s="1"/>
      <c r="J993" s="1"/>
      <c r="K993" s="1"/>
      <c r="L993" s="1"/>
      <c r="M993" s="198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</row>
    <row r="994" spans="1:45" ht="12.75">
      <c r="A994" s="197"/>
      <c r="B994" s="197"/>
      <c r="C994" s="1"/>
      <c r="D994" s="197"/>
      <c r="E994" s="1"/>
      <c r="F994" s="1"/>
      <c r="G994" s="1"/>
      <c r="H994" s="1"/>
      <c r="I994" s="1"/>
      <c r="J994" s="1"/>
      <c r="K994" s="1"/>
      <c r="L994" s="1"/>
      <c r="M994" s="198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</row>
    <row r="995" spans="1:45" ht="12.75">
      <c r="A995" s="197"/>
      <c r="B995" s="197"/>
      <c r="C995" s="1"/>
      <c r="D995" s="197"/>
      <c r="E995" s="1"/>
      <c r="F995" s="1"/>
      <c r="G995" s="1"/>
      <c r="H995" s="1"/>
      <c r="I995" s="1"/>
      <c r="J995" s="1"/>
      <c r="K995" s="1"/>
      <c r="L995" s="1"/>
      <c r="M995" s="198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</row>
    <row r="996" spans="1:45" ht="12.75">
      <c r="A996" s="197"/>
      <c r="B996" s="197"/>
      <c r="C996" s="1"/>
      <c r="D996" s="197"/>
      <c r="E996" s="1"/>
      <c r="F996" s="1"/>
      <c r="G996" s="1"/>
      <c r="H996" s="1"/>
      <c r="I996" s="1"/>
      <c r="J996" s="1"/>
      <c r="K996" s="1"/>
      <c r="L996" s="1"/>
      <c r="M996" s="198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</row>
    <row r="997" spans="1:45" ht="12.75">
      <c r="A997" s="197"/>
      <c r="B997" s="197"/>
      <c r="C997" s="1"/>
      <c r="D997" s="197"/>
      <c r="E997" s="1"/>
      <c r="F997" s="1"/>
      <c r="G997" s="1"/>
      <c r="H997" s="1"/>
      <c r="I997" s="1"/>
      <c r="J997" s="1"/>
      <c r="K997" s="1"/>
      <c r="L997" s="1"/>
      <c r="M997" s="198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45" ht="12.75">
      <c r="A998" s="197"/>
      <c r="B998" s="197"/>
      <c r="C998" s="1"/>
      <c r="D998" s="197"/>
      <c r="E998" s="1"/>
      <c r="F998" s="1"/>
      <c r="G998" s="1"/>
      <c r="H998" s="1"/>
      <c r="I998" s="1"/>
      <c r="J998" s="1"/>
      <c r="K998" s="1"/>
      <c r="L998" s="1"/>
      <c r="M998" s="198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45" ht="12.75">
      <c r="A999" s="197"/>
      <c r="B999" s="197"/>
      <c r="C999" s="1"/>
      <c r="D999" s="197"/>
      <c r="E999" s="1"/>
      <c r="F999" s="1"/>
      <c r="G999" s="1"/>
      <c r="H999" s="1"/>
      <c r="I999" s="1"/>
      <c r="J999" s="1"/>
      <c r="K999" s="1"/>
      <c r="L999" s="1"/>
      <c r="M999" s="198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45" ht="12.75">
      <c r="A1000" s="197"/>
      <c r="B1000" s="197"/>
      <c r="C1000" s="1"/>
      <c r="D1000" s="197"/>
      <c r="E1000" s="1"/>
      <c r="F1000" s="1"/>
      <c r="G1000" s="1"/>
      <c r="H1000" s="1"/>
      <c r="I1000" s="1"/>
      <c r="J1000" s="1"/>
      <c r="K1000" s="1"/>
      <c r="L1000" s="1"/>
      <c r="M1000" s="198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</row>
    <row r="1001" spans="1:45" ht="12.75">
      <c r="A1001" s="197"/>
      <c r="B1001" s="197"/>
      <c r="C1001" s="1"/>
      <c r="D1001" s="197"/>
      <c r="E1001" s="1"/>
      <c r="F1001" s="1"/>
      <c r="G1001" s="1"/>
      <c r="H1001" s="1"/>
      <c r="I1001" s="1"/>
      <c r="J1001" s="1"/>
      <c r="K1001" s="1"/>
      <c r="L1001" s="1"/>
      <c r="M1001" s="198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</row>
    <row r="1002" spans="1:45" ht="12.75">
      <c r="A1002" s="197"/>
      <c r="B1002" s="197"/>
      <c r="C1002" s="1"/>
      <c r="D1002" s="197"/>
      <c r="E1002" s="1"/>
      <c r="F1002" s="1"/>
      <c r="G1002" s="1"/>
      <c r="H1002" s="1"/>
      <c r="I1002" s="1"/>
      <c r="J1002" s="1"/>
      <c r="K1002" s="1"/>
      <c r="L1002" s="1"/>
      <c r="M1002" s="198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</row>
    <row r="1003" spans="1:45" ht="12.75">
      <c r="A1003" s="197"/>
      <c r="B1003" s="197"/>
      <c r="C1003" s="1"/>
      <c r="D1003" s="197"/>
      <c r="E1003" s="1"/>
      <c r="F1003" s="1"/>
      <c r="G1003" s="1"/>
      <c r="H1003" s="1"/>
      <c r="I1003" s="1"/>
      <c r="J1003" s="1"/>
      <c r="K1003" s="1"/>
      <c r="L1003" s="1"/>
      <c r="M1003" s="198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</row>
    <row r="1004" spans="1:45" ht="12.75">
      <c r="A1004" s="197"/>
      <c r="B1004" s="197"/>
      <c r="C1004" s="1"/>
      <c r="D1004" s="197"/>
      <c r="E1004" s="1"/>
      <c r="F1004" s="1"/>
      <c r="G1004" s="1"/>
      <c r="H1004" s="1"/>
      <c r="I1004" s="1"/>
      <c r="J1004" s="1"/>
      <c r="K1004" s="1"/>
      <c r="L1004" s="1"/>
      <c r="M1004" s="198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</row>
    <row r="1005" spans="1:45" ht="12.75">
      <c r="A1005" s="197"/>
      <c r="B1005" s="197"/>
      <c r="C1005" s="1"/>
      <c r="D1005" s="197"/>
      <c r="E1005" s="1"/>
      <c r="F1005" s="1"/>
      <c r="G1005" s="1"/>
      <c r="H1005" s="1"/>
      <c r="I1005" s="1"/>
      <c r="J1005" s="1"/>
      <c r="K1005" s="1"/>
      <c r="L1005" s="1"/>
      <c r="M1005" s="198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</row>
    <row r="1006" spans="1:45" ht="12.75">
      <c r="A1006" s="197"/>
      <c r="B1006" s="197"/>
      <c r="C1006" s="1"/>
      <c r="D1006" s="197"/>
      <c r="E1006" s="1"/>
      <c r="F1006" s="1"/>
      <c r="G1006" s="1"/>
      <c r="H1006" s="1"/>
      <c r="I1006" s="1"/>
      <c r="J1006" s="1"/>
      <c r="K1006" s="1"/>
      <c r="L1006" s="1"/>
      <c r="M1006" s="198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</row>
    <row r="1007" spans="1:45" ht="12.75">
      <c r="A1007" s="197"/>
      <c r="B1007" s="197"/>
      <c r="C1007" s="1"/>
      <c r="D1007" s="197"/>
      <c r="E1007" s="1"/>
      <c r="F1007" s="1"/>
      <c r="G1007" s="1"/>
      <c r="H1007" s="1"/>
      <c r="I1007" s="1"/>
      <c r="J1007" s="1"/>
      <c r="K1007" s="1"/>
      <c r="L1007" s="1"/>
      <c r="M1007" s="198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</row>
    <row r="1008" spans="1:45" ht="12.75">
      <c r="A1008" s="197"/>
      <c r="B1008" s="197"/>
      <c r="C1008" s="1"/>
      <c r="D1008" s="197"/>
      <c r="E1008" s="1"/>
      <c r="F1008" s="1"/>
      <c r="G1008" s="1"/>
      <c r="H1008" s="1"/>
      <c r="I1008" s="1"/>
      <c r="J1008" s="1"/>
      <c r="K1008" s="1"/>
      <c r="L1008" s="1"/>
      <c r="M1008" s="198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</row>
    <row r="1009" spans="1:45" ht="12.75">
      <c r="A1009" s="197"/>
      <c r="B1009" s="197"/>
      <c r="C1009" s="1"/>
      <c r="D1009" s="197"/>
      <c r="E1009" s="1"/>
      <c r="F1009" s="1"/>
      <c r="G1009" s="1"/>
      <c r="H1009" s="1"/>
      <c r="I1009" s="1"/>
      <c r="J1009" s="1"/>
      <c r="K1009" s="1"/>
      <c r="L1009" s="1"/>
      <c r="M1009" s="198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</row>
    <row r="1010" spans="1:45" ht="12.75">
      <c r="A1010" s="197"/>
      <c r="B1010" s="197"/>
      <c r="C1010" s="1"/>
      <c r="D1010" s="197"/>
      <c r="E1010" s="1"/>
      <c r="F1010" s="1"/>
      <c r="G1010" s="1"/>
      <c r="H1010" s="1"/>
      <c r="I1010" s="1"/>
      <c r="J1010" s="1"/>
      <c r="K1010" s="1"/>
      <c r="L1010" s="1"/>
      <c r="M1010" s="198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</row>
    <row r="1011" spans="1:45" ht="12.75">
      <c r="A1011" s="197"/>
      <c r="B1011" s="197"/>
      <c r="C1011" s="1"/>
      <c r="D1011" s="197"/>
      <c r="E1011" s="1"/>
      <c r="F1011" s="1"/>
      <c r="G1011" s="1"/>
      <c r="H1011" s="1"/>
      <c r="I1011" s="1"/>
      <c r="J1011" s="1"/>
      <c r="K1011" s="1"/>
      <c r="L1011" s="1"/>
      <c r="M1011" s="198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</row>
    <row r="1012" spans="1:45" ht="12.75">
      <c r="A1012" s="197"/>
      <c r="B1012" s="197"/>
      <c r="C1012" s="1"/>
      <c r="D1012" s="197"/>
      <c r="E1012" s="1"/>
      <c r="F1012" s="1"/>
      <c r="G1012" s="1"/>
      <c r="H1012" s="1"/>
      <c r="I1012" s="1"/>
      <c r="J1012" s="1"/>
      <c r="K1012" s="1"/>
      <c r="L1012" s="1"/>
      <c r="M1012" s="198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</row>
    <row r="1013" spans="1:45" ht="12.75">
      <c r="A1013" s="197"/>
      <c r="B1013" s="197"/>
      <c r="C1013" s="1"/>
      <c r="D1013" s="197"/>
      <c r="E1013" s="1"/>
      <c r="F1013" s="1"/>
      <c r="G1013" s="1"/>
      <c r="H1013" s="1"/>
      <c r="I1013" s="1"/>
      <c r="J1013" s="1"/>
      <c r="K1013" s="1"/>
      <c r="L1013" s="1"/>
      <c r="M1013" s="198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</row>
    <row r="1014" spans="1:45" ht="12.75">
      <c r="A1014" s="197"/>
      <c r="B1014" s="197"/>
      <c r="C1014" s="1"/>
      <c r="D1014" s="197"/>
      <c r="E1014" s="1"/>
      <c r="F1014" s="1"/>
      <c r="G1014" s="1"/>
      <c r="H1014" s="1"/>
      <c r="I1014" s="1"/>
      <c r="J1014" s="1"/>
      <c r="K1014" s="1"/>
      <c r="L1014" s="1"/>
      <c r="M1014" s="198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</row>
    <row r="1015" spans="1:45" ht="12.75">
      <c r="A1015" s="197"/>
      <c r="B1015" s="197"/>
      <c r="C1015" s="1"/>
      <c r="D1015" s="197"/>
      <c r="E1015" s="1"/>
      <c r="F1015" s="1"/>
      <c r="G1015" s="1"/>
      <c r="H1015" s="1"/>
      <c r="I1015" s="1"/>
      <c r="J1015" s="1"/>
      <c r="K1015" s="1"/>
      <c r="L1015" s="1"/>
      <c r="M1015" s="198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</row>
    <row r="1016" spans="1:45" ht="12.75">
      <c r="A1016" s="197"/>
      <c r="B1016" s="197"/>
      <c r="C1016" s="1"/>
      <c r="D1016" s="197"/>
      <c r="E1016" s="1"/>
      <c r="F1016" s="1"/>
      <c r="G1016" s="1"/>
      <c r="H1016" s="1"/>
      <c r="I1016" s="1"/>
      <c r="J1016" s="1"/>
      <c r="K1016" s="1"/>
      <c r="L1016" s="1"/>
      <c r="M1016" s="198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</row>
    <row r="1017" spans="1:45" ht="12.75">
      <c r="A1017" s="197"/>
      <c r="B1017" s="197"/>
      <c r="C1017" s="1"/>
      <c r="D1017" s="197"/>
      <c r="E1017" s="1"/>
      <c r="F1017" s="1"/>
      <c r="G1017" s="1"/>
      <c r="H1017" s="1"/>
      <c r="I1017" s="1"/>
      <c r="J1017" s="1"/>
      <c r="K1017" s="1"/>
      <c r="L1017" s="1"/>
      <c r="M1017" s="198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</row>
    <row r="1018" spans="1:45" ht="12.75">
      <c r="A1018" s="197"/>
      <c r="B1018" s="197"/>
      <c r="C1018" s="1"/>
      <c r="D1018" s="197"/>
      <c r="E1018" s="1"/>
      <c r="F1018" s="1"/>
      <c r="G1018" s="1"/>
      <c r="H1018" s="1"/>
      <c r="I1018" s="1"/>
      <c r="J1018" s="1"/>
      <c r="K1018" s="1"/>
      <c r="L1018" s="1"/>
      <c r="M1018" s="198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</row>
    <row r="1019" spans="1:45" ht="12.75">
      <c r="A1019" s="197"/>
      <c r="B1019" s="197"/>
      <c r="C1019" s="1"/>
      <c r="D1019" s="197"/>
      <c r="E1019" s="1"/>
      <c r="F1019" s="1"/>
      <c r="G1019" s="1"/>
      <c r="H1019" s="1"/>
      <c r="I1019" s="1"/>
      <c r="J1019" s="1"/>
      <c r="K1019" s="1"/>
      <c r="L1019" s="1"/>
      <c r="M1019" s="198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</row>
    <row r="1020" spans="1:45" ht="12.75">
      <c r="A1020" s="197"/>
      <c r="B1020" s="197"/>
      <c r="C1020" s="1"/>
      <c r="D1020" s="197"/>
      <c r="E1020" s="1"/>
      <c r="F1020" s="1"/>
      <c r="G1020" s="1"/>
      <c r="H1020" s="1"/>
      <c r="I1020" s="1"/>
      <c r="J1020" s="1"/>
      <c r="K1020" s="1"/>
      <c r="L1020" s="1"/>
      <c r="M1020" s="198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</row>
    <row r="1021" spans="1:45" ht="12.75">
      <c r="A1021" s="197"/>
      <c r="B1021" s="197"/>
      <c r="C1021" s="1"/>
      <c r="D1021" s="197"/>
      <c r="E1021" s="1"/>
      <c r="F1021" s="1"/>
      <c r="G1021" s="1"/>
      <c r="H1021" s="1"/>
      <c r="I1021" s="1"/>
      <c r="J1021" s="1"/>
      <c r="K1021" s="1"/>
      <c r="L1021" s="1"/>
      <c r="M1021" s="198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</row>
    <row r="1022" spans="1:45" ht="12.75">
      <c r="A1022" s="197"/>
      <c r="B1022" s="197"/>
      <c r="C1022" s="1"/>
      <c r="D1022" s="197"/>
      <c r="E1022" s="1"/>
      <c r="F1022" s="1"/>
      <c r="G1022" s="1"/>
      <c r="H1022" s="1"/>
      <c r="I1022" s="1"/>
      <c r="J1022" s="1"/>
      <c r="K1022" s="1"/>
      <c r="L1022" s="1"/>
      <c r="M1022" s="198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</row>
    <row r="1023" spans="1:45" ht="12.75">
      <c r="A1023" s="197"/>
      <c r="B1023" s="197"/>
      <c r="C1023" s="1"/>
      <c r="D1023" s="197"/>
      <c r="E1023" s="1"/>
      <c r="F1023" s="1"/>
      <c r="G1023" s="1"/>
      <c r="H1023" s="1"/>
      <c r="I1023" s="1"/>
      <c r="J1023" s="1"/>
      <c r="K1023" s="1"/>
      <c r="L1023" s="1"/>
      <c r="M1023" s="198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</row>
    <row r="1024" spans="1:45" ht="12.75">
      <c r="A1024" s="197"/>
      <c r="B1024" s="197"/>
      <c r="C1024" s="1"/>
      <c r="D1024" s="197"/>
      <c r="E1024" s="1"/>
      <c r="F1024" s="1"/>
      <c r="G1024" s="1"/>
      <c r="H1024" s="1"/>
      <c r="I1024" s="1"/>
      <c r="J1024" s="1"/>
      <c r="K1024" s="1"/>
      <c r="L1024" s="1"/>
      <c r="M1024" s="198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</row>
    <row r="1025" spans="1:45" ht="12.75">
      <c r="A1025" s="197"/>
      <c r="B1025" s="197"/>
      <c r="C1025" s="1"/>
      <c r="D1025" s="197"/>
      <c r="E1025" s="1"/>
      <c r="F1025" s="1"/>
      <c r="G1025" s="1"/>
      <c r="H1025" s="1"/>
      <c r="I1025" s="1"/>
      <c r="J1025" s="1"/>
      <c r="K1025" s="1"/>
      <c r="L1025" s="1"/>
      <c r="M1025" s="198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</row>
    <row r="1026" spans="1:45" ht="12.75">
      <c r="A1026" s="197"/>
      <c r="B1026" s="197"/>
      <c r="C1026" s="1"/>
      <c r="D1026" s="197"/>
      <c r="E1026" s="1"/>
      <c r="F1026" s="1"/>
      <c r="G1026" s="1"/>
      <c r="H1026" s="1"/>
      <c r="I1026" s="1"/>
      <c r="J1026" s="1"/>
      <c r="K1026" s="1"/>
      <c r="L1026" s="1"/>
      <c r="M1026" s="198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</row>
    <row r="1027" spans="1:45" ht="12.75">
      <c r="A1027" s="197"/>
      <c r="B1027" s="197"/>
      <c r="C1027" s="1"/>
      <c r="D1027" s="197"/>
      <c r="E1027" s="1"/>
      <c r="F1027" s="1"/>
      <c r="G1027" s="1"/>
      <c r="H1027" s="1"/>
      <c r="I1027" s="1"/>
      <c r="J1027" s="1"/>
      <c r="K1027" s="1"/>
      <c r="L1027" s="1"/>
      <c r="M1027" s="198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</row>
    <row r="1028" spans="1:45" ht="12.75">
      <c r="A1028" s="197"/>
      <c r="B1028" s="197"/>
      <c r="C1028" s="1"/>
      <c r="D1028" s="197"/>
      <c r="E1028" s="1"/>
      <c r="F1028" s="1"/>
      <c r="G1028" s="1"/>
      <c r="H1028" s="1"/>
      <c r="I1028" s="1"/>
      <c r="J1028" s="1"/>
      <c r="K1028" s="1"/>
      <c r="L1028" s="1"/>
      <c r="M1028" s="198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</row>
    <row r="1029" spans="1:45" ht="12.75">
      <c r="A1029" s="197"/>
      <c r="B1029" s="197"/>
      <c r="C1029" s="1"/>
      <c r="D1029" s="197"/>
      <c r="E1029" s="1"/>
      <c r="F1029" s="1"/>
      <c r="G1029" s="1"/>
      <c r="H1029" s="1"/>
      <c r="I1029" s="1"/>
      <c r="J1029" s="1"/>
      <c r="K1029" s="1"/>
      <c r="L1029" s="1"/>
      <c r="M1029" s="198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</row>
    <row r="1030" spans="1:45" ht="12.75">
      <c r="A1030" s="197"/>
      <c r="B1030" s="197"/>
      <c r="C1030" s="1"/>
      <c r="D1030" s="197"/>
      <c r="E1030" s="1"/>
      <c r="F1030" s="1"/>
      <c r="G1030" s="1"/>
      <c r="H1030" s="1"/>
      <c r="I1030" s="1"/>
      <c r="J1030" s="1"/>
      <c r="K1030" s="1"/>
      <c r="L1030" s="1"/>
      <c r="M1030" s="198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</row>
    <row r="1031" spans="1:45" ht="12.75">
      <c r="A1031" s="197"/>
      <c r="B1031" s="197"/>
      <c r="C1031" s="1"/>
      <c r="D1031" s="197"/>
      <c r="E1031" s="1"/>
      <c r="F1031" s="1"/>
      <c r="G1031" s="1"/>
      <c r="H1031" s="1"/>
      <c r="I1031" s="1"/>
      <c r="J1031" s="1"/>
      <c r="K1031" s="1"/>
      <c r="L1031" s="1"/>
      <c r="M1031" s="198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</row>
    <row r="1032" spans="1:45" ht="12.75">
      <c r="A1032" s="197"/>
      <c r="B1032" s="197"/>
      <c r="C1032" s="1"/>
      <c r="D1032" s="197"/>
      <c r="E1032" s="1"/>
      <c r="F1032" s="1"/>
      <c r="G1032" s="1"/>
      <c r="H1032" s="1"/>
      <c r="I1032" s="1"/>
      <c r="J1032" s="1"/>
      <c r="K1032" s="1"/>
      <c r="L1032" s="1"/>
      <c r="M1032" s="198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</row>
    <row r="1033" spans="1:45" ht="12.75">
      <c r="A1033" s="197"/>
      <c r="B1033" s="197"/>
      <c r="C1033" s="1"/>
      <c r="D1033" s="197"/>
      <c r="E1033" s="1"/>
      <c r="F1033" s="1"/>
      <c r="G1033" s="1"/>
      <c r="H1033" s="1"/>
      <c r="I1033" s="1"/>
      <c r="J1033" s="1"/>
      <c r="K1033" s="1"/>
      <c r="L1033" s="1"/>
      <c r="M1033" s="198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</row>
    <row r="1034" spans="1:45" ht="12.75">
      <c r="A1034" s="197"/>
      <c r="B1034" s="197"/>
      <c r="C1034" s="1"/>
      <c r="D1034" s="197"/>
      <c r="E1034" s="1"/>
      <c r="F1034" s="1"/>
      <c r="G1034" s="1"/>
      <c r="H1034" s="1"/>
      <c r="I1034" s="1"/>
      <c r="J1034" s="1"/>
      <c r="K1034" s="1"/>
      <c r="L1034" s="1"/>
      <c r="M1034" s="198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</row>
    <row r="1035" spans="1:45" ht="12.75">
      <c r="A1035" s="197"/>
      <c r="B1035" s="197"/>
      <c r="C1035" s="1"/>
      <c r="D1035" s="197"/>
      <c r="E1035" s="1"/>
      <c r="F1035" s="1"/>
      <c r="G1035" s="1"/>
      <c r="H1035" s="1"/>
      <c r="I1035" s="1"/>
      <c r="J1035" s="1"/>
      <c r="K1035" s="1"/>
      <c r="L1035" s="1"/>
      <c r="M1035" s="198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</row>
    <row r="1036" spans="1:45" ht="12.75">
      <c r="A1036" s="197"/>
      <c r="B1036" s="197"/>
      <c r="C1036" s="1"/>
      <c r="D1036" s="197"/>
      <c r="E1036" s="1"/>
      <c r="F1036" s="1"/>
      <c r="G1036" s="1"/>
      <c r="H1036" s="1"/>
      <c r="I1036" s="1"/>
      <c r="J1036" s="1"/>
      <c r="K1036" s="1"/>
      <c r="L1036" s="1"/>
      <c r="M1036" s="198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</row>
    <row r="1037" spans="1:45" ht="12.75">
      <c r="A1037" s="197"/>
      <c r="B1037" s="197"/>
      <c r="C1037" s="1"/>
      <c r="D1037" s="197"/>
      <c r="E1037" s="1"/>
      <c r="F1037" s="1"/>
      <c r="G1037" s="1"/>
      <c r="H1037" s="1"/>
      <c r="I1037" s="1"/>
      <c r="J1037" s="1"/>
      <c r="K1037" s="1"/>
      <c r="L1037" s="1"/>
      <c r="M1037" s="198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</row>
    <row r="1038" spans="1:45" ht="12.75">
      <c r="A1038" s="197"/>
      <c r="B1038" s="197"/>
      <c r="C1038" s="1"/>
      <c r="D1038" s="197"/>
      <c r="E1038" s="1"/>
      <c r="F1038" s="1"/>
      <c r="G1038" s="1"/>
      <c r="H1038" s="1"/>
      <c r="I1038" s="1"/>
      <c r="J1038" s="1"/>
      <c r="K1038" s="1"/>
      <c r="L1038" s="1"/>
      <c r="M1038" s="198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</row>
    <row r="1039" spans="1:45" ht="12.75">
      <c r="A1039" s="197"/>
      <c r="B1039" s="197"/>
      <c r="C1039" s="1"/>
      <c r="D1039" s="197"/>
      <c r="E1039" s="1"/>
      <c r="F1039" s="1"/>
      <c r="G1039" s="1"/>
      <c r="H1039" s="1"/>
      <c r="I1039" s="1"/>
      <c r="J1039" s="1"/>
      <c r="K1039" s="1"/>
      <c r="L1039" s="1"/>
      <c r="M1039" s="198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</row>
    <row r="1040" spans="1:45" ht="12.75">
      <c r="A1040" s="197"/>
      <c r="B1040" s="197"/>
      <c r="C1040" s="1"/>
      <c r="D1040" s="197"/>
      <c r="E1040" s="1"/>
      <c r="F1040" s="1"/>
      <c r="G1040" s="1"/>
      <c r="H1040" s="1"/>
      <c r="I1040" s="1"/>
      <c r="J1040" s="1"/>
      <c r="K1040" s="1"/>
      <c r="L1040" s="1"/>
      <c r="M1040" s="198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</row>
    <row r="1041" spans="1:45" ht="12.75">
      <c r="A1041" s="197"/>
      <c r="B1041" s="197"/>
      <c r="C1041" s="1"/>
      <c r="D1041" s="197"/>
      <c r="E1041" s="1"/>
      <c r="F1041" s="1"/>
      <c r="G1041" s="1"/>
      <c r="H1041" s="1"/>
      <c r="I1041" s="1"/>
      <c r="J1041" s="1"/>
      <c r="K1041" s="1"/>
      <c r="L1041" s="1"/>
      <c r="M1041" s="198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</row>
    <row r="1042" spans="1:45" ht="12.75">
      <c r="A1042" s="197"/>
      <c r="B1042" s="197"/>
      <c r="C1042" s="1"/>
      <c r="D1042" s="197"/>
      <c r="E1042" s="1"/>
      <c r="F1042" s="1"/>
      <c r="G1042" s="1"/>
      <c r="H1042" s="1"/>
      <c r="I1042" s="1"/>
      <c r="J1042" s="1"/>
      <c r="K1042" s="1"/>
      <c r="L1042" s="1"/>
      <c r="M1042" s="198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</row>
    <row r="1043" spans="1:45" ht="12.75">
      <c r="A1043" s="197"/>
      <c r="B1043" s="197"/>
      <c r="C1043" s="1"/>
      <c r="D1043" s="197"/>
      <c r="E1043" s="1"/>
      <c r="F1043" s="1"/>
      <c r="G1043" s="1"/>
      <c r="H1043" s="1"/>
      <c r="I1043" s="1"/>
      <c r="J1043" s="1"/>
      <c r="K1043" s="1"/>
      <c r="L1043" s="1"/>
      <c r="M1043" s="198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</row>
    <row r="1044" spans="1:45" ht="12.75">
      <c r="A1044" s="197"/>
      <c r="B1044" s="197"/>
      <c r="C1044" s="1"/>
      <c r="D1044" s="197"/>
      <c r="E1044" s="1"/>
      <c r="F1044" s="1"/>
      <c r="G1044" s="1"/>
      <c r="H1044" s="1"/>
      <c r="I1044" s="1"/>
      <c r="J1044" s="1"/>
      <c r="K1044" s="1"/>
      <c r="L1044" s="1"/>
      <c r="M1044" s="198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</row>
    <row r="1045" spans="1:45" ht="12.75">
      <c r="A1045" s="197"/>
      <c r="B1045" s="197"/>
      <c r="C1045" s="1"/>
      <c r="D1045" s="197"/>
      <c r="E1045" s="1"/>
      <c r="F1045" s="1"/>
      <c r="G1045" s="1"/>
      <c r="H1045" s="1"/>
      <c r="I1045" s="1"/>
      <c r="J1045" s="1"/>
      <c r="K1045" s="1"/>
      <c r="L1045" s="1"/>
      <c r="M1045" s="198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</row>
    <row r="1046" spans="1:45" ht="12.75">
      <c r="A1046" s="197"/>
      <c r="B1046" s="197"/>
      <c r="C1046" s="1"/>
      <c r="D1046" s="197"/>
      <c r="E1046" s="1"/>
      <c r="F1046" s="1"/>
      <c r="G1046" s="1"/>
      <c r="H1046" s="1"/>
      <c r="I1046" s="1"/>
      <c r="J1046" s="1"/>
      <c r="K1046" s="1"/>
      <c r="L1046" s="1"/>
      <c r="M1046" s="198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</row>
    <row r="1047" spans="1:45" ht="12.75">
      <c r="A1047" s="197"/>
      <c r="B1047" s="197"/>
      <c r="C1047" s="1"/>
      <c r="D1047" s="197"/>
      <c r="E1047" s="1"/>
      <c r="F1047" s="1"/>
      <c r="G1047" s="1"/>
      <c r="H1047" s="1"/>
      <c r="I1047" s="1"/>
      <c r="J1047" s="1"/>
      <c r="K1047" s="1"/>
      <c r="L1047" s="1"/>
      <c r="M1047" s="198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</row>
    <row r="1048" spans="1:45" ht="12.75">
      <c r="A1048" s="197"/>
      <c r="B1048" s="197"/>
      <c r="C1048" s="1"/>
      <c r="D1048" s="197"/>
      <c r="E1048" s="1"/>
      <c r="F1048" s="1"/>
      <c r="G1048" s="1"/>
      <c r="H1048" s="1"/>
      <c r="I1048" s="1"/>
      <c r="J1048" s="1"/>
      <c r="K1048" s="1"/>
      <c r="L1048" s="1"/>
      <c r="M1048" s="198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</row>
    <row r="1049" spans="1:45" ht="12.75">
      <c r="A1049" s="197"/>
      <c r="B1049" s="197"/>
      <c r="C1049" s="1"/>
      <c r="D1049" s="197"/>
      <c r="E1049" s="1"/>
      <c r="F1049" s="1"/>
      <c r="G1049" s="1"/>
      <c r="H1049" s="1"/>
      <c r="I1049" s="1"/>
      <c r="J1049" s="1"/>
      <c r="K1049" s="1"/>
      <c r="L1049" s="1"/>
      <c r="M1049" s="198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</row>
    <row r="1050" spans="1:45" ht="12.75">
      <c r="A1050" s="197"/>
      <c r="B1050" s="197"/>
      <c r="C1050" s="1"/>
      <c r="D1050" s="197"/>
      <c r="E1050" s="1"/>
      <c r="F1050" s="1"/>
      <c r="G1050" s="1"/>
      <c r="H1050" s="1"/>
      <c r="I1050" s="1"/>
      <c r="J1050" s="1"/>
      <c r="K1050" s="1"/>
      <c r="L1050" s="1"/>
      <c r="M1050" s="198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</row>
    <row r="1051" spans="1:45" ht="12.75">
      <c r="A1051" s="197"/>
      <c r="B1051" s="197"/>
      <c r="C1051" s="1"/>
      <c r="D1051" s="197"/>
      <c r="E1051" s="1"/>
      <c r="F1051" s="1"/>
      <c r="G1051" s="1"/>
      <c r="H1051" s="1"/>
      <c r="I1051" s="1"/>
      <c r="J1051" s="1"/>
      <c r="K1051" s="1"/>
      <c r="L1051" s="1"/>
      <c r="M1051" s="198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</row>
    <row r="1052" spans="1:45" ht="12.75">
      <c r="A1052" s="197"/>
      <c r="B1052" s="197"/>
      <c r="C1052" s="1"/>
      <c r="D1052" s="197"/>
      <c r="E1052" s="1"/>
      <c r="F1052" s="1"/>
      <c r="G1052" s="1"/>
      <c r="H1052" s="1"/>
      <c r="I1052" s="1"/>
      <c r="J1052" s="1"/>
      <c r="K1052" s="1"/>
      <c r="L1052" s="1"/>
      <c r="M1052" s="198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</row>
    <row r="1053" spans="1:45" ht="12.75">
      <c r="A1053" s="197"/>
      <c r="B1053" s="197"/>
      <c r="C1053" s="1"/>
      <c r="D1053" s="197"/>
      <c r="E1053" s="1"/>
      <c r="F1053" s="1"/>
      <c r="G1053" s="1"/>
      <c r="H1053" s="1"/>
      <c r="I1053" s="1"/>
      <c r="J1053" s="1"/>
      <c r="K1053" s="1"/>
      <c r="L1053" s="1"/>
      <c r="M1053" s="198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</row>
    <row r="1054" spans="1:45" ht="12.75">
      <c r="A1054" s="197"/>
      <c r="B1054" s="197"/>
      <c r="C1054" s="1"/>
      <c r="D1054" s="197"/>
      <c r="E1054" s="1"/>
      <c r="F1054" s="1"/>
      <c r="G1054" s="1"/>
      <c r="H1054" s="1"/>
      <c r="I1054" s="1"/>
      <c r="J1054" s="1"/>
      <c r="K1054" s="1"/>
      <c r="L1054" s="1"/>
      <c r="M1054" s="198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</row>
    <row r="1055" spans="1:45" ht="12.75">
      <c r="A1055" s="197"/>
      <c r="B1055" s="197"/>
      <c r="C1055" s="1"/>
      <c r="D1055" s="197"/>
      <c r="E1055" s="1"/>
      <c r="F1055" s="1"/>
      <c r="G1055" s="1"/>
      <c r="H1055" s="1"/>
      <c r="I1055" s="1"/>
      <c r="J1055" s="1"/>
      <c r="K1055" s="1"/>
      <c r="L1055" s="1"/>
      <c r="M1055" s="198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</row>
    <row r="1056" spans="1:45" ht="12.75">
      <c r="A1056" s="197"/>
      <c r="B1056" s="197"/>
      <c r="C1056" s="1"/>
      <c r="D1056" s="197"/>
      <c r="E1056" s="1"/>
      <c r="F1056" s="1"/>
      <c r="G1056" s="1"/>
      <c r="H1056" s="1"/>
      <c r="I1056" s="1"/>
      <c r="J1056" s="1"/>
      <c r="K1056" s="1"/>
      <c r="L1056" s="1"/>
      <c r="M1056" s="198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</row>
    <row r="1057" spans="1:45" ht="12.75">
      <c r="A1057" s="197"/>
      <c r="B1057" s="197"/>
      <c r="C1057" s="1"/>
      <c r="D1057" s="197"/>
      <c r="E1057" s="1"/>
      <c r="F1057" s="1"/>
      <c r="G1057" s="1"/>
      <c r="H1057" s="1"/>
      <c r="I1057" s="1"/>
      <c r="J1057" s="1"/>
      <c r="K1057" s="1"/>
      <c r="L1057" s="1"/>
      <c r="M1057" s="198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</row>
    <row r="1058" spans="1:45" ht="12.75">
      <c r="A1058" s="197"/>
      <c r="B1058" s="197"/>
      <c r="C1058" s="1"/>
      <c r="D1058" s="197"/>
      <c r="E1058" s="1"/>
      <c r="F1058" s="1"/>
      <c r="G1058" s="1"/>
      <c r="H1058" s="1"/>
      <c r="I1058" s="1"/>
      <c r="J1058" s="1"/>
      <c r="K1058" s="1"/>
      <c r="L1058" s="1"/>
      <c r="M1058" s="198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</row>
    <row r="1059" spans="1:45" ht="12.75">
      <c r="A1059" s="197"/>
      <c r="B1059" s="197"/>
      <c r="C1059" s="1"/>
      <c r="D1059" s="197"/>
      <c r="E1059" s="1"/>
      <c r="F1059" s="1"/>
      <c r="G1059" s="1"/>
      <c r="H1059" s="1"/>
      <c r="I1059" s="1"/>
      <c r="J1059" s="1"/>
      <c r="K1059" s="1"/>
      <c r="L1059" s="1"/>
      <c r="M1059" s="198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</row>
    <row r="1060" spans="1:45" ht="12.75">
      <c r="A1060" s="197"/>
      <c r="B1060" s="197"/>
      <c r="C1060" s="1"/>
      <c r="D1060" s="197"/>
      <c r="E1060" s="1"/>
      <c r="F1060" s="1"/>
      <c r="G1060" s="1"/>
      <c r="H1060" s="1"/>
      <c r="I1060" s="1"/>
      <c r="J1060" s="1"/>
      <c r="K1060" s="1"/>
      <c r="L1060" s="1"/>
      <c r="M1060" s="198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</row>
    <row r="1061" spans="1:45" ht="12.75">
      <c r="A1061" s="197"/>
      <c r="B1061" s="197"/>
      <c r="C1061" s="1"/>
      <c r="D1061" s="197"/>
      <c r="E1061" s="1"/>
      <c r="F1061" s="1"/>
      <c r="G1061" s="1"/>
      <c r="H1061" s="1"/>
      <c r="I1061" s="1"/>
      <c r="J1061" s="1"/>
      <c r="K1061" s="1"/>
      <c r="L1061" s="1"/>
      <c r="M1061" s="198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</row>
    <row r="1062" spans="1:45" ht="12.75">
      <c r="A1062" s="197"/>
      <c r="B1062" s="197"/>
      <c r="C1062" s="1"/>
      <c r="D1062" s="197"/>
      <c r="E1062" s="1"/>
      <c r="F1062" s="1"/>
      <c r="G1062" s="1"/>
      <c r="H1062" s="1"/>
      <c r="I1062" s="1"/>
      <c r="J1062" s="1"/>
      <c r="K1062" s="1"/>
      <c r="L1062" s="1"/>
      <c r="M1062" s="198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</row>
    <row r="1063" spans="1:45" ht="12.75">
      <c r="A1063" s="197"/>
      <c r="B1063" s="197"/>
      <c r="C1063" s="1"/>
      <c r="D1063" s="197"/>
      <c r="E1063" s="1"/>
      <c r="F1063" s="1"/>
      <c r="G1063" s="1"/>
      <c r="H1063" s="1"/>
      <c r="I1063" s="1"/>
      <c r="J1063" s="1"/>
      <c r="K1063" s="1"/>
      <c r="L1063" s="1"/>
      <c r="M1063" s="198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</row>
    <row r="1064" spans="1:45" ht="12.75">
      <c r="A1064" s="197"/>
      <c r="B1064" s="197"/>
      <c r="C1064" s="1"/>
      <c r="D1064" s="197"/>
      <c r="E1064" s="1"/>
      <c r="F1064" s="1"/>
      <c r="G1064" s="1"/>
      <c r="H1064" s="1"/>
      <c r="I1064" s="1"/>
      <c r="J1064" s="1"/>
      <c r="K1064" s="1"/>
      <c r="L1064" s="1"/>
      <c r="M1064" s="198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</row>
    <row r="1065" spans="1:45" ht="12.75">
      <c r="A1065" s="197"/>
      <c r="B1065" s="197"/>
      <c r="C1065" s="1"/>
      <c r="D1065" s="197"/>
      <c r="E1065" s="1"/>
      <c r="F1065" s="1"/>
      <c r="G1065" s="1"/>
      <c r="H1065" s="1"/>
      <c r="I1065" s="1"/>
      <c r="J1065" s="1"/>
      <c r="K1065" s="1"/>
      <c r="L1065" s="1"/>
      <c r="M1065" s="198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</row>
    <row r="1066" spans="1:45" ht="12.75">
      <c r="A1066" s="197"/>
      <c r="B1066" s="197"/>
      <c r="C1066" s="1"/>
      <c r="D1066" s="197"/>
      <c r="E1066" s="1"/>
      <c r="F1066" s="1"/>
      <c r="G1066" s="1"/>
      <c r="H1066" s="1"/>
      <c r="I1066" s="1"/>
      <c r="J1066" s="1"/>
      <c r="K1066" s="1"/>
      <c r="L1066" s="1"/>
      <c r="M1066" s="198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</row>
    <row r="1067" spans="1:45" ht="12.75">
      <c r="A1067" s="197"/>
      <c r="B1067" s="197"/>
      <c r="C1067" s="1"/>
      <c r="D1067" s="197"/>
      <c r="E1067" s="1"/>
      <c r="F1067" s="1"/>
      <c r="G1067" s="1"/>
      <c r="H1067" s="1"/>
      <c r="I1067" s="1"/>
      <c r="J1067" s="1"/>
      <c r="K1067" s="1"/>
      <c r="L1067" s="1"/>
      <c r="M1067" s="198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</row>
    <row r="1068" spans="1:45" ht="12.75">
      <c r="A1068" s="197"/>
      <c r="B1068" s="197"/>
      <c r="C1068" s="1"/>
      <c r="D1068" s="197"/>
      <c r="E1068" s="1"/>
      <c r="F1068" s="1"/>
      <c r="G1068" s="1"/>
      <c r="H1068" s="1"/>
      <c r="I1068" s="1"/>
      <c r="J1068" s="1"/>
      <c r="K1068" s="1"/>
      <c r="L1068" s="1"/>
      <c r="M1068" s="198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</row>
    <row r="1069" spans="1:45" ht="12.75">
      <c r="A1069" s="197"/>
      <c r="B1069" s="197"/>
      <c r="C1069" s="1"/>
      <c r="D1069" s="197"/>
      <c r="E1069" s="1"/>
      <c r="F1069" s="1"/>
      <c r="G1069" s="1"/>
      <c r="H1069" s="1"/>
      <c r="I1069" s="1"/>
      <c r="J1069" s="1"/>
      <c r="K1069" s="1"/>
      <c r="L1069" s="1"/>
      <c r="M1069" s="198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</row>
    <row r="1070" spans="1:45" ht="12.75">
      <c r="A1070" s="197"/>
      <c r="B1070" s="197"/>
      <c r="C1070" s="1"/>
      <c r="D1070" s="197"/>
      <c r="E1070" s="1"/>
      <c r="F1070" s="1"/>
      <c r="G1070" s="1"/>
      <c r="H1070" s="1"/>
      <c r="I1070" s="1"/>
      <c r="J1070" s="1"/>
      <c r="K1070" s="1"/>
      <c r="L1070" s="1"/>
      <c r="M1070" s="198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</row>
    <row r="1071" spans="1:45" ht="12.75">
      <c r="A1071" s="197"/>
      <c r="B1071" s="197"/>
      <c r="C1071" s="1"/>
      <c r="D1071" s="197"/>
      <c r="E1071" s="1"/>
      <c r="F1071" s="1"/>
      <c r="G1071" s="1"/>
      <c r="H1071" s="1"/>
      <c r="I1071" s="1"/>
      <c r="J1071" s="1"/>
      <c r="K1071" s="1"/>
      <c r="L1071" s="1"/>
      <c r="M1071" s="198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</row>
    <row r="1072" spans="1:45" ht="12.75">
      <c r="A1072" s="197"/>
      <c r="B1072" s="197"/>
      <c r="C1072" s="1"/>
      <c r="D1072" s="197"/>
      <c r="E1072" s="1"/>
      <c r="F1072" s="1"/>
      <c r="G1072" s="1"/>
      <c r="H1072" s="1"/>
      <c r="I1072" s="1"/>
      <c r="J1072" s="1"/>
      <c r="K1072" s="1"/>
      <c r="L1072" s="1"/>
      <c r="M1072" s="198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</row>
    <row r="1073" spans="1:45" ht="12.75">
      <c r="A1073" s="197"/>
      <c r="B1073" s="197"/>
      <c r="C1073" s="1"/>
      <c r="D1073" s="197"/>
      <c r="E1073" s="1"/>
      <c r="F1073" s="1"/>
      <c r="G1073" s="1"/>
      <c r="H1073" s="1"/>
      <c r="I1073" s="1"/>
      <c r="J1073" s="1"/>
      <c r="K1073" s="1"/>
      <c r="L1073" s="1"/>
      <c r="M1073" s="198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</row>
    <row r="1074" spans="1:45" ht="12.75">
      <c r="A1074" s="197"/>
      <c r="B1074" s="197"/>
      <c r="C1074" s="1"/>
      <c r="D1074" s="197"/>
      <c r="E1074" s="1"/>
      <c r="F1074" s="1"/>
      <c r="G1074" s="1"/>
      <c r="H1074" s="1"/>
      <c r="I1074" s="1"/>
      <c r="J1074" s="1"/>
      <c r="K1074" s="1"/>
      <c r="L1074" s="1"/>
      <c r="M1074" s="198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</row>
    <row r="1075" spans="1:45" ht="12.75">
      <c r="A1075" s="197"/>
      <c r="B1075" s="197"/>
      <c r="C1075" s="1"/>
      <c r="D1075" s="197"/>
      <c r="E1075" s="1"/>
      <c r="F1075" s="1"/>
      <c r="G1075" s="1"/>
      <c r="H1075" s="1"/>
      <c r="I1075" s="1"/>
      <c r="J1075" s="1"/>
      <c r="K1075" s="1"/>
      <c r="L1075" s="1"/>
      <c r="M1075" s="198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</row>
    <row r="1076" spans="1:45" ht="12.75">
      <c r="A1076" s="197"/>
      <c r="B1076" s="197"/>
      <c r="C1076" s="1"/>
      <c r="D1076" s="197"/>
      <c r="E1076" s="1"/>
      <c r="F1076" s="1"/>
      <c r="G1076" s="1"/>
      <c r="H1076" s="1"/>
      <c r="I1076" s="1"/>
      <c r="J1076" s="1"/>
      <c r="K1076" s="1"/>
      <c r="L1076" s="1"/>
      <c r="M1076" s="198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</row>
    <row r="1077" spans="1:45" ht="12.75">
      <c r="A1077" s="197"/>
      <c r="B1077" s="197"/>
      <c r="C1077" s="1"/>
      <c r="D1077" s="197"/>
      <c r="E1077" s="1"/>
      <c r="F1077" s="1"/>
      <c r="G1077" s="1"/>
      <c r="H1077" s="1"/>
      <c r="I1077" s="1"/>
      <c r="J1077" s="1"/>
      <c r="K1077" s="1"/>
      <c r="L1077" s="1"/>
      <c r="M1077" s="198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</row>
    <row r="1078" spans="1:45" ht="12.75">
      <c r="A1078" s="197"/>
      <c r="B1078" s="197"/>
      <c r="C1078" s="1"/>
      <c r="D1078" s="197"/>
      <c r="E1078" s="1"/>
      <c r="F1078" s="1"/>
      <c r="G1078" s="1"/>
      <c r="H1078" s="1"/>
      <c r="I1078" s="1"/>
      <c r="J1078" s="1"/>
      <c r="K1078" s="1"/>
      <c r="L1078" s="1"/>
      <c r="M1078" s="198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</row>
    <row r="1079" spans="1:45" ht="12.75">
      <c r="A1079" s="197"/>
      <c r="B1079" s="197"/>
      <c r="C1079" s="1"/>
      <c r="D1079" s="197"/>
      <c r="E1079" s="1"/>
      <c r="F1079" s="1"/>
      <c r="G1079" s="1"/>
      <c r="H1079" s="1"/>
      <c r="I1079" s="1"/>
      <c r="J1079" s="1"/>
      <c r="K1079" s="1"/>
      <c r="L1079" s="1"/>
      <c r="M1079" s="198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</row>
    <row r="1080" spans="1:45" ht="12.75">
      <c r="A1080" s="197"/>
      <c r="B1080" s="197"/>
      <c r="C1080" s="1"/>
      <c r="D1080" s="197"/>
      <c r="E1080" s="1"/>
      <c r="F1080" s="1"/>
      <c r="G1080" s="1"/>
      <c r="H1080" s="1"/>
      <c r="I1080" s="1"/>
      <c r="J1080" s="1"/>
      <c r="K1080" s="1"/>
      <c r="L1080" s="1"/>
      <c r="M1080" s="198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</row>
    <row r="1081" spans="1:45" ht="12.75">
      <c r="A1081" s="197"/>
      <c r="B1081" s="197"/>
      <c r="C1081" s="1"/>
      <c r="D1081" s="197"/>
      <c r="E1081" s="1"/>
      <c r="F1081" s="1"/>
      <c r="G1081" s="1"/>
      <c r="H1081" s="1"/>
      <c r="I1081" s="1"/>
      <c r="J1081" s="1"/>
      <c r="K1081" s="1"/>
      <c r="L1081" s="1"/>
      <c r="M1081" s="198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</row>
    <row r="1082" spans="1:45" ht="12.75">
      <c r="A1082" s="197"/>
      <c r="B1082" s="197"/>
      <c r="C1082" s="1"/>
      <c r="D1082" s="197"/>
      <c r="E1082" s="1"/>
      <c r="F1082" s="1"/>
      <c r="G1082" s="1"/>
      <c r="H1082" s="1"/>
      <c r="I1082" s="1"/>
      <c r="J1082" s="1"/>
      <c r="K1082" s="1"/>
      <c r="L1082" s="1"/>
      <c r="M1082" s="198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</row>
    <row r="1083" spans="1:45" ht="12.75">
      <c r="A1083" s="197"/>
      <c r="B1083" s="197"/>
      <c r="C1083" s="1"/>
      <c r="D1083" s="197"/>
      <c r="E1083" s="1"/>
      <c r="F1083" s="1"/>
      <c r="G1083" s="1"/>
      <c r="H1083" s="1"/>
      <c r="I1083" s="1"/>
      <c r="J1083" s="1"/>
      <c r="K1083" s="1"/>
      <c r="L1083" s="1"/>
      <c r="M1083" s="198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</row>
    <row r="1084" spans="1:45" ht="12.75">
      <c r="A1084" s="197"/>
      <c r="B1084" s="197"/>
      <c r="C1084" s="1"/>
      <c r="D1084" s="197"/>
      <c r="E1084" s="1"/>
      <c r="F1084" s="1"/>
      <c r="G1084" s="1"/>
      <c r="H1084" s="1"/>
      <c r="I1084" s="1"/>
      <c r="J1084" s="1"/>
      <c r="K1084" s="1"/>
      <c r="L1084" s="1"/>
      <c r="M1084" s="198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</row>
    <row r="1085" spans="1:45" ht="12.75">
      <c r="A1085" s="197"/>
      <c r="B1085" s="197"/>
      <c r="C1085" s="1"/>
      <c r="D1085" s="197"/>
      <c r="E1085" s="1"/>
      <c r="F1085" s="1"/>
      <c r="G1085" s="1"/>
      <c r="H1085" s="1"/>
      <c r="I1085" s="1"/>
      <c r="J1085" s="1"/>
      <c r="K1085" s="1"/>
      <c r="L1085" s="1"/>
      <c r="M1085" s="198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</row>
    <row r="1086" spans="1:45" ht="12.75">
      <c r="A1086" s="197"/>
      <c r="B1086" s="197"/>
      <c r="C1086" s="1"/>
      <c r="D1086" s="197"/>
      <c r="E1086" s="1"/>
      <c r="F1086" s="1"/>
      <c r="G1086" s="1"/>
      <c r="H1086" s="1"/>
      <c r="I1086" s="1"/>
      <c r="J1086" s="1"/>
      <c r="K1086" s="1"/>
      <c r="L1086" s="1"/>
      <c r="M1086" s="198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</row>
    <row r="1087" spans="1:45" ht="12.75">
      <c r="A1087" s="197"/>
      <c r="B1087" s="197"/>
      <c r="C1087" s="1"/>
      <c r="D1087" s="197"/>
      <c r="E1087" s="1"/>
      <c r="F1087" s="1"/>
      <c r="G1087" s="1"/>
      <c r="H1087" s="1"/>
      <c r="I1087" s="1"/>
      <c r="J1087" s="1"/>
      <c r="K1087" s="1"/>
      <c r="L1087" s="1"/>
      <c r="M1087" s="198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</row>
    <row r="1088" spans="1:45" ht="12.75">
      <c r="A1088" s="197"/>
      <c r="B1088" s="197"/>
      <c r="C1088" s="1"/>
      <c r="D1088" s="197"/>
      <c r="E1088" s="1"/>
      <c r="F1088" s="1"/>
      <c r="G1088" s="1"/>
      <c r="H1088" s="1"/>
      <c r="I1088" s="1"/>
      <c r="J1088" s="1"/>
      <c r="K1088" s="1"/>
      <c r="L1088" s="1"/>
      <c r="M1088" s="198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</row>
    <row r="1089" spans="1:13" ht="12.75">
      <c r="A1089" s="195"/>
      <c r="B1089" s="195"/>
      <c r="D1089" s="195"/>
      <c r="M1089" s="196"/>
    </row>
    <row r="1090" spans="1:13" ht="12.75">
      <c r="A1090" s="195"/>
      <c r="B1090" s="195"/>
      <c r="D1090" s="195"/>
      <c r="M1090" s="196"/>
    </row>
    <row r="1091" spans="1:13" ht="12.75">
      <c r="A1091" s="195"/>
      <c r="B1091" s="195"/>
      <c r="D1091" s="195"/>
      <c r="M1091" s="196"/>
    </row>
    <row r="1092" spans="1:13" ht="12.75">
      <c r="A1092" s="195"/>
      <c r="B1092" s="195"/>
      <c r="D1092" s="195"/>
      <c r="M1092" s="196"/>
    </row>
    <row r="1093" spans="1:13" ht="12.75">
      <c r="A1093" s="195"/>
      <c r="B1093" s="195"/>
      <c r="D1093" s="195"/>
      <c r="M1093" s="196"/>
    </row>
    <row r="1094" spans="1:13" ht="12.75">
      <c r="A1094" s="195"/>
      <c r="B1094" s="195"/>
      <c r="D1094" s="195"/>
      <c r="M1094" s="196"/>
    </row>
    <row r="1095" spans="1:13" ht="12.75">
      <c r="A1095" s="195"/>
      <c r="B1095" s="195"/>
      <c r="D1095" s="195"/>
      <c r="M1095" s="196"/>
    </row>
    <row r="1096" spans="1:13" ht="12.75">
      <c r="A1096" s="195"/>
      <c r="B1096" s="195"/>
      <c r="D1096" s="195"/>
      <c r="M1096" s="196"/>
    </row>
    <row r="1097" spans="1:13" ht="12.75">
      <c r="A1097" s="195"/>
      <c r="B1097" s="195"/>
      <c r="D1097" s="195"/>
      <c r="M1097" s="196"/>
    </row>
    <row r="1098" spans="1:13" ht="12.75">
      <c r="A1098" s="195"/>
      <c r="B1098" s="195"/>
      <c r="D1098" s="195"/>
      <c r="M1098" s="196"/>
    </row>
    <row r="1099" spans="1:13" ht="12.75">
      <c r="A1099" s="195"/>
      <c r="B1099" s="195"/>
      <c r="D1099" s="195"/>
      <c r="M1099" s="196"/>
    </row>
    <row r="1100" spans="1:13" ht="12.75">
      <c r="A1100" s="195"/>
      <c r="B1100" s="195"/>
      <c r="D1100" s="195"/>
      <c r="M1100" s="196"/>
    </row>
    <row r="1101" spans="1:13" ht="12.75">
      <c r="A1101" s="195"/>
      <c r="B1101" s="195"/>
      <c r="D1101" s="195"/>
      <c r="M1101" s="196"/>
    </row>
    <row r="1102" spans="1:13" ht="12.75">
      <c r="A1102" s="195"/>
      <c r="B1102" s="195"/>
      <c r="D1102" s="195"/>
      <c r="M1102" s="196"/>
    </row>
    <row r="1103" spans="1:13" ht="12.75">
      <c r="A1103" s="195"/>
      <c r="B1103" s="195"/>
      <c r="D1103" s="195"/>
      <c r="M1103" s="196"/>
    </row>
    <row r="1104" spans="1:13" ht="12.75">
      <c r="A1104" s="195"/>
      <c r="B1104" s="195"/>
      <c r="D1104" s="195"/>
      <c r="M1104" s="196"/>
    </row>
    <row r="1105" spans="1:13" ht="12.75">
      <c r="A1105" s="195"/>
      <c r="B1105" s="195"/>
      <c r="D1105" s="195"/>
      <c r="M1105" s="196"/>
    </row>
    <row r="1106" spans="1:13" ht="12.75">
      <c r="A1106" s="195"/>
      <c r="B1106" s="195"/>
      <c r="D1106" s="195"/>
      <c r="M1106" s="196"/>
    </row>
    <row r="1107" spans="1:13" ht="12.75">
      <c r="A1107" s="195"/>
      <c r="B1107" s="195"/>
      <c r="D1107" s="195"/>
      <c r="M1107" s="196"/>
    </row>
    <row r="1108" spans="1:13" ht="12.75">
      <c r="A1108" s="195"/>
      <c r="B1108" s="195"/>
      <c r="D1108" s="195"/>
      <c r="M1108" s="196"/>
    </row>
    <row r="1109" spans="1:13" ht="12.75">
      <c r="A1109" s="195"/>
      <c r="B1109" s="195"/>
      <c r="D1109" s="195"/>
      <c r="M1109" s="196"/>
    </row>
    <row r="1110" spans="1:13" ht="12.75">
      <c r="A1110" s="195"/>
      <c r="B1110" s="195"/>
      <c r="D1110" s="195"/>
      <c r="M1110" s="196"/>
    </row>
    <row r="1111" spans="1:13" ht="12.75">
      <c r="A1111" s="195"/>
      <c r="B1111" s="195"/>
      <c r="D1111" s="195"/>
      <c r="M1111" s="196"/>
    </row>
    <row r="1112" spans="1:13" ht="12.75">
      <c r="A1112" s="195"/>
      <c r="B1112" s="195"/>
      <c r="D1112" s="195"/>
      <c r="M1112" s="196"/>
    </row>
    <row r="1113" spans="1:13" ht="12.75">
      <c r="A1113" s="195"/>
      <c r="B1113" s="195"/>
      <c r="D1113" s="195"/>
      <c r="M1113" s="196"/>
    </row>
    <row r="1114" spans="1:13" ht="12.75">
      <c r="A1114" s="195"/>
      <c r="B1114" s="195"/>
      <c r="D1114" s="195"/>
      <c r="M1114" s="196"/>
    </row>
    <row r="1115" spans="1:13" ht="12.75">
      <c r="A1115" s="195"/>
      <c r="B1115" s="195"/>
      <c r="D1115" s="195"/>
      <c r="M1115" s="196"/>
    </row>
    <row r="1116" spans="1:13" ht="12.75">
      <c r="A1116" s="195"/>
      <c r="B1116" s="195"/>
      <c r="D1116" s="195"/>
      <c r="M1116" s="196"/>
    </row>
    <row r="1117" spans="1:13" ht="12.75">
      <c r="A1117" s="195"/>
      <c r="B1117" s="195"/>
      <c r="D1117" s="195"/>
      <c r="M1117" s="196"/>
    </row>
    <row r="1118" spans="1:13" ht="12.75">
      <c r="A1118" s="195"/>
      <c r="B1118" s="195"/>
      <c r="D1118" s="195"/>
      <c r="M1118" s="196"/>
    </row>
    <row r="1119" spans="1:13" ht="12.75">
      <c r="A1119" s="195"/>
      <c r="B1119" s="195"/>
      <c r="D1119" s="195"/>
      <c r="M1119" s="196"/>
    </row>
    <row r="1120" spans="1:13" ht="12.75">
      <c r="A1120" s="195"/>
      <c r="B1120" s="195"/>
      <c r="D1120" s="195"/>
      <c r="M1120" s="196"/>
    </row>
    <row r="1121" spans="1:13" ht="12.75">
      <c r="A1121" s="195"/>
      <c r="B1121" s="195"/>
      <c r="D1121" s="195"/>
      <c r="M1121" s="196"/>
    </row>
    <row r="1122" spans="1:13" ht="12.75">
      <c r="A1122" s="195"/>
      <c r="B1122" s="195"/>
      <c r="D1122" s="195"/>
      <c r="M1122" s="196"/>
    </row>
    <row r="1123" spans="1:13" ht="12.75">
      <c r="A1123" s="195"/>
      <c r="B1123" s="195"/>
      <c r="D1123" s="195"/>
      <c r="M1123" s="196"/>
    </row>
    <row r="1124" spans="1:13" ht="12.75">
      <c r="A1124" s="195"/>
      <c r="B1124" s="195"/>
      <c r="D1124" s="195"/>
      <c r="M1124" s="196"/>
    </row>
    <row r="1125" spans="1:13" ht="12.75">
      <c r="A1125" s="195"/>
      <c r="B1125" s="195"/>
      <c r="D1125" s="195"/>
      <c r="M1125" s="196"/>
    </row>
    <row r="1126" spans="1:13" ht="12.75">
      <c r="A1126" s="195"/>
      <c r="B1126" s="195"/>
      <c r="D1126" s="195"/>
      <c r="M1126" s="196"/>
    </row>
    <row r="1127" spans="1:13" ht="12.75">
      <c r="A1127" s="195"/>
      <c r="B1127" s="195"/>
      <c r="D1127" s="195"/>
      <c r="M1127" s="196"/>
    </row>
    <row r="1128" spans="1:13" ht="12.75">
      <c r="A1128" s="195"/>
      <c r="B1128" s="195"/>
      <c r="D1128" s="195"/>
      <c r="M1128" s="196"/>
    </row>
    <row r="1129" spans="1:13" ht="12.75">
      <c r="A1129" s="195"/>
      <c r="B1129" s="195"/>
      <c r="D1129" s="195"/>
      <c r="M1129" s="196"/>
    </row>
    <row r="1130" spans="1:13" ht="12.75">
      <c r="A1130" s="195"/>
      <c r="B1130" s="195"/>
      <c r="D1130" s="195"/>
      <c r="M1130" s="196"/>
    </row>
    <row r="1131" spans="1:13" ht="12.75">
      <c r="A1131" s="195"/>
      <c r="B1131" s="195"/>
      <c r="D1131" s="195"/>
      <c r="M1131" s="196"/>
    </row>
    <row r="1132" spans="1:13" ht="12.75">
      <c r="A1132" s="195"/>
      <c r="B1132" s="195"/>
      <c r="D1132" s="195"/>
      <c r="M1132" s="196"/>
    </row>
    <row r="1133" spans="1:13" ht="12.75">
      <c r="A1133" s="195"/>
      <c r="B1133" s="195"/>
      <c r="D1133" s="195"/>
      <c r="M1133" s="196"/>
    </row>
    <row r="1134" spans="1:13" ht="12.75">
      <c r="A1134" s="195"/>
      <c r="B1134" s="195"/>
      <c r="D1134" s="195"/>
      <c r="M1134" s="196"/>
    </row>
    <row r="1135" spans="1:13" ht="12.75">
      <c r="A1135" s="195"/>
      <c r="B1135" s="195"/>
      <c r="D1135" s="195"/>
      <c r="M1135" s="196"/>
    </row>
    <row r="1136" spans="1:13" ht="12.75">
      <c r="A1136" s="195"/>
      <c r="B1136" s="195"/>
      <c r="D1136" s="195"/>
      <c r="M1136" s="196"/>
    </row>
    <row r="1137" spans="1:13" ht="12.75">
      <c r="A1137" s="195"/>
      <c r="B1137" s="195"/>
      <c r="D1137" s="195"/>
      <c r="M1137" s="196"/>
    </row>
    <row r="1138" spans="1:13" ht="12.75">
      <c r="A1138" s="195"/>
      <c r="B1138" s="195"/>
      <c r="D1138" s="195"/>
      <c r="M1138" s="196"/>
    </row>
    <row r="1139" spans="1:13" ht="12.75">
      <c r="A1139" s="195"/>
      <c r="B1139" s="195"/>
      <c r="D1139" s="195"/>
      <c r="M1139" s="196"/>
    </row>
    <row r="1140" spans="1:13" ht="12.75">
      <c r="A1140" s="195"/>
      <c r="B1140" s="195"/>
      <c r="D1140" s="195"/>
      <c r="M1140" s="196"/>
    </row>
    <row r="1141" spans="1:13" ht="12.75">
      <c r="A1141" s="195"/>
      <c r="B1141" s="195"/>
      <c r="D1141" s="195"/>
      <c r="M1141" s="196"/>
    </row>
    <row r="1142" spans="1:13" ht="12.75">
      <c r="A1142" s="195"/>
      <c r="B1142" s="195"/>
      <c r="D1142" s="195"/>
      <c r="M1142" s="196"/>
    </row>
    <row r="1143" spans="1:13" ht="12.75">
      <c r="A1143" s="195"/>
      <c r="B1143" s="195"/>
      <c r="D1143" s="195"/>
      <c r="M1143" s="196"/>
    </row>
    <row r="1144" spans="1:13" ht="12.75">
      <c r="A1144" s="195"/>
      <c r="B1144" s="195"/>
      <c r="D1144" s="195"/>
      <c r="M1144" s="196"/>
    </row>
    <row r="1145" spans="1:13" ht="12.75">
      <c r="A1145" s="195"/>
      <c r="B1145" s="195"/>
      <c r="D1145" s="195"/>
      <c r="M1145" s="196"/>
    </row>
    <row r="1146" spans="1:13" ht="12.75">
      <c r="A1146" s="195"/>
      <c r="B1146" s="195"/>
      <c r="D1146" s="195"/>
      <c r="M1146" s="196"/>
    </row>
    <row r="1147" spans="1:13" ht="12.75">
      <c r="A1147" s="195"/>
      <c r="B1147" s="195"/>
      <c r="D1147" s="195"/>
      <c r="M1147" s="196"/>
    </row>
    <row r="1148" spans="1:13" ht="12.75">
      <c r="A1148" s="195"/>
      <c r="B1148" s="195"/>
      <c r="D1148" s="195"/>
      <c r="M1148" s="196"/>
    </row>
    <row r="1149" spans="1:13" ht="12.75">
      <c r="A1149" s="195"/>
      <c r="B1149" s="195"/>
      <c r="D1149" s="195"/>
      <c r="M1149" s="196"/>
    </row>
    <row r="1150" spans="1:13" ht="12.75">
      <c r="A1150" s="195"/>
      <c r="B1150" s="195"/>
      <c r="D1150" s="195"/>
      <c r="M1150" s="196"/>
    </row>
    <row r="1151" spans="1:13" ht="12.75">
      <c r="A1151" s="195"/>
      <c r="B1151" s="195"/>
      <c r="D1151" s="195"/>
      <c r="M1151" s="196"/>
    </row>
    <row r="1152" spans="1:13" ht="12.75">
      <c r="A1152" s="195"/>
      <c r="B1152" s="195"/>
      <c r="D1152" s="195"/>
      <c r="M1152" s="196"/>
    </row>
    <row r="1153" spans="1:13" ht="12.75">
      <c r="A1153" s="195"/>
      <c r="B1153" s="195"/>
      <c r="D1153" s="195"/>
      <c r="M1153" s="196"/>
    </row>
    <row r="1154" spans="1:13" ht="12.75">
      <c r="A1154" s="195"/>
      <c r="B1154" s="195"/>
      <c r="D1154" s="195"/>
      <c r="M1154" s="196"/>
    </row>
    <row r="1155" spans="1:13" ht="12.75">
      <c r="A1155" s="195"/>
      <c r="B1155" s="195"/>
      <c r="D1155" s="195"/>
      <c r="M1155" s="196"/>
    </row>
    <row r="1156" spans="1:13" ht="12.75">
      <c r="A1156" s="195"/>
      <c r="B1156" s="195"/>
      <c r="D1156" s="195"/>
      <c r="M1156" s="196"/>
    </row>
    <row r="1157" spans="1:13" ht="12.75">
      <c r="A1157" s="195"/>
      <c r="B1157" s="195"/>
      <c r="D1157" s="195"/>
      <c r="M1157" s="196"/>
    </row>
    <row r="1158" spans="1:13" ht="12.75">
      <c r="A1158" s="195"/>
      <c r="B1158" s="195"/>
      <c r="D1158" s="195"/>
      <c r="M1158" s="196"/>
    </row>
    <row r="1159" spans="1:13" ht="12.75">
      <c r="A1159" s="195"/>
      <c r="B1159" s="195"/>
      <c r="D1159" s="195"/>
      <c r="M1159" s="196"/>
    </row>
    <row r="1160" spans="1:13" ht="12.75">
      <c r="A1160" s="195"/>
      <c r="B1160" s="195"/>
      <c r="D1160" s="195"/>
      <c r="M1160" s="196"/>
    </row>
    <row r="1161" spans="1:13" ht="12.75">
      <c r="A1161" s="195"/>
      <c r="B1161" s="195"/>
      <c r="D1161" s="195"/>
      <c r="M1161" s="196"/>
    </row>
    <row r="1162" spans="1:13" ht="12.75">
      <c r="A1162" s="195"/>
      <c r="B1162" s="195"/>
      <c r="D1162" s="195"/>
      <c r="M1162" s="196"/>
    </row>
    <row r="1163" spans="1:13" ht="12.75">
      <c r="A1163" s="195"/>
      <c r="B1163" s="195"/>
      <c r="D1163" s="195"/>
      <c r="M1163" s="196"/>
    </row>
    <row r="1164" spans="1:13" ht="12.75">
      <c r="A1164" s="195"/>
      <c r="B1164" s="195"/>
      <c r="D1164" s="195"/>
      <c r="M1164" s="196"/>
    </row>
    <row r="1165" spans="1:13" ht="12.75">
      <c r="A1165" s="195"/>
      <c r="B1165" s="195"/>
      <c r="D1165" s="195"/>
      <c r="M1165" s="196"/>
    </row>
    <row r="1166" spans="1:13" ht="12.75">
      <c r="A1166" s="195"/>
      <c r="B1166" s="195"/>
      <c r="D1166" s="195"/>
      <c r="M1166" s="196"/>
    </row>
    <row r="1167" spans="1:13" ht="12.75">
      <c r="A1167" s="195"/>
      <c r="B1167" s="195"/>
      <c r="D1167" s="195"/>
      <c r="M1167" s="196"/>
    </row>
    <row r="1168" spans="1:13" ht="12.75">
      <c r="A1168" s="195"/>
      <c r="B1168" s="195"/>
      <c r="D1168" s="195"/>
      <c r="M1168" s="196"/>
    </row>
  </sheetData>
  <mergeCells count="19">
    <mergeCell ref="G249:G254"/>
    <mergeCell ref="M249:M253"/>
    <mergeCell ref="G245:G247"/>
    <mergeCell ref="H245:H247"/>
    <mergeCell ref="I245:I247"/>
    <mergeCell ref="K245:K247"/>
    <mergeCell ref="L245:L247"/>
    <mergeCell ref="L87:L90"/>
    <mergeCell ref="M87:M90"/>
    <mergeCell ref="H249:H254"/>
    <mergeCell ref="I249:I254"/>
    <mergeCell ref="K249:K254"/>
    <mergeCell ref="L249:L253"/>
    <mergeCell ref="M245:M247"/>
    <mergeCell ref="G87:G90"/>
    <mergeCell ref="H87:H90"/>
    <mergeCell ref="I87:I90"/>
    <mergeCell ref="J87:J90"/>
    <mergeCell ref="K87:K90"/>
  </mergeCells>
  <hyperlinks>
    <hyperlink ref="J82" r:id="rId1" xr:uid="{00000000-0004-0000-0000-000000000000}"/>
    <hyperlink ref="I137" r:id="rId2" xr:uid="{00000000-0004-0000-0000-000001000000}"/>
    <hyperlink ref="I6" r:id="rId3" xr:uid="{81D313D8-C21C-4EFF-8224-5A5589442190}"/>
    <hyperlink ref="I49" r:id="rId4" xr:uid="{92C9E026-0C7B-4E7B-AE46-AF5CFCC75673}"/>
    <hyperlink ref="I50" r:id="rId5" xr:uid="{355B3D9A-68FA-49F3-B6E8-C039292098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G12"/>
  <sheetViews>
    <sheetView workbookViewId="0"/>
  </sheetViews>
  <sheetFormatPr defaultColWidth="12.5703125" defaultRowHeight="15.75" customHeight="1"/>
  <sheetData>
    <row r="3" spans="2:7">
      <c r="B3" s="199" t="s">
        <v>1246</v>
      </c>
      <c r="C3" s="199" t="s">
        <v>1247</v>
      </c>
    </row>
    <row r="4" spans="2:7">
      <c r="B4" s="199">
        <v>14</v>
      </c>
      <c r="C4" s="199">
        <v>9</v>
      </c>
      <c r="D4" s="199">
        <f t="shared" ref="D4:D11" si="0">B4*C4</f>
        <v>126</v>
      </c>
    </row>
    <row r="5" spans="2:7">
      <c r="D5" s="199">
        <f t="shared" si="0"/>
        <v>0</v>
      </c>
    </row>
    <row r="6" spans="2:7">
      <c r="D6" s="199">
        <f t="shared" si="0"/>
        <v>0</v>
      </c>
    </row>
    <row r="7" spans="2:7">
      <c r="D7" s="199">
        <f t="shared" si="0"/>
        <v>0</v>
      </c>
      <c r="G7" s="199">
        <v>140</v>
      </c>
    </row>
    <row r="8" spans="2:7">
      <c r="D8" s="199">
        <f t="shared" si="0"/>
        <v>0</v>
      </c>
    </row>
    <row r="9" spans="2:7">
      <c r="D9" s="199">
        <f t="shared" si="0"/>
        <v>0</v>
      </c>
    </row>
    <row r="10" spans="2:7">
      <c r="D10" s="199">
        <f t="shared" si="0"/>
        <v>0</v>
      </c>
    </row>
    <row r="11" spans="2:7">
      <c r="D11" s="199">
        <f t="shared" si="0"/>
        <v>0</v>
      </c>
    </row>
    <row r="12" spans="2:7">
      <c r="D12" s="199">
        <f>SUM(D4:D11)</f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2025-06-16T08:41:58Z</dcterms:created>
  <dcterms:modified xsi:type="dcterms:W3CDTF">2025-06-18T10:06:52Z</dcterms:modified>
  <cp:category/>
  <cp:contentStatus/>
</cp:coreProperties>
</file>