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D:\working\waccache\MAD0EPF00000615\EXCELCNV\543fd15b-9f71-42d5-97e3-a4d15f3cbdcb\"/>
    </mc:Choice>
  </mc:AlternateContent>
  <xr:revisionPtr revIDLastSave="0" documentId="8_{496B7F15-C9D3-4B80-B27A-6B343C7FDFFD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Hoja 1" sheetId="1" r:id="rId1"/>
    <sheet name="Hoja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12" i="2" s="1"/>
  <c r="L526" i="1"/>
  <c r="H526" i="1"/>
  <c r="L516" i="1"/>
  <c r="H516" i="1"/>
  <c r="L501" i="1"/>
  <c r="H501" i="1"/>
  <c r="L480" i="1"/>
  <c r="L452" i="1"/>
  <c r="H452" i="1"/>
  <c r="L427" i="1"/>
  <c r="H427" i="1"/>
  <c r="H408" i="1"/>
  <c r="L391" i="1"/>
  <c r="H391" i="1"/>
  <c r="L338" i="1"/>
  <c r="H338" i="1"/>
  <c r="L325" i="1"/>
  <c r="L318" i="1"/>
  <c r="L280" i="1"/>
  <c r="H280" i="1"/>
  <c r="H268" i="1"/>
  <c r="L245" i="1"/>
  <c r="H245" i="1"/>
  <c r="L240" i="1"/>
  <c r="H240" i="1"/>
  <c r="L231" i="1"/>
  <c r="H231" i="1"/>
  <c r="L220" i="1"/>
  <c r="H175" i="1"/>
  <c r="L163" i="1"/>
  <c r="H122" i="1"/>
  <c r="L109" i="1"/>
  <c r="H109" i="1"/>
  <c r="L96" i="1"/>
  <c r="H96" i="1"/>
  <c r="L75" i="1"/>
  <c r="H75" i="1"/>
  <c r="L64" i="1"/>
  <c r="H64" i="1"/>
  <c r="L33" i="1"/>
  <c r="L32" i="1"/>
  <c r="H32" i="1"/>
  <c r="L31" i="1"/>
  <c r="H31" i="1"/>
  <c r="L2" i="1"/>
  <c r="H2" i="1"/>
</calcChain>
</file>

<file path=xl/sharedStrings.xml><?xml version="1.0" encoding="utf-8"?>
<sst xmlns="http://schemas.openxmlformats.org/spreadsheetml/2006/main" count="4019" uniqueCount="1671">
  <si>
    <t>Inicio</t>
  </si>
  <si>
    <t>Renovar</t>
  </si>
  <si>
    <t>modalidad</t>
  </si>
  <si>
    <t>MyBusiness</t>
  </si>
  <si>
    <t>pendiente_pago</t>
  </si>
  <si>
    <t>renovacion</t>
  </si>
  <si>
    <t>contacto</t>
  </si>
  <si>
    <t>telefono_contacto</t>
  </si>
  <si>
    <t>Email</t>
  </si>
  <si>
    <t>Razón Social / Marca</t>
  </si>
  <si>
    <t>Titular</t>
  </si>
  <si>
    <t>telefono_titular</t>
  </si>
  <si>
    <t>Comentarios</t>
  </si>
  <si>
    <t>Anual</t>
  </si>
  <si>
    <t>no</t>
  </si>
  <si>
    <t>true</t>
  </si>
  <si>
    <t xml:space="preserve">Alexandre Flores Pacheco </t>
  </si>
  <si>
    <t>gerencia@westcentral.com.br</t>
  </si>
  <si>
    <t xml:space="preserve">WESTCENTRAL TRUST TRAVEL, S.L. </t>
  </si>
  <si>
    <t xml:space="preserve">Daniel Álvarez Perez </t>
  </si>
  <si>
    <t>dalvarezp@gmail.com</t>
  </si>
  <si>
    <t>HELPER APTITUDE S.L.</t>
  </si>
  <si>
    <t>Irinel Dumitru Cinghina</t>
  </si>
  <si>
    <t>vedovaconsultadoria@gmail.com</t>
  </si>
  <si>
    <t>INVERSIONES OSET 2016 S.L.</t>
  </si>
  <si>
    <t>Oscar Alba Ramos</t>
  </si>
  <si>
    <t>oscar@editorialsinderesis.com</t>
  </si>
  <si>
    <t>EDITORIAL SINDÉRESIS</t>
  </si>
  <si>
    <t>Pedro Miguel Sánchez</t>
  </si>
  <si>
    <t>cristina.rey@serviciosreunidos.es / david.candal@serviciosreunidos.es / pedro@serviciosreunidos.es</t>
  </si>
  <si>
    <t xml:space="preserve">Servicios Reunidos Externalizacion SL </t>
  </si>
  <si>
    <t>Pedro Miguel Sánchez
Cristina Rey</t>
  </si>
  <si>
    <t>Semestral</t>
  </si>
  <si>
    <t>Benito Seseña Torres</t>
  </si>
  <si>
    <t>sesenatorresb@hotmail.com</t>
  </si>
  <si>
    <t>false</t>
  </si>
  <si>
    <t>Ana Villalba</t>
  </si>
  <si>
    <t>info@agenciadixit.es</t>
  </si>
  <si>
    <t>SUCCESSFUL SPANISH TRANSLATORS</t>
  </si>
  <si>
    <t>Marly Vanessa Dique Rivero</t>
  </si>
  <si>
    <t>support@veneciaitheadhunterexperts.com</t>
  </si>
  <si>
    <t xml:space="preserve">VENECITAITHEADHUNTEREXPERTS S.L. </t>
  </si>
  <si>
    <t>Lily Dorothy Silva San Román</t>
  </si>
  <si>
    <t>dsilvasr@gmail.com</t>
  </si>
  <si>
    <t>Joanne Paula Ortiz</t>
  </si>
  <si>
    <t>joanne@continentalbio.com</t>
  </si>
  <si>
    <t>CONTINENTAL IMMIGRATION SERVICES</t>
  </si>
  <si>
    <t>Daniel Vicente Ippolito</t>
  </si>
  <si>
    <t>daniel.ippolito@solvalia.com</t>
  </si>
  <si>
    <t>Solvalia</t>
  </si>
  <si>
    <t>Dolores Pérez López</t>
  </si>
  <si>
    <t>romalia@romalia.es</t>
  </si>
  <si>
    <t>Gregorio Pereira Cortes / Lorenzo Núñez Esteban</t>
  </si>
  <si>
    <t>economic2014sl@gmail.com</t>
  </si>
  <si>
    <t>ECONOMIC 2014 S.L.</t>
  </si>
  <si>
    <t>Gregorio Pereira Cortes</t>
  </si>
  <si>
    <t>Miguel Angel Martín</t>
  </si>
  <si>
    <t>mangelmartinhernandez@gmail.com /
miguelangel.martin@informatiza.es</t>
  </si>
  <si>
    <t>INFORMATIZA TRANSFORMACIÓN DIGITAL SL</t>
  </si>
  <si>
    <t>Trimestral</t>
  </si>
  <si>
    <t>Cecilia Cortés Cuevas</t>
  </si>
  <si>
    <t>cortcue@gmail.com</t>
  </si>
  <si>
    <t>Jesus Chakour</t>
  </si>
  <si>
    <t>j.chakour@mxspain.com</t>
  </si>
  <si>
    <t>MX Spain SL</t>
  </si>
  <si>
    <t xml:space="preserve">Trimestral </t>
  </si>
  <si>
    <t>Sergio Mateo</t>
  </si>
  <si>
    <t>s.mateo@sportmedia.es</t>
  </si>
  <si>
    <t>SPORTMEDIA CONTENIDOS SL</t>
  </si>
  <si>
    <t>Miguel Ángel Martínez Núñez</t>
  </si>
  <si>
    <t>martinez@grupovirtualnet.com,</t>
  </si>
  <si>
    <t>Miguel Angel (Maiko Martínez /ACADEMIA BOLSA MADRID )</t>
  </si>
  <si>
    <t>Samantha de Noia</t>
  </si>
  <si>
    <t>contact.sdn09@gmail.com</t>
  </si>
  <si>
    <t>9 SMOKING BARRELS</t>
  </si>
  <si>
    <t>pendiente, se envía wa y correo, dice que lo gestiona , cambia al 31dic, pasa de semestral a trimestral</t>
  </si>
  <si>
    <t>Daniel Regueras Viñas</t>
  </si>
  <si>
    <t>danielregueras@gmail.com</t>
  </si>
  <si>
    <t xml:space="preserve">MOVE4WARD B.V. </t>
  </si>
  <si>
    <t>Jesús Ángel Martín Díez</t>
  </si>
  <si>
    <t>jangelmartin@outlook.com</t>
  </si>
  <si>
    <t>Carlo Golik</t>
  </si>
  <si>
    <t>carlo.golik@grupo-ole.es</t>
  </si>
  <si>
    <t>Catatumbo Solutions SL</t>
  </si>
  <si>
    <t>Luis Alberto Vázquez López</t>
  </si>
  <si>
    <t>luisvazquez007@gmail.com</t>
  </si>
  <si>
    <t>Joemi Margarita Pimentel</t>
  </si>
  <si>
    <t>email joemi.pimentel@gmail.com</t>
  </si>
  <si>
    <t>WE ARE PIMAS S.L.</t>
  </si>
  <si>
    <t>Lyubov Bokhonko</t>
  </si>
  <si>
    <t>multicarseuropaalliance@gmail.com</t>
  </si>
  <si>
    <t>Multicars Europa Alliance S.L.U.</t>
  </si>
  <si>
    <t>Falta el NIE</t>
  </si>
  <si>
    <t>Unai de la Rica</t>
  </si>
  <si>
    <t>delaricaunai@gmail.com</t>
  </si>
  <si>
    <t>UDLR VENTURES</t>
  </si>
  <si>
    <t>Más tarde necesita la factura a nombre de las dos empresas, para presentarla ante la factura inicial, presentada a su nombre</t>
  </si>
  <si>
    <t>HIRU LEGACY VENTURES</t>
  </si>
  <si>
    <t>Rocío Herrera</t>
  </si>
  <si>
    <t>rocioherreram@hotmail.com</t>
  </si>
  <si>
    <t>NOBLE ROOTS SL</t>
  </si>
  <si>
    <t>Luis Carlos Guerrero Corrales</t>
  </si>
  <si>
    <t>lucas.gerencia@7sealogistic.es</t>
  </si>
  <si>
    <t>YSAMAR Global Trade S.L</t>
  </si>
  <si>
    <t>Camilo Sierra</t>
  </si>
  <si>
    <t>camilo@wblive.co.uk</t>
  </si>
  <si>
    <t>WB LIVE PRODUCTIONS, SOCIEDAD LIMITADA</t>
  </si>
  <si>
    <t>Emilio</t>
  </si>
  <si>
    <t>tokyo.fafa@gmail.com</t>
  </si>
  <si>
    <t>FANTASISTA FOOTBALL ACADEMY LLC.</t>
  </si>
  <si>
    <t>Saitomi Yokoyama</t>
  </si>
  <si>
    <t>Jose María Visockas</t>
  </si>
  <si>
    <t>jmv@saldoya.net</t>
  </si>
  <si>
    <t>Giomar Miguel Marte Feliz</t>
  </si>
  <si>
    <t>sales@strongesthero.com</t>
  </si>
  <si>
    <t>STRONGEST HERO S.L.</t>
  </si>
  <si>
    <t>Daniela Valdivieso</t>
  </si>
  <si>
    <t>635 280 319</t>
  </si>
  <si>
    <t>daniela.vm@red4sec.com</t>
  </si>
  <si>
    <t>Red4Sec Cybersecurity SL</t>
  </si>
  <si>
    <t>Álvaro Díaz Hernández</t>
  </si>
  <si>
    <t>Eugene Vayman</t>
  </si>
  <si>
    <t>ev@intruforce.com</t>
  </si>
  <si>
    <t>INTRUFORCE S.L.</t>
  </si>
  <si>
    <t>Rafael del Castillo es su abogado</t>
  </si>
  <si>
    <t>Mario Cornacchia Lobato</t>
  </si>
  <si>
    <t>adm.artenix@gmail.com</t>
  </si>
  <si>
    <t>ARTENIX MARKET, SL</t>
  </si>
  <si>
    <t>Paiuta Irina</t>
  </si>
  <si>
    <t>Miguel Gómez Treviño</t>
  </si>
  <si>
    <t>miguel.gomez@gotrez.es</t>
  </si>
  <si>
    <t>Miguel Gómez Treviño / GOTREZ consultoria</t>
  </si>
  <si>
    <t>Pablo del Olmo López</t>
  </si>
  <si>
    <t>pablo@delolmo.me</t>
  </si>
  <si>
    <t>Metacortex Software SL</t>
  </si>
  <si>
    <t>Jesus Vicente Arinero</t>
  </si>
  <si>
    <t>direccion@donquixotetours.com</t>
  </si>
  <si>
    <t>DON QUIXOTE TOURS,SL</t>
  </si>
  <si>
    <t>Juan Pablo Sainz Martínez</t>
  </si>
  <si>
    <t>665 53 61 50</t>
  </si>
  <si>
    <t>administracion@afullpro.es</t>
  </si>
  <si>
    <t>A FULL PROYECTOS SL.</t>
  </si>
  <si>
    <t>Vicente Bargueño Ariza</t>
  </si>
  <si>
    <t>info@siluro.es</t>
  </si>
  <si>
    <t>MULTISERVICIOS SILURO S.L.</t>
  </si>
  <si>
    <t>Juan Pablo tramitó su oficina virtual</t>
  </si>
  <si>
    <t>Joseph Miguelson</t>
  </si>
  <si>
    <t>603 47 15 23</t>
  </si>
  <si>
    <t>mjoseph@canoroyabsoluto.com</t>
  </si>
  <si>
    <t>ALIMUNDO IMPORT Y EXPORT SL</t>
  </si>
  <si>
    <t>María Luján López Gutierrez</t>
  </si>
  <si>
    <t>meitnerpd@gmail.com</t>
  </si>
  <si>
    <t>MEITNER PROJECTS DEVELOPMENT SL</t>
  </si>
  <si>
    <t>Adrián</t>
  </si>
  <si>
    <t>adrian@drillster.com</t>
  </si>
  <si>
    <t>DRILLSTER SPAIN SL</t>
  </si>
  <si>
    <t>Marco Van Skertenburg</t>
  </si>
  <si>
    <t>+31652628712</t>
  </si>
  <si>
    <t>gregorio@ttesdelsur.com</t>
  </si>
  <si>
    <t>GLOBAL LOGISTIC SPAIN 16.07 S.L.</t>
  </si>
  <si>
    <t>Maria Angulo</t>
  </si>
  <si>
    <t>mangulo@beetween.com</t>
  </si>
  <si>
    <t>BEETWEEN SAS</t>
  </si>
  <si>
    <t>Christophe Jean-Marie Dacre-Wright</t>
  </si>
  <si>
    <t>César Octaviano Martins Arenal</t>
  </si>
  <si>
    <t>cesar.areal@amplitudenet.pt</t>
  </si>
  <si>
    <t>AMPLITUDE NET, LDA</t>
  </si>
  <si>
    <t>Brisa Cherro</t>
  </si>
  <si>
    <t>mpa@avacontent.com / operaciones@utopicsoil.com</t>
  </si>
  <si>
    <t>UTOPICUS DISTRIBUCIÓN S.L.</t>
  </si>
  <si>
    <t>Miguel Corral La Roda</t>
  </si>
  <si>
    <t>otro numero: 919890298</t>
  </si>
  <si>
    <t>Amaia Dueñas</t>
  </si>
  <si>
    <t>gest.avanza@gmail.com / gestion@avanzaformaciongrupo.com</t>
  </si>
  <si>
    <t>AVANZA FORMACIÓN EMPRENDE, S.L.
AVANZA FORMACIÓN ACCIÓN SOCIAL, S.L.</t>
  </si>
  <si>
    <t>Carlos Agudo López</t>
  </si>
  <si>
    <t>Jose María Núñez Asensio (IPC 01 AGO)</t>
  </si>
  <si>
    <t>chema@traddu.com</t>
  </si>
  <si>
    <t>TRADDU Chema Núñez</t>
  </si>
  <si>
    <t>Jose María Núñez</t>
  </si>
  <si>
    <t>Me comenta que quiere que digamos a los clientes que van a la oficina preguntando por ellos, que hay que ir con cita previa y que mejor llamen al telf de la web</t>
  </si>
  <si>
    <t>Maria Camino Iribarren Bengoechea (IPC 01 FEB)</t>
  </si>
  <si>
    <t>cibharem@yahoo.es</t>
  </si>
  <si>
    <t>Maria Camino Iribarren Bengoechea</t>
  </si>
  <si>
    <t>Camino Iribarren Bengoechea</t>
  </si>
  <si>
    <t>César Eduardo Jiménez Gámez (IPC 01 NOV)</t>
  </si>
  <si>
    <t>cesar.jimenezgamez@gmail.com</t>
  </si>
  <si>
    <t>CJ CREATING SOLUTIONS SLU</t>
  </si>
  <si>
    <t>César Eduardo Jiménez Gámez</t>
  </si>
  <si>
    <t>Vanessa Ferreira de Carvalho</t>
  </si>
  <si>
    <t>es.vanessafc@gmail.com</t>
  </si>
  <si>
    <t>M Marie Madeleine Emporium</t>
  </si>
  <si>
    <t>Alfredo Brito (IPC 01 NOV)</t>
  </si>
  <si>
    <t>albridiz@gmail.com</t>
  </si>
  <si>
    <t>JingleBit</t>
  </si>
  <si>
    <t>Alfredo Brito</t>
  </si>
  <si>
    <t>Emiliano Sinde Robledo (IPC 01 ABR)</t>
  </si>
  <si>
    <t>emiliano.sinde15@gmail.com</t>
  </si>
  <si>
    <t>Emiliano Sinde Robledo</t>
  </si>
  <si>
    <t>José González Villarreal</t>
  </si>
  <si>
    <t>gestion@healing-hands.academy / info@healing-hands.academy</t>
  </si>
  <si>
    <t>PRÓXIMAMENTE tendrá una sociedad (nov-dic) healing hands</t>
  </si>
  <si>
    <t>1 sep 24</t>
  </si>
  <si>
    <t>Óscar Gustavo Jimenez Crespo</t>
  </si>
  <si>
    <t>flashstreetgroup@gmail.com</t>
  </si>
  <si>
    <t>FLASH FAST FOOD &amp; LOGISTIC SL</t>
  </si>
  <si>
    <t>Aurora Di Padua</t>
  </si>
  <si>
    <t>aurora.d@acmesl.es</t>
  </si>
  <si>
    <t>ACME HUB SL</t>
  </si>
  <si>
    <t>Giovanni Cecchini</t>
  </si>
  <si>
    <t>Ana Belén Rufo Santos</t>
  </si>
  <si>
    <t>belenrufo@gmail.com</t>
  </si>
  <si>
    <t>SECVOLVE S.L.</t>
  </si>
  <si>
    <t>Caroline Jeannette Franco</t>
  </si>
  <si>
    <t>beltratramites@gmail.com</t>
  </si>
  <si>
    <t>Caroline Jeannette Franco / BELTRA TRAMITES</t>
  </si>
  <si>
    <t>NO FACTURA por intercambio de servicios
Pueden llegar notificaciones a su nombre o al nombre de Beltra. Visados y Extranjería. LOGO 01/MAY</t>
  </si>
  <si>
    <t>Aleksandr Pilipenko</t>
  </si>
  <si>
    <t>altafard@proton.me</t>
  </si>
  <si>
    <t>Nicolas Vivacqua</t>
  </si>
  <si>
    <t>nicolasvivacqua@hotmail.com</t>
  </si>
  <si>
    <t>R2V HOME S.L.</t>
  </si>
  <si>
    <t>Gonzalo Vergara Avilez</t>
  </si>
  <si>
    <t>gonzalovergaraavilez@gmail.com / 604398835</t>
  </si>
  <si>
    <t>Miguel Ceballos</t>
  </si>
  <si>
    <t>mceballosrodriguezconde@gmail.com</t>
  </si>
  <si>
    <t>BENVESTA S.L.</t>
  </si>
  <si>
    <t>NO RENUEVA EL AÑO QUE VIENE</t>
  </si>
  <si>
    <t>Miguel Ángel Algarra Parejo</t>
  </si>
  <si>
    <t>miguel@agenciaeme.es</t>
  </si>
  <si>
    <r>
      <rPr>
        <sz val="10"/>
        <color rgb="FF000000"/>
        <rFont val="Verdana"/>
      </rPr>
      <t xml:space="preserve">Miguel Ángel Algarra Parejo </t>
    </r>
    <r>
      <rPr>
        <b/>
        <sz val="10"/>
        <color rgb="FF000000"/>
        <rFont val="Verdana"/>
      </rPr>
      <t>(AGENCIA EME)</t>
    </r>
  </si>
  <si>
    <t>Jose Romera Cañamero</t>
  </si>
  <si>
    <t>ecomarketingmeta@gmail.com</t>
  </si>
  <si>
    <t>ECOMARKETING META S.L.</t>
  </si>
  <si>
    <t>Beatriz Cortés Morillo</t>
  </si>
  <si>
    <t>magaridicomo@gmail.com
 beatrizcortesmorillo@gmail.com</t>
  </si>
  <si>
    <t>MAGARI DI COMO S.L.</t>
  </si>
  <si>
    <t xml:space="preserve">Javier Milara </t>
  </si>
  <si>
    <t>smansilla@qquirurgica.es
jmilara@ceconsulting.es</t>
  </si>
  <si>
    <t>MMG &amp; T EMPRESARIOS S.A.</t>
  </si>
  <si>
    <t>Samuel Mansilla Pozuelo</t>
  </si>
  <si>
    <t xml:space="preserve">contacto: nuria 954542647 / 626223110 </t>
  </si>
  <si>
    <t>Luis Berzosa</t>
  </si>
  <si>
    <t>luis@asesoriaberzosa.es</t>
  </si>
  <si>
    <t>REFORMAS Y CONSTRUCCIONES SAMROFER S.L.</t>
  </si>
  <si>
    <t>Eduardo Núñez Crespo</t>
  </si>
  <si>
    <t>si</t>
  </si>
  <si>
    <t>Alberto Fernández</t>
  </si>
  <si>
    <t>alberto@innovadeluxe.com</t>
  </si>
  <si>
    <t>INNOVADELUXE DISEÑO Y DESARROLLO WEB</t>
  </si>
  <si>
    <t>Diego Moreno Boukherys</t>
  </si>
  <si>
    <t>allges2023@gmail.com
servicialsoy@gmail.com</t>
  </si>
  <si>
    <t>SERVICIALSOY S.L.</t>
  </si>
  <si>
    <t>Javier Chico Céspedes</t>
  </si>
  <si>
    <t>javier.chico@gmail.com</t>
  </si>
  <si>
    <t xml:space="preserve">MONI VENTURES S.L. </t>
  </si>
  <si>
    <t>Isidro Jarque</t>
  </si>
  <si>
    <t>ijarque1988@gmail.com</t>
  </si>
  <si>
    <t>WINBACK HOLMES SL</t>
  </si>
  <si>
    <t>Marcin (Grazyna)</t>
  </si>
  <si>
    <t>g.nowak@abartispharma.com</t>
  </si>
  <si>
    <t>ABARTIS PHARMA</t>
  </si>
  <si>
    <t>Grazyna Maria Nowak</t>
  </si>
  <si>
    <t>Jose Francisco Chamero Orts</t>
  </si>
  <si>
    <t>chameroabogados@icam.es</t>
  </si>
  <si>
    <t>Andrew Karakotov</t>
  </si>
  <si>
    <t>akarakotov@gmail.com</t>
  </si>
  <si>
    <t>Edgar Martorell Fernández</t>
  </si>
  <si>
    <t>info@legaleseu.es</t>
  </si>
  <si>
    <t>LegalES Consulting</t>
  </si>
  <si>
    <t xml:space="preserve">Pedro Antonio Rodriguez Rodriguez y  Andrea Joselin De Sousa De Nobrega logo dic 24 </t>
  </si>
  <si>
    <t>Lorena Natalia Gutierrez</t>
  </si>
  <si>
    <t>grupolochang@gmail.com</t>
  </si>
  <si>
    <t>LOCHANG GROUP SL</t>
  </si>
  <si>
    <t>Jaione Santiago San Vicente</t>
  </si>
  <si>
    <t>jaiosantiago@gmail.com</t>
  </si>
  <si>
    <t>Emilio González Martín</t>
  </si>
  <si>
    <t>emiliossss@hotmail.com</t>
  </si>
  <si>
    <t>Iván Valencia Fernández</t>
  </si>
  <si>
    <t>ivanvalenciafdez@gmail.com</t>
  </si>
  <si>
    <r>
      <rPr>
        <sz val="10"/>
        <color rgb="FF000000"/>
        <rFont val="Verdana"/>
      </rPr>
      <t xml:space="preserve">Iván Valencia (adanevabisuteria.com) </t>
    </r>
    <r>
      <rPr>
        <u/>
        <sz val="10"/>
        <color rgb="FF1155CC"/>
        <rFont val="Verdana"/>
      </rPr>
      <t>calzadosgea.com</t>
    </r>
  </si>
  <si>
    <t>Juan Diego Ortiz Palma</t>
  </si>
  <si>
    <t>juandiegoortizpalma@gmail.com</t>
  </si>
  <si>
    <t>Tequila Hub</t>
  </si>
  <si>
    <t>Juan Diego Ortiz</t>
  </si>
  <si>
    <t>Miguel Pau</t>
  </si>
  <si>
    <t>administracion@cryptotechfin.com</t>
  </si>
  <si>
    <t>CRYPTO TECHFIN SL</t>
  </si>
  <si>
    <t>Miguel Pagán Murphy</t>
  </si>
  <si>
    <t xml:space="preserve">miguel@cryptotechfin.com / </t>
  </si>
  <si>
    <t xml:space="preserve">Nora </t>
  </si>
  <si>
    <t>finance@bloobirds.com</t>
  </si>
  <si>
    <t xml:space="preserve">BLOOBIRDS S.L. </t>
  </si>
  <si>
    <t>Toni Cáliz Cornellana</t>
  </si>
  <si>
    <t>30 sep 25</t>
  </si>
  <si>
    <t>Joe Merino Cabanillas</t>
  </si>
  <si>
    <t>dentether2024@gmail.com</t>
  </si>
  <si>
    <t>RH ODONTONEXTGEN S.L.</t>
  </si>
  <si>
    <t>Jorge González Sanz</t>
  </si>
  <si>
    <t>info@grupohiregon.com</t>
  </si>
  <si>
    <r>
      <rPr>
        <sz val="10"/>
        <color rgb="FF000000"/>
        <rFont val="Verdana"/>
      </rPr>
      <t xml:space="preserve">SHAMKARA ESTILISTAS S.L.
SEVERAL INVEST S.L.
HERGON HOTELS AND RESORTS S.L.
</t>
    </r>
    <r>
      <rPr>
        <b/>
        <sz val="10"/>
        <color rgb="FF000000"/>
        <rFont val="Verdana"/>
      </rPr>
      <t>PROYECTOS SAN MILLAN S.L</t>
    </r>
  </si>
  <si>
    <t xml:space="preserve">Facturar con los datos de PROYECTOS SAN MILLAN S.L.
4 empresas a 15€/mes cada una
</t>
  </si>
  <si>
    <t>Carlos Gabriel Jimenez Treviño</t>
  </si>
  <si>
    <t>carlos@takyon.dev</t>
  </si>
  <si>
    <t>BOTAS DIGITAL LAB S.L.</t>
  </si>
  <si>
    <t>Carlos Sánchez Pacheco</t>
  </si>
  <si>
    <t>csptoledo@gmail.com
mantenimientosdemadrid@gmail.com</t>
  </si>
  <si>
    <t>MANTENIMIENTOS DE MADRID S.L</t>
  </si>
  <si>
    <t>Pendiente que lo envíe firmado</t>
  </si>
  <si>
    <t>Alejandro Gallego Sánchez</t>
  </si>
  <si>
    <r>
      <rPr>
        <b/>
        <sz val="10"/>
        <color rgb="FF000000"/>
        <rFont val="Verdana"/>
      </rPr>
      <t xml:space="preserve">unqsystems@gmail.com
</t>
    </r>
    <r>
      <rPr>
        <sz val="10"/>
        <color rgb="FF000000"/>
        <rFont val="Verdana"/>
      </rPr>
      <t>a.gallegosanchez@protonmail.com</t>
    </r>
  </si>
  <si>
    <t>UNQ SYSTEMS &amp; SOLUTIONS S.L.</t>
  </si>
  <si>
    <t>Sergio es su socio, quien llamó para saber info</t>
  </si>
  <si>
    <t>Matteo Tenconi Malinverno</t>
  </si>
  <si>
    <t>matteo.tenco@gmail.com</t>
  </si>
  <si>
    <t>Ayelen Beatriz Zulliger Pizarro</t>
  </si>
  <si>
    <t>abzulliger@gmail.com</t>
  </si>
  <si>
    <t>Emilio Romero Alba</t>
  </si>
  <si>
    <t>emilioromeroalba@gmail.com</t>
  </si>
  <si>
    <t>Federico Martin Mendez Castellazzi</t>
  </si>
  <si>
    <t>fedecastellazzi@icloud.com</t>
  </si>
  <si>
    <t>MOLISIMA S.L.</t>
  </si>
  <si>
    <t>Li Tang</t>
  </si>
  <si>
    <t>support@nefelibatanook.com</t>
  </si>
  <si>
    <t>Miguel Ángel Pascual Traid</t>
  </si>
  <si>
    <r>
      <rPr>
        <b/>
        <sz val="10"/>
        <color rgb="FF000000"/>
        <rFont val="Verdana"/>
      </rPr>
      <t xml:space="preserve">havenrealtyvalencia@gmail.com
</t>
    </r>
    <r>
      <rPr>
        <sz val="10"/>
        <color rgb="FF000000"/>
        <rFont val="Verdana"/>
      </rPr>
      <t>gekkoipsa@gmail.com</t>
    </r>
  </si>
  <si>
    <t>HAVEN REALTY SL</t>
  </si>
  <si>
    <t>Laura Quintana Villar</t>
  </si>
  <si>
    <t>laura.qv.psi@gmail.com</t>
  </si>
  <si>
    <t>Jose Luis Pinela Ocaña</t>
  </si>
  <si>
    <t>jlpinela@gmail.com</t>
  </si>
  <si>
    <t>Febechi Afamefule Afamefule</t>
  </si>
  <si>
    <t>febechi.afamefule@gmail.com</t>
  </si>
  <si>
    <t>Mario Piñero</t>
  </si>
  <si>
    <t>info@atlasvia.com</t>
  </si>
  <si>
    <t>Mario Piñero / ATLASVIA</t>
  </si>
  <si>
    <t>Jose Luis</t>
  </si>
  <si>
    <t>jlcastillolorenzo@gmail.com</t>
  </si>
  <si>
    <t>ACERO TECNÓLOGIA SL</t>
  </si>
  <si>
    <t>David Cuaran Jaramillo</t>
  </si>
  <si>
    <t>davidcuaran22@gmail.com</t>
  </si>
  <si>
    <t>CARIBBEAN SUPPORT AND FLIGHT SERVICES LLC</t>
  </si>
  <si>
    <t>SI</t>
  </si>
  <si>
    <t>Alejandro Escribano</t>
  </si>
  <si>
    <t>administracion@oceano-it.es</t>
  </si>
  <si>
    <t>TROJAN SOLUTIONS SL (OCEANO IT)</t>
  </si>
  <si>
    <t>Carlos Alberto Picher Gallardo</t>
  </si>
  <si>
    <t>cambian de plan trimestral a plan anual</t>
  </si>
  <si>
    <t>Mireya Serrano Matarán</t>
  </si>
  <si>
    <t>mireyaserranom@gmail.com</t>
  </si>
  <si>
    <t>Kurt Woischytzky</t>
  </si>
  <si>
    <t>kurt@kurtcreative.de</t>
  </si>
  <si>
    <t>Gunther Aleksander Ruppelt Ceballos</t>
  </si>
  <si>
    <t>aleksander@glogs.com.br</t>
  </si>
  <si>
    <t>Pedro Javier Ramón Navarro</t>
  </si>
  <si>
    <t>contabilidad@blackarmy.es</t>
  </si>
  <si>
    <t>BLACK ARMY CORP SL</t>
  </si>
  <si>
    <t>Ion Strungaru</t>
  </si>
  <si>
    <t>ionstrungaru065@gmail.com</t>
  </si>
  <si>
    <t>Sheila Méndez Núñez</t>
  </si>
  <si>
    <t>sheilamendeznunez@gmail.com</t>
  </si>
  <si>
    <t>WAYVANT SL</t>
  </si>
  <si>
    <t xml:space="preserve">Jesús Hernández </t>
  </si>
  <si>
    <t>witty.shops.amz@gmail.com
jesusht87@gmail.com</t>
  </si>
  <si>
    <t>WITTY STORE S.L.</t>
  </si>
  <si>
    <t>María Pilar Arbelo Ruano</t>
  </si>
  <si>
    <t>Jose Manuel Rebollido</t>
  </si>
  <si>
    <t>navalrebollido@hotmail.com</t>
  </si>
  <si>
    <t>Pedro Srnec</t>
  </si>
  <si>
    <t>cino@coserima.com</t>
  </si>
  <si>
    <t>COSERIMA SL</t>
  </si>
  <si>
    <t>Miguel Ángel Pérez Gollerizo</t>
  </si>
  <si>
    <t>golleretail@yahaoo.es</t>
  </si>
  <si>
    <t xml:space="preserve">GOLLE RETAIL S.L. </t>
  </si>
  <si>
    <t>logo nov 24</t>
  </si>
  <si>
    <t>Miguel Alejandro Rodriguez Franco</t>
  </si>
  <si>
    <t>miguelarfvio@gmail.com
info@plusmetrica.com</t>
  </si>
  <si>
    <t>PLUS METRICA S.L.</t>
  </si>
  <si>
    <t>Americo Conde Sumire</t>
  </si>
  <si>
    <t>49 1746810510</t>
  </si>
  <si>
    <t>americoconde25@gmail.com</t>
  </si>
  <si>
    <t>Alejandro Robledo Palop</t>
  </si>
  <si>
    <t>aropalop@gmail.com</t>
  </si>
  <si>
    <t>Gregorio Toribio Castellanos</t>
  </si>
  <si>
    <t>quierocars@gmail.com</t>
  </si>
  <si>
    <t>GREGORIO TORIBIO / QUIERO CARS</t>
  </si>
  <si>
    <t>Sérgio Paulo Netto Nunes</t>
  </si>
  <si>
    <t>legal.es@liqui.do / snunes@liqui.do</t>
  </si>
  <si>
    <t>LIQUI.DO RENTING S.L.</t>
  </si>
  <si>
    <t>Maria Rosario Teva Villén</t>
  </si>
  <si>
    <t>rtevavillen@gmail.com 
apepideporte@gmail.com</t>
  </si>
  <si>
    <t>ASOCIACIÓN PROFESIONAL ESPAÑOLA DE PERITOS DE LA INDUSTRIA DEL DEPORTE</t>
  </si>
  <si>
    <t>Ihor rubby</t>
  </si>
  <si>
    <t>multiaccionesalliance@gmail.com</t>
  </si>
  <si>
    <t>MULTIACCIONES ALLIANCE SL</t>
  </si>
  <si>
    <t>Yadier Fernández Tamayo</t>
  </si>
  <si>
    <t>hello@mananatour.com</t>
  </si>
  <si>
    <t>Manana Spirit S.L</t>
  </si>
  <si>
    <t>Misael González Rodríguez</t>
  </si>
  <si>
    <t>misaelgr92@gmail.com</t>
  </si>
  <si>
    <t>AgriJover</t>
  </si>
  <si>
    <t>Adrián Domínguez Martín</t>
  </si>
  <si>
    <t>dominguezcerrajeria24h@gmail.com</t>
  </si>
  <si>
    <t>Cerrajería Domínguez</t>
  </si>
  <si>
    <t>David Jimenez Lobato</t>
  </si>
  <si>
    <t>david.jimenez@glovendi.es</t>
  </si>
  <si>
    <t>GLOVENDI CONSULTORES SL</t>
  </si>
  <si>
    <t>Elena Fernandez-Cotarelo Heras</t>
  </si>
  <si>
    <t>elenafcotarelo@gmail.com</t>
  </si>
  <si>
    <t>Carlos Cantos Carrilero</t>
  </si>
  <si>
    <t>info@onlinetraductores.com</t>
  </si>
  <si>
    <t>ONLINE TRADUCTORES SL</t>
  </si>
  <si>
    <t>Tyler Garret Cole</t>
  </si>
  <si>
    <t>tyler@onlyauth.io</t>
  </si>
  <si>
    <t>ONLYAUTH TECHNOLOGIES SL</t>
  </si>
  <si>
    <t>renueva</t>
  </si>
  <si>
    <t>Sonia Coso Encabo</t>
  </si>
  <si>
    <t>sonia.coso@icam.es</t>
  </si>
  <si>
    <t>es posible que lleguen notificaciones a nombre de Juan Rodriguez Rubio</t>
  </si>
  <si>
    <t>Juan José Marín</t>
  </si>
  <si>
    <t>620 57 31 66</t>
  </si>
  <si>
    <t>pepe@tantio.com</t>
  </si>
  <si>
    <t>ARQUITECTURA VANGUARDIA SHIZUKESA SL</t>
  </si>
  <si>
    <t>Juan José Marín Ruiz</t>
  </si>
  <si>
    <t xml:space="preserve">Anual </t>
  </si>
  <si>
    <t xml:space="preserve">Jesus Perez Valdeolivas </t>
  </si>
  <si>
    <t>jesusperezvaldeolivas55@gmail.com</t>
  </si>
  <si>
    <t xml:space="preserve">PLEASURE DOCTOR S.L. </t>
  </si>
  <si>
    <t>Luis Hernández</t>
  </si>
  <si>
    <t>apoyoygestion@apoyoygestion.es</t>
  </si>
  <si>
    <t>APOYO Y GESTIÓN GLOBAL</t>
  </si>
  <si>
    <t>Raúl Alelu Paz</t>
  </si>
  <si>
    <t>alelupaz@gmail.com</t>
  </si>
  <si>
    <t>SELECTIA ANALYTICS SL</t>
  </si>
  <si>
    <t>Ana Clara Fernández</t>
  </si>
  <si>
    <t>administracion@base4sec.com</t>
  </si>
  <si>
    <t>BASE4 Security USA LLC.</t>
  </si>
  <si>
    <t>Luis Alberto Cruz</t>
  </si>
  <si>
    <t>54911 6053 2000</t>
  </si>
  <si>
    <t>Daniela Gimeno Pisano</t>
  </si>
  <si>
    <r>
      <rPr>
        <u/>
        <sz val="12"/>
        <color rgb="FF1155CC"/>
        <rFont val="&quot;Helvetica Neue&quot;, sans-serif"/>
      </rPr>
      <t>admin@ambiviumagency.com</t>
    </r>
  </si>
  <si>
    <t>Marcar Consultoría Digital S.L</t>
  </si>
  <si>
    <t xml:space="preserve">Tomasz Marian Onderski </t>
  </si>
  <si>
    <t>tomasz.onderski@maxgrain.com</t>
  </si>
  <si>
    <t xml:space="preserve">MAXGRAIN SL </t>
  </si>
  <si>
    <t>Daniel Pedraza</t>
  </si>
  <si>
    <t>admon@eibens.com
daniel.pedraza@eibens.com
madrid@eibens.com</t>
  </si>
  <si>
    <t>EIBENS CONSULTING SL</t>
  </si>
  <si>
    <t>Daniel Joaquín Pedraza Nogueira</t>
  </si>
  <si>
    <t>Mikhael Jaime Shamis Mezrahi</t>
  </si>
  <si>
    <t>Mjsm@gpkam.com</t>
  </si>
  <si>
    <t>Stem Cell Bank of Switzerland</t>
  </si>
  <si>
    <t>Ignacio Amer Estrada</t>
  </si>
  <si>
    <t>ignamer@hotmail.es</t>
  </si>
  <si>
    <t>AGENDART (NO USARÁ NOTELIBRO S.L)</t>
  </si>
  <si>
    <t>Gabriel Fernández de la Villa</t>
  </si>
  <si>
    <t>gferna09@gmail.com</t>
  </si>
  <si>
    <t>POCAFINDER</t>
  </si>
  <si>
    <t>Adrian Gepner Hayon</t>
  </si>
  <si>
    <t>cliente@informescoches.com</t>
  </si>
  <si>
    <t>INFORMES COCHES REVISION PRE-COMPRA DE COCHES</t>
  </si>
  <si>
    <t>email personal: adriangepner@gmail.com  LOGO, puesto 7</t>
  </si>
  <si>
    <t>Tomas Rubi Camprubi</t>
  </si>
  <si>
    <t>hola@tachanexperiencias.com</t>
  </si>
  <si>
    <t>TACHÁN REGALOS SL / TACHAN EXPER</t>
  </si>
  <si>
    <t>otro contacto: Nil nil@tachanexperiencias.com LOGO may 25, PUESTO 9</t>
  </si>
  <si>
    <t>Luzmila Garay García</t>
  </si>
  <si>
    <t>lgaray@altiex.es</t>
  </si>
  <si>
    <t>CRESIA CONSULTING (ALTIEX LIFE SL)</t>
  </si>
  <si>
    <t>Manuel Luis Ramos Espinosa</t>
  </si>
  <si>
    <t>yukanote@outlook.es</t>
  </si>
  <si>
    <t>YUKANOTE, S.L.</t>
  </si>
  <si>
    <t>Jose Alberto Marin Fernandez</t>
  </si>
  <si>
    <t>albertom1902@gmail.com</t>
  </si>
  <si>
    <t>Alejandro Martínez Álvarez</t>
  </si>
  <si>
    <t>comercial@maravatrading.com</t>
  </si>
  <si>
    <t>Marava Trading S.L.</t>
  </si>
  <si>
    <t>67716121 (+64)</t>
  </si>
  <si>
    <t>logo dic 24</t>
  </si>
  <si>
    <t>Haresh Punjabi Thakur</t>
  </si>
  <si>
    <t>newlinemadridsl@gmail.com</t>
  </si>
  <si>
    <t>NEW LINE MADRID SL</t>
  </si>
  <si>
    <t>Wladimir José De Araujo Timaure</t>
  </si>
  <si>
    <t>datwlajo@gmail.com</t>
  </si>
  <si>
    <t>DAT SHOP, S. L</t>
  </si>
  <si>
    <t>Laia Rufi Pages</t>
  </si>
  <si>
    <t>europharmsl@gmail.com</t>
  </si>
  <si>
    <t>Europharm S.L.</t>
  </si>
  <si>
    <t>Denitsa Krasimirova Gicheva</t>
  </si>
  <si>
    <t>dm8inversiones@yahoo.com</t>
  </si>
  <si>
    <t>DM 8 INVERSIONES S.L</t>
  </si>
  <si>
    <t>Sarah Belén Olarte Pinzón</t>
  </si>
  <si>
    <t>info.sarahbelen.psicosex@gmail.com</t>
  </si>
  <si>
    <t>Sarah Belén Psicosex S.L.</t>
  </si>
  <si>
    <t>Rubén Valenzuela Márquez</t>
  </si>
  <si>
    <t>rvalenzuelamarquez@gmail.com</t>
  </si>
  <si>
    <t xml:space="preserve">TEKYROOTS S.L. </t>
  </si>
  <si>
    <t>David Lázaro Sampietro</t>
  </si>
  <si>
    <t>gestion@miculacu.com</t>
  </si>
  <si>
    <t>ASOC CULTURAL Y DEPORTIVA MICULACU</t>
  </si>
  <si>
    <t>Amador Mas</t>
  </si>
  <si>
    <t>a.mas@freixanetwellness.com</t>
  </si>
  <si>
    <t>Wellnia BCN</t>
  </si>
  <si>
    <t>Jaime Freixanet Picañol</t>
  </si>
  <si>
    <t>Ismael Martín Benítez</t>
  </si>
  <si>
    <t>ismael@ismaelmartin.com</t>
  </si>
  <si>
    <t>Gestión de Festivales / Selected Films</t>
  </si>
  <si>
    <t xml:space="preserve">       </t>
  </si>
  <si>
    <t>Raul Dario Noguera Castro</t>
  </si>
  <si>
    <t>hola@lanpixel.com</t>
  </si>
  <si>
    <t>Micropixel Solutions SL</t>
  </si>
  <si>
    <t>dario@lanpixel.com</t>
  </si>
  <si>
    <t>Javier Diñeiro Deiros</t>
  </si>
  <si>
    <t>javierdineiro@grupoingeisa.com</t>
  </si>
  <si>
    <t>REVEUR HOME SL</t>
  </si>
  <si>
    <t>ESINAR INGENIERIA Y ARQUITECTURA SL</t>
  </si>
  <si>
    <t>Saeed Shokrnia</t>
  </si>
  <si>
    <t>saeedshokrnia@yahoo.com</t>
  </si>
  <si>
    <t>Faysal Assakale Briguech</t>
  </si>
  <si>
    <t>hola@vatgreentax.com</t>
  </si>
  <si>
    <t>fassakale VAT &amp; GREEN TAX SERVICES S.L.U</t>
  </si>
  <si>
    <t>Susana Cervera Barriga</t>
  </si>
  <si>
    <t xml:space="preserve"> </t>
  </si>
  <si>
    <t>serseo.elcasar@gmail.com</t>
  </si>
  <si>
    <t>SOLUCIONES DIGITALES DOSIT, S.L</t>
  </si>
  <si>
    <t>Nodege Araujo Mesquita</t>
  </si>
  <si>
    <t>nodege@hotmail.com</t>
  </si>
  <si>
    <t>SPRUCEHOLMES SL</t>
  </si>
  <si>
    <t>Rafael Fontes</t>
  </si>
  <si>
    <t>rafa.fontes.munoz@gmail.com</t>
  </si>
  <si>
    <t>CORO DE ARQUITECTOS DE MADRID</t>
  </si>
  <si>
    <t>Julia Pomar Perez</t>
  </si>
  <si>
    <t xml:space="preserve">Wanderson Rodrigues Ferreira </t>
  </si>
  <si>
    <t>info@rotulosweb.com/info@rotulosweb.com.mx</t>
  </si>
  <si>
    <t xml:space="preserve">NEONLIZATE S.L. </t>
  </si>
  <si>
    <t>David Ergas
Jeremyahu Ergas</t>
  </si>
  <si>
    <t>languagemadrid@gmail.com</t>
  </si>
  <si>
    <t>Into Lingua SL</t>
  </si>
  <si>
    <t>David Ergas</t>
  </si>
  <si>
    <t>inversionesofir@gmail.com</t>
  </si>
  <si>
    <t>GLEGOO SL</t>
  </si>
  <si>
    <t>Ángel Asensio Moreno</t>
  </si>
  <si>
    <t>Natalia (nrv@hogarfincas.com)</t>
  </si>
  <si>
    <t>nrv@hogarfincas.com</t>
  </si>
  <si>
    <t>Industriales Integrales Ibersol SL</t>
  </si>
  <si>
    <t>Juan Carlos Sánchez Quesada</t>
  </si>
  <si>
    <t>Francesc Coronas</t>
  </si>
  <si>
    <t>francesc@grupexist.com</t>
  </si>
  <si>
    <t>Exist Estrategies Formatives SLU</t>
  </si>
  <si>
    <t>Juan Carlos Piñeiro Iglesias</t>
  </si>
  <si>
    <t>xan@antlia.eu / adm@antlia.eu</t>
  </si>
  <si>
    <t>ANTLIA, S.L</t>
  </si>
  <si>
    <t>Maria Paz Cabanelas Perez</t>
  </si>
  <si>
    <t>adm@cividade.gal</t>
  </si>
  <si>
    <t>CIVIDADE, S.L.</t>
  </si>
  <si>
    <t>alex@superobotics.com/accounting@superobotics.com</t>
  </si>
  <si>
    <t>SUPER ROBOTICS SL</t>
  </si>
  <si>
    <t>Alex Yoshua Collazo</t>
  </si>
  <si>
    <t>Pedro Delgado Delgado</t>
  </si>
  <si>
    <t>pedrodelgado@elgrupoinformatico.com</t>
  </si>
  <si>
    <t>Pedro Delgado Delgado / GRUPO INFORMATIVO</t>
  </si>
  <si>
    <t>Vanessa Bejarano García</t>
  </si>
  <si>
    <t>bejaranova@gmail.com</t>
  </si>
  <si>
    <t>Daniela Marga</t>
  </si>
  <si>
    <t>daniela.marga@resetmkt.com</t>
  </si>
  <si>
    <t>PRODUCCIONES MARGA S.L.U.</t>
  </si>
  <si>
    <t>Jose Luis Rodriguez Lozano</t>
  </si>
  <si>
    <t>administracion@agenciaformativa.es</t>
  </si>
  <si>
    <t>AGENCIA FORMATIVA IBERICA S.L.</t>
  </si>
  <si>
    <t>Maria Dolores Piqué Moreno</t>
  </si>
  <si>
    <t>mddpiquemoreno22@gmail.com</t>
  </si>
  <si>
    <t>ACROMANTULA DISEÑO DE CALZADO S.L</t>
  </si>
  <si>
    <t>Francisco Javier Ducha Sutil</t>
  </si>
  <si>
    <t>fjducha@gmail.com</t>
  </si>
  <si>
    <t>HashBlock Solutions SL</t>
  </si>
  <si>
    <t>Ricardo Garcia Martinez</t>
  </si>
  <si>
    <t>cyraformacion@gmail.com</t>
  </si>
  <si>
    <t>CYRA FORMACIÓN, S.L.L,</t>
  </si>
  <si>
    <t>Jordi Arribas del Peral</t>
  </si>
  <si>
    <t>jordi@arribascenter.com</t>
  </si>
  <si>
    <t>LEADMEE SL</t>
  </si>
  <si>
    <t>Driss El Rharib Leghrib</t>
  </si>
  <si>
    <t>delrharib@rjben.com</t>
  </si>
  <si>
    <t>RJBEN EUROPEAN GROUP S.L.</t>
  </si>
  <si>
    <t>Pedro Manuel Gómez Delgado</t>
  </si>
  <si>
    <t>g.d.pedro.manuel@gmail.com</t>
  </si>
  <si>
    <t>Guillermo Palacin Gomez</t>
  </si>
  <si>
    <t>guillermo@arcform.xyz</t>
  </si>
  <si>
    <t>ARC FORM SL</t>
  </si>
  <si>
    <t xml:space="preserve">Magencio López </t>
  </si>
  <si>
    <t>jd@asociacionplan18000.org</t>
  </si>
  <si>
    <t>ASOCIACIÓN PLATAFORMA AFECTADOS SUELO PLAN 18000</t>
  </si>
  <si>
    <t xml:space="preserve">Ángeles Toribio Toribio </t>
  </si>
  <si>
    <t>Manuel Menéndez González</t>
  </si>
  <si>
    <t>manuelmenendez@fneurociencias.org</t>
  </si>
  <si>
    <t>FUNDACIÓN DE NEUROCIENCIAS</t>
  </si>
  <si>
    <t>José Antonio Gómez Ramírez</t>
  </si>
  <si>
    <t>info@unihouser.es
gomezr.joseantonio@gmail.com</t>
  </si>
  <si>
    <t xml:space="preserve">UNIHOUSER S.L. </t>
  </si>
  <si>
    <t xml:space="preserve">José Antonio Gómez Ramírez </t>
  </si>
  <si>
    <t>Jorge Gómez Arenas</t>
  </si>
  <si>
    <t>jorge@sindormir.net</t>
  </si>
  <si>
    <t>SIDE CHANNEL SL</t>
  </si>
  <si>
    <t>INGEISA DESARROLLO SL</t>
  </si>
  <si>
    <t>OKSANA TSEIZER</t>
  </si>
  <si>
    <t>oksana-tseizer@tutamail.com</t>
  </si>
  <si>
    <t>Mohammadnavid Norouzi Esfahani</t>
  </si>
  <si>
    <t>navidnorouzi1987@gmail.com</t>
  </si>
  <si>
    <t>PROGRESO BRILLANTE SL</t>
  </si>
  <si>
    <t>Diego Pérez Rubio</t>
  </si>
  <si>
    <t>diegoperezrubio7@gmail.com</t>
  </si>
  <si>
    <t>ESTETICA CAPITAL GROUP SL</t>
  </si>
  <si>
    <t>Saúl Roig Peregrina</t>
  </si>
  <si>
    <t>sasurope@hotmail.com</t>
  </si>
  <si>
    <t>GLOW VENTURES S.L</t>
  </si>
  <si>
    <t>Alfonso Roldán Moré</t>
  </si>
  <si>
    <t>moresmas@gmail.com</t>
  </si>
  <si>
    <t>COMISION DE EDUCACION A DISTANCIA (CODE)</t>
  </si>
  <si>
    <t>Raquel Rodrigo Hernando</t>
  </si>
  <si>
    <t>admin@editabor.com</t>
  </si>
  <si>
    <t>EDITORIAL EDITABOR S. L. U</t>
  </si>
  <si>
    <t>Paula Carmona Rodriguez</t>
  </si>
  <si>
    <t>agestionhumana.info@gmail.com</t>
  </si>
  <si>
    <t>ALIADOS EN GESTIÓN HUMANA, S.L.</t>
  </si>
  <si>
    <t>Débora Guarnieri</t>
  </si>
  <si>
    <t>debora@fotografica.com</t>
  </si>
  <si>
    <t>FOTO RECUERDO IBÉRICA SL - FOTO MEMORIES</t>
  </si>
  <si>
    <t>Jose Ignacio Pedro Cobo Sanz</t>
  </si>
  <si>
    <t>Jesus Luis Calafate Rodriguez (Gema Mata Lucas)</t>
  </si>
  <si>
    <t>info@consultingyserviciosdehosteleria.es</t>
  </si>
  <si>
    <t>CONSULTING Y SERVICIOS DE HOSTELERÍA</t>
  </si>
  <si>
    <t>Jesus Luis Calafate Rodriguez</t>
  </si>
  <si>
    <t>12/07 Jesus Luis Rodriguez solicita cambio de titular. Antes Gema y ahora el. logo enero 25</t>
  </si>
  <si>
    <t>Luis Navarro Ortiz</t>
  </si>
  <si>
    <t>preguntasopgc@gmail.com</t>
  </si>
  <si>
    <t>GRUPO OPG, SL</t>
  </si>
  <si>
    <t xml:space="preserve">Guacimara / Carmen M. De Martín Lopez  </t>
  </si>
  <si>
    <t>admon@intelequia.com</t>
  </si>
  <si>
    <t xml:space="preserve">INTELEQUIA GLOBAL SERVICES S.L </t>
  </si>
  <si>
    <t>Carmen M. de Martín Lopez</t>
  </si>
  <si>
    <t>Massimiliano Marinucci</t>
  </si>
  <si>
    <t>mmarinucci@numinate.com</t>
  </si>
  <si>
    <t>NUMINATE CONSULTING SL</t>
  </si>
  <si>
    <t>Mario Rodríguez Jiménez</t>
  </si>
  <si>
    <t>mariorj1999@gmail.com</t>
  </si>
  <si>
    <t>MRJ ECOMMERCE AND TRADE, SL</t>
  </si>
  <si>
    <t>Tetiana Kuzub</t>
  </si>
  <si>
    <t>piraloton@gmail.com</t>
  </si>
  <si>
    <t>PIRALOTON, SL</t>
  </si>
  <si>
    <t>Luis Vilanova</t>
  </si>
  <si>
    <t>luis@luisvilanova.es</t>
  </si>
  <si>
    <t>IBERICA DE AUTORÍA Y CONSULTORÍA</t>
  </si>
  <si>
    <t xml:space="preserve">administracion@luisvilanova.es </t>
  </si>
  <si>
    <t>Lucas Mirvois Chalita</t>
  </si>
  <si>
    <t>RIZMIO SL</t>
  </si>
  <si>
    <t>Jorge García Galí</t>
  </si>
  <si>
    <t>poncio2@gmail.com</t>
  </si>
  <si>
    <t>SILAS STUDIO CREATIVOS, SL</t>
  </si>
  <si>
    <t>Alma María Martín</t>
  </si>
  <si>
    <t>martinlopezalma@gmail.com</t>
  </si>
  <si>
    <t>David De La Casa Petizco</t>
  </si>
  <si>
    <t>daviddelacasapetizco@gmail.com / info@gs-asesores.es</t>
  </si>
  <si>
    <t>DLCP DECORACIONES DE INTERIOR, SL</t>
  </si>
  <si>
    <t>Constantin Viorel Serban</t>
  </si>
  <si>
    <t>costiserban1977@gmail.com / info@gs-asesores.es</t>
  </si>
  <si>
    <t>COSTI TRABAJOS ESENCIALES, SL</t>
  </si>
  <si>
    <t>Marta</t>
  </si>
  <si>
    <t>gerencia@agserveis.es</t>
  </si>
  <si>
    <r>
      <rPr>
        <sz val="10"/>
        <color rgb="FF000000"/>
        <rFont val="Verdana"/>
      </rPr>
      <t>Monster Collectors SL / Administración y gestión de servicios LM / CUBE 360 /</t>
    </r>
    <r>
      <rPr>
        <b/>
        <sz val="10"/>
        <color rgb="FF000000"/>
        <rFont val="Verdana"/>
      </rPr>
      <t xml:space="preserve"> AGP Servicios Auxiliares</t>
    </r>
  </si>
  <si>
    <t>Antón Navarro Cruz</t>
  </si>
  <si>
    <t>MISMA SOCIEDAD QUE VA CAMBIANDO DE NOMBRE</t>
  </si>
  <si>
    <t>Javier Rufat</t>
  </si>
  <si>
    <t>jrufatlopez@gmail.com</t>
  </si>
  <si>
    <t>Elev8 Management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</si>
  <si>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</si>
  <si>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Jose María Lozano</t>
  </si>
  <si>
    <t xml:space="preserve">josemaria@juggo.es </t>
  </si>
  <si>
    <t>Smart Data Management</t>
  </si>
  <si>
    <t>Irsy Veronica Sánchez</t>
  </si>
  <si>
    <t>info@mexesmarket.com</t>
  </si>
  <si>
    <t>MEXES MARKET, S.L</t>
  </si>
  <si>
    <t>email personal: isrnolimited@gmail.com</t>
  </si>
  <si>
    <t>Héctor Miralles Soler</t>
  </si>
  <si>
    <t>hector.miralles.soler@gmail.com</t>
  </si>
  <si>
    <t>CARDUCCI 2004</t>
  </si>
  <si>
    <t>Hector Miralles Soler</t>
  </si>
  <si>
    <t>Luis Federico Bottini</t>
  </si>
  <si>
    <t>gerenciakielsa@gmail.com</t>
  </si>
  <si>
    <t>Luis Federico Bottini / Keisla SL</t>
  </si>
  <si>
    <t>Fátima Benayad Boulaioun</t>
  </si>
  <si>
    <t>asociacionfare@gmail.com</t>
  </si>
  <si>
    <t>ASOCIACIÓN FARE. SL</t>
  </si>
  <si>
    <t>Manuel Alejandro Martín Vega</t>
  </si>
  <si>
    <t>oficinavirtual@yucros.com / coworking@yucros.com</t>
  </si>
  <si>
    <t>YUCROS DIGITAL SOLUTIONS SL</t>
  </si>
  <si>
    <t>Cambio de administrador, antiguo: Antoni Cobos Dominguez antoni@yucros.com</t>
  </si>
  <si>
    <t>Feio Barga Ricardo Alexandre (Ricardo Braga)</t>
  </si>
  <si>
    <t>datbox@datbox.es / ricardobraga.work@gmail.com</t>
  </si>
  <si>
    <t>DATBOX IMPORT, S</t>
  </si>
  <si>
    <t>Jose Rojas Cáceres</t>
  </si>
  <si>
    <t>josef.rojasc@gmail.com</t>
  </si>
  <si>
    <t>N&amp;J 23 CONSULTING SL</t>
  </si>
  <si>
    <t>Irene Jeanneth Simbaña Suntaxi/Juan Ramon Villoldo</t>
  </si>
  <si>
    <t>665097214/617578433</t>
  </si>
  <si>
    <t>empresakarotto@gmail.com</t>
  </si>
  <si>
    <t>KAROTTO 2</t>
  </si>
  <si>
    <t xml:space="preserve"> Irene Jeanneth / Juan Ramon Villoldo</t>
  </si>
  <si>
    <t>David Perez Falcon</t>
  </si>
  <si>
    <t>david@lyarte.com/ lyartemarketing@gmail.com</t>
  </si>
  <si>
    <t>David Perez Falcon (LYARTE)</t>
  </si>
  <si>
    <t>Elisenda Martínez Moreno</t>
  </si>
  <si>
    <t>secretaria@cancermamametastasico.es</t>
  </si>
  <si>
    <t>ASOCIACIÓN ESPAÑOLA CÁNCER DE MAMA METASTÁSICO</t>
  </si>
  <si>
    <t>Enrique Brey Diaz</t>
  </si>
  <si>
    <t>ebrey@gvseguros.es</t>
  </si>
  <si>
    <t>FONTANA 2000 SL</t>
  </si>
  <si>
    <t>Ángel Eduardo Hernández Trueba</t>
  </si>
  <si>
    <t>angel_h_t@hotmail.com</t>
  </si>
  <si>
    <t>STUDIOS MATTHEOS, S.L.</t>
  </si>
  <si>
    <t>Juan Carlos Guerrero Rodríguez</t>
  </si>
  <si>
    <t>taniayahizamirellaadrian@gmail.com</t>
  </si>
  <si>
    <t>WORK SPACE SPAIN, S.L</t>
  </si>
  <si>
    <t>Enrique Javier Martínez Cerezo</t>
  </si>
  <si>
    <t>soraya@gestores.eu / enrique@cntp.es</t>
  </si>
  <si>
    <t>BETELGEUSE BUSINESS DYNAMICS, S.L</t>
  </si>
  <si>
    <t>Carlos Jiménez Pellitero</t>
  </si>
  <si>
    <t>cagedar@gmail.com</t>
  </si>
  <si>
    <t>CAGEDAE, S.L</t>
  </si>
  <si>
    <t>Elvira Castañon Garcia-Alix</t>
  </si>
  <si>
    <t>elviracastanon@bcnabogados.es</t>
  </si>
  <si>
    <t xml:space="preserve">BCN ABOGADOS SCP / y Cesar Castañon Garcia-Alix </t>
  </si>
  <si>
    <t>Nikita Minakov</t>
  </si>
  <si>
    <t>nikita@minakov.me</t>
  </si>
  <si>
    <t>Mary Sofia Quiñonez Castañeda</t>
  </si>
  <si>
    <r>
      <t>gzaragoza@ceconsultin</t>
    </r>
    <r>
      <rPr>
        <sz val="12"/>
        <color rgb="FF000000"/>
        <rFont val="&quot;Helvetica Neue&quot;, sans-serif"/>
      </rPr>
      <t>g.es</t>
    </r>
  </si>
  <si>
    <t>ALQUILERES CARAMAÑOLA S.L</t>
  </si>
  <si>
    <t>Fernando Chávez Garzón</t>
  </si>
  <si>
    <t>fernandocg1995@hotmail.com</t>
  </si>
  <si>
    <t>Christian Regadera Romero</t>
  </si>
  <si>
    <t>chris.regadera@gmail.com</t>
  </si>
  <si>
    <t>Christian Regadera Romero / 2025- SEGURIDAD Y PROTECCION ELEVEN, S.L.</t>
  </si>
  <si>
    <t>* Contrato a titulo personal, cuando tenga la sociedad cambiar factura y contrato a la SL</t>
  </si>
  <si>
    <t>Javier Cachón Ortiz</t>
  </si>
  <si>
    <t>cachonjavier97@gmail.com</t>
  </si>
  <si>
    <t xml:space="preserve">AMBER HEALTH SOLUTIONS S.L. </t>
  </si>
  <si>
    <t xml:space="preserve">Ignacio Bonasa Alzuría </t>
  </si>
  <si>
    <t xml:space="preserve">hlopez@liderarte.org </t>
  </si>
  <si>
    <t xml:space="preserve">Carlos Velasco Cebrián </t>
  </si>
  <si>
    <t>carlos.velasco@nimastelecom.com</t>
  </si>
  <si>
    <t xml:space="preserve">NIMAS TELECOM SL </t>
  </si>
  <si>
    <t>logo + video SI, PUESTO 6</t>
  </si>
  <si>
    <t xml:space="preserve">Belen Rey Nuñez de Arenas </t>
  </si>
  <si>
    <t>be.rey01@gmail.com</t>
  </si>
  <si>
    <t xml:space="preserve">REHABILITAR. ARQUITECTURA Y EDUCACIÓN. </t>
  </si>
  <si>
    <t xml:space="preserve">Francisco Jesus Brenes </t>
  </si>
  <si>
    <t>fran1791@gmail.com</t>
  </si>
  <si>
    <t xml:space="preserve">TYCHE FORTUNAE </t>
  </si>
  <si>
    <t xml:space="preserve">Costantino Giraldi </t>
  </si>
  <si>
    <t>giraldicostantino@gmail.com</t>
  </si>
  <si>
    <t>Mohamed Belaid</t>
  </si>
  <si>
    <t>belaidmtt@hotmail.com</t>
  </si>
  <si>
    <t>DIRECT METAL ADDITIVE POWDER SOLUTIONS (DMAP)</t>
  </si>
  <si>
    <t>Kahina Messaoudi</t>
  </si>
  <si>
    <t>Juan Carlos Seibane</t>
  </si>
  <si>
    <t>jcseibane@icam.es</t>
  </si>
  <si>
    <t>Irsy Verónica Sanchez Reyes</t>
  </si>
  <si>
    <t>isrnolimited@gmail.com</t>
  </si>
  <si>
    <t>GLOBAL MARKET GROWTH IMLOGEC SL</t>
  </si>
  <si>
    <t>David Pinilla Gonzalez</t>
  </si>
  <si>
    <r>
      <rPr>
        <sz val="10"/>
        <color rgb="FF000000"/>
        <rFont val="Verdana"/>
      </rPr>
      <t xml:space="preserve">davidpinillagonzalez@gmail.com
</t>
    </r>
    <r>
      <rPr>
        <b/>
        <sz val="10"/>
        <color rgb="FF000000"/>
        <rFont val="Verdana"/>
      </rPr>
      <t>david@vivoestudioinmobiliaria.com</t>
    </r>
  </si>
  <si>
    <t xml:space="preserve">VIVO ESTUDIO GESTIÓN INMOBILIARIA S.L. </t>
  </si>
  <si>
    <t>Kristian Miguel Garcia Valcárcel</t>
  </si>
  <si>
    <t>cecilia@plazbot.com / Kristian@plazbot.com</t>
  </si>
  <si>
    <t>SOLUCIONES MAX IA SL</t>
  </si>
  <si>
    <t xml:space="preserve">Federico Pájaro Montalban </t>
  </si>
  <si>
    <t>fede@thelobby.es</t>
  </si>
  <si>
    <t xml:space="preserve">CWTCH ENTERTAINMENT S.L. </t>
  </si>
  <si>
    <t>3 oficinas al precio de 2</t>
  </si>
  <si>
    <t xml:space="preserve">ELLE ENTERTAINMENT S.L. </t>
  </si>
  <si>
    <t xml:space="preserve">MINERVA HEMELS S.L. </t>
  </si>
  <si>
    <t>a</t>
  </si>
  <si>
    <t>Rocio Parrilla Merino</t>
  </si>
  <si>
    <t>albertoj.gonzalezruiz@gmail.com</t>
  </si>
  <si>
    <t>GP TRADEX SL</t>
  </si>
  <si>
    <t xml:space="preserve">Jose Ignacio Llanderas García </t>
  </si>
  <si>
    <t>nllanderas@gmail.com</t>
  </si>
  <si>
    <t>DELAS BETER CONSULTING SL</t>
  </si>
  <si>
    <t>Precio: La segunda de cada par al 50%. Factura a nombre de DELAS</t>
  </si>
  <si>
    <t>CETEBELA SL</t>
  </si>
  <si>
    <t>CUTTING EDGE BARBERSHOP SL</t>
  </si>
  <si>
    <t>LISTEN LINDA SL</t>
  </si>
  <si>
    <t xml:space="preserve">THE FFT GROUP SL </t>
  </si>
  <si>
    <t>MALMA YWC SL</t>
  </si>
  <si>
    <t xml:space="preserve">Sergio de Andres Martín </t>
  </si>
  <si>
    <t>sergideandres@gmail.com / soporte@sergiocripto.com
soyraquelquiros@gmail.com</t>
  </si>
  <si>
    <t xml:space="preserve">SERGIOCRIPTO SL </t>
  </si>
  <si>
    <t>Karina Balakireva</t>
  </si>
  <si>
    <t>balakirewa@gmail.com</t>
  </si>
  <si>
    <t xml:space="preserve">Anet Pereda </t>
  </si>
  <si>
    <t>anetpereda@sistemasycopiadoras.com</t>
  </si>
  <si>
    <t>SISTEMAS Y COPIADORAS DE TOLEDO SL</t>
  </si>
  <si>
    <t xml:space="preserve">José Rafael Porras Gijón </t>
  </si>
  <si>
    <t xml:space="preserve">Daniela Candeloro </t>
  </si>
  <si>
    <t>asistencia@lcqds.es</t>
  </si>
  <si>
    <t>EQUANUM SLU / ¡LA COLMENA QUE DICE SÍ!</t>
  </si>
  <si>
    <t>Contacto modificado 14/04/2024 . Daniela Candeloro - 605562649</t>
  </si>
  <si>
    <t>jmilara@ceconsulting.es</t>
  </si>
  <si>
    <t>ASOCIACION NACIONAL DE CARPAS Y DE INST. TEMPORALES (ASPEC)</t>
  </si>
  <si>
    <t xml:space="preserve">Eduardo Luis Martin Robba </t>
  </si>
  <si>
    <t>Miguel Ángel Curto Cuesta</t>
  </si>
  <si>
    <t>info@reparacion24.es</t>
  </si>
  <si>
    <t>PROMANTEC / REPARACIÓN 24 / CLAS PUERTAS AUTOMÁTICAS</t>
  </si>
  <si>
    <t xml:space="preserve">Laura Aradilla Marín </t>
  </si>
  <si>
    <t>4030laura@gmail.com</t>
  </si>
  <si>
    <t xml:space="preserve">ABOGADOS Y AUDITORES NOVA CURIA SL </t>
  </si>
  <si>
    <t>Mariano Carceller Lopez</t>
  </si>
  <si>
    <t>mariano@solarxquare.com</t>
  </si>
  <si>
    <t xml:space="preserve">SOLARXQUARE FAST S.L. </t>
  </si>
  <si>
    <t>Adoración Hidalgo Núñez</t>
  </si>
  <si>
    <t>dhidalgo@dsmcargo.com</t>
  </si>
  <si>
    <t xml:space="preserve">DSM CARGO SL
</t>
  </si>
  <si>
    <t>Contacto: Yolanda / 641875433 / admin@dsmcargo.com</t>
  </si>
  <si>
    <t>Soussan Sanayei</t>
  </si>
  <si>
    <t>ignaciogomez@dikeabogados.es</t>
  </si>
  <si>
    <t>EXCURSIONES DARIUS S.L.</t>
  </si>
  <si>
    <t>Stan Van Eyk</t>
  </si>
  <si>
    <t>31 655461351</t>
  </si>
  <si>
    <t>juan@social-army.io</t>
  </si>
  <si>
    <t>SOCIAL ARMY SRL</t>
  </si>
  <si>
    <t>Stan van Eyk</t>
  </si>
  <si>
    <t>stan@social-army.io</t>
  </si>
  <si>
    <t>Angel Eduardo Perdomo Araujo</t>
  </si>
  <si>
    <t>angeleperdomoa@outlook.es</t>
  </si>
  <si>
    <t>Isabelle Burnet</t>
  </si>
  <si>
    <t>isabelle.brunet@amiad.com</t>
  </si>
  <si>
    <t>Amiad</t>
  </si>
  <si>
    <t>Keidar Grossman</t>
  </si>
  <si>
    <t>Jose Perez</t>
  </si>
  <si>
    <t>jose.perez@rogarnfels.com</t>
  </si>
  <si>
    <t>ROGARNFELS SLU</t>
  </si>
  <si>
    <t>Javier Pedraza Torres</t>
  </si>
  <si>
    <t>info@greenglobe.es</t>
  </si>
  <si>
    <t>GREEN GLOBE SyPA SL</t>
  </si>
  <si>
    <t>Tomás</t>
  </si>
  <si>
    <t>666 518 544</t>
  </si>
  <si>
    <t>thmazon@gmail.com
jmilara@ceconsulting.es 
Eva, directora financiera:obras@nunvelaobras.es</t>
  </si>
  <si>
    <t>SINDO THOMAS CAPITA 23, S.L.</t>
  </si>
  <si>
    <t>Ana-Iris Caballero Barba</t>
  </si>
  <si>
    <t>Daniel Quijada</t>
  </si>
  <si>
    <t>dqr@quijada.es</t>
  </si>
  <si>
    <t>CMG CLEANTECH</t>
  </si>
  <si>
    <t>Beltrán Martín-Prat</t>
  </si>
  <si>
    <t>beltranmp@gmail.com</t>
  </si>
  <si>
    <t>NOZARUS MC, SL</t>
  </si>
  <si>
    <t>Enma</t>
  </si>
  <si>
    <t>carmelosantillan@csrconsulting.mx
emma@csrconsulting.mx</t>
  </si>
  <si>
    <t>CSR CONSULTING</t>
  </si>
  <si>
    <t>Carmelo Santillán Ramos</t>
  </si>
  <si>
    <t>52 8186836601</t>
  </si>
  <si>
    <t>Gracia Maria Martín-Luengo Molero</t>
  </si>
  <si>
    <t>luengohomedreams@gmail.com</t>
  </si>
  <si>
    <t>LUENGO HOME DREAMS S.L.</t>
  </si>
  <si>
    <t>Vanesa Intriago García Consuegra</t>
  </si>
  <si>
    <t>info@aseedar-td.org</t>
  </si>
  <si>
    <t>ASOCIACIÓN ESPAÑOLA DE ENFERMERÍA DE ANESTESIA, REAN Y TERAP. DOLOR</t>
  </si>
  <si>
    <t>Juan Manuel Zamora Pérez</t>
  </si>
  <si>
    <t>jmzamora@happytelc.net</t>
  </si>
  <si>
    <t>EIGHT INNOVATION TECHNOLOGY, S.L</t>
  </si>
  <si>
    <t>Jose Antonio Barnes</t>
  </si>
  <si>
    <t>barnes.joseantonio@gmail.com</t>
  </si>
  <si>
    <t>CONSULTING PROFESIONAL AD HOC, SL</t>
  </si>
  <si>
    <t>Victoria Jose Pardos Benito</t>
  </si>
  <si>
    <t>Victoria:  biznaga2613@gmail.com</t>
  </si>
  <si>
    <t>Myriam Rueda Zabalegui</t>
  </si>
  <si>
    <t>myriamtdf@hotmail.com</t>
  </si>
  <si>
    <t>(lexorient)</t>
  </si>
  <si>
    <t>SI, PUESTO 5</t>
  </si>
  <si>
    <t>James Christopher Glancy</t>
  </si>
  <si>
    <t>cristina@candosa.com</t>
  </si>
  <si>
    <t>CANDOSA ESP S.L</t>
  </si>
  <si>
    <t>Henrietta Kása</t>
  </si>
  <si>
    <t>henrietta.kasa@hotmail.com</t>
  </si>
  <si>
    <t>Daniel Llamas Ruiz</t>
  </si>
  <si>
    <t>fvelasco@oicteam.com</t>
  </si>
  <si>
    <t>OPEN INNOVATION COMMUNITY S.L</t>
  </si>
  <si>
    <t>Francisco Vicente D'Alessandro</t>
  </si>
  <si>
    <t>f.dalessandro@coninversion.com / f.dalessandrovi@gmail.com</t>
  </si>
  <si>
    <t>ConInversión</t>
  </si>
  <si>
    <t>Laura Yanina Rosenfeld</t>
  </si>
  <si>
    <t>laura@rofriday.com</t>
  </si>
  <si>
    <t>ROFRIDAY SL</t>
  </si>
  <si>
    <t>Rubén Serrano Blanco</t>
  </si>
  <si>
    <t>serrano.blanco.ruben@hotmail.com</t>
  </si>
  <si>
    <t>Olesia Bob</t>
  </si>
  <si>
    <t>madrid.digital.ua@gmail.com</t>
  </si>
  <si>
    <t>MADRID DIGITAL NETWORK, SL</t>
  </si>
  <si>
    <t>Mechakou Mohamed</t>
  </si>
  <si>
    <t>Djybril69350@outlook.fr</t>
  </si>
  <si>
    <t>THERMO VERDE ENERGÍA. SL</t>
  </si>
  <si>
    <t>Antonio Ruiz Gonzalez</t>
  </si>
  <si>
    <t>antonio@avanpyme.com</t>
  </si>
  <si>
    <t>AVANPYME S.L</t>
  </si>
  <si>
    <t>Anna Ruth Connelly</t>
  </si>
  <si>
    <t>annaconnellycontact@gmail.com</t>
  </si>
  <si>
    <t>Diana Jimena Gómez Ariza</t>
  </si>
  <si>
    <t>dianagomez@lareailg.com</t>
  </si>
  <si>
    <t>LISIT CONSULTORES, S.L</t>
  </si>
  <si>
    <t>Alejandro Ferrer Fernández</t>
  </si>
  <si>
    <t>pokeplaneteam@gmail.com</t>
  </si>
  <si>
    <t>PLANET COLLECTORS, S.L. (Marca: POKE PLANET)</t>
  </si>
  <si>
    <t xml:space="preserve">Rafael Álvarez Gómez </t>
  </si>
  <si>
    <t xml:space="preserve">explotsanrafael@movistar.es </t>
  </si>
  <si>
    <t xml:space="preserve">EXPLOTACIONES AGRICOLAS SAN RAFAEL SL </t>
  </si>
  <si>
    <t>Mónica Asenjo Casares</t>
  </si>
  <si>
    <t>m.asenjo16@gmail.com</t>
  </si>
  <si>
    <t>ELORATRAVEL SL nombre comercial: VIRAYA TRAVEL</t>
  </si>
  <si>
    <t>LOGO/ PUESTO 8</t>
  </si>
  <si>
    <t>Alejandro Ortíz Mondero</t>
  </si>
  <si>
    <t>alex@moabits.com</t>
  </si>
  <si>
    <t>Moabits SL</t>
  </si>
  <si>
    <t>Mario González Hernández</t>
  </si>
  <si>
    <t>mariogonzalez@tantrumcbd.es</t>
  </si>
  <si>
    <t>TANTRUM CBD</t>
  </si>
  <si>
    <t>Ignacio Soriano</t>
  </si>
  <si>
    <t>ignacio.soriano@redeals.es</t>
  </si>
  <si>
    <t>REDEALS BROKERS SL</t>
  </si>
  <si>
    <t xml:space="preserve">Jorge Jose María Antón Jornet </t>
  </si>
  <si>
    <t>gerencia@virtualeduca.org</t>
  </si>
  <si>
    <t xml:space="preserve">ASOCIACIÓN DE EDUCACIÓN Y FORMACIÓN NO PRESENCIAL VIRTUAL EDUCA </t>
  </si>
  <si>
    <t>Yolanda Pecharroman</t>
  </si>
  <si>
    <t>yolanda.beccaria@gmail.com,</t>
  </si>
  <si>
    <t>Asociación Beccaria</t>
  </si>
  <si>
    <t>Jose Ignacio Santamaria Arcos</t>
  </si>
  <si>
    <t xml:space="preserve">correo@ignaciosantamaria.com </t>
  </si>
  <si>
    <t>MADRITEC INGENIERIA SL</t>
  </si>
  <si>
    <t xml:space="preserve">Carlos López Gonzalez </t>
  </si>
  <si>
    <t>carlos@eldiariodemadrid.es</t>
  </si>
  <si>
    <t xml:space="preserve">EL DIARIO DE MADRID S.L. </t>
  </si>
  <si>
    <t xml:space="preserve">Carlos López González </t>
  </si>
  <si>
    <t>Lydia</t>
  </si>
  <si>
    <t>administracion@artesanosgarnata.com</t>
  </si>
  <si>
    <t xml:space="preserve">GARNATA ALIMENTACIÓN S.L. </t>
  </si>
  <si>
    <t xml:space="preserve">Juan Bautista Porras </t>
  </si>
  <si>
    <t>Guillermo Escolar Martín</t>
  </si>
  <si>
    <t>guillermo@guillermoescolareditor.com</t>
  </si>
  <si>
    <t>GUILLERMO ESCOLAR EDITOR SL</t>
  </si>
  <si>
    <t>GUILLERMO-ESCOLAR LIBRERIAS S.L</t>
  </si>
  <si>
    <t>Raul Adrián Blázquez León</t>
  </si>
  <si>
    <t>info@hackjourney.com</t>
  </si>
  <si>
    <t>HACKJOURNEY SOLUCIONES SL,</t>
  </si>
  <si>
    <t>email personal: ablazleon@gmail.com</t>
  </si>
  <si>
    <t>Alejandro Peñalver Mauri</t>
  </si>
  <si>
    <t>alejandro.penalver@yahoo.com</t>
  </si>
  <si>
    <t>SPIN &amp; TRADE, SL</t>
  </si>
  <si>
    <t>44 7761981907</t>
  </si>
  <si>
    <t>email personal: alejandropmauri@gmail.com</t>
  </si>
  <si>
    <t>Hong Chen Jin (margarita)</t>
  </si>
  <si>
    <t>chen.spain@icloud.com</t>
  </si>
  <si>
    <t>CHINA SPAIN INNOVENTURES SL</t>
  </si>
  <si>
    <t>Hong Chen Jin</t>
  </si>
  <si>
    <t>Christian Domínguez González</t>
  </si>
  <si>
    <t>hipotecaslamancha@gmail.com</t>
  </si>
  <si>
    <t>HIPOTECAS LA MANCHA S.L</t>
  </si>
  <si>
    <t>email personal: cdg16987@gmail.com</t>
  </si>
  <si>
    <t>Anna Romeu Sans</t>
  </si>
  <si>
    <t>aromeu@alanait.com</t>
  </si>
  <si>
    <t>ALANA IT DIGITAL SL</t>
  </si>
  <si>
    <t>Beatriz Martin</t>
  </si>
  <si>
    <t>beatriz.martin@nukraken.com</t>
  </si>
  <si>
    <t>NU KRAKEN S.L</t>
  </si>
  <si>
    <t>Silvino José Antuña Presa</t>
  </si>
  <si>
    <t>email personal: silvino.presa@nukraken.com</t>
  </si>
  <si>
    <t>Fernán Archilla Romera</t>
  </si>
  <si>
    <t>fer311278@gmail.com</t>
  </si>
  <si>
    <t>VILLANZOS SL / GOCALL MANAGER SL</t>
  </si>
  <si>
    <t>email personal: ferran@glovesl.com (factura: villanzos)</t>
  </si>
  <si>
    <t>Maria Carbajo Farto</t>
  </si>
  <si>
    <t>mariacarbajo@despacho-fiscal.com</t>
  </si>
  <si>
    <t>DESPACHO FISCAL CARBAJO SL</t>
  </si>
  <si>
    <t>Jose Antonio Solano Pizzato</t>
  </si>
  <si>
    <t>manager@ticketes.com</t>
  </si>
  <si>
    <t>TICKETES EUROPE SERVIC S.L</t>
  </si>
  <si>
    <t xml:space="preserve">email personal: josea.solanop@gmail.com </t>
  </si>
  <si>
    <t>Isabel</t>
  </si>
  <si>
    <t>cerealesyharinaslamancha@gmail.com</t>
  </si>
  <si>
    <t>CEREALES Y HARINAS LA MANCHA S.L.</t>
  </si>
  <si>
    <t>Ginés Parra Pintor</t>
  </si>
  <si>
    <t>Pablo Sanchez Martinez</t>
  </si>
  <si>
    <t>pablosnmt@gmail.com</t>
  </si>
  <si>
    <t>INGENIA TALENT CONSULTING, S.L.</t>
  </si>
  <si>
    <t>Sara Trabulsi Brotons</t>
  </si>
  <si>
    <t>621364283 /+447728596143</t>
  </si>
  <si>
    <t>brotonssara@gmail.com</t>
  </si>
  <si>
    <t>NUTRIBLESS SL</t>
  </si>
  <si>
    <t>Raminta Sirvydaite</t>
  </si>
  <si>
    <t>ramintapo1@gmail.com</t>
  </si>
  <si>
    <t>RAMPROART SL</t>
  </si>
  <si>
    <t>Almudena Casanova</t>
  </si>
  <si>
    <t>almusolar@hotmail.com</t>
  </si>
  <si>
    <t>ALMUSOLAR 2005 SL</t>
  </si>
  <si>
    <t>María del Carmen San Martín</t>
  </si>
  <si>
    <t>Alessio Lucci</t>
  </si>
  <si>
    <t>info@mexpadel.com</t>
  </si>
  <si>
    <t>AFY SPORT SL</t>
  </si>
  <si>
    <t>antiguo: B&amp;S Solutions Company</t>
  </si>
  <si>
    <t>Teresa / Leandro Balibrea</t>
  </si>
  <si>
    <t>soporte@ecodemy.es</t>
  </si>
  <si>
    <t>Ecodemy Training SL</t>
  </si>
  <si>
    <t>Leandro Balibrea García</t>
  </si>
  <si>
    <t>Ollear Mena López</t>
  </si>
  <si>
    <t>socioprofesional@gmail.com</t>
  </si>
  <si>
    <t xml:space="preserve">ELITEDATA S.L. </t>
  </si>
  <si>
    <t>Victoria</t>
  </si>
  <si>
    <t>victoria@nicodan.com / alberto@cenalmor.com</t>
  </si>
  <si>
    <t xml:space="preserve">Nicodan Investments </t>
  </si>
  <si>
    <t>Alberto Cenalmor</t>
  </si>
  <si>
    <t>Cristian Carlos Cózar Cózar</t>
  </si>
  <si>
    <t>hola@branode.com</t>
  </si>
  <si>
    <t>Marca: Branode</t>
  </si>
  <si>
    <t>Maria Carolina de Lima e Costa</t>
  </si>
  <si>
    <t>admin@electronic-travel-authority.com</t>
  </si>
  <si>
    <t>ELECTRONIC TRAVEL AUTHORITY, S.L</t>
  </si>
  <si>
    <t>David Anguita Fernández</t>
  </si>
  <si>
    <t>info@tapiocahub.com / david@tapiocahub.com</t>
  </si>
  <si>
    <t>TAPIOCAHUB, S.L</t>
  </si>
  <si>
    <t>Luis Rusconi</t>
  </si>
  <si>
    <t>luis@lineofvalue.com</t>
  </si>
  <si>
    <t>Javier Ignacio Vivas</t>
  </si>
  <si>
    <t>email personal: ignaciovivas@me.com</t>
  </si>
  <si>
    <t>Jorge Benítez Zunzunegui</t>
  </si>
  <si>
    <t>jorgebz01@yahoo.es</t>
  </si>
  <si>
    <t>Fátima Valero Sancho</t>
  </si>
  <si>
    <t>fatima.valero@infinitasmentes.com
paula.valero@infinitasmentes.com
fvalerosancho@infinitasmentes.com</t>
  </si>
  <si>
    <t>PLATAFORMA INFINITAS MENTES FORMACIÓN Y APOYO SL</t>
  </si>
  <si>
    <t>Julián Domínguez</t>
  </si>
  <si>
    <t>julian.dominguez@kobensport.com</t>
  </si>
  <si>
    <t>JJ DOMÍNGUEZ-IGUAL SPORT SL / KOBEN SPORT</t>
  </si>
  <si>
    <t>Fabrizio Polin</t>
  </si>
  <si>
    <t>f.polini@amc-consulting.es</t>
  </si>
  <si>
    <t>AXTER HR CONSULTING, S.L</t>
  </si>
  <si>
    <t>Fabrizio Polini</t>
  </si>
  <si>
    <t>Angel Abelaira Sanchez</t>
  </si>
  <si>
    <t>angel@inmediatabogados.com</t>
  </si>
  <si>
    <t>GRUPO INMEDIATA ASOCIADOS 2001 SL</t>
  </si>
  <si>
    <t xml:space="preserve">David Cartes Sanchez </t>
  </si>
  <si>
    <t>administracion@asesoriacartes.com</t>
  </si>
  <si>
    <t>THE CLUB OF 5 PROPERTIES SL</t>
  </si>
  <si>
    <t>Jaime Ministral Gozalbo</t>
  </si>
  <si>
    <t>jministral@hotmail.com</t>
  </si>
  <si>
    <t>Centre d'Estudis Pare M. Peix</t>
  </si>
  <si>
    <t xml:space="preserve">Manuel Gonzalez Hernandez </t>
  </si>
  <si>
    <t>hola@aceiteysal.es</t>
  </si>
  <si>
    <t>A&amp;S SNACKCRAFTERS S.L. /aceite y sal</t>
  </si>
  <si>
    <t>otro numero: 618978446 // llama el 06/05, dice que realiza el pago hoy</t>
  </si>
  <si>
    <t>Clara Durán González</t>
  </si>
  <si>
    <t>hola@claraduran.com</t>
  </si>
  <si>
    <t>Luis Torres del Castillo</t>
  </si>
  <si>
    <t>huertalista.comercial@gmail.com</t>
  </si>
  <si>
    <t>HUERTALISTA SL</t>
  </si>
  <si>
    <t>email personal: ltorrescf@gmail.com</t>
  </si>
  <si>
    <t>Rubén Beltrán García</t>
  </si>
  <si>
    <t>ruben@rbgsolutions.es</t>
  </si>
  <si>
    <t>RBG SOLUTIONS S.L.U.</t>
  </si>
  <si>
    <t>Simón Crespo Rosario</t>
  </si>
  <si>
    <t>mystra23@gmail.com</t>
  </si>
  <si>
    <t>PLATAFORMA DE GESTIÓN Y PUBLICIDAD, SL</t>
  </si>
  <si>
    <t>Vanesa Alejadra Czerniawsk</t>
  </si>
  <si>
    <t>vanesa.czerniawski@gmail.com</t>
  </si>
  <si>
    <t>Ramon Fernandez-Villarjubin Muro De Zaro</t>
  </si>
  <si>
    <t>topflyseeds@gmail.com</t>
  </si>
  <si>
    <t>MULTISERVICIOS NICORAM SL / TOP FLY SEEDS</t>
  </si>
  <si>
    <t>Sobrino: Nicolas 603136303</t>
  </si>
  <si>
    <t>Cesar David Sosa Perez</t>
  </si>
  <si>
    <t>cesar.sosa@andrea-lab.com</t>
  </si>
  <si>
    <t>ANDREA LAB, S.L.</t>
  </si>
  <si>
    <t>Io Ariana Lopez del Amo Gonzalez</t>
  </si>
  <si>
    <t>arianalopezdelamo@gmail.com</t>
  </si>
  <si>
    <t>PAWANDA LAB SL</t>
  </si>
  <si>
    <t xml:space="preserve">María Lourdes Gómez París </t>
  </si>
  <si>
    <t>diglomamarketing@hotmail.com</t>
  </si>
  <si>
    <t xml:space="preserve">DIGLOMA MARKETING S.L. </t>
  </si>
  <si>
    <t xml:space="preserve">Jorge Villalón Rodriguez </t>
  </si>
  <si>
    <t>info@fincasvillalon.com</t>
  </si>
  <si>
    <t>Fincas Villalon</t>
  </si>
  <si>
    <t xml:space="preserve">Lilian Fernandez </t>
  </si>
  <si>
    <t xml:space="preserve">carmen.herrero.suarez@uva.es </t>
  </si>
  <si>
    <t xml:space="preserve">ASSOCIACAO IUS OMNIBUS </t>
  </si>
  <si>
    <t xml:space="preserve">Carmen Adela Herrero Suarez </t>
  </si>
  <si>
    <t>Agniezsca</t>
  </si>
  <si>
    <t>sales@babytop.online</t>
  </si>
  <si>
    <t>EBBING EXPORT SL</t>
  </si>
  <si>
    <t>Marta Ginés</t>
  </si>
  <si>
    <t>Jesus Santín Indalecio</t>
  </si>
  <si>
    <t>jesus.santin@bluetransit.eu</t>
  </si>
  <si>
    <t>BLUE VISIBILITY TECH SL</t>
  </si>
  <si>
    <t>Manuel Viña</t>
  </si>
  <si>
    <t>Administracion@pis-pas-inmobiliaria.com / Manuelvina@pis-pas-inmobiliaria.com</t>
  </si>
  <si>
    <t>TEAMMMPROJECTSUNLIMITED SL</t>
  </si>
  <si>
    <t>Jose Manuel González Linares</t>
  </si>
  <si>
    <t>jose.gerencia@trebolsolar.com</t>
  </si>
  <si>
    <t>ECOSOLAR TECHNOLOGY SOLUTIONS SL / TREBOLSOLAR</t>
  </si>
  <si>
    <t>Javier Manuel Fernandez Munera</t>
  </si>
  <si>
    <t>javiermfm@gmail.com</t>
  </si>
  <si>
    <t>HUGGING DREAMS S.L.</t>
  </si>
  <si>
    <t xml:space="preserve">Gracia María Martín-Luengo Molero </t>
  </si>
  <si>
    <t>info@mlmconstrucciones.com</t>
  </si>
  <si>
    <t xml:space="preserve">CONSTRUCCIONES INTEGRALES DEL CENTRO MLM S.L. </t>
  </si>
  <si>
    <t>Gracia María Martín-Luengo Molero</t>
  </si>
  <si>
    <t>otro contacto para notificaciones: Felix 687 53 90 20</t>
  </si>
  <si>
    <t>Leonid Khoroshko</t>
  </si>
  <si>
    <t>+353864061938</t>
  </si>
  <si>
    <t>leonid@lerio.io</t>
  </si>
  <si>
    <t>LERIO SL</t>
  </si>
  <si>
    <t xml:space="preserve">Pedro Paredes Calderon </t>
  </si>
  <si>
    <t>sistemasconplaca@hotmail.com</t>
  </si>
  <si>
    <t>SISTEMAS CONSTRUCTIVOS CON PLACA S.L.</t>
  </si>
  <si>
    <t>Juan Ignacio Brea</t>
  </si>
  <si>
    <t>ibrea@nortrauma.es</t>
  </si>
  <si>
    <t>Nortrauma</t>
  </si>
  <si>
    <t>Ignacio Suárez</t>
  </si>
  <si>
    <t>Medika IBA SL</t>
  </si>
  <si>
    <t>Iván Brea Pastor</t>
  </si>
  <si>
    <t xml:space="preserve">Angel-León Diaz Balmori </t>
  </si>
  <si>
    <t>milites@telefonica.net</t>
  </si>
  <si>
    <t>ASOCIACIÓN DE MILITARES ESPAÑOLES (AME)</t>
  </si>
  <si>
    <t>allges2023@gmail.com</t>
  </si>
  <si>
    <t>ALLGES BUSINESS CONSULTING AND MNGEMT</t>
  </si>
  <si>
    <t>Daniel Ruiz Carmuega</t>
  </si>
  <si>
    <t>administracion@drugogames.com</t>
  </si>
  <si>
    <t>DRUGOGAMES, S.L</t>
  </si>
  <si>
    <t>Ana Cristina Alonso Jiménez de Cisneros</t>
  </si>
  <si>
    <t>legal@alonsoycisneros.com</t>
  </si>
  <si>
    <t>A&amp;C ALONSO Y CISNEROS ABOADOS</t>
  </si>
  <si>
    <t>LOGO + PUESTO 10</t>
  </si>
  <si>
    <t>Jacker Ives Alfaro Antonio</t>
  </si>
  <si>
    <t>hola@bonavita.es</t>
  </si>
  <si>
    <t>BONAVITA</t>
  </si>
  <si>
    <t>Isaac Madrigal Fernández</t>
  </si>
  <si>
    <t>isaacmad.freelance@gmail.com</t>
  </si>
  <si>
    <t>Katherine Dolorier Del Aguila</t>
  </si>
  <si>
    <t>kdolorier@gmail.com</t>
  </si>
  <si>
    <t>Jose / Beatriz Fernández Mayo</t>
  </si>
  <si>
    <t>agrocarsolucionessl@gmail.com</t>
  </si>
  <si>
    <t>AGROCAR SOLUCIONES SL</t>
  </si>
  <si>
    <t>Beatriz Fernández Mayo</t>
  </si>
  <si>
    <t>Alberto Perote Hernández</t>
  </si>
  <si>
    <t>albertoperote@hotmail.com</t>
  </si>
  <si>
    <t>INNOVALINK PROJECTS SL</t>
  </si>
  <si>
    <t>Rafael Espinar Carles</t>
  </si>
  <si>
    <t>rafaespinarcarles@gmail.com</t>
  </si>
  <si>
    <t>BALNEO MATERIALES S.L.</t>
  </si>
  <si>
    <t>Leopoldo Luis Ardura Gancedo</t>
  </si>
  <si>
    <t>alcala90ofi@gmail.com,</t>
  </si>
  <si>
    <t>SARITA BEACH, S.L</t>
  </si>
  <si>
    <t>Francisco Jose Dias Ramos</t>
  </si>
  <si>
    <t>351937968494 / 682078996</t>
  </si>
  <si>
    <t>electrónico 2025flashexpress@gmail.com / contabilidad@gdscourrier.com</t>
  </si>
  <si>
    <t>351 937 968 494 / 682078996</t>
  </si>
  <si>
    <t>contacto: jaqueline 682078996</t>
  </si>
  <si>
    <t>Henrique Manuel Couto Martins De Castro</t>
  </si>
  <si>
    <t>351913237505 / 682078996</t>
  </si>
  <si>
    <t>hmcmcastro@hotmail.com/contabilidad@gdscourrier.com</t>
  </si>
  <si>
    <t>León Vázquez Bermúdez</t>
  </si>
  <si>
    <t>ajgturmadrid@ajgturmadrid.com</t>
  </si>
  <si>
    <t>ASOCIACIÓN JÓVENES GUÍAS DE TURISMO DE MADRID (AJG TURMADRID)</t>
  </si>
  <si>
    <t>email personal leon: leon.vazber@gmail.com</t>
  </si>
  <si>
    <t>Sergio Vaquero Solano</t>
  </si>
  <si>
    <t>ventas@edicionesprimigenio.com</t>
  </si>
  <si>
    <t>Sergio Vaquero Solano / PRIMIGENIO</t>
  </si>
  <si>
    <t>nombre de contacto: nancy</t>
  </si>
  <si>
    <t>Martín Renato Volante Negueruela</t>
  </si>
  <si>
    <t>mvolante@gmail.com</t>
  </si>
  <si>
    <t>Jesús Roldan Martínez</t>
  </si>
  <si>
    <t>contacto@blogger3cero.com</t>
  </si>
  <si>
    <t>CONVIERTE AGENCY ESTRATEGIAS DE ALTO IMPACTO, SL / CONVIERTE AG</t>
  </si>
  <si>
    <t>email personal: jroldan@blogger3cero.com</t>
  </si>
  <si>
    <t>Marta del Olmo Díaz</t>
  </si>
  <si>
    <t>contacto@minutparasol.com</t>
  </si>
  <si>
    <t>MINUT PARASOL</t>
  </si>
  <si>
    <t>email personal: marta.delolmo@telefonica.net. * cambiar factura a 9 de junio</t>
  </si>
  <si>
    <t>Alfonso Alcalde García</t>
  </si>
  <si>
    <t>a.alcalde@hotmail.es</t>
  </si>
  <si>
    <t>MAD FORMACIÓN</t>
  </si>
  <si>
    <t>* pendiente cambiar factura a empresa cuando la haya constituido</t>
  </si>
  <si>
    <t>Ana Isabel Pablo Organista</t>
  </si>
  <si>
    <t>pabelarqcons@outlook.es</t>
  </si>
  <si>
    <t>ABEL ARQUITECTURA Y CONSULTORIA SL</t>
  </si>
  <si>
    <t>email personal: anaispablo@hotmail.es</t>
  </si>
  <si>
    <t>Roberto Rubio Castro</t>
  </si>
  <si>
    <t>roberrubio88@gmail.com</t>
  </si>
  <si>
    <t>JUMAFA PARTNERS, SL</t>
  </si>
  <si>
    <t>Felix Parral Sanchez</t>
  </si>
  <si>
    <t>felixps@feldiria.com</t>
  </si>
  <si>
    <t>FELDIRIA ID, S.L.U</t>
  </si>
  <si>
    <t>email personal: personal.elliptic951@passmail.com</t>
  </si>
  <si>
    <t>Claudia Andrea Makino Che</t>
  </si>
  <si>
    <t>madridinstalaciones3@gmail.com</t>
  </si>
  <si>
    <t>TANIT SERVICIOS INTEGRALES SL</t>
  </si>
  <si>
    <t>Davier José Guerra Suárez</t>
  </si>
  <si>
    <t>florenzabloom@gmail.com</t>
  </si>
  <si>
    <t>FLORENZA BLOOM, SL</t>
  </si>
  <si>
    <t>email personal: guerradavier38@gmail.com</t>
  </si>
  <si>
    <t>James Howard Bruce</t>
  </si>
  <si>
    <t>james@linguastudios.com</t>
  </si>
  <si>
    <t>LS GLOBAL COMMS, S.L</t>
  </si>
  <si>
    <t>Javier Grávalos Moreno</t>
  </si>
  <si>
    <t>javier.gravalos@insightgravity.com</t>
  </si>
  <si>
    <t>INSIGHT GRAVITY LTD</t>
  </si>
  <si>
    <t>Raquel San Martín Gil</t>
  </si>
  <si>
    <t>raquel@lasonrisademariaoficial.es/raquelsanmartingil@yahoo.es</t>
  </si>
  <si>
    <t>LA SONRISA DE MARÍA</t>
  </si>
  <si>
    <t>Juan Caamaño Mulas</t>
  </si>
  <si>
    <t xml:space="preserve">jmilara@ceconsulting.es </t>
  </si>
  <si>
    <t>Juan Carlos Román Álvarez</t>
  </si>
  <si>
    <t>manager@samvetedistribuciones.com</t>
  </si>
  <si>
    <t>DISTRIBUCIONES SAMVETE / MEDALAB RESEARCH</t>
  </si>
  <si>
    <t>Juan Carlos Román</t>
  </si>
  <si>
    <t>Jose Javier Moreno Huerga</t>
  </si>
  <si>
    <t>javi@evercontent.es,</t>
  </si>
  <si>
    <t>Evercontent</t>
  </si>
  <si>
    <t>Gonzalo</t>
  </si>
  <si>
    <t>gonzalo@jadeagro.com</t>
  </si>
  <si>
    <t xml:space="preserve">JADE AGROALIMENTACIÓN S.L. </t>
  </si>
  <si>
    <t>Carlos Ramos Fernández</t>
  </si>
  <si>
    <t>Carmelo Santana</t>
  </si>
  <si>
    <t>desic@desic-sl.com</t>
  </si>
  <si>
    <t>DESARROLLO Y SISTEMAS INFORMÁTICOS CANARIAS SL (DESIC)</t>
  </si>
  <si>
    <t>David Manuel León Sánchez</t>
  </si>
  <si>
    <t>Jose María Vioque Gutierrez</t>
  </si>
  <si>
    <t>empresa@unkai.tech/jmvioque@unkai.tech</t>
  </si>
  <si>
    <t>UNKAI TECH S.L.</t>
  </si>
  <si>
    <t>Alejandro Jiménez Muñoz</t>
  </si>
  <si>
    <t>vimagaloal@gmail.com</t>
  </si>
  <si>
    <t>LOAL MOBEL SL</t>
  </si>
  <si>
    <t>Jose Alonso Mayoral</t>
  </si>
  <si>
    <t>jose.alonso@tasandteca.es</t>
  </si>
  <si>
    <t>Jose Alonso Mayoral/Tasandteca</t>
  </si>
  <si>
    <t>Mariana Góngora Román</t>
  </si>
  <si>
    <t>mariana.gr91@gmail.com</t>
  </si>
  <si>
    <t>JUUZBOX ESPAÑA SL</t>
  </si>
  <si>
    <t xml:space="preserve">Virginie Dupont </t>
  </si>
  <si>
    <t>circe@reseau-mazette.com</t>
  </si>
  <si>
    <t>A COMO ARGUELLES / Mazette</t>
  </si>
  <si>
    <t>nombre comercial es Mazette</t>
  </si>
  <si>
    <t>Juliano Santos de Souza</t>
  </si>
  <si>
    <t>julianosansou@icloud.com</t>
  </si>
  <si>
    <t>BAJA</t>
  </si>
  <si>
    <t>Raúl Eduardo Galofre</t>
  </si>
  <si>
    <t>30 sep 23</t>
  </si>
  <si>
    <t>Natanael Aaron De La Espada</t>
  </si>
  <si>
    <t>nath.delaespada@gmail.com</t>
  </si>
  <si>
    <t>Enero/24 siguen llegando cartas</t>
  </si>
  <si>
    <t>Ziva Freidkes Sezeinuk</t>
  </si>
  <si>
    <t>ziva@sefaradconnection.com</t>
  </si>
  <si>
    <t>Sefarad Connection</t>
  </si>
  <si>
    <t>Pedro Antonio Rodríguez</t>
  </si>
  <si>
    <t>peterodz38@gmail.com</t>
  </si>
  <si>
    <t>Marcelo Azpiri
José Garciarena (CEO)</t>
  </si>
  <si>
    <t>(+37) 6622250
(+54) 911 3293 6009</t>
  </si>
  <si>
    <t>marceloazpiri@yahoo.com.ar
jg@caplafoods.com</t>
  </si>
  <si>
    <t>CAPLA FOODS SL</t>
  </si>
  <si>
    <t>Jose Ignacio Tovar (Iñaki)</t>
  </si>
  <si>
    <t>itovar@webpositer.com</t>
  </si>
  <si>
    <t>DIGILAB TEAM SL</t>
  </si>
  <si>
    <t>Yolanda Criado</t>
  </si>
  <si>
    <t>yolandacriado2016@gmail.com</t>
  </si>
  <si>
    <t>URD Ecosystem</t>
  </si>
  <si>
    <t>Antonio Gasco Aparicio</t>
  </si>
  <si>
    <t>FOREX G ACADEMY</t>
  </si>
  <si>
    <t>Alberto Caminero Lobera</t>
  </si>
  <si>
    <t>Horacio Bonifacio</t>
  </si>
  <si>
    <t>Binka</t>
  </si>
  <si>
    <t>Ana Irma Pegat</t>
  </si>
  <si>
    <t>Ruth Simón Vallejo</t>
  </si>
  <si>
    <t>MISS SIMÓN REAL ESTATE SL</t>
  </si>
  <si>
    <t>SIN NOTICIAS</t>
  </si>
  <si>
    <t>María Salomé Pajarín Celada</t>
  </si>
  <si>
    <t>Febrero/24 siguen llegando cartas</t>
  </si>
  <si>
    <t>DIÄMOND BYGG SPAIN</t>
  </si>
  <si>
    <t>Cristopher César Alegre Cabanillas</t>
  </si>
  <si>
    <t>Beatriz González García</t>
  </si>
  <si>
    <t>Jonatan</t>
  </si>
  <si>
    <t>Cebria Consulting</t>
  </si>
  <si>
    <t>Manuel Jesús Fernández Casanova</t>
  </si>
  <si>
    <t>Alejandro Martín Rosales</t>
  </si>
  <si>
    <t>O.S. VENTUR SL</t>
  </si>
  <si>
    <t>re</t>
  </si>
  <si>
    <t>Mudanzas Madrid Barcelona</t>
  </si>
  <si>
    <t>EXPULSADO</t>
  </si>
  <si>
    <t>Julio/24 siguen llegando cartas</t>
  </si>
  <si>
    <t>Mario González Rodríguez</t>
  </si>
  <si>
    <t>TR3 &amp; LSD SL</t>
  </si>
  <si>
    <t>llega correo a su nombre el 8oct 2024</t>
  </si>
  <si>
    <t>IMPAGO</t>
  </si>
  <si>
    <t>Carlos Leite</t>
  </si>
  <si>
    <t>DIFIRU / FIRUMA</t>
  </si>
  <si>
    <t>Mensual</t>
  </si>
  <si>
    <t>Maxime</t>
  </si>
  <si>
    <t>MNT Upscale</t>
  </si>
  <si>
    <t>Raúl Sánchez Molero</t>
  </si>
  <si>
    <t>Costa Este</t>
  </si>
  <si>
    <t>Ana Domínguez</t>
  </si>
  <si>
    <t>Rubén Oliva</t>
  </si>
  <si>
    <t>Aran Advocats.</t>
  </si>
  <si>
    <t>Jacinto Mialdea Sánchez</t>
  </si>
  <si>
    <t>Mikaela Kuisna y Paul Seiler</t>
  </si>
  <si>
    <t>Domingo Germán Tenesaca Lapo</t>
  </si>
  <si>
    <t>Alimentación Domingo Germán</t>
  </si>
  <si>
    <t>Katherine Menocal</t>
  </si>
  <si>
    <t>Miguel Fernández Espes</t>
  </si>
  <si>
    <t>Antilia Joyería y Diseño SL</t>
  </si>
  <si>
    <t>Juan Antonio López Rodríguez</t>
  </si>
  <si>
    <t>Mónica Armiño</t>
  </si>
  <si>
    <t>Samuel Esteban</t>
  </si>
  <si>
    <t>Pikewin</t>
  </si>
  <si>
    <t>Reclamada por WhatsApp</t>
  </si>
  <si>
    <t>Jose Enrique Montero</t>
  </si>
  <si>
    <t>Remote homeOffice Store</t>
  </si>
  <si>
    <t>ICOIMP</t>
  </si>
  <si>
    <t>Otto Duarte Bautista</t>
  </si>
  <si>
    <t>Eduardo López Parada</t>
  </si>
  <si>
    <t>Local Max</t>
  </si>
  <si>
    <t>Silvia Barreiro</t>
  </si>
  <si>
    <t>Telecom. e Solucions Catro / Telca</t>
  </si>
  <si>
    <t>Pablo Piñeiro Pérez</t>
  </si>
  <si>
    <t>Se envía anual por error. Confirmar si lo quieren así o trimestral.</t>
  </si>
  <si>
    <t>Laila Hotait Salas</t>
  </si>
  <si>
    <t>Maurício Orneles Monteiro Júnior</t>
  </si>
  <si>
    <t>Yahdomo - Sustentabilidade &amp; Tecnologia, LDA</t>
  </si>
  <si>
    <t>#ERROR!</t>
  </si>
  <si>
    <t>Club Deportivo Sateco</t>
  </si>
  <si>
    <t>Fernando Martín Rodríguez</t>
  </si>
  <si>
    <t>Enviado mensaje por WhatsApp</t>
  </si>
  <si>
    <t>Juan Antonio Lancha</t>
  </si>
  <si>
    <t>Domingo Gil León</t>
  </si>
  <si>
    <t>Sistemas Premium Utopía Universal</t>
  </si>
  <si>
    <t>NO RENOV</t>
  </si>
  <si>
    <t>Felipe Gallardo</t>
  </si>
  <si>
    <t>Speaker Asociates</t>
  </si>
  <si>
    <t>Saúl Carrasco</t>
  </si>
  <si>
    <t>GGI Franquicias</t>
  </si>
  <si>
    <t>Carlos Fernandes Mendoça</t>
  </si>
  <si>
    <t>Carlos Maia</t>
  </si>
  <si>
    <t>Pentagem Five SL</t>
  </si>
  <si>
    <t>Martín Moreno Baños</t>
  </si>
  <si>
    <t>Carmen Navarro Rovira</t>
  </si>
  <si>
    <t>Femody Blue</t>
  </si>
  <si>
    <t>josemaria@smartshopy.es</t>
  </si>
  <si>
    <t xml:space="preserve">Parrot Projects SL </t>
  </si>
  <si>
    <t>Adrián Payán Rodríguez</t>
  </si>
  <si>
    <t>adri.payan.a@hotmail.com</t>
  </si>
  <si>
    <t>REFORMAS INTEGRALES SL</t>
  </si>
  <si>
    <t>606 905 457</t>
  </si>
  <si>
    <t>Jose Luis Robledo Domínguez</t>
  </si>
  <si>
    <t>jlrobledodominguez@gmail.com</t>
  </si>
  <si>
    <t>Gabriel Rey</t>
  </si>
  <si>
    <t>gabriel.rey@impulsaenergia.es</t>
  </si>
  <si>
    <t>IMPULSA SERVICIOS ENERGÉTICOS SL</t>
  </si>
  <si>
    <t xml:space="preserve">BAJA </t>
  </si>
  <si>
    <t>msc@cyaec.com</t>
  </si>
  <si>
    <t>Serv. Int. Com. y Rehab Sanz SL</t>
  </si>
  <si>
    <t>Federica Mondelli</t>
  </si>
  <si>
    <t>riab.mondelli@gmail.com</t>
  </si>
  <si>
    <t>Cierra su negocio, no renovar</t>
  </si>
  <si>
    <t>Rocío Manuela Simón</t>
  </si>
  <si>
    <t>inmosweethome@gmail.com,</t>
  </si>
  <si>
    <t>Sweet Home</t>
  </si>
  <si>
    <t>Dar de baja a fin de contrato</t>
  </si>
  <si>
    <t>Martín Roust Aldaya</t>
  </si>
  <si>
    <t>roustbody@gmail.com,</t>
  </si>
  <si>
    <t>Sin respuesta</t>
  </si>
  <si>
    <t>Serge Kandem Wafo</t>
  </si>
  <si>
    <t>0032483440970</t>
  </si>
  <si>
    <t>sergekamdemwafo@gmail.com</t>
  </si>
  <si>
    <t>PABLISA SHIPPING &amp; LOGISTICS SLU</t>
  </si>
  <si>
    <t xml:space="preserve">MAIL 01/02 </t>
  </si>
  <si>
    <t>Johanna María Álvarez Martínez</t>
  </si>
  <si>
    <t>(507) 6617 8955</t>
  </si>
  <si>
    <t>info@alvarezmartinez.net</t>
  </si>
  <si>
    <t>Marian Blanco</t>
  </si>
  <si>
    <t>marianbla@gmail.com</t>
  </si>
  <si>
    <t>Future L'Avenir</t>
  </si>
  <si>
    <t>DEVOLUCION</t>
  </si>
  <si>
    <t xml:space="preserve">Semestral </t>
  </si>
  <si>
    <t xml:space="preserve">Aldwin Ramón Andre </t>
  </si>
  <si>
    <t xml:space="preserve">info@areacasa.es </t>
  </si>
  <si>
    <t xml:space="preserve">PERSONAL MARK S.L. </t>
  </si>
  <si>
    <t>Imposibilidad de verificar Google My Business</t>
  </si>
  <si>
    <t>Bárbara Franco Rodríguez</t>
  </si>
  <si>
    <t>barbara.franco.rguez@gmail.com</t>
  </si>
  <si>
    <t>Bárbara Franco Rodríguez/Pretzel</t>
  </si>
  <si>
    <t>No renovar 28/FEB/24</t>
  </si>
  <si>
    <t xml:space="preserve">Jesus Molina Marlins </t>
  </si>
  <si>
    <t>trimarlins@gmail.com</t>
  </si>
  <si>
    <t>ASOCIACIÓN DEPORTIVA MARLINS TRIATLON MADRID</t>
  </si>
  <si>
    <t xml:space="preserve">ENVIADO MAIL BAJA. PTE MANDAR DOCUMENTACIÓN NUEVA DIRECCIÓN. </t>
  </si>
  <si>
    <t>Christian Terán Manosalva</t>
  </si>
  <si>
    <t>info@texapro.eu</t>
  </si>
  <si>
    <t>CHRISTIAN TERÁN MANOSALVA SL</t>
  </si>
  <si>
    <t>Katherin Duque</t>
  </si>
  <si>
    <t>mdonec848@gmail.com</t>
  </si>
  <si>
    <t>FENRONDA SL</t>
  </si>
  <si>
    <t>Maryna Donets</t>
  </si>
  <si>
    <t>ENVIADO MAIL BAJA + CARTA</t>
  </si>
  <si>
    <t xml:space="preserve">Dijo que renovaba y nunca pagó </t>
  </si>
  <si>
    <t>Jon Ander Gomara</t>
  </si>
  <si>
    <t xml:space="preserve">fanelea.settings@gmail.com </t>
  </si>
  <si>
    <t>JON ANDER GOMARA DI MARCO</t>
  </si>
  <si>
    <t>Pte Pago Renovación....</t>
  </si>
  <si>
    <t xml:space="preserve">Maryna Bokach </t>
  </si>
  <si>
    <t>maryna.bokach@gmail.com
bokach.p@gmail.com</t>
  </si>
  <si>
    <t>inagydora2@gmail.com</t>
  </si>
  <si>
    <t>NAGYNARDO SLU</t>
  </si>
  <si>
    <t>Dora Nagy</t>
  </si>
  <si>
    <t>Enviado Mail, llega correspondencia</t>
  </si>
  <si>
    <t>Alejandro López Lalain</t>
  </si>
  <si>
    <t>alejandro.lopez.lalain@hotmail.com</t>
  </si>
  <si>
    <t>INVESTMENTS R&amp;D MADRID SL</t>
  </si>
  <si>
    <t>W</t>
  </si>
  <si>
    <t>Gloria Ramírez Durán</t>
  </si>
  <si>
    <t>labombillacomunicaciones@gmail.com</t>
  </si>
  <si>
    <t xml:space="preserve">No renueva </t>
  </si>
  <si>
    <t>+525724867441</t>
  </si>
  <si>
    <t>c.mendez@kupfertax.com</t>
  </si>
  <si>
    <t>Ramón Adrián Santamaría Jiménez</t>
  </si>
  <si>
    <t xml:space="preserve">Mail enviado 18/04 </t>
  </si>
  <si>
    <t>Óscar Menor</t>
  </si>
  <si>
    <t>vanya.n.d24@gmail.com
omenors@gmail.com</t>
  </si>
  <si>
    <t>MN ASESORES Y CONSULTORES SL</t>
  </si>
  <si>
    <t>Vanya Nikolaeva Dimitrova</t>
  </si>
  <si>
    <t xml:space="preserve">Whatsapp enviado 18/04 </t>
  </si>
  <si>
    <t>Patricia Fernández
Juan Canosoto</t>
  </si>
  <si>
    <r>
      <rPr>
        <sz val="10"/>
        <color rgb="FFFF0000"/>
        <rFont val="Verdana"/>
      </rPr>
      <t xml:space="preserve">info@medistart.de
</t>
    </r>
    <r>
      <rPr>
        <sz val="10"/>
        <color rgb="FFFF0000"/>
        <rFont val="Verdana"/>
      </rPr>
      <t>info@medistart.es</t>
    </r>
  </si>
  <si>
    <t>Medistart GmbH</t>
  </si>
  <si>
    <t>Karina Krasnicka</t>
  </si>
  <si>
    <t>Jorge Ramos</t>
  </si>
  <si>
    <t>jorgeramos@wabisolar.com</t>
  </si>
  <si>
    <t>WABI SOLAR ENERGY SL</t>
  </si>
  <si>
    <t>Enviado whatsapp 22/05</t>
  </si>
  <si>
    <t>mmuniformada@gmail.com</t>
  </si>
  <si>
    <t>UNIFORMADA SL / SinXcusas SL</t>
  </si>
  <si>
    <t>Marta Martín Jiménez</t>
  </si>
  <si>
    <t>Comunica la baja por disponer ya de un sitio físico donde domiciliarse</t>
  </si>
  <si>
    <t xml:space="preserve">Aleksandr / Alexander Kustov </t>
  </si>
  <si>
    <t>alex.g.kustov@gmail.com</t>
  </si>
  <si>
    <t xml:space="preserve">Enviado mail 22/05. Whatsapp enviados 28/05... no contesta a nada </t>
  </si>
  <si>
    <t>Ana Karel Paz Escalante</t>
  </si>
  <si>
    <t>kvm.idiomas.traducciones@gmail.com</t>
  </si>
  <si>
    <t>ENVIADO MAIL</t>
  </si>
  <si>
    <t>Alex Gonell (IPC 01 NOV)</t>
  </si>
  <si>
    <t>01facturaszeus@gmail.com</t>
  </si>
  <si>
    <t>ZEUS CENTRO TERAPÉUTICO S.L.U.</t>
  </si>
  <si>
    <t>Luis Pérez Ginovart</t>
  </si>
  <si>
    <t>634 335 347</t>
  </si>
  <si>
    <t>COMUNICA BAJA A JOSE 04/06</t>
  </si>
  <si>
    <t>Juan Raúl Bernabéu Martínez (IPC 01 NOV)</t>
  </si>
  <si>
    <t>juanraulbm@gmail.com</t>
  </si>
  <si>
    <t>Juan Raúl Bernabéu Martínez</t>
  </si>
  <si>
    <t>COMUNICA BAJA A JOSE 15/06</t>
  </si>
  <si>
    <t>BAJA, CAMBIA NOMBRE SOCIEDAD</t>
  </si>
  <si>
    <t>CANORO Y ABSOLUTO SPA</t>
  </si>
  <si>
    <t>QUIERE RENOVAR el 5 de agosto</t>
  </si>
  <si>
    <t>Jonathan Pérez Campos (IPC 01/MAY)</t>
  </si>
  <si>
    <t>info@harpersachs.com</t>
  </si>
  <si>
    <t>MAGELAN CORPORATION SL</t>
  </si>
  <si>
    <t>Jonathan Pérez Campos</t>
  </si>
  <si>
    <t>Jose Enrique Bello Escobar</t>
  </si>
  <si>
    <t>quique787@gmail.com</t>
  </si>
  <si>
    <t>Kirill Marenkov</t>
  </si>
  <si>
    <t>go@godingo.co</t>
  </si>
  <si>
    <t>DINGO DILIGENCE SL</t>
  </si>
  <si>
    <t>Aleksandra Vachnadze</t>
  </si>
  <si>
    <t>ENVIADO MAIL 16 ago pero no le llegan, llamo sin respuesta</t>
  </si>
  <si>
    <t>llegó correo a su nombre 20sep</t>
  </si>
  <si>
    <t>Paulo Gerardo Muñoz Salas</t>
  </si>
  <si>
    <t>+56978069960</t>
  </si>
  <si>
    <t>paulo.munoz@albatrosvp.com</t>
  </si>
  <si>
    <t>ENVIADO WHATSP. OK. DE VIAJE, PAGA SEMANA QUE VIENE 15-21       26 agosto: vuelvo a contactar por whatsapp</t>
  </si>
  <si>
    <t>Vlad</t>
  </si>
  <si>
    <t>rembacksc@gmail.com</t>
  </si>
  <si>
    <t>REMBACK</t>
  </si>
  <si>
    <t>Emilian Cristian Todica</t>
  </si>
  <si>
    <t>ENVIADO WHATSP 16 ago, 19 agosto: enviamos mail, 26 agosto: llamamos sin respuesta</t>
  </si>
  <si>
    <t>no les fue bien</t>
  </si>
  <si>
    <t>Marc Lluts</t>
  </si>
  <si>
    <t>foursupermercats@protonmail.com</t>
  </si>
  <si>
    <t>FOUR SUPERMERCATS CASTELLAR</t>
  </si>
  <si>
    <t>Leidys López Rodríguez</t>
  </si>
  <si>
    <t>ENVIADO WHATSP 16 ago, 19 agosto: enviamos mail, 26 agosto: responde whatsapp</t>
  </si>
  <si>
    <t>1 sep 23</t>
  </si>
  <si>
    <t>BAJA sin respuesta</t>
  </si>
  <si>
    <t>Mercedes</t>
  </si>
  <si>
    <t>administracion@serviciosavanzadosalmueble.com</t>
  </si>
  <si>
    <t>SERVICIOS AVANZADOS AL MUEBLE SL</t>
  </si>
  <si>
    <t>Víctor Manuel Ruíz Amell</t>
  </si>
  <si>
    <t>avisado por correo y whatsapp (pertenece a otra persona el número)
correo enviado para baja</t>
  </si>
  <si>
    <t>Mauro</t>
  </si>
  <si>
    <t>mauro@gospo.es</t>
  </si>
  <si>
    <t xml:space="preserve">GOSPO TRADING S.L. </t>
  </si>
  <si>
    <t xml:space="preserve">Mihail Radoslavov </t>
  </si>
  <si>
    <t>Solo pagó pero no dio el ok al borrador ni tiene contrato firmado, no responde ni correo ni tlf
ult intento: 2 oct, teléfonos no habilitados, no corresponden a nadie</t>
  </si>
  <si>
    <t>30 sep 24</t>
  </si>
  <si>
    <t>baja con respuesta</t>
  </si>
  <si>
    <t>Manuel Florencio Rodríguez</t>
  </si>
  <si>
    <t>florencia@tapiceriaflorencia.com</t>
  </si>
  <si>
    <t>Manuel Florencio Rodríguez / Tapicería Florencia</t>
  </si>
  <si>
    <t>baja</t>
  </si>
  <si>
    <t>Javier Agudo</t>
  </si>
  <si>
    <t>jagudo@globalshoponline.es</t>
  </si>
  <si>
    <t>BELLELIUX y GLOBALSHOP ONLINE</t>
  </si>
  <si>
    <t>thegreentrasit23@gmail.com</t>
  </si>
  <si>
    <t>PACO ALVAR SL</t>
  </si>
  <si>
    <t>Carlos Fernandez Calvo</t>
  </si>
  <si>
    <t>643 699 820</t>
  </si>
  <si>
    <t xml:space="preserve">no contesta </t>
  </si>
  <si>
    <t>Antonio Jesus Sáez Pomares</t>
  </si>
  <si>
    <t>produccionesdelavera@gmail.com</t>
  </si>
  <si>
    <t>PRODUCCIONES DE LA VERA SL</t>
  </si>
  <si>
    <t>Contactado por Jose</t>
  </si>
  <si>
    <t>EVOLUCIONES TECNOlÓGICAS MADRILEÑAS SL</t>
  </si>
  <si>
    <t xml:space="preserve">baja porque no lo puede utilizar para lo que quería </t>
  </si>
  <si>
    <t>Andrea Sannucci</t>
  </si>
  <si>
    <t>andrea@mesaproyectos.com</t>
  </si>
  <si>
    <t>quiere baja, enviar correo baja el 1 de diciembre</t>
  </si>
  <si>
    <t>damos de baja, no contesta</t>
  </si>
  <si>
    <t>María Manuela Vilela Paz</t>
  </si>
  <si>
    <t>m.vpaz@farogems.com</t>
  </si>
  <si>
    <t>Farogems Jewels OU</t>
  </si>
  <si>
    <t>676 706 215</t>
  </si>
  <si>
    <t>pendiente, se envía wa y correo</t>
  </si>
  <si>
    <t>Jesus Manuel Esturao</t>
  </si>
  <si>
    <t>info@spre.es</t>
  </si>
  <si>
    <t>Yndira Martínez</t>
  </si>
  <si>
    <t>+34919494320</t>
  </si>
  <si>
    <t>y.martinez@sunology.eu</t>
  </si>
  <si>
    <t>SUNOLOGY SAS</t>
  </si>
  <si>
    <t>Vincent Thierry Daniel Arrouet</t>
  </si>
  <si>
    <t xml:space="preserve">Mauricio Sagaceta </t>
  </si>
  <si>
    <t>mau_sagaceta@hotmail.com</t>
  </si>
  <si>
    <t>Mauricio Sagaceta</t>
  </si>
  <si>
    <t>Eduardo Antonio Salinas Perez / Carlos Salinas</t>
  </si>
  <si>
    <t>salinased@yahoo.com</t>
  </si>
  <si>
    <t>Demora Cero Inversiones S.L. / Bioharvest S.A.</t>
  </si>
  <si>
    <t>Eduardo Antonio Salinas Perez</t>
  </si>
  <si>
    <t>pendiente, vino a por sobre y le recordé la factura, se le envía wa el 17 oct, reenvío correo 24oct</t>
  </si>
  <si>
    <t>,</t>
  </si>
  <si>
    <t>Mateo Ariño (IPC 01 MAY)</t>
  </si>
  <si>
    <t>mateo.arino@icam.es</t>
  </si>
  <si>
    <t>Mateo Ariño</t>
  </si>
  <si>
    <t>damos de baja, no renueva</t>
  </si>
  <si>
    <t>Alberto Linazero (IPC 01 MAY)</t>
  </si>
  <si>
    <t>maamorrich@gmail.com</t>
  </si>
  <si>
    <t>Alberto Linazero</t>
  </si>
  <si>
    <t>María Ángeles Amorrich Comino</t>
  </si>
  <si>
    <t>Vicente Caballero</t>
  </si>
  <si>
    <t>auditoria@coastri.com</t>
  </si>
  <si>
    <t>Coastri</t>
  </si>
  <si>
    <t>44539  44554</t>
  </si>
  <si>
    <t>Ángel</t>
  </si>
  <si>
    <t>islabellacalidad@gmail.com</t>
  </si>
  <si>
    <t>ISLABELLA CALIDAD SL</t>
  </si>
  <si>
    <t>Francisca Vidal López</t>
  </si>
  <si>
    <t>dar de baja, no renueva</t>
  </si>
  <si>
    <t>Daniel Colldeforns Gracia</t>
  </si>
  <si>
    <t>colldeforns@gmail.com</t>
  </si>
  <si>
    <t>180 DEFI S.L.</t>
  </si>
  <si>
    <t xml:space="preserve">CDI BUSINESS SCHOOL SL - DELTA VALUE - AREA DE INVERSIÓN </t>
  </si>
  <si>
    <t xml:space="preserve">Alfonso Feijóó Martínez </t>
  </si>
  <si>
    <t>domohealth1965@hotmail.com</t>
  </si>
  <si>
    <t xml:space="preserve">MAKSO S.L. </t>
  </si>
  <si>
    <t>Miguel Zarzoso</t>
  </si>
  <si>
    <t>miguel@aclogistica.es</t>
  </si>
  <si>
    <t>ASESORAMIENTO Y COORDINACIÓN LOGÍSTICA SL</t>
  </si>
  <si>
    <t>Salvador Vicente Llamosi Simo</t>
  </si>
  <si>
    <t>Iván Gómez Samudio</t>
  </si>
  <si>
    <t>academica@claustrogomez.org</t>
  </si>
  <si>
    <t>FUNDACIÓN SOCIAL EDUCATIVA Y CULTURAL DEL CLAUSTRO GÓMEZ</t>
  </si>
  <si>
    <t xml:space="preserve">Alejandro Brindusa Anastase </t>
  </si>
  <si>
    <t>restauranteelfestin@hotmail.com</t>
  </si>
  <si>
    <t>ALECODUSA S.L. /EL FESTIN BY SM</t>
  </si>
  <si>
    <t xml:space="preserve">Oscar Tudela Moral </t>
  </si>
  <si>
    <t>marketing@laborley.com</t>
  </si>
  <si>
    <t xml:space="preserve">LABORLEY LABORAL &amp; FINANCE S.L. </t>
  </si>
  <si>
    <t>damos de baja sociedad</t>
  </si>
  <si>
    <t xml:space="preserve">ABBEYTAMOS SL </t>
  </si>
  <si>
    <t xml:space="preserve">Maria Isabel Levrero </t>
  </si>
  <si>
    <t>maislevrero@hotmail.com</t>
  </si>
  <si>
    <t>se dan de baja</t>
  </si>
  <si>
    <t>Raquel Segovia</t>
  </si>
  <si>
    <t>rsegovia@angerea.org</t>
  </si>
  <si>
    <t>ANGEREA - ASOCIACION NACIONAL DE GESTORES DE RESIDUOS AUTO</t>
  </si>
  <si>
    <t>Luis García Díaz</t>
  </si>
  <si>
    <t>BAJA, NO CONTESTA falta firmar</t>
  </si>
  <si>
    <t>Jesús Rodríguez Pantoja</t>
  </si>
  <si>
    <t>ssonrie@hotmail.com</t>
  </si>
  <si>
    <t>Empezó el 01/SEP</t>
  </si>
  <si>
    <t>DAR DE BAJA</t>
  </si>
  <si>
    <t xml:space="preserve">Kaleemullah Hussain Chaudhry </t>
  </si>
  <si>
    <t>chkalimullah@gmail.com</t>
  </si>
  <si>
    <t>Federico Javier Gorga</t>
  </si>
  <si>
    <t>federicogorga@gmail.com</t>
  </si>
  <si>
    <t>NO PAGÓ EL TOTAL. PTES 50€ Y NO CONTESTA. NO RECOGER. Reenvío correo 5 agosto.</t>
  </si>
  <si>
    <t>BAJA, no renueva</t>
  </si>
  <si>
    <t xml:space="preserve">Paula Macarron Cuartero </t>
  </si>
  <si>
    <t>paulamacarron@gmail.com</t>
  </si>
  <si>
    <t xml:space="preserve">AM QUANTUM CAPITAL BUSINESS S.L. </t>
  </si>
  <si>
    <t>dar de baja al finalizar</t>
  </si>
  <si>
    <t>Matias Rodsevich</t>
  </si>
  <si>
    <t>invoice@prlab.co/matias@prlab.co/genaro@prlab.co</t>
  </si>
  <si>
    <t>PRLab B.V.</t>
  </si>
  <si>
    <t>baja / falta mensaje</t>
  </si>
  <si>
    <t>Jose Ignacio Laffite Moral</t>
  </si>
  <si>
    <t>contact@neosenergia.com</t>
  </si>
  <si>
    <t xml:space="preserve">EVERSHINING ENERGY S.L. </t>
  </si>
  <si>
    <t xml:space="preserve">Jose Ignacio Laffite Moral </t>
  </si>
  <si>
    <t>BAJA, NO CONTESTA</t>
  </si>
  <si>
    <t xml:space="preserve">Francesca Baghetti Miranda </t>
  </si>
  <si>
    <t>francesca@icreate.cl</t>
  </si>
  <si>
    <t xml:space="preserve">SERVICIOS CREATIVOS ICREATE </t>
  </si>
  <si>
    <t xml:space="preserve">Muhammad Haroon Subhani </t>
  </si>
  <si>
    <t>subhani@verto5.com</t>
  </si>
  <si>
    <t>En constitución - Sin certificación aún</t>
  </si>
  <si>
    <t>Laura Mesa del Valle</t>
  </si>
  <si>
    <t>info@resqstrays.org</t>
  </si>
  <si>
    <t>ASOCIACIÓN ANIMALISTA RESQSTRAYS</t>
  </si>
  <si>
    <t>Ana Lozano Portillo</t>
  </si>
  <si>
    <t>analozanoportillo@gmail.com</t>
  </si>
  <si>
    <t>NIDUS LAB SL</t>
  </si>
  <si>
    <t>baja, no contesta</t>
  </si>
  <si>
    <t>Gabriela Guerra</t>
  </si>
  <si>
    <t>gabrielaguerra@victoriaedugroup.com</t>
  </si>
  <si>
    <t>EGALI INTERCAMBIO S.L.</t>
  </si>
  <si>
    <t>Dalia Carolina Silva Muñoz</t>
  </si>
  <si>
    <t>facilita otro correo pero no hay contestación: gromeroc21@gmail.com</t>
  </si>
  <si>
    <t>NO RENueva</t>
  </si>
  <si>
    <t>Carlos Pérez Salvachúa</t>
  </si>
  <si>
    <t>cpsalvachua@gmail.com</t>
  </si>
  <si>
    <t>GLOBAL SOCCER PROGRAM S.L.</t>
  </si>
  <si>
    <t>No renueva</t>
  </si>
  <si>
    <t xml:space="preserve">Gustavo Hernandez </t>
  </si>
  <si>
    <t>gustavo.hernandezsmc@gmail.com</t>
  </si>
  <si>
    <t xml:space="preserve">María Santana Calatayud </t>
  </si>
  <si>
    <t>FALTA QUE LO ENVÍE FIRMADO, reenvío correo 5 agosto, no responde tlf
6 agosto: gustavo nos dice por mail que llamemos a un tal ihor, pero este no conoce a maría, dice que lo investiga y me dice
27 agosto: se envía correo a Gustavo y nos dice que la titular cerró la empresa y no se sabe mucho de ella, no renuevan</t>
  </si>
  <si>
    <t>dar de baja, no quiere seguir</t>
  </si>
  <si>
    <t xml:space="preserve">Oleksandr Fominov </t>
  </si>
  <si>
    <t>fmnv.oleksandr@gmail.com</t>
  </si>
  <si>
    <t xml:space="preserve">Vicente Guillot Soler </t>
  </si>
  <si>
    <t>vguillot@cade-distribucion.com</t>
  </si>
  <si>
    <t xml:space="preserve">TOWER MADRID INVERSIONES S.L. </t>
  </si>
  <si>
    <t>9sep:llaman queriendo un despacho privado de lunes a viernes</t>
  </si>
  <si>
    <t>baja, no renueva</t>
  </si>
  <si>
    <t>David Martínez Olalla (IPC 01 FEB)</t>
  </si>
  <si>
    <t>dmartinezolalla@gmail.com</t>
  </si>
  <si>
    <t>David Martínez Olalla</t>
  </si>
  <si>
    <t xml:space="preserve">Emi Takimoto </t>
  </si>
  <si>
    <t>exxmistore@gmail.com</t>
  </si>
  <si>
    <t xml:space="preserve">TRUFFLE TREASURES S.L. </t>
  </si>
  <si>
    <t>no renueva</t>
  </si>
  <si>
    <t>Vicente González Riomayor</t>
  </si>
  <si>
    <t>vicentegon62@gmail.com</t>
  </si>
  <si>
    <t xml:space="preserve">James Edward Gooden </t>
  </si>
  <si>
    <t>james@caimitofruits.com</t>
  </si>
  <si>
    <t xml:space="preserve">GRUPO CAIMITO FRUITS S.L. </t>
  </si>
  <si>
    <t xml:space="preserve">juandiazcaimitofruit@gmail.com / juan luis / 692727944
Lleva desde el 13/02/25 sin que le lleguen los mensajes, no recibo contestación; llamo a todos los numeros que tenemos y tampoco contestan; y por via email tampoco </t>
  </si>
  <si>
    <t>baja, no responde</t>
  </si>
  <si>
    <t>Ernest Sibrik</t>
  </si>
  <si>
    <t>ngp@esbksystems.com</t>
  </si>
  <si>
    <t>ESBK SYSTEMS S.L.</t>
  </si>
  <si>
    <t>email personal: es@esbksystems.com</t>
  </si>
  <si>
    <t>P. x hora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</si>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</sst>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\ yy"/>
    <numFmt numFmtId="165" formatCode="d\ mmm"/>
    <numFmt numFmtId="166" formatCode="yy\ mmm\ d"/>
  </numFmts>
  <fonts count="35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Calibri"/>
    </font>
    <font>
      <sz val="10"/>
      <color rgb="FFFF0000"/>
      <name val="Calibri"/>
    </font>
    <font>
      <b/>
      <sz val="10"/>
      <color theme="1"/>
      <name val="Verdana"/>
    </font>
    <font>
      <sz val="10"/>
      <color rgb="FF000000"/>
      <name val="Verdana"/>
    </font>
    <font>
      <sz val="10"/>
      <color rgb="FF000000"/>
      <name val="Arial"/>
      <scheme val="minor"/>
    </font>
    <font>
      <sz val="10"/>
      <color rgb="FFFF0000"/>
      <name val="Verdana"/>
    </font>
    <font>
      <sz val="10"/>
      <color rgb="FFFF0000"/>
      <name val="Arial"/>
      <scheme val="minor"/>
    </font>
    <font>
      <sz val="10"/>
      <color theme="1"/>
      <name val="Arial"/>
    </font>
    <font>
      <sz val="10"/>
      <color theme="1"/>
      <name val="Verdana"/>
    </font>
    <font>
      <sz val="10"/>
      <color theme="1"/>
      <name val="Arial"/>
      <scheme val="minor"/>
    </font>
    <font>
      <b/>
      <sz val="10"/>
      <color rgb="FFFF0000"/>
      <name val="Verdana"/>
    </font>
    <font>
      <b/>
      <sz val="10"/>
      <color rgb="FF000000"/>
      <name val="Verdana"/>
    </font>
    <font>
      <sz val="10"/>
      <color rgb="FF000000"/>
      <name val="Arial"/>
    </font>
    <font>
      <u/>
      <sz val="10"/>
      <color rgb="FF000000"/>
      <name val="Verdana"/>
    </font>
    <font>
      <sz val="12"/>
      <color rgb="FF000000"/>
      <name val="&quot;Helvetica Neue&quot;"/>
    </font>
    <font>
      <b/>
      <sz val="10"/>
      <color rgb="FF6AA84F"/>
      <name val="Calibri"/>
    </font>
    <font>
      <sz val="10"/>
      <color rgb="FF999999"/>
      <name val="Arial"/>
      <scheme val="minor"/>
    </font>
    <font>
      <sz val="10"/>
      <color rgb="FF999999"/>
      <name val="Verdana"/>
    </font>
    <font>
      <u/>
      <sz val="10"/>
      <color rgb="FF999999"/>
      <name val="Verdana"/>
    </font>
    <font>
      <sz val="10"/>
      <color rgb="FF999999"/>
      <name val="Calibri"/>
    </font>
    <font>
      <b/>
      <sz val="10"/>
      <color rgb="FFFF0000"/>
      <name val="Calibri"/>
    </font>
    <font>
      <sz val="10"/>
      <color rgb="FFFF0000"/>
      <name val="Arial"/>
    </font>
    <font>
      <b/>
      <sz val="10"/>
      <color rgb="FFFF0000"/>
      <name val="Arial"/>
    </font>
    <font>
      <b/>
      <sz val="10"/>
      <color rgb="FF00FF00"/>
      <name val="Verdana"/>
    </font>
    <font>
      <b/>
      <sz val="10"/>
      <color rgb="FFFFFF00"/>
      <name val="Verdana"/>
    </font>
    <font>
      <sz val="10"/>
      <color rgb="FFCC0000"/>
      <name val="Verdana"/>
    </font>
    <font>
      <sz val="10"/>
      <color rgb="FFCC0000"/>
      <name val="Arial"/>
    </font>
    <font>
      <u/>
      <sz val="10"/>
      <color rgb="FF1155CC"/>
      <name val="Verdana"/>
    </font>
    <font>
      <u/>
      <sz val="12"/>
      <color rgb="FF1155CC"/>
      <name val="&quot;Helvetica Neue&quot;, sans-serif"/>
    </font>
    <font>
      <sz val="12"/>
      <color rgb="FF000000"/>
      <name val="&quot;Helvetica Neue&quot;, sans-serif"/>
    </font>
    <font>
      <u/>
      <sz val="10"/>
      <color theme="10"/>
      <name val="Arial"/>
      <scheme val="minor"/>
    </font>
    <font>
      <sz val="10"/>
      <color rgb="FF000000"/>
      <name val="Verdana"/>
      <charset val="1"/>
    </font>
    <font>
      <sz val="10"/>
      <color rgb="FF000000"/>
      <name val="Arial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84E1E8"/>
        <bgColor rgb="FF84E1E8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405">
    <xf numFmtId="0" fontId="0" fillId="0" borderId="0" xfId="0"/>
    <xf numFmtId="0" fontId="2" fillId="0" borderId="0" xfId="0" applyFont="1"/>
    <xf numFmtId="4" fontId="2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164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6" fillId="3" borderId="0" xfId="0" applyFont="1" applyFill="1"/>
    <xf numFmtId="164" fontId="5" fillId="4" borderId="0" xfId="0" applyNumberFormat="1" applyFont="1" applyFill="1" applyAlignment="1">
      <alignment horizontal="center"/>
    </xf>
    <xf numFmtId="0" fontId="5" fillId="4" borderId="0" xfId="0" applyFont="1" applyFill="1"/>
    <xf numFmtId="0" fontId="5" fillId="4" borderId="0" xfId="0" applyFont="1" applyFill="1" applyAlignment="1">
      <alignment horizontal="right"/>
    </xf>
    <xf numFmtId="0" fontId="5" fillId="4" borderId="0" xfId="0" applyFont="1" applyFill="1" applyAlignment="1">
      <alignment horizontal="left"/>
    </xf>
    <xf numFmtId="0" fontId="1" fillId="3" borderId="0" xfId="0" applyFont="1" applyFill="1"/>
    <xf numFmtId="165" fontId="1" fillId="3" borderId="0" xfId="0" applyNumberFormat="1" applyFont="1" applyFill="1"/>
    <xf numFmtId="4" fontId="1" fillId="3" borderId="0" xfId="0" applyNumberFormat="1" applyFont="1" applyFill="1"/>
    <xf numFmtId="164" fontId="5" fillId="5" borderId="0" xfId="0" applyNumberFormat="1" applyFont="1" applyFill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horizontal="left"/>
    </xf>
    <xf numFmtId="0" fontId="7" fillId="5" borderId="0" xfId="0" applyFont="1" applyFill="1" applyAlignment="1">
      <alignment horizontal="center"/>
    </xf>
    <xf numFmtId="0" fontId="7" fillId="5" borderId="0" xfId="0" applyFont="1" applyFill="1"/>
    <xf numFmtId="164" fontId="7" fillId="5" borderId="0" xfId="0" applyNumberFormat="1" applyFont="1" applyFill="1" applyAlignment="1">
      <alignment horizontal="left"/>
    </xf>
    <xf numFmtId="0" fontId="3" fillId="3" borderId="0" xfId="0" applyFont="1" applyFill="1"/>
    <xf numFmtId="165" fontId="3" fillId="3" borderId="0" xfId="0" applyNumberFormat="1" applyFont="1" applyFill="1"/>
    <xf numFmtId="4" fontId="3" fillId="3" borderId="0" xfId="0" applyNumberFormat="1" applyFont="1" applyFill="1"/>
    <xf numFmtId="164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right"/>
    </xf>
    <xf numFmtId="0" fontId="8" fillId="0" borderId="0" xfId="0" applyFont="1"/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right" vertical="top"/>
    </xf>
    <xf numFmtId="0" fontId="9" fillId="2" borderId="0" xfId="0" applyFont="1" applyFill="1" applyAlignment="1">
      <alignment horizontal="center" vertical="top"/>
    </xf>
    <xf numFmtId="0" fontId="9" fillId="2" borderId="0" xfId="0" applyFont="1" applyFill="1" applyAlignment="1">
      <alignment vertical="top"/>
    </xf>
    <xf numFmtId="0" fontId="9" fillId="2" borderId="0" xfId="0" applyFont="1" applyFill="1" applyAlignment="1">
      <alignment horizontal="left" vertical="top"/>
    </xf>
    <xf numFmtId="0" fontId="9" fillId="0" borderId="0" xfId="0" applyFont="1"/>
    <xf numFmtId="165" fontId="9" fillId="3" borderId="0" xfId="0" applyNumberFormat="1" applyFont="1" applyFill="1"/>
    <xf numFmtId="4" fontId="9" fillId="3" borderId="0" xfId="0" applyNumberFormat="1" applyFont="1" applyFill="1"/>
    <xf numFmtId="0" fontId="9" fillId="3" borderId="0" xfId="0" applyFont="1" applyFill="1"/>
    <xf numFmtId="164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right" vertical="top"/>
    </xf>
    <xf numFmtId="0" fontId="10" fillId="2" borderId="0" xfId="0" applyFont="1" applyFill="1" applyAlignment="1">
      <alignment vertical="top"/>
    </xf>
    <xf numFmtId="0" fontId="11" fillId="2" borderId="0" xfId="0" applyFont="1" applyFill="1" applyAlignment="1">
      <alignment horizontal="left"/>
    </xf>
    <xf numFmtId="164" fontId="10" fillId="2" borderId="0" xfId="0" applyNumberFormat="1" applyFont="1" applyFill="1"/>
    <xf numFmtId="164" fontId="10" fillId="2" borderId="0" xfId="0" applyNumberFormat="1" applyFont="1" applyFill="1" applyAlignment="1">
      <alignment horizontal="right"/>
    </xf>
    <xf numFmtId="164" fontId="10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1" fillId="3" borderId="0" xfId="0" applyFont="1" applyFill="1"/>
    <xf numFmtId="164" fontId="5" fillId="2" borderId="0" xfId="0" applyNumberFormat="1" applyFont="1" applyFill="1" applyAlignment="1">
      <alignment horizontal="left"/>
    </xf>
    <xf numFmtId="0" fontId="6" fillId="0" borderId="0" xfId="0" applyFont="1"/>
    <xf numFmtId="0" fontId="10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10" fillId="2" borderId="0" xfId="0" quotePrefix="1" applyFont="1" applyFill="1" applyAlignment="1">
      <alignment horizontal="right"/>
    </xf>
    <xf numFmtId="0" fontId="5" fillId="2" borderId="0" xfId="0" applyFont="1" applyFill="1" applyAlignment="1">
      <alignment horizontal="left" wrapText="1"/>
    </xf>
    <xf numFmtId="10" fontId="3" fillId="3" borderId="0" xfId="0" applyNumberFormat="1" applyFont="1" applyFill="1"/>
    <xf numFmtId="0" fontId="5" fillId="6" borderId="0" xfId="0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0" fontId="5" fillId="6" borderId="0" xfId="0" applyFont="1" applyFill="1"/>
    <xf numFmtId="0" fontId="13" fillId="6" borderId="0" xfId="0" applyFont="1" applyFill="1"/>
    <xf numFmtId="0" fontId="5" fillId="6" borderId="0" xfId="0" applyFont="1" applyFill="1" applyAlignment="1">
      <alignment horizontal="right"/>
    </xf>
    <xf numFmtId="0" fontId="7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10" fillId="6" borderId="0" xfId="0" applyFont="1" applyFill="1"/>
    <xf numFmtId="0" fontId="10" fillId="6" borderId="0" xfId="0" applyFont="1" applyFill="1" applyAlignment="1">
      <alignment horizontal="right"/>
    </xf>
    <xf numFmtId="164" fontId="9" fillId="3" borderId="0" xfId="0" applyNumberFormat="1" applyFont="1" applyFill="1"/>
    <xf numFmtId="0" fontId="7" fillId="6" borderId="0" xfId="0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0" fontId="7" fillId="6" borderId="0" xfId="0" applyFont="1" applyFill="1"/>
    <xf numFmtId="0" fontId="12" fillId="6" borderId="0" xfId="0" applyFont="1" applyFill="1"/>
    <xf numFmtId="0" fontId="7" fillId="6" borderId="0" xfId="0" applyFont="1" applyFill="1" applyAlignment="1">
      <alignment horizontal="right"/>
    </xf>
    <xf numFmtId="0" fontId="14" fillId="6" borderId="0" xfId="0" applyFont="1" applyFill="1" applyAlignment="1">
      <alignment horizontal="right"/>
    </xf>
    <xf numFmtId="0" fontId="7" fillId="6" borderId="0" xfId="0" applyFont="1" applyFill="1" applyAlignment="1">
      <alignment horizontal="center" wrapText="1"/>
    </xf>
    <xf numFmtId="0" fontId="7" fillId="6" borderId="0" xfId="0" applyFont="1" applyFill="1" applyAlignment="1">
      <alignment horizontal="left" wrapText="1"/>
    </xf>
    <xf numFmtId="0" fontId="5" fillId="6" borderId="0" xfId="0" applyFont="1" applyFill="1" applyAlignment="1">
      <alignment vertical="top"/>
    </xf>
    <xf numFmtId="0" fontId="10" fillId="6" borderId="0" xfId="0" applyFont="1" applyFill="1" applyAlignment="1">
      <alignment horizontal="right" vertical="top"/>
    </xf>
    <xf numFmtId="0" fontId="11" fillId="6" borderId="0" xfId="0" applyFont="1" applyFill="1"/>
    <xf numFmtId="165" fontId="1" fillId="6" borderId="0" xfId="0" applyNumberFormat="1" applyFont="1" applyFill="1"/>
    <xf numFmtId="4" fontId="1" fillId="6" borderId="0" xfId="0" applyNumberFormat="1" applyFont="1" applyFill="1"/>
    <xf numFmtId="0" fontId="1" fillId="6" borderId="0" xfId="0" applyFont="1" applyFill="1"/>
    <xf numFmtId="0" fontId="15" fillId="6" borderId="0" xfId="0" applyFont="1" applyFill="1" applyAlignment="1">
      <alignment vertical="top"/>
    </xf>
    <xf numFmtId="0" fontId="8" fillId="6" borderId="0" xfId="0" applyFont="1" applyFill="1" applyAlignment="1">
      <alignment horizontal="center"/>
    </xf>
    <xf numFmtId="0" fontId="8" fillId="6" borderId="0" xfId="0" applyFont="1" applyFill="1"/>
    <xf numFmtId="0" fontId="7" fillId="6" borderId="0" xfId="0" applyFont="1" applyFill="1" applyAlignment="1">
      <alignment vertical="top"/>
    </xf>
    <xf numFmtId="0" fontId="7" fillId="6" borderId="0" xfId="0" applyFont="1" applyFill="1" applyAlignment="1">
      <alignment horizontal="right" vertical="top"/>
    </xf>
    <xf numFmtId="165" fontId="3" fillId="6" borderId="0" xfId="0" applyNumberFormat="1" applyFont="1" applyFill="1"/>
    <xf numFmtId="4" fontId="3" fillId="6" borderId="0" xfId="0" applyNumberFormat="1" applyFont="1" applyFill="1"/>
    <xf numFmtId="0" fontId="3" fillId="6" borderId="0" xfId="0" applyFont="1" applyFill="1"/>
    <xf numFmtId="16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5" fillId="7" borderId="0" xfId="0" applyFont="1" applyFill="1" applyAlignment="1">
      <alignment horizontal="right"/>
    </xf>
    <xf numFmtId="0" fontId="16" fillId="7" borderId="0" xfId="0" applyFont="1" applyFill="1"/>
    <xf numFmtId="0" fontId="7" fillId="7" borderId="0" xfId="0" applyFont="1" applyFill="1" applyAlignment="1">
      <alignment horizontal="left"/>
    </xf>
    <xf numFmtId="0" fontId="13" fillId="7" borderId="0" xfId="0" applyFont="1" applyFill="1"/>
    <xf numFmtId="0" fontId="5" fillId="7" borderId="0" xfId="0" applyFont="1" applyFill="1" applyAlignment="1">
      <alignment horizontal="left"/>
    </xf>
    <xf numFmtId="0" fontId="1" fillId="0" borderId="0" xfId="0" applyFont="1"/>
    <xf numFmtId="165" fontId="1" fillId="0" borderId="0" xfId="0" applyNumberFormat="1" applyFont="1"/>
    <xf numFmtId="4" fontId="1" fillId="0" borderId="0" xfId="0" applyNumberFormat="1" applyFont="1"/>
    <xf numFmtId="0" fontId="14" fillId="7" borderId="0" xfId="0" applyFont="1" applyFill="1" applyAlignment="1">
      <alignment horizontal="center"/>
    </xf>
    <xf numFmtId="0" fontId="10" fillId="7" borderId="0" xfId="0" applyFont="1" applyFill="1" applyAlignment="1">
      <alignment horizontal="left"/>
    </xf>
    <xf numFmtId="0" fontId="14" fillId="3" borderId="0" xfId="0" applyFont="1" applyFill="1"/>
    <xf numFmtId="165" fontId="14" fillId="3" borderId="0" xfId="0" applyNumberFormat="1" applyFont="1" applyFill="1"/>
    <xf numFmtId="4" fontId="14" fillId="3" borderId="0" xfId="0" applyNumberFormat="1" applyFont="1" applyFill="1"/>
    <xf numFmtId="164" fontId="5" fillId="8" borderId="0" xfId="0" applyNumberFormat="1" applyFont="1" applyFill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horizontal="center"/>
    </xf>
    <xf numFmtId="0" fontId="5" fillId="8" borderId="0" xfId="0" applyFont="1" applyFill="1" applyAlignment="1">
      <alignment horizontal="right"/>
    </xf>
    <xf numFmtId="0" fontId="7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2" fontId="1" fillId="3" borderId="0" xfId="0" applyNumberFormat="1" applyFont="1" applyFill="1"/>
    <xf numFmtId="0" fontId="8" fillId="3" borderId="0" xfId="0" applyFont="1" applyFill="1"/>
    <xf numFmtId="2" fontId="3" fillId="3" borderId="0" xfId="0" applyNumberFormat="1" applyFont="1" applyFill="1"/>
    <xf numFmtId="0" fontId="7" fillId="8" borderId="0" xfId="0" applyFont="1" applyFill="1" applyAlignment="1">
      <alignment horizontal="center"/>
    </xf>
    <xf numFmtId="0" fontId="7" fillId="8" borderId="0" xfId="0" applyFont="1" applyFill="1"/>
    <xf numFmtId="0" fontId="5" fillId="8" borderId="0" xfId="0" applyFont="1" applyFill="1" applyAlignment="1">
      <alignment vertical="top"/>
    </xf>
    <xf numFmtId="0" fontId="1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right" vertical="top"/>
    </xf>
    <xf numFmtId="0" fontId="9" fillId="8" borderId="0" xfId="0" applyFont="1" applyFill="1" applyAlignment="1">
      <alignment horizontal="center" vertical="top"/>
    </xf>
    <xf numFmtId="0" fontId="10" fillId="8" borderId="0" xfId="0" applyFont="1" applyFill="1" applyAlignment="1">
      <alignment vertical="top"/>
    </xf>
    <xf numFmtId="0" fontId="10" fillId="8" borderId="0" xfId="0" applyFont="1" applyFill="1" applyAlignment="1">
      <alignment horizontal="right" vertical="top"/>
    </xf>
    <xf numFmtId="0" fontId="17" fillId="8" borderId="0" xfId="0" applyFont="1" applyFill="1" applyAlignment="1">
      <alignment vertical="top"/>
    </xf>
    <xf numFmtId="164" fontId="5" fillId="9" borderId="0" xfId="0" applyNumberFormat="1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horizontal="center"/>
    </xf>
    <xf numFmtId="0" fontId="5" fillId="9" borderId="0" xfId="0" applyFont="1" applyFill="1" applyAlignment="1">
      <alignment horizontal="right"/>
    </xf>
    <xf numFmtId="0" fontId="7" fillId="9" borderId="0" xfId="0" applyFont="1" applyFill="1" applyAlignment="1">
      <alignment horizontal="left"/>
    </xf>
    <xf numFmtId="164" fontId="5" fillId="10" borderId="0" xfId="0" applyNumberFormat="1" applyFont="1" applyFill="1" applyAlignment="1">
      <alignment horizontal="center"/>
    </xf>
    <xf numFmtId="0" fontId="5" fillId="10" borderId="0" xfId="0" applyFont="1" applyFill="1"/>
    <xf numFmtId="0" fontId="13" fillId="10" borderId="0" xfId="0" applyFont="1" applyFill="1"/>
    <xf numFmtId="0" fontId="5" fillId="10" borderId="0" xfId="0" applyFont="1" applyFill="1" applyAlignment="1">
      <alignment horizontal="right"/>
    </xf>
    <xf numFmtId="0" fontId="7" fillId="10" borderId="0" xfId="0" applyFont="1" applyFill="1" applyAlignment="1">
      <alignment horizontal="left"/>
    </xf>
    <xf numFmtId="0" fontId="5" fillId="10" borderId="0" xfId="0" applyFont="1" applyFill="1" applyAlignment="1">
      <alignment horizontal="center"/>
    </xf>
    <xf numFmtId="0" fontId="5" fillId="10" borderId="0" xfId="0" applyFont="1" applyFill="1" applyAlignment="1">
      <alignment horizontal="left"/>
    </xf>
    <xf numFmtId="0" fontId="5" fillId="3" borderId="0" xfId="0" applyFont="1" applyFill="1"/>
    <xf numFmtId="0" fontId="1" fillId="6" borderId="0" xfId="0" applyFont="1" applyFill="1" applyAlignment="1">
      <alignment horizontal="left"/>
    </xf>
    <xf numFmtId="0" fontId="5" fillId="0" borderId="0" xfId="0" applyFont="1"/>
    <xf numFmtId="0" fontId="9" fillId="6" borderId="0" xfId="0" applyFont="1" applyFill="1"/>
    <xf numFmtId="165" fontId="9" fillId="0" borderId="0" xfId="0" applyNumberFormat="1" applyFont="1"/>
    <xf numFmtId="4" fontId="9" fillId="0" borderId="0" xfId="0" applyNumberFormat="1" applyFont="1"/>
    <xf numFmtId="0" fontId="10" fillId="6" borderId="0" xfId="0" applyFont="1" applyFill="1" applyAlignment="1">
      <alignment vertical="top"/>
    </xf>
    <xf numFmtId="0" fontId="9" fillId="6" borderId="0" xfId="0" applyFont="1" applyFill="1" applyAlignment="1">
      <alignment vertical="top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left" vertical="center"/>
    </xf>
    <xf numFmtId="0" fontId="2" fillId="6" borderId="0" xfId="0" applyFont="1" applyFill="1"/>
    <xf numFmtId="0" fontId="5" fillId="6" borderId="0" xfId="0" applyFont="1" applyFill="1" applyAlignment="1">
      <alignment horizontal="right" vertical="top"/>
    </xf>
    <xf numFmtId="0" fontId="1" fillId="6" borderId="0" xfId="0" applyFont="1" applyFill="1" applyAlignment="1">
      <alignment horizontal="left" vertical="top"/>
    </xf>
    <xf numFmtId="164" fontId="5" fillId="11" borderId="0" xfId="0" applyNumberFormat="1" applyFont="1" applyFill="1" applyAlignment="1">
      <alignment horizontal="center"/>
    </xf>
    <xf numFmtId="0" fontId="5" fillId="11" borderId="0" xfId="0" applyFont="1" applyFill="1"/>
    <xf numFmtId="0" fontId="6" fillId="11" borderId="0" xfId="0" applyFont="1" applyFill="1" applyAlignment="1">
      <alignment horizontal="center"/>
    </xf>
    <xf numFmtId="0" fontId="5" fillId="11" borderId="0" xfId="0" applyFont="1" applyFill="1" applyAlignment="1">
      <alignment vertical="top"/>
    </xf>
    <xf numFmtId="0" fontId="5" fillId="11" borderId="0" xfId="0" applyFont="1" applyFill="1" applyAlignment="1">
      <alignment horizontal="right" vertical="top"/>
    </xf>
    <xf numFmtId="0" fontId="5" fillId="11" borderId="0" xfId="0" applyFont="1" applyFill="1" applyAlignment="1">
      <alignment horizontal="left"/>
    </xf>
    <xf numFmtId="0" fontId="11" fillId="11" borderId="0" xfId="0" applyFont="1" applyFill="1"/>
    <xf numFmtId="165" fontId="1" fillId="11" borderId="0" xfId="0" applyNumberFormat="1" applyFont="1" applyFill="1"/>
    <xf numFmtId="4" fontId="1" fillId="11" borderId="0" xfId="0" applyNumberFormat="1" applyFont="1" applyFill="1"/>
    <xf numFmtId="0" fontId="1" fillId="11" borderId="0" xfId="0" applyFont="1" applyFill="1"/>
    <xf numFmtId="0" fontId="10" fillId="11" borderId="0" xfId="0" applyFont="1" applyFill="1" applyAlignment="1">
      <alignment horizontal="right" vertical="top"/>
    </xf>
    <xf numFmtId="164" fontId="5" fillId="12" borderId="0" xfId="0" applyNumberFormat="1" applyFont="1" applyFill="1" applyAlignment="1">
      <alignment horizontal="center"/>
    </xf>
    <xf numFmtId="0" fontId="5" fillId="12" borderId="0" xfId="0" applyFont="1" applyFill="1"/>
    <xf numFmtId="0" fontId="6" fillId="12" borderId="0" xfId="0" applyFont="1" applyFill="1" applyAlignment="1">
      <alignment horizontal="center"/>
    </xf>
    <xf numFmtId="0" fontId="6" fillId="12" borderId="0" xfId="0" applyFont="1" applyFill="1"/>
    <xf numFmtId="0" fontId="5" fillId="12" borderId="0" xfId="0" applyFont="1" applyFill="1" applyAlignment="1">
      <alignment vertical="top"/>
    </xf>
    <xf numFmtId="0" fontId="10" fillId="12" borderId="0" xfId="0" applyFont="1" applyFill="1" applyAlignment="1">
      <alignment horizontal="right" vertical="top"/>
    </xf>
    <xf numFmtId="0" fontId="5" fillId="12" borderId="0" xfId="0" applyFont="1" applyFill="1" applyAlignment="1">
      <alignment horizontal="left"/>
    </xf>
    <xf numFmtId="0" fontId="11" fillId="12" borderId="0" xfId="0" applyFont="1" applyFill="1"/>
    <xf numFmtId="165" fontId="1" fillId="12" borderId="0" xfId="0" applyNumberFormat="1" applyFont="1" applyFill="1"/>
    <xf numFmtId="4" fontId="1" fillId="12" borderId="0" xfId="0" applyNumberFormat="1" applyFont="1" applyFill="1"/>
    <xf numFmtId="0" fontId="1" fillId="12" borderId="0" xfId="0" applyFont="1" applyFill="1"/>
    <xf numFmtId="0" fontId="5" fillId="12" borderId="0" xfId="0" applyFont="1" applyFill="1" applyAlignment="1">
      <alignment horizontal="right" vertical="top"/>
    </xf>
    <xf numFmtId="0" fontId="5" fillId="12" borderId="0" xfId="0" applyFont="1" applyFill="1" applyAlignment="1">
      <alignment horizontal="left" vertical="top"/>
    </xf>
    <xf numFmtId="164" fontId="11" fillId="10" borderId="0" xfId="0" applyNumberFormat="1" applyFont="1" applyFill="1" applyAlignment="1">
      <alignment horizontal="center"/>
    </xf>
    <xf numFmtId="0" fontId="6" fillId="10" borderId="0" xfId="0" applyFont="1" applyFill="1"/>
    <xf numFmtId="0" fontId="5" fillId="10" borderId="0" xfId="0" applyFont="1" applyFill="1" applyAlignment="1">
      <alignment vertical="top"/>
    </xf>
    <xf numFmtId="0" fontId="10" fillId="10" borderId="0" xfId="0" applyFont="1" applyFill="1" applyAlignment="1">
      <alignment horizontal="right" vertical="top"/>
    </xf>
    <xf numFmtId="0" fontId="1" fillId="10" borderId="0" xfId="0" applyFont="1" applyFill="1"/>
    <xf numFmtId="0" fontId="11" fillId="10" borderId="0" xfId="0" applyFont="1" applyFill="1"/>
    <xf numFmtId="0" fontId="11" fillId="10" borderId="0" xfId="0" applyFont="1" applyFill="1" applyAlignment="1">
      <alignment horizontal="center"/>
    </xf>
    <xf numFmtId="0" fontId="10" fillId="10" borderId="0" xfId="0" applyFont="1" applyFill="1"/>
    <xf numFmtId="0" fontId="10" fillId="10" borderId="0" xfId="0" applyFont="1" applyFill="1" applyAlignment="1">
      <alignment horizontal="right"/>
    </xf>
    <xf numFmtId="0" fontId="11" fillId="10" borderId="0" xfId="0" applyFont="1" applyFill="1" applyAlignment="1">
      <alignment horizontal="left"/>
    </xf>
    <xf numFmtId="165" fontId="1" fillId="10" borderId="0" xfId="0" applyNumberFormat="1" applyFont="1" applyFill="1"/>
    <xf numFmtId="0" fontId="2" fillId="10" borderId="0" xfId="0" applyFont="1" applyFill="1"/>
    <xf numFmtId="0" fontId="3" fillId="10" borderId="0" xfId="0" applyFont="1" applyFill="1"/>
    <xf numFmtId="0" fontId="10" fillId="10" borderId="0" xfId="0" quotePrefix="1" applyFont="1" applyFill="1"/>
    <xf numFmtId="164" fontId="8" fillId="10" borderId="0" xfId="0" applyNumberFormat="1" applyFont="1" applyFill="1" applyAlignment="1">
      <alignment horizontal="center"/>
    </xf>
    <xf numFmtId="0" fontId="8" fillId="10" borderId="0" xfId="0" applyFont="1" applyFill="1"/>
    <xf numFmtId="0" fontId="8" fillId="10" borderId="0" xfId="0" applyFont="1" applyFill="1" applyAlignment="1">
      <alignment horizontal="center"/>
    </xf>
    <xf numFmtId="0" fontId="7" fillId="10" borderId="0" xfId="0" applyFont="1" applyFill="1"/>
    <xf numFmtId="0" fontId="7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/>
    </xf>
    <xf numFmtId="165" fontId="3" fillId="10" borderId="0" xfId="0" applyNumberFormat="1" applyFont="1" applyFill="1"/>
    <xf numFmtId="164" fontId="11" fillId="13" borderId="0" xfId="0" applyNumberFormat="1" applyFont="1" applyFill="1" applyAlignment="1">
      <alignment horizontal="center"/>
    </xf>
    <xf numFmtId="0" fontId="11" fillId="13" borderId="0" xfId="0" applyFont="1" applyFill="1"/>
    <xf numFmtId="0" fontId="11" fillId="13" borderId="0" xfId="0" applyFont="1" applyFill="1" applyAlignment="1">
      <alignment horizontal="center"/>
    </xf>
    <xf numFmtId="0" fontId="10" fillId="13" borderId="0" xfId="0" applyFont="1" applyFill="1"/>
    <xf numFmtId="0" fontId="10" fillId="13" borderId="0" xfId="0" applyFont="1" applyFill="1" applyAlignment="1">
      <alignment horizontal="right"/>
    </xf>
    <xf numFmtId="0" fontId="11" fillId="13" borderId="0" xfId="0" applyFont="1" applyFill="1" applyAlignment="1">
      <alignment horizontal="left"/>
    </xf>
    <xf numFmtId="165" fontId="1" fillId="13" borderId="0" xfId="0" applyNumberFormat="1" applyFont="1" applyFill="1"/>
    <xf numFmtId="0" fontId="2" fillId="13" borderId="0" xfId="0" applyFont="1" applyFill="1"/>
    <xf numFmtId="0" fontId="3" fillId="13" borderId="0" xfId="0" applyFont="1" applyFill="1"/>
    <xf numFmtId="0" fontId="11" fillId="14" borderId="0" xfId="0" applyFont="1" applyFill="1"/>
    <xf numFmtId="0" fontId="11" fillId="14" borderId="0" xfId="0" applyFont="1" applyFill="1" applyAlignment="1">
      <alignment horizontal="center"/>
    </xf>
    <xf numFmtId="0" fontId="10" fillId="14" borderId="0" xfId="0" applyFont="1" applyFill="1"/>
    <xf numFmtId="0" fontId="11" fillId="14" borderId="0" xfId="0" applyFont="1" applyFill="1" applyAlignment="1">
      <alignment horizontal="left"/>
    </xf>
    <xf numFmtId="165" fontId="1" fillId="14" borderId="0" xfId="0" applyNumberFormat="1" applyFont="1" applyFill="1"/>
    <xf numFmtId="0" fontId="2" fillId="14" borderId="0" xfId="0" applyFont="1" applyFill="1"/>
    <xf numFmtId="0" fontId="3" fillId="14" borderId="0" xfId="0" applyFont="1" applyFill="1"/>
    <xf numFmtId="0" fontId="11" fillId="15" borderId="0" xfId="0" applyFont="1" applyFill="1"/>
    <xf numFmtId="0" fontId="11" fillId="15" borderId="0" xfId="0" applyFont="1" applyFill="1" applyAlignment="1">
      <alignment horizontal="center"/>
    </xf>
    <xf numFmtId="0" fontId="10" fillId="15" borderId="0" xfId="0" applyFont="1" applyFill="1"/>
    <xf numFmtId="0" fontId="11" fillId="15" borderId="0" xfId="0" applyFont="1" applyFill="1" applyAlignment="1">
      <alignment horizontal="left"/>
    </xf>
    <xf numFmtId="0" fontId="18" fillId="15" borderId="0" xfId="0" applyFont="1" applyFill="1"/>
    <xf numFmtId="0" fontId="18" fillId="15" borderId="0" xfId="0" applyFont="1" applyFill="1" applyAlignment="1">
      <alignment horizontal="center"/>
    </xf>
    <xf numFmtId="0" fontId="19" fillId="15" borderId="0" xfId="0" applyFont="1" applyFill="1"/>
    <xf numFmtId="0" fontId="20" fillId="15" borderId="0" xfId="0" applyFont="1" applyFill="1"/>
    <xf numFmtId="0" fontId="18" fillId="15" borderId="0" xfId="0" applyFont="1" applyFill="1" applyAlignment="1">
      <alignment horizontal="left"/>
    </xf>
    <xf numFmtId="165" fontId="21" fillId="3" borderId="0" xfId="0" applyNumberFormat="1" applyFont="1" applyFill="1"/>
    <xf numFmtId="0" fontId="21" fillId="0" borderId="0" xfId="0" applyFont="1"/>
    <xf numFmtId="0" fontId="21" fillId="3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7" fillId="7" borderId="0" xfId="0" applyFont="1" applyFill="1" applyAlignment="1">
      <alignment horizontal="center"/>
    </xf>
    <xf numFmtId="164" fontId="7" fillId="7" borderId="0" xfId="0" applyNumberFormat="1" applyFont="1" applyFill="1" applyAlignment="1">
      <alignment horizontal="center"/>
    </xf>
    <xf numFmtId="0" fontId="7" fillId="7" borderId="0" xfId="0" applyFont="1" applyFill="1"/>
    <xf numFmtId="0" fontId="7" fillId="7" borderId="0" xfId="0" applyFont="1" applyFill="1" applyAlignment="1">
      <alignment horizontal="right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3" fillId="6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164" fontId="12" fillId="5" borderId="0" xfId="0" applyNumberFormat="1" applyFont="1" applyFill="1" applyAlignment="1">
      <alignment horizontal="center"/>
    </xf>
    <xf numFmtId="0" fontId="12" fillId="5" borderId="0" xfId="0" applyFont="1" applyFill="1"/>
    <xf numFmtId="49" fontId="12" fillId="5" borderId="0" xfId="0" applyNumberFormat="1" applyFont="1" applyFill="1"/>
    <xf numFmtId="0" fontId="12" fillId="5" borderId="0" xfId="0" applyFont="1" applyFill="1" applyAlignment="1">
      <alignment horizontal="right"/>
    </xf>
    <xf numFmtId="0" fontId="12" fillId="5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5" borderId="0" xfId="0" applyFont="1" applyFill="1" applyAlignment="1">
      <alignment horizontal="left"/>
    </xf>
    <xf numFmtId="164" fontId="7" fillId="8" borderId="0" xfId="0" applyNumberFormat="1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164" fontId="7" fillId="16" borderId="0" xfId="0" applyNumberFormat="1" applyFont="1" applyFill="1" applyAlignment="1">
      <alignment horizontal="center"/>
    </xf>
    <xf numFmtId="0" fontId="7" fillId="16" borderId="0" xfId="0" applyFont="1" applyFill="1"/>
    <xf numFmtId="0" fontId="7" fillId="16" borderId="0" xfId="0" applyFont="1" applyFill="1" applyAlignment="1">
      <alignment horizontal="right"/>
    </xf>
    <xf numFmtId="0" fontId="7" fillId="16" borderId="0" xfId="0" applyFont="1" applyFill="1" applyAlignment="1">
      <alignment horizontal="left"/>
    </xf>
    <xf numFmtId="0" fontId="3" fillId="0" borderId="0" xfId="0" applyFont="1"/>
    <xf numFmtId="0" fontId="2" fillId="3" borderId="0" xfId="0" applyFont="1" applyFill="1"/>
    <xf numFmtId="165" fontId="2" fillId="3" borderId="0" xfId="0" applyNumberFormat="1" applyFont="1" applyFill="1"/>
    <xf numFmtId="4" fontId="2" fillId="3" borderId="0" xfId="0" applyNumberFormat="1" applyFont="1" applyFill="1"/>
    <xf numFmtId="165" fontId="2" fillId="0" borderId="0" xfId="0" applyNumberFormat="1" applyFont="1"/>
    <xf numFmtId="0" fontId="7" fillId="8" borderId="0" xfId="0" applyFont="1" applyFill="1" applyAlignment="1">
      <alignment horizontal="right"/>
    </xf>
    <xf numFmtId="4" fontId="3" fillId="0" borderId="0" xfId="0" applyNumberFormat="1" applyFont="1" applyAlignment="1">
      <alignment horizontal="left"/>
    </xf>
    <xf numFmtId="0" fontId="7" fillId="11" borderId="0" xfId="0" applyFont="1" applyFill="1" applyAlignment="1">
      <alignment horizontal="center"/>
    </xf>
    <xf numFmtId="164" fontId="7" fillId="11" borderId="0" xfId="0" applyNumberFormat="1" applyFont="1" applyFill="1" applyAlignment="1">
      <alignment horizontal="center"/>
    </xf>
    <xf numFmtId="0" fontId="7" fillId="11" borderId="0" xfId="0" applyFont="1" applyFill="1"/>
    <xf numFmtId="0" fontId="7" fillId="11" borderId="0" xfId="0" applyFont="1" applyFill="1" applyAlignment="1">
      <alignment horizontal="right"/>
    </xf>
    <xf numFmtId="0" fontId="7" fillId="11" borderId="0" xfId="0" applyFont="1" applyFill="1" applyAlignment="1">
      <alignment horizontal="left"/>
    </xf>
    <xf numFmtId="0" fontId="7" fillId="17" borderId="0" xfId="0" applyFont="1" applyFill="1" applyAlignment="1">
      <alignment horizontal="center"/>
    </xf>
    <xf numFmtId="164" fontId="7" fillId="17" borderId="0" xfId="0" applyNumberFormat="1" applyFont="1" applyFill="1" applyAlignment="1">
      <alignment horizontal="center"/>
    </xf>
    <xf numFmtId="0" fontId="7" fillId="17" borderId="0" xfId="0" applyFont="1" applyFill="1"/>
    <xf numFmtId="0" fontId="7" fillId="17" borderId="0" xfId="0" applyFont="1" applyFill="1" applyAlignment="1">
      <alignment horizontal="right"/>
    </xf>
    <xf numFmtId="0" fontId="7" fillId="17" borderId="0" xfId="0" applyFont="1" applyFill="1" applyAlignment="1">
      <alignment horizontal="left"/>
    </xf>
    <xf numFmtId="0" fontId="7" fillId="18" borderId="0" xfId="0" applyFont="1" applyFill="1" applyAlignment="1">
      <alignment horizontal="center"/>
    </xf>
    <xf numFmtId="164" fontId="7" fillId="18" borderId="0" xfId="0" applyNumberFormat="1" applyFont="1" applyFill="1" applyAlignment="1">
      <alignment horizontal="center"/>
    </xf>
    <xf numFmtId="0" fontId="7" fillId="18" borderId="0" xfId="0" applyFont="1" applyFill="1"/>
    <xf numFmtId="0" fontId="7" fillId="18" borderId="0" xfId="0" applyFont="1" applyFill="1" applyAlignment="1">
      <alignment horizontal="right"/>
    </xf>
    <xf numFmtId="0" fontId="7" fillId="18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2" fontId="2" fillId="0" borderId="0" xfId="0" applyNumberFormat="1" applyFont="1"/>
    <xf numFmtId="164" fontId="7" fillId="15" borderId="0" xfId="0" applyNumberFormat="1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7" fillId="15" borderId="0" xfId="0" applyFont="1" applyFill="1"/>
    <xf numFmtId="0" fontId="7" fillId="15" borderId="0" xfId="0" applyFont="1" applyFill="1" applyAlignment="1">
      <alignment horizontal="right"/>
    </xf>
    <xf numFmtId="0" fontId="3" fillId="15" borderId="0" xfId="0" applyFont="1" applyFill="1" applyAlignment="1">
      <alignment horizontal="left"/>
    </xf>
    <xf numFmtId="0" fontId="7" fillId="15" borderId="0" xfId="0" applyFont="1" applyFill="1" applyAlignment="1">
      <alignment horizontal="left"/>
    </xf>
    <xf numFmtId="2" fontId="1" fillId="0" borderId="0" xfId="0" applyNumberFormat="1" applyFont="1"/>
    <xf numFmtId="0" fontId="7" fillId="15" borderId="0" xfId="0" applyFont="1" applyFill="1" applyAlignment="1">
      <alignment horizontal="center" vertical="top"/>
    </xf>
    <xf numFmtId="0" fontId="7" fillId="15" borderId="0" xfId="0" applyFont="1" applyFill="1" applyAlignment="1">
      <alignment vertical="top"/>
    </xf>
    <xf numFmtId="0" fontId="7" fillId="15" borderId="0" xfId="0" applyFont="1" applyFill="1" applyAlignment="1">
      <alignment horizontal="right" vertical="top"/>
    </xf>
    <xf numFmtId="0" fontId="7" fillId="15" borderId="0" xfId="0" applyFont="1" applyFill="1" applyAlignment="1">
      <alignment horizontal="left" vertical="top"/>
    </xf>
    <xf numFmtId="0" fontId="3" fillId="15" borderId="0" xfId="0" applyFont="1" applyFill="1" applyAlignment="1">
      <alignment horizontal="left" vertical="top"/>
    </xf>
    <xf numFmtId="0" fontId="7" fillId="5" borderId="0" xfId="0" quotePrefix="1" applyFont="1" applyFill="1"/>
    <xf numFmtId="0" fontId="22" fillId="0" borderId="0" xfId="0" applyFont="1"/>
    <xf numFmtId="0" fontId="22" fillId="3" borderId="0" xfId="0" applyFont="1" applyFill="1"/>
    <xf numFmtId="0" fontId="22" fillId="15" borderId="0" xfId="0" applyFont="1" applyFill="1" applyAlignment="1">
      <alignment horizontal="left"/>
    </xf>
    <xf numFmtId="0" fontId="8" fillId="15" borderId="0" xfId="0" applyFont="1" applyFill="1" applyAlignment="1">
      <alignment horizontal="center"/>
    </xf>
    <xf numFmtId="0" fontId="8" fillId="15" borderId="0" xfId="0" applyFont="1" applyFill="1"/>
    <xf numFmtId="0" fontId="12" fillId="15" borderId="0" xfId="0" applyFont="1" applyFill="1" applyAlignment="1">
      <alignment horizontal="left"/>
    </xf>
    <xf numFmtId="0" fontId="23" fillId="16" borderId="0" xfId="0" applyFont="1" applyFill="1"/>
    <xf numFmtId="0" fontId="23" fillId="16" borderId="0" xfId="0" applyFont="1" applyFill="1" applyAlignment="1">
      <alignment horizontal="left"/>
    </xf>
    <xf numFmtId="0" fontId="7" fillId="16" borderId="0" xfId="0" quotePrefix="1" applyFont="1" applyFill="1" applyAlignment="1">
      <alignment horizontal="right"/>
    </xf>
    <xf numFmtId="164" fontId="12" fillId="8" borderId="0" xfId="0" applyNumberFormat="1" applyFont="1" applyFill="1" applyAlignment="1">
      <alignment horizontal="center"/>
    </xf>
    <xf numFmtId="0" fontId="12" fillId="8" borderId="0" xfId="0" applyFont="1" applyFill="1"/>
    <xf numFmtId="0" fontId="12" fillId="8" borderId="0" xfId="0" applyFont="1" applyFill="1" applyAlignment="1">
      <alignment horizontal="center" vertical="top"/>
    </xf>
    <xf numFmtId="0" fontId="12" fillId="8" borderId="0" xfId="0" applyFont="1" applyFill="1" applyAlignment="1">
      <alignment vertical="top"/>
    </xf>
    <xf numFmtId="0" fontId="12" fillId="8" borderId="0" xfId="0" applyFont="1" applyFill="1" applyAlignment="1">
      <alignment horizontal="right" vertical="top"/>
    </xf>
    <xf numFmtId="0" fontId="12" fillId="8" borderId="0" xfId="0" applyFont="1" applyFill="1" applyAlignment="1">
      <alignment horizontal="left"/>
    </xf>
    <xf numFmtId="165" fontId="22" fillId="3" borderId="0" xfId="0" applyNumberFormat="1" applyFont="1" applyFill="1"/>
    <xf numFmtId="4" fontId="22" fillId="3" borderId="0" xfId="0" applyNumberFormat="1" applyFont="1" applyFill="1"/>
    <xf numFmtId="0" fontId="7" fillId="2" borderId="0" xfId="0" applyFont="1" applyFill="1" applyAlignment="1">
      <alignment vertical="top"/>
    </xf>
    <xf numFmtId="0" fontId="7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left" vertical="top"/>
    </xf>
    <xf numFmtId="164" fontId="12" fillId="7" borderId="0" xfId="0" applyNumberFormat="1" applyFont="1" applyFill="1" applyAlignment="1">
      <alignment horizontal="center"/>
    </xf>
    <xf numFmtId="0" fontId="12" fillId="7" borderId="0" xfId="0" applyFont="1" applyFill="1"/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right"/>
    </xf>
    <xf numFmtId="0" fontId="12" fillId="7" borderId="0" xfId="0" applyFont="1" applyFill="1" applyAlignment="1">
      <alignment horizontal="left"/>
    </xf>
    <xf numFmtId="165" fontId="22" fillId="0" borderId="0" xfId="0" applyNumberFormat="1" applyFont="1"/>
    <xf numFmtId="4" fontId="22" fillId="0" borderId="0" xfId="0" applyNumberFormat="1" applyFont="1"/>
    <xf numFmtId="164" fontId="10" fillId="3" borderId="0" xfId="0" applyNumberFormat="1" applyFont="1" applyFill="1" applyAlignment="1">
      <alignment horizontal="center"/>
    </xf>
    <xf numFmtId="0" fontId="10" fillId="3" borderId="0" xfId="0" applyFont="1" applyFill="1"/>
    <xf numFmtId="0" fontId="12" fillId="3" borderId="0" xfId="0" applyFont="1" applyFill="1" applyAlignment="1">
      <alignment horizontal="center"/>
    </xf>
    <xf numFmtId="0" fontId="12" fillId="3" borderId="0" xfId="0" applyFont="1" applyFill="1"/>
    <xf numFmtId="0" fontId="10" fillId="3" borderId="0" xfId="0" applyFont="1" applyFill="1" applyAlignment="1">
      <alignment vertical="top"/>
    </xf>
    <xf numFmtId="0" fontId="10" fillId="3" borderId="0" xfId="0" applyFont="1" applyFill="1" applyAlignment="1">
      <alignment horizontal="right" vertical="top"/>
    </xf>
    <xf numFmtId="164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24" fillId="5" borderId="0" xfId="0" applyFont="1" applyFill="1" applyAlignment="1">
      <alignment horizontal="center"/>
    </xf>
    <xf numFmtId="0" fontId="24" fillId="5" borderId="0" xfId="0" applyFont="1" applyFill="1"/>
    <xf numFmtId="0" fontId="12" fillId="5" borderId="0" xfId="0" quotePrefix="1" applyFont="1" applyFill="1" applyAlignment="1">
      <alignment horizontal="right"/>
    </xf>
    <xf numFmtId="0" fontId="12" fillId="5" borderId="0" xfId="0" applyFont="1" applyFill="1" applyAlignment="1">
      <alignment horizontal="left" wrapText="1"/>
    </xf>
    <xf numFmtId="0" fontId="24" fillId="3" borderId="0" xfId="0" applyFont="1" applyFill="1"/>
    <xf numFmtId="0" fontId="25" fillId="5" borderId="0" xfId="0" applyFont="1" applyFill="1" applyAlignment="1">
      <alignment horizontal="left" wrapText="1"/>
    </xf>
    <xf numFmtId="0" fontId="5" fillId="17" borderId="0" xfId="0" applyFont="1" applyFill="1" applyAlignment="1">
      <alignment horizontal="center"/>
    </xf>
    <xf numFmtId="164" fontId="5" fillId="17" borderId="0" xfId="0" applyNumberFormat="1" applyFont="1" applyFill="1" applyAlignment="1">
      <alignment horizontal="center"/>
    </xf>
    <xf numFmtId="0" fontId="5" fillId="17" borderId="0" xfId="0" applyFont="1" applyFill="1"/>
    <xf numFmtId="0" fontId="5" fillId="17" borderId="0" xfId="0" applyFont="1" applyFill="1" applyAlignment="1">
      <alignment horizontal="right"/>
    </xf>
    <xf numFmtId="0" fontId="5" fillId="17" borderId="0" xfId="0" applyFont="1" applyFill="1" applyAlignment="1">
      <alignment horizontal="left"/>
    </xf>
    <xf numFmtId="164" fontId="26" fillId="19" borderId="0" xfId="0" applyNumberFormat="1" applyFont="1" applyFill="1" applyAlignment="1">
      <alignment horizontal="center"/>
    </xf>
    <xf numFmtId="0" fontId="26" fillId="20" borderId="0" xfId="0" applyFont="1" applyFill="1"/>
    <xf numFmtId="0" fontId="26" fillId="20" borderId="0" xfId="0" applyFont="1" applyFill="1" applyAlignment="1">
      <alignment horizontal="right"/>
    </xf>
    <xf numFmtId="165" fontId="3" fillId="0" borderId="0" xfId="0" applyNumberFormat="1" applyFont="1"/>
    <xf numFmtId="0" fontId="12" fillId="2" borderId="0" xfId="0" applyFont="1" applyFill="1" applyAlignment="1">
      <alignment horizontal="left" wrapText="1"/>
    </xf>
    <xf numFmtId="164" fontId="7" fillId="6" borderId="0" xfId="0" applyNumberFormat="1" applyFont="1" applyFill="1" applyAlignment="1">
      <alignment horizontal="left" wrapText="1"/>
    </xf>
    <xf numFmtId="166" fontId="7" fillId="6" borderId="0" xfId="0" applyNumberFormat="1" applyFont="1" applyFill="1" applyAlignment="1">
      <alignment horizontal="center" wrapText="1"/>
    </xf>
    <xf numFmtId="0" fontId="23" fillId="3" borderId="0" xfId="0" applyFont="1" applyFill="1"/>
    <xf numFmtId="165" fontId="23" fillId="3" borderId="0" xfId="0" applyNumberFormat="1" applyFont="1" applyFill="1"/>
    <xf numFmtId="4" fontId="23" fillId="3" borderId="0" xfId="0" applyNumberFormat="1" applyFont="1" applyFill="1"/>
    <xf numFmtId="0" fontId="7" fillId="8" borderId="0" xfId="0" quotePrefix="1" applyFont="1" applyFill="1" applyAlignment="1">
      <alignment horizontal="right"/>
    </xf>
    <xf numFmtId="0" fontId="7" fillId="8" borderId="0" xfId="0" quotePrefix="1" applyFont="1" applyFill="1"/>
    <xf numFmtId="164" fontId="7" fillId="4" borderId="0" xfId="0" applyNumberFormat="1" applyFont="1" applyFill="1" applyAlignment="1">
      <alignment horizontal="center"/>
    </xf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right"/>
    </xf>
    <xf numFmtId="0" fontId="7" fillId="4" borderId="0" xfId="0" applyFont="1" applyFill="1" applyAlignment="1">
      <alignment horizontal="left"/>
    </xf>
    <xf numFmtId="164" fontId="7" fillId="6" borderId="0" xfId="0" applyNumberFormat="1" applyFont="1" applyFill="1" applyAlignment="1">
      <alignment horizontal="left"/>
    </xf>
    <xf numFmtId="0" fontId="7" fillId="6" borderId="0" xfId="0" applyFont="1" applyFill="1" applyAlignment="1">
      <alignment horizontal="center" vertical="top"/>
    </xf>
    <xf numFmtId="0" fontId="3" fillId="6" borderId="0" xfId="0" applyFont="1" applyFill="1" applyAlignment="1">
      <alignment horizontal="left" vertical="top"/>
    </xf>
    <xf numFmtId="0" fontId="12" fillId="6" borderId="0" xfId="0" applyFont="1" applyFill="1" applyAlignment="1">
      <alignment horizontal="left"/>
    </xf>
    <xf numFmtId="0" fontId="23" fillId="4" borderId="0" xfId="0" applyFont="1" applyFill="1"/>
    <xf numFmtId="0" fontId="23" fillId="0" borderId="0" xfId="0" applyFont="1"/>
    <xf numFmtId="0" fontId="23" fillId="6" borderId="0" xfId="0" applyFont="1" applyFill="1"/>
    <xf numFmtId="0" fontId="22" fillId="8" borderId="0" xfId="0" applyFont="1" applyFill="1" applyAlignment="1">
      <alignment horizontal="left"/>
    </xf>
    <xf numFmtId="164" fontId="27" fillId="4" borderId="0" xfId="0" applyNumberFormat="1" applyFont="1" applyFill="1" applyAlignment="1">
      <alignment horizontal="center"/>
    </xf>
    <xf numFmtId="0" fontId="27" fillId="4" borderId="0" xfId="0" applyFont="1" applyFill="1"/>
    <xf numFmtId="0" fontId="28" fillId="4" borderId="0" xfId="0" applyFont="1" applyFill="1" applyAlignment="1">
      <alignment horizontal="center"/>
    </xf>
    <xf numFmtId="0" fontId="28" fillId="4" borderId="0" xfId="0" applyFont="1" applyFill="1"/>
    <xf numFmtId="0" fontId="27" fillId="4" borderId="0" xfId="0" applyFont="1" applyFill="1" applyAlignment="1">
      <alignment horizontal="right"/>
    </xf>
    <xf numFmtId="0" fontId="27" fillId="4" borderId="0" xfId="0" applyFont="1" applyFill="1" applyAlignment="1">
      <alignment horizontal="left"/>
    </xf>
    <xf numFmtId="164" fontId="12" fillId="17" borderId="0" xfId="0" applyNumberFormat="1" applyFont="1" applyFill="1" applyAlignment="1">
      <alignment horizontal="center"/>
    </xf>
    <xf numFmtId="0" fontId="12" fillId="17" borderId="0" xfId="0" applyFont="1" applyFill="1"/>
    <xf numFmtId="0" fontId="12" fillId="17" borderId="0" xfId="0" applyFont="1" applyFill="1" applyAlignment="1">
      <alignment horizontal="center"/>
    </xf>
    <xf numFmtId="0" fontId="12" fillId="17" borderId="0" xfId="0" applyFont="1" applyFill="1" applyAlignment="1">
      <alignment horizontal="right"/>
    </xf>
    <xf numFmtId="0" fontId="12" fillId="17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7" fillId="2" borderId="0" xfId="0" applyFont="1" applyFill="1" applyAlignment="1">
      <alignment horizontal="left" wrapText="1"/>
    </xf>
    <xf numFmtId="0" fontId="9" fillId="2" borderId="0" xfId="0" applyFont="1" applyFill="1"/>
    <xf numFmtId="0" fontId="23" fillId="2" borderId="0" xfId="0" applyFont="1" applyFill="1"/>
    <xf numFmtId="10" fontId="9" fillId="3" borderId="0" xfId="0" applyNumberFormat="1" applyFont="1" applyFill="1"/>
    <xf numFmtId="0" fontId="8" fillId="4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1" fillId="0" borderId="0" xfId="0" applyFont="1"/>
    <xf numFmtId="0" fontId="15" fillId="8" borderId="0" xfId="0" applyFont="1" applyFill="1" applyAlignment="1">
      <alignment horizontal="right"/>
    </xf>
    <xf numFmtId="0" fontId="15" fillId="8" borderId="0" xfId="0" applyFont="1" applyFill="1" applyAlignment="1">
      <alignment horizontal="right" vertical="top"/>
    </xf>
    <xf numFmtId="0" fontId="15" fillId="6" borderId="0" xfId="0" applyFont="1" applyFill="1" applyAlignment="1">
      <alignment horizontal="right"/>
    </xf>
    <xf numFmtId="0" fontId="10" fillId="7" borderId="0" xfId="0" applyFont="1" applyFill="1" applyAlignment="1">
      <alignment horizontal="center"/>
    </xf>
    <xf numFmtId="0" fontId="10" fillId="7" borderId="0" xfId="0" applyFont="1" applyFill="1"/>
    <xf numFmtId="165" fontId="10" fillId="3" borderId="0" xfId="0" applyNumberFormat="1" applyFont="1" applyFill="1"/>
    <xf numFmtId="4" fontId="10" fillId="3" borderId="0" xfId="0" applyNumberFormat="1" applyFont="1" applyFill="1"/>
    <xf numFmtId="0" fontId="4" fillId="0" borderId="0" xfId="0" applyFont="1" applyAlignment="1">
      <alignment wrapText="1"/>
    </xf>
    <xf numFmtId="0" fontId="5" fillId="7" borderId="0" xfId="0" applyFont="1" applyFill="1" applyAlignment="1">
      <alignment horizontal="right" wrapText="1"/>
    </xf>
    <xf numFmtId="0" fontId="5" fillId="8" borderId="0" xfId="0" applyFont="1" applyFill="1" applyAlignment="1">
      <alignment horizontal="right" vertical="top" wrapText="1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right" vertical="center"/>
    </xf>
    <xf numFmtId="0" fontId="5" fillId="7" borderId="0" xfId="0" applyFont="1" applyFill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5" borderId="0" xfId="0" applyFont="1" applyFill="1" applyAlignment="1">
      <alignment horizontal="right" wrapText="1"/>
    </xf>
    <xf numFmtId="0" fontId="5" fillId="5" borderId="0" xfId="0" applyFont="1" applyFill="1" applyAlignment="1">
      <alignment wrapText="1"/>
    </xf>
    <xf numFmtId="0" fontId="32" fillId="4" borderId="0" xfId="1" applyFill="1" applyAlignment="1">
      <alignment horizontal="right"/>
    </xf>
    <xf numFmtId="0" fontId="5" fillId="6" borderId="0" xfId="0" applyFont="1" applyFill="1" applyAlignment="1">
      <alignment horizontal="left" wrapText="1"/>
    </xf>
    <xf numFmtId="0" fontId="33" fillId="0" borderId="0" xfId="0" applyFont="1"/>
    <xf numFmtId="0" fontId="34" fillId="0" borderId="0" xfId="0" applyFont="1"/>
    <xf numFmtId="0" fontId="32" fillId="2" borderId="0" xfId="1" applyFill="1" applyAlignment="1">
      <alignment horizontal="right"/>
    </xf>
    <xf numFmtId="0" fontId="5" fillId="7" borderId="0" xfId="0" applyFont="1" applyFill="1" applyAlignment="1"/>
    <xf numFmtId="0" fontId="0" fillId="0" borderId="0" xfId="0" applyAlignme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ristina.rey@serviciosreunidos.es%20/%20david.candal@serviciosreunidos.es%20/%20pedro@serviciosreunidos.es" TargetMode="External"/><Relationship Id="rId2" Type="http://schemas.openxmlformats.org/officeDocument/2006/relationships/hyperlink" Target="mailto:admin@ambiviumagency.com" TargetMode="External"/><Relationship Id="rId1" Type="http://schemas.openxmlformats.org/officeDocument/2006/relationships/hyperlink" Target="http://calzadosgea.com/" TargetMode="External"/><Relationship Id="rId5" Type="http://schemas.openxmlformats.org/officeDocument/2006/relationships/hyperlink" Target="mailto:gest.avanza@gmail.com%20/%20gestion@avanzaformaciongrupo.com" TargetMode="External"/><Relationship Id="rId4" Type="http://schemas.openxmlformats.org/officeDocument/2006/relationships/hyperlink" Target="mailto:mpa@avacontent.com%20/%20operaciones@utopicso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319"/>
  <sheetViews>
    <sheetView tabSelected="1" workbookViewId="0">
      <pane ySplit="1" topLeftCell="I2" activePane="bottomLeft" state="frozen"/>
      <selection pane="bottomLeft" activeCell="L3" sqref="L3"/>
    </sheetView>
  </sheetViews>
  <sheetFormatPr defaultColWidth="12.5703125" defaultRowHeight="15.75" customHeight="1"/>
  <cols>
    <col min="1" max="1" width="10.85546875" customWidth="1"/>
    <col min="2" max="2" width="13.140625" customWidth="1"/>
    <col min="3" max="3" width="10.5703125" customWidth="1"/>
    <col min="4" max="4" width="18.5703125" customWidth="1"/>
    <col min="5" max="5" width="62.140625" customWidth="1"/>
    <col min="6" max="6" width="19.85546875" customWidth="1"/>
    <col min="7" max="7" width="43" customWidth="1"/>
    <col min="8" max="8" width="20.7109375" customWidth="1"/>
    <col min="9" max="9" width="53.5703125" customWidth="1"/>
    <col min="10" max="10" width="56.5703125" customWidth="1"/>
    <col min="11" max="11" width="32.140625" customWidth="1"/>
    <col min="12" max="12" width="17.42578125" customWidth="1"/>
    <col min="13" max="13" width="97.42578125" customWidth="1"/>
    <col min="14" max="14" width="34.140625" customWidth="1"/>
  </cols>
  <sheetData>
    <row r="1" spans="1:45" ht="25.5">
      <c r="A1" s="4" t="s">
        <v>0</v>
      </c>
      <c r="B1" s="4" t="s">
        <v>1</v>
      </c>
      <c r="C1" s="388" t="s">
        <v>2</v>
      </c>
      <c r="D1" s="4" t="s">
        <v>3</v>
      </c>
      <c r="E1" s="388" t="s">
        <v>4</v>
      </c>
      <c r="F1" s="38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388" t="s">
        <v>11</v>
      </c>
      <c r="M1" t="s">
        <v>12</v>
      </c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2.75">
      <c r="A2" s="6">
        <v>45413</v>
      </c>
      <c r="B2" s="6">
        <v>45777</v>
      </c>
      <c r="C2" s="7" t="s">
        <v>13</v>
      </c>
      <c r="D2" s="8" t="s">
        <v>14</v>
      </c>
      <c r="E2" s="9" t="s">
        <v>15</v>
      </c>
      <c r="F2" s="9" t="s">
        <v>15</v>
      </c>
      <c r="G2" s="7" t="s">
        <v>16</v>
      </c>
      <c r="H2" s="7">
        <f>5565996488117</f>
        <v>5565996488117</v>
      </c>
      <c r="I2" s="10" t="s">
        <v>17</v>
      </c>
      <c r="J2" s="7" t="s">
        <v>18</v>
      </c>
      <c r="K2" s="7" t="s">
        <v>16</v>
      </c>
      <c r="L2" s="7">
        <f>5565996488117</f>
        <v>5565996488117</v>
      </c>
      <c r="M2" s="11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</row>
    <row r="3" spans="1:45" ht="12.75">
      <c r="A3" s="13">
        <v>45444</v>
      </c>
      <c r="B3" s="13">
        <v>45808</v>
      </c>
      <c r="C3" s="14" t="s">
        <v>13</v>
      </c>
      <c r="D3" s="8" t="s">
        <v>14</v>
      </c>
      <c r="E3" s="9" t="s">
        <v>15</v>
      </c>
      <c r="F3" s="9" t="s">
        <v>15</v>
      </c>
      <c r="G3" s="14" t="s">
        <v>19</v>
      </c>
      <c r="H3" s="14">
        <v>627746483</v>
      </c>
      <c r="I3" s="15" t="s">
        <v>20</v>
      </c>
      <c r="J3" s="14" t="s">
        <v>21</v>
      </c>
      <c r="K3" s="14" t="s">
        <v>19</v>
      </c>
      <c r="L3" s="14">
        <v>627746483</v>
      </c>
      <c r="M3" s="16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2.75">
      <c r="A4" s="13">
        <v>45444</v>
      </c>
      <c r="B4" s="13">
        <v>45808</v>
      </c>
      <c r="C4" s="14" t="s">
        <v>13</v>
      </c>
      <c r="D4" s="8" t="s">
        <v>14</v>
      </c>
      <c r="E4" s="9" t="s">
        <v>15</v>
      </c>
      <c r="F4" s="9" t="s">
        <v>15</v>
      </c>
      <c r="G4" s="14" t="s">
        <v>22</v>
      </c>
      <c r="H4" s="14">
        <v>636992231</v>
      </c>
      <c r="I4" s="15" t="s">
        <v>23</v>
      </c>
      <c r="J4" s="14" t="s">
        <v>24</v>
      </c>
      <c r="K4" s="14" t="s">
        <v>22</v>
      </c>
      <c r="L4" s="15">
        <v>636992231</v>
      </c>
      <c r="M4" s="16"/>
      <c r="O4" s="17"/>
      <c r="P4" s="17"/>
      <c r="Q4" s="17"/>
      <c r="R4" s="17"/>
      <c r="S4" s="17"/>
      <c r="T4" s="17"/>
      <c r="U4" s="18"/>
      <c r="V4" s="19"/>
      <c r="W4" s="18"/>
      <c r="X4" s="19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</row>
    <row r="5" spans="1:45" ht="12.75">
      <c r="A5" s="13">
        <v>45444</v>
      </c>
      <c r="B5" s="13">
        <v>45808</v>
      </c>
      <c r="C5" s="14" t="s">
        <v>13</v>
      </c>
      <c r="D5" s="8" t="s">
        <v>14</v>
      </c>
      <c r="E5" s="9" t="s">
        <v>15</v>
      </c>
      <c r="F5" s="9" t="s">
        <v>15</v>
      </c>
      <c r="G5" s="14" t="s">
        <v>25</v>
      </c>
      <c r="H5" s="14">
        <v>678026998</v>
      </c>
      <c r="I5" s="15" t="s">
        <v>26</v>
      </c>
      <c r="J5" s="14" t="s">
        <v>27</v>
      </c>
      <c r="K5" s="14" t="s">
        <v>25</v>
      </c>
      <c r="L5" s="14">
        <v>678026998</v>
      </c>
      <c r="M5" s="16"/>
      <c r="O5" s="17"/>
      <c r="P5" s="17"/>
      <c r="Q5" s="17"/>
      <c r="R5" s="17"/>
      <c r="S5" s="17"/>
      <c r="T5" s="17"/>
      <c r="U5" s="18"/>
      <c r="V5" s="19"/>
      <c r="W5" s="18"/>
      <c r="X5" s="19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</row>
    <row r="6" spans="1:45" ht="15.75" customHeight="1">
      <c r="A6" s="13">
        <v>45444</v>
      </c>
      <c r="B6" s="13">
        <v>45808</v>
      </c>
      <c r="C6" s="14" t="s">
        <v>13</v>
      </c>
      <c r="D6" s="8" t="s">
        <v>14</v>
      </c>
      <c r="E6" s="9" t="s">
        <v>15</v>
      </c>
      <c r="F6" s="9" t="s">
        <v>15</v>
      </c>
      <c r="G6" s="14" t="s">
        <v>28</v>
      </c>
      <c r="H6" s="14">
        <v>605253277</v>
      </c>
      <c r="I6" s="398" t="s">
        <v>29</v>
      </c>
      <c r="J6" s="14" t="s">
        <v>30</v>
      </c>
      <c r="K6" s="14" t="s">
        <v>31</v>
      </c>
      <c r="L6" s="14">
        <v>605253277</v>
      </c>
      <c r="M6" s="16"/>
      <c r="O6" s="17"/>
      <c r="P6" s="17"/>
      <c r="Q6" s="17"/>
      <c r="R6" s="17"/>
      <c r="S6" s="17"/>
      <c r="T6" s="17"/>
      <c r="U6" s="18"/>
      <c r="V6" s="19"/>
      <c r="W6" s="18"/>
      <c r="X6" s="19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</row>
    <row r="7" spans="1:45" ht="12.75">
      <c r="A7" s="13">
        <v>45627</v>
      </c>
      <c r="B7" s="13">
        <v>45808</v>
      </c>
      <c r="C7" s="14" t="s">
        <v>32</v>
      </c>
      <c r="D7" s="8" t="s">
        <v>14</v>
      </c>
      <c r="E7" s="9" t="s">
        <v>15</v>
      </c>
      <c r="F7" s="9" t="s">
        <v>15</v>
      </c>
      <c r="G7" s="14" t="s">
        <v>33</v>
      </c>
      <c r="H7" s="14">
        <v>685050719</v>
      </c>
      <c r="I7" s="15" t="s">
        <v>34</v>
      </c>
      <c r="J7" s="14" t="s">
        <v>33</v>
      </c>
      <c r="K7" s="14" t="s">
        <v>33</v>
      </c>
      <c r="L7" s="14">
        <v>685050719</v>
      </c>
      <c r="M7" s="16"/>
      <c r="O7" s="17"/>
      <c r="P7" s="17"/>
      <c r="Q7" s="17"/>
      <c r="R7" s="17"/>
      <c r="S7" s="17"/>
      <c r="T7" s="17"/>
      <c r="U7" s="18"/>
      <c r="V7" s="19"/>
      <c r="W7" s="18"/>
      <c r="X7" s="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</row>
    <row r="8" spans="1:45" ht="12.75">
      <c r="A8" s="20">
        <v>45474</v>
      </c>
      <c r="B8" s="20">
        <v>45838</v>
      </c>
      <c r="C8" s="21" t="s">
        <v>13</v>
      </c>
      <c r="D8" s="8" t="s">
        <v>14</v>
      </c>
      <c r="E8" s="21" t="s">
        <v>35</v>
      </c>
      <c r="F8" s="9" t="s">
        <v>15</v>
      </c>
      <c r="G8" s="21" t="s">
        <v>36</v>
      </c>
      <c r="H8" s="21">
        <v>673276085</v>
      </c>
      <c r="I8" s="22" t="s">
        <v>37</v>
      </c>
      <c r="J8" s="21" t="s">
        <v>38</v>
      </c>
      <c r="K8" s="21" t="s">
        <v>36</v>
      </c>
      <c r="L8" s="21">
        <v>673276085</v>
      </c>
      <c r="M8" s="23"/>
      <c r="O8" s="17"/>
      <c r="P8" s="17"/>
      <c r="Q8" s="17"/>
      <c r="R8" s="17"/>
      <c r="S8" s="17"/>
      <c r="T8" s="17"/>
      <c r="U8" s="18"/>
      <c r="V8" s="19"/>
      <c r="W8" s="18"/>
      <c r="X8" s="19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</row>
    <row r="9" spans="1:45" ht="12.75">
      <c r="A9" s="20">
        <v>45474</v>
      </c>
      <c r="B9" s="20">
        <v>45838</v>
      </c>
      <c r="C9" s="21" t="s">
        <v>13</v>
      </c>
      <c r="D9" s="8" t="s">
        <v>14</v>
      </c>
      <c r="E9" s="21" t="s">
        <v>35</v>
      </c>
      <c r="F9" s="9" t="s">
        <v>15</v>
      </c>
      <c r="G9" s="21" t="s">
        <v>39</v>
      </c>
      <c r="H9" s="21">
        <v>635748362</v>
      </c>
      <c r="I9" s="22" t="s">
        <v>40</v>
      </c>
      <c r="J9" s="21" t="s">
        <v>41</v>
      </c>
      <c r="K9" s="21" t="s">
        <v>39</v>
      </c>
      <c r="L9" s="21">
        <v>635748362</v>
      </c>
      <c r="M9" s="23"/>
      <c r="O9" s="17"/>
      <c r="P9" s="17"/>
      <c r="Q9" s="17"/>
      <c r="R9" s="17"/>
      <c r="S9" s="17"/>
      <c r="T9" s="17"/>
      <c r="U9" s="18"/>
      <c r="V9" s="19"/>
      <c r="W9" s="18"/>
      <c r="X9" s="19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</row>
    <row r="10" spans="1:45" ht="12.75">
      <c r="A10" s="20">
        <v>45474</v>
      </c>
      <c r="B10" s="20">
        <v>45838</v>
      </c>
      <c r="C10" s="21" t="s">
        <v>13</v>
      </c>
      <c r="D10" s="8" t="s">
        <v>14</v>
      </c>
      <c r="E10" s="21" t="s">
        <v>35</v>
      </c>
      <c r="F10" s="9" t="s">
        <v>15</v>
      </c>
      <c r="G10" s="21" t="s">
        <v>42</v>
      </c>
      <c r="H10" s="21">
        <v>666768463</v>
      </c>
      <c r="I10" s="22" t="s">
        <v>43</v>
      </c>
      <c r="J10" s="21"/>
      <c r="K10" s="21"/>
      <c r="L10" s="22">
        <v>666768463</v>
      </c>
      <c r="M10" s="23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</row>
    <row r="11" spans="1:45" ht="12.75">
      <c r="A11" s="20">
        <v>45474</v>
      </c>
      <c r="B11" s="20">
        <v>45838</v>
      </c>
      <c r="C11" s="21" t="s">
        <v>13</v>
      </c>
      <c r="D11" s="8" t="s">
        <v>14</v>
      </c>
      <c r="E11" s="21" t="s">
        <v>35</v>
      </c>
      <c r="F11" s="9" t="s">
        <v>15</v>
      </c>
      <c r="G11" s="21" t="s">
        <v>44</v>
      </c>
      <c r="H11" s="22">
        <v>663603483</v>
      </c>
      <c r="I11" s="22" t="s">
        <v>45</v>
      </c>
      <c r="J11" s="21" t="s">
        <v>46</v>
      </c>
      <c r="K11" s="21" t="s">
        <v>44</v>
      </c>
      <c r="L11" s="22">
        <v>663603483</v>
      </c>
      <c r="M11" s="23"/>
    </row>
    <row r="12" spans="1:45" ht="12.75">
      <c r="A12" s="20">
        <v>45474</v>
      </c>
      <c r="B12" s="20">
        <v>45838</v>
      </c>
      <c r="C12" s="21" t="s">
        <v>13</v>
      </c>
      <c r="D12" s="8" t="s">
        <v>14</v>
      </c>
      <c r="E12" s="21" t="s">
        <v>35</v>
      </c>
      <c r="F12" s="9" t="s">
        <v>15</v>
      </c>
      <c r="G12" s="21" t="s">
        <v>47</v>
      </c>
      <c r="H12" s="22">
        <v>658746655</v>
      </c>
      <c r="I12" s="22" t="s">
        <v>48</v>
      </c>
      <c r="J12" s="21" t="s">
        <v>49</v>
      </c>
      <c r="K12" s="21" t="s">
        <v>47</v>
      </c>
      <c r="L12" s="22">
        <v>658746655</v>
      </c>
      <c r="M12" s="23"/>
    </row>
    <row r="13" spans="1:45" ht="12.75">
      <c r="A13" s="20">
        <v>45474</v>
      </c>
      <c r="B13" s="20">
        <v>45838</v>
      </c>
      <c r="C13" s="21" t="s">
        <v>13</v>
      </c>
      <c r="D13" s="8" t="s">
        <v>14</v>
      </c>
      <c r="E13" s="21" t="s">
        <v>35</v>
      </c>
      <c r="F13" s="9" t="s">
        <v>15</v>
      </c>
      <c r="G13" s="21" t="s">
        <v>50</v>
      </c>
      <c r="H13" s="22">
        <v>618526454</v>
      </c>
      <c r="I13" s="22" t="s">
        <v>51</v>
      </c>
      <c r="J13" s="21" t="s">
        <v>50</v>
      </c>
      <c r="K13" s="21" t="s">
        <v>50</v>
      </c>
      <c r="L13" s="22">
        <v>618526454</v>
      </c>
      <c r="M13" s="20"/>
    </row>
    <row r="14" spans="1:45" ht="25.5">
      <c r="A14" s="20">
        <v>45474</v>
      </c>
      <c r="B14" s="20">
        <v>45838</v>
      </c>
      <c r="C14" s="21" t="s">
        <v>13</v>
      </c>
      <c r="D14" s="8" t="s">
        <v>14</v>
      </c>
      <c r="E14" s="21" t="s">
        <v>35</v>
      </c>
      <c r="F14" s="9" t="s">
        <v>15</v>
      </c>
      <c r="G14" s="397" t="s">
        <v>52</v>
      </c>
      <c r="H14" s="22">
        <v>678145620</v>
      </c>
      <c r="I14" s="22" t="s">
        <v>53</v>
      </c>
      <c r="J14" s="21" t="s">
        <v>54</v>
      </c>
      <c r="K14" s="21" t="s">
        <v>55</v>
      </c>
      <c r="L14" s="22">
        <v>690835886</v>
      </c>
      <c r="M14" s="26"/>
      <c r="O14" s="27"/>
      <c r="P14" s="27"/>
      <c r="Q14" s="27"/>
      <c r="R14" s="27"/>
      <c r="S14" s="27"/>
      <c r="T14" s="27"/>
      <c r="U14" s="28"/>
      <c r="V14" s="29"/>
      <c r="W14" s="28"/>
      <c r="X14" s="29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</row>
    <row r="15" spans="1:45" ht="25.5">
      <c r="A15" s="20">
        <v>45658</v>
      </c>
      <c r="B15" s="20">
        <v>45838</v>
      </c>
      <c r="C15" s="21" t="s">
        <v>32</v>
      </c>
      <c r="D15" s="8" t="s">
        <v>14</v>
      </c>
      <c r="E15" s="21" t="s">
        <v>35</v>
      </c>
      <c r="F15" s="9" t="s">
        <v>15</v>
      </c>
      <c r="G15" s="21" t="s">
        <v>56</v>
      </c>
      <c r="H15" s="22"/>
      <c r="I15" s="396" t="s">
        <v>57</v>
      </c>
      <c r="J15" s="21" t="s">
        <v>58</v>
      </c>
      <c r="K15" s="21" t="s">
        <v>56</v>
      </c>
      <c r="L15" s="22">
        <v>629221558</v>
      </c>
      <c r="M15" s="26"/>
      <c r="O15" s="27"/>
      <c r="P15" s="27"/>
      <c r="Q15" s="27"/>
      <c r="R15" s="27"/>
      <c r="S15" s="27"/>
      <c r="T15" s="27"/>
      <c r="U15" s="28"/>
      <c r="V15" s="29"/>
      <c r="W15" s="28"/>
      <c r="X15" s="29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</row>
    <row r="16" spans="1:45" ht="12.75">
      <c r="A16" s="20">
        <v>45748</v>
      </c>
      <c r="B16" s="20">
        <v>45838</v>
      </c>
      <c r="C16" s="21" t="s">
        <v>59</v>
      </c>
      <c r="D16" s="8" t="s">
        <v>14</v>
      </c>
      <c r="E16" s="21" t="s">
        <v>35</v>
      </c>
      <c r="F16" s="9" t="s">
        <v>15</v>
      </c>
      <c r="G16" s="21" t="s">
        <v>60</v>
      </c>
      <c r="H16" s="22">
        <v>667720576</v>
      </c>
      <c r="I16" s="22" t="s">
        <v>61</v>
      </c>
      <c r="J16" s="21" t="s">
        <v>60</v>
      </c>
      <c r="K16" s="21" t="s">
        <v>60</v>
      </c>
      <c r="L16" s="22">
        <v>667720576</v>
      </c>
      <c r="M16" s="26"/>
      <c r="O16" s="27"/>
      <c r="P16" s="27"/>
      <c r="Q16" s="27"/>
      <c r="R16" s="27"/>
      <c r="S16" s="27"/>
      <c r="T16" s="27"/>
      <c r="U16" s="28"/>
      <c r="V16" s="29"/>
      <c r="W16" s="28"/>
      <c r="X16" s="29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</row>
    <row r="17" spans="1:45" ht="12.75">
      <c r="A17" s="20">
        <v>45748</v>
      </c>
      <c r="B17" s="20">
        <v>45838</v>
      </c>
      <c r="C17" s="21" t="s">
        <v>59</v>
      </c>
      <c r="D17" s="8" t="s">
        <v>14</v>
      </c>
      <c r="E17" s="21" t="s">
        <v>35</v>
      </c>
      <c r="F17" s="9" t="s">
        <v>15</v>
      </c>
      <c r="G17" s="21" t="s">
        <v>62</v>
      </c>
      <c r="H17" s="22">
        <v>673071476</v>
      </c>
      <c r="I17" s="22" t="s">
        <v>63</v>
      </c>
      <c r="J17" s="21" t="s">
        <v>64</v>
      </c>
      <c r="K17" s="21" t="s">
        <v>62</v>
      </c>
      <c r="L17" s="22">
        <v>673071476</v>
      </c>
      <c r="M17" s="26"/>
      <c r="O17" s="27"/>
      <c r="P17" s="27"/>
      <c r="Q17" s="27"/>
      <c r="R17" s="27"/>
      <c r="S17" s="27"/>
      <c r="T17" s="27"/>
      <c r="U17" s="28"/>
      <c r="V17" s="29"/>
      <c r="W17" s="28"/>
      <c r="X17" s="29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</row>
    <row r="18" spans="1:45" ht="12.75">
      <c r="A18" s="20">
        <v>45748</v>
      </c>
      <c r="B18" s="20">
        <v>45838</v>
      </c>
      <c r="C18" s="21" t="s">
        <v>65</v>
      </c>
      <c r="D18" s="8" t="s">
        <v>14</v>
      </c>
      <c r="E18" s="21" t="s">
        <v>35</v>
      </c>
      <c r="F18" s="9" t="s">
        <v>15</v>
      </c>
      <c r="G18" s="21" t="s">
        <v>66</v>
      </c>
      <c r="H18" s="22">
        <v>649223650</v>
      </c>
      <c r="I18" s="22" t="s">
        <v>67</v>
      </c>
      <c r="J18" s="21" t="s">
        <v>68</v>
      </c>
      <c r="K18" s="21" t="s">
        <v>66</v>
      </c>
      <c r="L18" s="22">
        <v>649223650</v>
      </c>
      <c r="M18" s="26"/>
      <c r="O18" s="27"/>
      <c r="P18" s="27"/>
      <c r="Q18" s="27"/>
      <c r="R18" s="27"/>
      <c r="S18" s="27"/>
      <c r="T18" s="27"/>
      <c r="U18" s="28"/>
      <c r="V18" s="29"/>
      <c r="W18" s="28"/>
      <c r="X18" s="29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</row>
    <row r="19" spans="1:45" ht="12.75">
      <c r="A19" s="20">
        <v>45748</v>
      </c>
      <c r="B19" s="20">
        <v>45838</v>
      </c>
      <c r="C19" s="21" t="s">
        <v>59</v>
      </c>
      <c r="D19" s="8" t="s">
        <v>14</v>
      </c>
      <c r="E19" s="21" t="s">
        <v>35</v>
      </c>
      <c r="F19" s="9" t="s">
        <v>15</v>
      </c>
      <c r="G19" s="21" t="s">
        <v>69</v>
      </c>
      <c r="H19" s="22">
        <v>644453484</v>
      </c>
      <c r="I19" s="22" t="s">
        <v>70</v>
      </c>
      <c r="J19" s="21" t="s">
        <v>71</v>
      </c>
      <c r="K19" s="21" t="s">
        <v>69</v>
      </c>
      <c r="L19" s="22">
        <v>644453484</v>
      </c>
      <c r="M19" s="26"/>
      <c r="O19" s="27"/>
      <c r="P19" s="27"/>
      <c r="Q19" s="27"/>
      <c r="R19" s="27"/>
      <c r="S19" s="27"/>
      <c r="T19" s="27"/>
      <c r="U19" s="28"/>
      <c r="V19" s="29"/>
      <c r="W19" s="28"/>
      <c r="X19" s="29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</row>
    <row r="20" spans="1:45" ht="12.75">
      <c r="A20" s="30">
        <v>45748</v>
      </c>
      <c r="B20" s="30">
        <v>45838</v>
      </c>
      <c r="C20" s="25" t="s">
        <v>65</v>
      </c>
      <c r="D20" s="8" t="s">
        <v>14</v>
      </c>
      <c r="E20" s="21" t="s">
        <v>35</v>
      </c>
      <c r="F20" s="25" t="s">
        <v>35</v>
      </c>
      <c r="G20" s="25" t="s">
        <v>72</v>
      </c>
      <c r="H20" s="31">
        <v>652090697</v>
      </c>
      <c r="I20" s="31" t="s">
        <v>73</v>
      </c>
      <c r="J20" s="25" t="s">
        <v>74</v>
      </c>
      <c r="K20" s="25" t="s">
        <v>72</v>
      </c>
      <c r="L20" s="31">
        <v>652090697</v>
      </c>
      <c r="M20" s="26" t="s">
        <v>75</v>
      </c>
      <c r="N20" s="32"/>
      <c r="O20" s="27"/>
      <c r="P20" s="27"/>
      <c r="Q20" s="27"/>
      <c r="R20" s="27"/>
      <c r="S20" s="27"/>
      <c r="T20" s="27"/>
      <c r="U20" s="28"/>
      <c r="V20" s="29"/>
      <c r="W20" s="28"/>
      <c r="X20" s="29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</row>
    <row r="21" spans="1:45" ht="12.75">
      <c r="A21" s="20">
        <v>45748</v>
      </c>
      <c r="B21" s="20">
        <v>45838</v>
      </c>
      <c r="C21" s="21" t="s">
        <v>59</v>
      </c>
      <c r="D21" s="8" t="s">
        <v>14</v>
      </c>
      <c r="E21" s="21" t="s">
        <v>35</v>
      </c>
      <c r="F21" s="9" t="s">
        <v>15</v>
      </c>
      <c r="G21" s="21" t="s">
        <v>76</v>
      </c>
      <c r="H21" s="22">
        <v>678871308</v>
      </c>
      <c r="I21" s="22" t="s">
        <v>77</v>
      </c>
      <c r="J21" s="21" t="s">
        <v>78</v>
      </c>
      <c r="K21" s="21" t="s">
        <v>76</v>
      </c>
      <c r="L21" s="22">
        <v>678871308</v>
      </c>
      <c r="M21" s="26"/>
      <c r="O21" s="27"/>
      <c r="P21" s="27"/>
      <c r="Q21" s="27"/>
      <c r="R21" s="27"/>
      <c r="S21" s="27"/>
      <c r="T21" s="27"/>
      <c r="U21" s="28"/>
      <c r="V21" s="29"/>
      <c r="W21" s="28"/>
      <c r="X21" s="29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</row>
    <row r="22" spans="1:45" ht="12.75">
      <c r="A22" s="20">
        <v>45748</v>
      </c>
      <c r="B22" s="20">
        <v>45838</v>
      </c>
      <c r="C22" s="21" t="s">
        <v>65</v>
      </c>
      <c r="D22" s="8" t="s">
        <v>14</v>
      </c>
      <c r="E22" s="21" t="s">
        <v>35</v>
      </c>
      <c r="F22" s="9" t="s">
        <v>15</v>
      </c>
      <c r="G22" s="21" t="s">
        <v>79</v>
      </c>
      <c r="H22" s="22">
        <v>633298966</v>
      </c>
      <c r="I22" s="22" t="s">
        <v>80</v>
      </c>
      <c r="J22" s="21" t="s">
        <v>79</v>
      </c>
      <c r="K22" s="21" t="s">
        <v>79</v>
      </c>
      <c r="L22" s="22">
        <v>633298966</v>
      </c>
      <c r="M22" s="26"/>
      <c r="O22" s="27"/>
      <c r="P22" s="27"/>
      <c r="Q22" s="27"/>
      <c r="R22" s="27"/>
      <c r="S22" s="27"/>
      <c r="T22" s="27"/>
      <c r="U22" s="28"/>
      <c r="V22" s="29"/>
      <c r="W22" s="28"/>
      <c r="X22" s="29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</row>
    <row r="23" spans="1:45" ht="12.75">
      <c r="A23" s="20">
        <v>45748</v>
      </c>
      <c r="B23" s="20">
        <v>45838</v>
      </c>
      <c r="C23" s="21" t="s">
        <v>59</v>
      </c>
      <c r="D23" s="8" t="s">
        <v>14</v>
      </c>
      <c r="E23" s="21" t="s">
        <v>35</v>
      </c>
      <c r="F23" s="9" t="s">
        <v>15</v>
      </c>
      <c r="G23" s="21" t="s">
        <v>81</v>
      </c>
      <c r="H23" s="22">
        <v>663411162</v>
      </c>
      <c r="I23" s="22" t="s">
        <v>82</v>
      </c>
      <c r="J23" s="21" t="s">
        <v>83</v>
      </c>
      <c r="K23" s="21" t="s">
        <v>81</v>
      </c>
      <c r="L23" s="22">
        <v>663411162</v>
      </c>
      <c r="M23" s="26"/>
      <c r="O23" s="27"/>
      <c r="P23" s="27"/>
      <c r="Q23" s="27"/>
      <c r="R23" s="27"/>
      <c r="S23" s="27"/>
      <c r="T23" s="27"/>
      <c r="U23" s="28"/>
      <c r="V23" s="29"/>
      <c r="W23" s="28"/>
      <c r="X23" s="29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</row>
    <row r="24" spans="1:45" ht="12.75">
      <c r="A24" s="6">
        <v>45505</v>
      </c>
      <c r="B24" s="6">
        <v>45869</v>
      </c>
      <c r="C24" s="7" t="s">
        <v>13</v>
      </c>
      <c r="D24" s="8" t="s">
        <v>14</v>
      </c>
      <c r="E24" s="21" t="s">
        <v>35</v>
      </c>
      <c r="F24" s="9" t="s">
        <v>15</v>
      </c>
      <c r="G24" s="33" t="s">
        <v>84</v>
      </c>
      <c r="H24" s="33">
        <v>655203413</v>
      </c>
      <c r="I24" s="34" t="s">
        <v>85</v>
      </c>
      <c r="J24" s="33" t="s">
        <v>84</v>
      </c>
      <c r="K24" s="33" t="s">
        <v>84</v>
      </c>
      <c r="L24" s="33">
        <v>655203413</v>
      </c>
      <c r="M24" s="11"/>
    </row>
    <row r="25" spans="1:45" ht="12.75">
      <c r="A25" s="6">
        <v>45505</v>
      </c>
      <c r="B25" s="6">
        <v>45869</v>
      </c>
      <c r="C25" s="7" t="s">
        <v>13</v>
      </c>
      <c r="D25" s="8" t="s">
        <v>14</v>
      </c>
      <c r="E25" s="21" t="s">
        <v>35</v>
      </c>
      <c r="F25" s="9" t="s">
        <v>15</v>
      </c>
      <c r="G25" s="33" t="s">
        <v>86</v>
      </c>
      <c r="H25" s="33">
        <v>727738654</v>
      </c>
      <c r="I25" s="34" t="s">
        <v>87</v>
      </c>
      <c r="J25" s="33" t="s">
        <v>88</v>
      </c>
      <c r="K25" s="33" t="s">
        <v>86</v>
      </c>
      <c r="L25" s="33">
        <v>727738654</v>
      </c>
      <c r="M25" s="11"/>
      <c r="O25" s="18"/>
      <c r="P25" s="19"/>
      <c r="Q25" s="18"/>
      <c r="R25" s="19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</row>
    <row r="26" spans="1:45" ht="12.75">
      <c r="A26" s="6">
        <v>45505</v>
      </c>
      <c r="B26" s="6">
        <v>45869</v>
      </c>
      <c r="C26" s="7" t="s">
        <v>13</v>
      </c>
      <c r="D26" s="8" t="s">
        <v>14</v>
      </c>
      <c r="E26" s="21" t="s">
        <v>35</v>
      </c>
      <c r="F26" s="9" t="s">
        <v>15</v>
      </c>
      <c r="G26" s="33" t="s">
        <v>89</v>
      </c>
      <c r="H26" s="33">
        <v>601610103</v>
      </c>
      <c r="I26" s="34" t="s">
        <v>90</v>
      </c>
      <c r="J26" s="33" t="s">
        <v>91</v>
      </c>
      <c r="K26" s="33" t="s">
        <v>89</v>
      </c>
      <c r="L26" s="33">
        <v>601610103</v>
      </c>
      <c r="M26" s="11" t="s">
        <v>92</v>
      </c>
      <c r="O26" s="18"/>
      <c r="P26" s="19"/>
      <c r="Q26" s="18"/>
      <c r="R26" s="19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</row>
    <row r="27" spans="1:45" ht="12.75">
      <c r="A27" s="6">
        <v>45505</v>
      </c>
      <c r="B27" s="6">
        <v>45869</v>
      </c>
      <c r="C27" s="7" t="s">
        <v>13</v>
      </c>
      <c r="D27" s="8" t="s">
        <v>14</v>
      </c>
      <c r="E27" s="21" t="s">
        <v>35</v>
      </c>
      <c r="F27" s="9" t="s">
        <v>15</v>
      </c>
      <c r="G27" s="33" t="s">
        <v>93</v>
      </c>
      <c r="H27" s="33">
        <v>611125165</v>
      </c>
      <c r="I27" s="34" t="s">
        <v>94</v>
      </c>
      <c r="J27" s="33" t="s">
        <v>95</v>
      </c>
      <c r="K27" s="33" t="s">
        <v>93</v>
      </c>
      <c r="L27" s="33">
        <v>611125165</v>
      </c>
      <c r="M27" s="37" t="s">
        <v>96</v>
      </c>
      <c r="N27" s="38"/>
      <c r="O27" s="39"/>
      <c r="P27" s="40"/>
      <c r="Q27" s="39"/>
      <c r="R27" s="40"/>
      <c r="S27" s="41"/>
      <c r="T27" s="41"/>
      <c r="U27" s="41"/>
      <c r="V27" s="41"/>
      <c r="W27" s="41"/>
    </row>
    <row r="28" spans="1:45" ht="12.75">
      <c r="A28" s="42">
        <v>45505</v>
      </c>
      <c r="B28" s="42">
        <v>45869</v>
      </c>
      <c r="C28" s="43" t="s">
        <v>13</v>
      </c>
      <c r="D28" s="8" t="s">
        <v>14</v>
      </c>
      <c r="E28" s="21" t="s">
        <v>35</v>
      </c>
      <c r="F28" s="9" t="s">
        <v>15</v>
      </c>
      <c r="G28" s="33" t="s">
        <v>93</v>
      </c>
      <c r="H28" s="44">
        <v>611125165</v>
      </c>
      <c r="I28" s="44" t="s">
        <v>94</v>
      </c>
      <c r="J28" s="45" t="s">
        <v>97</v>
      </c>
      <c r="K28" s="33" t="s">
        <v>93</v>
      </c>
      <c r="L28" s="44">
        <v>611125165</v>
      </c>
      <c r="M28" s="37" t="s">
        <v>96</v>
      </c>
      <c r="N28" s="38"/>
      <c r="O28" s="39"/>
      <c r="P28" s="40"/>
      <c r="Q28" s="39"/>
      <c r="R28" s="40"/>
      <c r="S28" s="41"/>
      <c r="T28" s="41"/>
      <c r="U28" s="41"/>
      <c r="V28" s="41"/>
      <c r="W28" s="41"/>
    </row>
    <row r="29" spans="1:45" ht="12.75">
      <c r="A29" s="42">
        <v>45505</v>
      </c>
      <c r="B29" s="42">
        <v>45869</v>
      </c>
      <c r="C29" s="43" t="s">
        <v>13</v>
      </c>
      <c r="D29" s="8" t="s">
        <v>14</v>
      </c>
      <c r="E29" s="21" t="s">
        <v>35</v>
      </c>
      <c r="F29" s="9" t="s">
        <v>15</v>
      </c>
      <c r="G29" s="33" t="s">
        <v>98</v>
      </c>
      <c r="H29" s="33">
        <v>651689836</v>
      </c>
      <c r="I29" s="34" t="s">
        <v>99</v>
      </c>
      <c r="J29" s="33" t="s">
        <v>100</v>
      </c>
      <c r="K29" s="33" t="s">
        <v>98</v>
      </c>
      <c r="L29" s="33">
        <v>651689836</v>
      </c>
      <c r="M29" s="46"/>
      <c r="N29" s="38"/>
      <c r="O29" s="41"/>
      <c r="P29" s="41"/>
      <c r="Q29" s="41"/>
      <c r="R29" s="41"/>
      <c r="S29" s="41"/>
      <c r="T29" s="41"/>
      <c r="U29" s="41"/>
      <c r="V29" s="41"/>
      <c r="W29" s="41"/>
    </row>
    <row r="30" spans="1:45" ht="12.75">
      <c r="A30" s="42">
        <v>45505</v>
      </c>
      <c r="B30" s="42">
        <v>45869</v>
      </c>
      <c r="C30" s="43" t="s">
        <v>13</v>
      </c>
      <c r="D30" s="8" t="s">
        <v>14</v>
      </c>
      <c r="E30" s="21" t="s">
        <v>35</v>
      </c>
      <c r="F30" s="9" t="s">
        <v>15</v>
      </c>
      <c r="G30" s="33" t="s">
        <v>101</v>
      </c>
      <c r="H30" s="33">
        <v>634403366</v>
      </c>
      <c r="I30" s="34" t="s">
        <v>102</v>
      </c>
      <c r="J30" s="33" t="s">
        <v>103</v>
      </c>
      <c r="K30" s="33" t="s">
        <v>101</v>
      </c>
      <c r="L30" s="33">
        <v>634403366</v>
      </c>
      <c r="M30" s="46"/>
      <c r="N30" s="38"/>
      <c r="O30" s="41"/>
      <c r="P30" s="41"/>
      <c r="Q30" s="41"/>
      <c r="R30" s="41"/>
      <c r="S30" s="41"/>
      <c r="T30" s="41"/>
      <c r="U30" s="38"/>
      <c r="V30" s="38"/>
      <c r="W30" s="38"/>
    </row>
    <row r="31" spans="1:45" ht="12.75">
      <c r="A31" s="42">
        <v>45505</v>
      </c>
      <c r="B31" s="42">
        <v>45869</v>
      </c>
      <c r="C31" s="43" t="s">
        <v>13</v>
      </c>
      <c r="D31" s="8" t="s">
        <v>14</v>
      </c>
      <c r="E31" s="21" t="s">
        <v>35</v>
      </c>
      <c r="F31" s="9" t="s">
        <v>15</v>
      </c>
      <c r="G31" s="33" t="s">
        <v>104</v>
      </c>
      <c r="H31" s="33">
        <f>447545921686</f>
        <v>447545921686</v>
      </c>
      <c r="I31" s="34" t="s">
        <v>105</v>
      </c>
      <c r="J31" s="33" t="s">
        <v>106</v>
      </c>
      <c r="K31" s="33" t="s">
        <v>104</v>
      </c>
      <c r="L31" s="33">
        <f>447545921686</f>
        <v>447545921686</v>
      </c>
      <c r="M31" s="46"/>
      <c r="N31" s="38"/>
      <c r="O31" s="39"/>
      <c r="P31" s="40"/>
      <c r="Q31" s="39"/>
      <c r="R31" s="40"/>
      <c r="S31" s="41"/>
      <c r="T31" s="41"/>
      <c r="U31" s="41"/>
      <c r="V31" s="41"/>
      <c r="W31" s="41"/>
    </row>
    <row r="32" spans="1:45" ht="12.75">
      <c r="A32" s="42">
        <v>45505</v>
      </c>
      <c r="B32" s="42">
        <v>45869</v>
      </c>
      <c r="C32" s="43" t="s">
        <v>13</v>
      </c>
      <c r="D32" s="8" t="s">
        <v>14</v>
      </c>
      <c r="E32" s="21" t="s">
        <v>35</v>
      </c>
      <c r="F32" s="9" t="s">
        <v>15</v>
      </c>
      <c r="G32" s="33" t="s">
        <v>107</v>
      </c>
      <c r="H32" s="33">
        <f>817033610777</f>
        <v>817033610777</v>
      </c>
      <c r="I32" s="34" t="s">
        <v>108</v>
      </c>
      <c r="J32" s="33" t="s">
        <v>109</v>
      </c>
      <c r="K32" s="33" t="s">
        <v>110</v>
      </c>
      <c r="L32" s="33">
        <f>818013471405</f>
        <v>818013471405</v>
      </c>
      <c r="M32" s="46"/>
      <c r="N32" s="38"/>
      <c r="O32" s="41"/>
      <c r="P32" s="41"/>
      <c r="Q32" s="41"/>
      <c r="R32" s="41"/>
      <c r="S32" s="41"/>
      <c r="T32" s="41"/>
      <c r="U32" s="41"/>
      <c r="V32" s="41"/>
      <c r="W32" s="41"/>
    </row>
    <row r="33" spans="1:45" ht="12.75">
      <c r="A33" s="42">
        <v>45505</v>
      </c>
      <c r="B33" s="42">
        <v>45869</v>
      </c>
      <c r="C33" s="47" t="s">
        <v>13</v>
      </c>
      <c r="D33" s="8" t="s">
        <v>14</v>
      </c>
      <c r="E33" s="21" t="s">
        <v>35</v>
      </c>
      <c r="F33" s="9" t="s">
        <v>15</v>
      </c>
      <c r="G33" s="33" t="s">
        <v>111</v>
      </c>
      <c r="H33" s="48">
        <v>541123152185</v>
      </c>
      <c r="I33" s="34" t="s">
        <v>112</v>
      </c>
      <c r="J33" s="33" t="s">
        <v>111</v>
      </c>
      <c r="K33" s="33" t="s">
        <v>111</v>
      </c>
      <c r="L33" s="48">
        <f>541123152185</f>
        <v>541123152185</v>
      </c>
      <c r="M33" s="49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45" ht="12.75">
      <c r="A34" s="42">
        <v>45505</v>
      </c>
      <c r="B34" s="42">
        <v>45869</v>
      </c>
      <c r="C34" s="47" t="s">
        <v>13</v>
      </c>
      <c r="D34" s="8" t="s">
        <v>14</v>
      </c>
      <c r="E34" s="21" t="s">
        <v>35</v>
      </c>
      <c r="F34" s="9" t="s">
        <v>15</v>
      </c>
      <c r="G34" s="33" t="s">
        <v>113</v>
      </c>
      <c r="H34" s="48">
        <v>652268531</v>
      </c>
      <c r="I34" s="34" t="s">
        <v>114</v>
      </c>
      <c r="J34" s="33" t="s">
        <v>115</v>
      </c>
      <c r="K34" s="33" t="s">
        <v>113</v>
      </c>
      <c r="L34" s="48">
        <v>652268531</v>
      </c>
      <c r="M34" s="49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45" ht="12.75">
      <c r="A35" s="42">
        <v>45505</v>
      </c>
      <c r="B35" s="42">
        <v>45869</v>
      </c>
      <c r="C35" s="47" t="s">
        <v>13</v>
      </c>
      <c r="D35" s="8" t="s">
        <v>14</v>
      </c>
      <c r="E35" s="21" t="s">
        <v>35</v>
      </c>
      <c r="F35" s="9" t="s">
        <v>15</v>
      </c>
      <c r="G35" s="33" t="s">
        <v>116</v>
      </c>
      <c r="H35" s="48" t="s">
        <v>117</v>
      </c>
      <c r="I35" s="34" t="s">
        <v>118</v>
      </c>
      <c r="J35" s="33" t="s">
        <v>119</v>
      </c>
      <c r="K35" s="33" t="s">
        <v>120</v>
      </c>
      <c r="L35" s="48" t="s">
        <v>117</v>
      </c>
      <c r="M35" s="49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45" ht="12.75">
      <c r="A36" s="42">
        <v>45505</v>
      </c>
      <c r="B36" s="42">
        <v>45869</v>
      </c>
      <c r="C36" s="47" t="s">
        <v>13</v>
      </c>
      <c r="D36" s="8" t="s">
        <v>14</v>
      </c>
      <c r="E36" s="21" t="s">
        <v>35</v>
      </c>
      <c r="F36" s="9" t="s">
        <v>15</v>
      </c>
      <c r="G36" s="33" t="s">
        <v>121</v>
      </c>
      <c r="H36" s="48">
        <v>697743852</v>
      </c>
      <c r="I36" s="48" t="s">
        <v>122</v>
      </c>
      <c r="J36" s="33" t="s">
        <v>123</v>
      </c>
      <c r="K36" s="33" t="s">
        <v>121</v>
      </c>
      <c r="L36" s="48">
        <v>697743852</v>
      </c>
      <c r="M36" s="50" t="s">
        <v>124</v>
      </c>
      <c r="N36" s="17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45" ht="12.75">
      <c r="A37" s="42">
        <v>45505</v>
      </c>
      <c r="B37" s="42">
        <v>45869</v>
      </c>
      <c r="C37" s="47" t="s">
        <v>13</v>
      </c>
      <c r="D37" s="8" t="s">
        <v>14</v>
      </c>
      <c r="E37" s="21" t="s">
        <v>35</v>
      </c>
      <c r="F37" s="9" t="s">
        <v>15</v>
      </c>
      <c r="G37" s="33" t="s">
        <v>125</v>
      </c>
      <c r="H37" s="33">
        <v>658806954</v>
      </c>
      <c r="I37" s="48" t="s">
        <v>126</v>
      </c>
      <c r="J37" s="33" t="s">
        <v>127</v>
      </c>
      <c r="K37" s="33" t="s">
        <v>128</v>
      </c>
      <c r="L37" s="33">
        <v>658806954</v>
      </c>
      <c r="M37" s="33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45" ht="12.75">
      <c r="A38" s="6">
        <v>45505</v>
      </c>
      <c r="B38" s="6">
        <v>45869</v>
      </c>
      <c r="C38" s="7" t="s">
        <v>13</v>
      </c>
      <c r="D38" s="8" t="s">
        <v>14</v>
      </c>
      <c r="E38" s="21" t="s">
        <v>35</v>
      </c>
      <c r="F38" s="9" t="s">
        <v>15</v>
      </c>
      <c r="G38" s="7" t="s">
        <v>129</v>
      </c>
      <c r="H38" s="7">
        <v>635919007</v>
      </c>
      <c r="I38" s="10" t="s">
        <v>130</v>
      </c>
      <c r="J38" s="7" t="s">
        <v>131</v>
      </c>
      <c r="K38" s="7" t="s">
        <v>129</v>
      </c>
      <c r="L38" s="7">
        <v>635919007</v>
      </c>
      <c r="M38" s="51"/>
      <c r="N38" s="52"/>
      <c r="O38" s="52"/>
      <c r="P38" s="52"/>
      <c r="Q38" s="52"/>
      <c r="R38" s="52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</row>
    <row r="39" spans="1:45" ht="12.75">
      <c r="A39" s="6">
        <v>45505</v>
      </c>
      <c r="B39" s="6">
        <v>45869</v>
      </c>
      <c r="C39" s="7" t="s">
        <v>13</v>
      </c>
      <c r="D39" s="8" t="s">
        <v>14</v>
      </c>
      <c r="E39" s="21" t="s">
        <v>35</v>
      </c>
      <c r="F39" s="9" t="s">
        <v>15</v>
      </c>
      <c r="G39" s="7" t="s">
        <v>132</v>
      </c>
      <c r="H39" s="10">
        <v>633126756</v>
      </c>
      <c r="I39" s="10" t="s">
        <v>133</v>
      </c>
      <c r="J39" s="33" t="s">
        <v>134</v>
      </c>
      <c r="K39" s="7" t="s">
        <v>132</v>
      </c>
      <c r="L39" s="7">
        <v>644421456</v>
      </c>
      <c r="M39" s="53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</row>
    <row r="40" spans="1:45" ht="12.75">
      <c r="A40" s="6">
        <v>45505</v>
      </c>
      <c r="B40" s="6">
        <v>45869</v>
      </c>
      <c r="C40" s="7" t="s">
        <v>13</v>
      </c>
      <c r="D40" s="8" t="s">
        <v>14</v>
      </c>
      <c r="E40" s="21" t="s">
        <v>35</v>
      </c>
      <c r="F40" s="9" t="s">
        <v>15</v>
      </c>
      <c r="G40" s="7" t="s">
        <v>135</v>
      </c>
      <c r="H40" s="55">
        <v>685517697</v>
      </c>
      <c r="I40" s="55" t="s">
        <v>136</v>
      </c>
      <c r="J40" s="50" t="s">
        <v>137</v>
      </c>
      <c r="K40" s="7" t="s">
        <v>135</v>
      </c>
      <c r="L40" s="55">
        <v>685517667</v>
      </c>
      <c r="M40" s="49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45" ht="12.75">
      <c r="A41" s="6">
        <v>45505</v>
      </c>
      <c r="B41" s="6">
        <v>45869</v>
      </c>
      <c r="C41" s="7" t="s">
        <v>13</v>
      </c>
      <c r="D41" s="8" t="s">
        <v>14</v>
      </c>
      <c r="E41" s="21" t="s">
        <v>35</v>
      </c>
      <c r="F41" s="9" t="s">
        <v>15</v>
      </c>
      <c r="G41" s="7" t="s">
        <v>138</v>
      </c>
      <c r="H41" s="55" t="s">
        <v>139</v>
      </c>
      <c r="I41" s="55" t="s">
        <v>140</v>
      </c>
      <c r="J41" s="50" t="s">
        <v>141</v>
      </c>
      <c r="K41" s="7" t="s">
        <v>138</v>
      </c>
      <c r="L41" s="55" t="s">
        <v>139</v>
      </c>
      <c r="M41" s="56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45" ht="12.75">
      <c r="A42" s="6">
        <v>45505</v>
      </c>
      <c r="B42" s="6">
        <v>45869</v>
      </c>
      <c r="C42" s="7" t="s">
        <v>13</v>
      </c>
      <c r="D42" s="8" t="s">
        <v>14</v>
      </c>
      <c r="E42" s="21" t="s">
        <v>35</v>
      </c>
      <c r="F42" s="9" t="s">
        <v>15</v>
      </c>
      <c r="G42" s="7" t="s">
        <v>142</v>
      </c>
      <c r="H42" s="55">
        <v>659276538</v>
      </c>
      <c r="I42" s="55" t="s">
        <v>143</v>
      </c>
      <c r="J42" s="50" t="s">
        <v>144</v>
      </c>
      <c r="K42" s="7" t="s">
        <v>142</v>
      </c>
      <c r="L42" s="55">
        <v>659276538</v>
      </c>
      <c r="M42" s="50" t="s">
        <v>145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45" ht="12.75">
      <c r="A43" s="6">
        <v>45505</v>
      </c>
      <c r="B43" s="6">
        <v>45869</v>
      </c>
      <c r="C43" s="7" t="s">
        <v>13</v>
      </c>
      <c r="D43" s="8" t="s">
        <v>14</v>
      </c>
      <c r="E43" s="21" t="s">
        <v>35</v>
      </c>
      <c r="F43" s="9" t="s">
        <v>15</v>
      </c>
      <c r="G43" s="7" t="s">
        <v>146</v>
      </c>
      <c r="H43" s="55" t="s">
        <v>147</v>
      </c>
      <c r="I43" s="55" t="s">
        <v>148</v>
      </c>
      <c r="J43" s="50" t="s">
        <v>149</v>
      </c>
      <c r="K43" s="7" t="s">
        <v>146</v>
      </c>
      <c r="L43" s="55">
        <v>674290401</v>
      </c>
      <c r="M43" s="56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45" ht="12.75">
      <c r="A44" s="6">
        <v>45505</v>
      </c>
      <c r="B44" s="6">
        <v>45869</v>
      </c>
      <c r="C44" s="7" t="s">
        <v>13</v>
      </c>
      <c r="D44" s="8" t="s">
        <v>14</v>
      </c>
      <c r="E44" s="21" t="s">
        <v>35</v>
      </c>
      <c r="F44" s="9" t="s">
        <v>15</v>
      </c>
      <c r="G44" s="7" t="s">
        <v>150</v>
      </c>
      <c r="H44" s="55">
        <v>613259301</v>
      </c>
      <c r="I44" s="55" t="s">
        <v>151</v>
      </c>
      <c r="J44" s="50" t="s">
        <v>152</v>
      </c>
      <c r="K44" s="7" t="s">
        <v>150</v>
      </c>
      <c r="L44" s="55">
        <v>613259301</v>
      </c>
      <c r="M44" s="50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45" ht="12.75">
      <c r="A45" s="6">
        <v>45505</v>
      </c>
      <c r="B45" s="6">
        <v>45869</v>
      </c>
      <c r="C45" s="7" t="s">
        <v>13</v>
      </c>
      <c r="D45" s="8" t="s">
        <v>14</v>
      </c>
      <c r="E45" s="21" t="s">
        <v>35</v>
      </c>
      <c r="F45" s="9" t="s">
        <v>15</v>
      </c>
      <c r="G45" s="7" t="s">
        <v>153</v>
      </c>
      <c r="H45" s="55">
        <v>637654246</v>
      </c>
      <c r="I45" s="55" t="s">
        <v>154</v>
      </c>
      <c r="J45" s="50" t="s">
        <v>155</v>
      </c>
      <c r="K45" s="7" t="s">
        <v>156</v>
      </c>
      <c r="L45" s="57" t="s">
        <v>157</v>
      </c>
      <c r="M45" s="50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45" ht="12.75">
      <c r="A46" s="6">
        <v>45505</v>
      </c>
      <c r="B46" s="6">
        <v>45869</v>
      </c>
      <c r="C46" s="7" t="s">
        <v>13</v>
      </c>
      <c r="D46" s="8" t="s">
        <v>14</v>
      </c>
      <c r="E46" s="21" t="s">
        <v>35</v>
      </c>
      <c r="F46" s="9" t="s">
        <v>15</v>
      </c>
      <c r="G46" s="7" t="s">
        <v>55</v>
      </c>
      <c r="H46" s="55">
        <v>689034003</v>
      </c>
      <c r="I46" s="55" t="s">
        <v>158</v>
      </c>
      <c r="J46" s="50" t="s">
        <v>159</v>
      </c>
      <c r="K46" s="7" t="s">
        <v>55</v>
      </c>
      <c r="L46" s="55">
        <v>689034003</v>
      </c>
      <c r="M46" s="56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45" ht="15" customHeight="1">
      <c r="A47" s="6">
        <v>45505</v>
      </c>
      <c r="B47" s="6">
        <v>45869</v>
      </c>
      <c r="C47" s="7" t="s">
        <v>13</v>
      </c>
      <c r="D47" s="8" t="s">
        <v>14</v>
      </c>
      <c r="E47" s="21" t="s">
        <v>35</v>
      </c>
      <c r="F47" s="9" t="s">
        <v>15</v>
      </c>
      <c r="G47" s="7" t="s">
        <v>160</v>
      </c>
      <c r="H47" s="7">
        <v>651815458</v>
      </c>
      <c r="I47" s="10" t="s">
        <v>161</v>
      </c>
      <c r="J47" s="7" t="s">
        <v>162</v>
      </c>
      <c r="K47" s="7" t="s">
        <v>163</v>
      </c>
      <c r="L47" s="7">
        <v>651815458</v>
      </c>
      <c r="M47" s="58"/>
      <c r="N47" s="12"/>
      <c r="O47" s="12"/>
      <c r="P47" s="12"/>
      <c r="Q47" s="12"/>
      <c r="R47" s="12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</row>
    <row r="48" spans="1:45" ht="12.75">
      <c r="A48" s="6">
        <v>45689</v>
      </c>
      <c r="B48" s="6">
        <v>45869</v>
      </c>
      <c r="C48" s="7" t="s">
        <v>32</v>
      </c>
      <c r="D48" s="8" t="s">
        <v>14</v>
      </c>
      <c r="E48" s="21" t="s">
        <v>35</v>
      </c>
      <c r="F48" s="9" t="s">
        <v>15</v>
      </c>
      <c r="G48" s="7" t="s">
        <v>164</v>
      </c>
      <c r="H48" s="55">
        <v>351961885235</v>
      </c>
      <c r="I48" s="55" t="s">
        <v>165</v>
      </c>
      <c r="J48" s="50" t="s">
        <v>166</v>
      </c>
      <c r="K48" s="7" t="s">
        <v>164</v>
      </c>
      <c r="L48" s="55">
        <v>351961885235</v>
      </c>
      <c r="M48" s="56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45" ht="12.75">
      <c r="A49" s="6">
        <v>45689</v>
      </c>
      <c r="B49" s="6">
        <v>45869</v>
      </c>
      <c r="C49" s="7" t="s">
        <v>32</v>
      </c>
      <c r="D49" s="8" t="s">
        <v>14</v>
      </c>
      <c r="E49" s="21" t="s">
        <v>35</v>
      </c>
      <c r="F49" s="9" t="s">
        <v>15</v>
      </c>
      <c r="G49" s="7" t="s">
        <v>167</v>
      </c>
      <c r="H49" s="55">
        <v>695635275</v>
      </c>
      <c r="I49" s="402" t="s">
        <v>168</v>
      </c>
      <c r="J49" s="50" t="s">
        <v>169</v>
      </c>
      <c r="K49" s="7" t="s">
        <v>170</v>
      </c>
      <c r="L49" s="55">
        <v>617216510</v>
      </c>
      <c r="M49" s="56" t="s">
        <v>171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45" ht="12.75">
      <c r="A50" s="6">
        <v>45778</v>
      </c>
      <c r="B50" s="6">
        <v>45869</v>
      </c>
      <c r="C50" s="7" t="s">
        <v>59</v>
      </c>
      <c r="D50" s="8" t="s">
        <v>14</v>
      </c>
      <c r="E50" s="21" t="s">
        <v>35</v>
      </c>
      <c r="F50" s="9" t="s">
        <v>15</v>
      </c>
      <c r="G50" s="7" t="s">
        <v>172</v>
      </c>
      <c r="H50" s="10">
        <v>661136291</v>
      </c>
      <c r="I50" s="402" t="s">
        <v>173</v>
      </c>
      <c r="J50" s="7" t="s">
        <v>174</v>
      </c>
      <c r="K50" s="7" t="s">
        <v>175</v>
      </c>
      <c r="L50" s="10">
        <v>661136291</v>
      </c>
      <c r="M50" s="11"/>
      <c r="O50" s="27"/>
      <c r="P50" s="27"/>
      <c r="Q50" s="27"/>
      <c r="R50" s="27"/>
      <c r="S50" s="27"/>
      <c r="T50" s="27"/>
      <c r="U50" s="27"/>
      <c r="V50" s="27"/>
      <c r="W50" s="29"/>
      <c r="X50" s="59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</row>
    <row r="51" spans="1:45" ht="12.75">
      <c r="A51" s="6">
        <v>45778</v>
      </c>
      <c r="B51" s="6">
        <v>45869</v>
      </c>
      <c r="C51" s="7" t="s">
        <v>59</v>
      </c>
      <c r="D51" s="8" t="s">
        <v>14</v>
      </c>
      <c r="E51" s="21" t="s">
        <v>35</v>
      </c>
      <c r="F51" s="9" t="s">
        <v>15</v>
      </c>
      <c r="G51" s="7" t="s">
        <v>176</v>
      </c>
      <c r="H51" s="10">
        <v>688907047</v>
      </c>
      <c r="I51" s="10" t="s">
        <v>177</v>
      </c>
      <c r="J51" s="7" t="s">
        <v>178</v>
      </c>
      <c r="K51" s="7" t="s">
        <v>179</v>
      </c>
      <c r="L51" s="10">
        <v>688907047</v>
      </c>
      <c r="M51" s="11" t="s">
        <v>180</v>
      </c>
      <c r="O51" s="27"/>
      <c r="P51" s="27"/>
      <c r="Q51" s="27"/>
      <c r="R51" s="27"/>
      <c r="S51" s="27"/>
      <c r="T51" s="27"/>
      <c r="U51" s="27"/>
      <c r="V51" s="27"/>
      <c r="W51" s="29"/>
      <c r="X51" s="59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</row>
    <row r="52" spans="1:45" ht="12.75">
      <c r="A52" s="6">
        <v>45778</v>
      </c>
      <c r="B52" s="6">
        <v>45869</v>
      </c>
      <c r="C52" s="7" t="s">
        <v>59</v>
      </c>
      <c r="D52" s="8" t="s">
        <v>14</v>
      </c>
      <c r="E52" s="21" t="s">
        <v>35</v>
      </c>
      <c r="F52" s="9" t="s">
        <v>15</v>
      </c>
      <c r="G52" s="7" t="s">
        <v>181</v>
      </c>
      <c r="H52" s="10">
        <v>636769792</v>
      </c>
      <c r="I52" s="10" t="s">
        <v>182</v>
      </c>
      <c r="J52" s="7" t="s">
        <v>183</v>
      </c>
      <c r="K52" s="7" t="s">
        <v>184</v>
      </c>
      <c r="L52" s="10">
        <v>636769792</v>
      </c>
      <c r="M52" s="11"/>
      <c r="O52" s="27"/>
      <c r="P52" s="27"/>
      <c r="Q52" s="27"/>
      <c r="R52" s="27"/>
      <c r="S52" s="27"/>
      <c r="T52" s="27"/>
      <c r="U52" s="27"/>
      <c r="V52" s="27"/>
      <c r="W52" s="29"/>
      <c r="X52" s="59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</row>
    <row r="53" spans="1:45" ht="12.75">
      <c r="A53" s="6">
        <v>45778</v>
      </c>
      <c r="B53" s="6">
        <v>45869</v>
      </c>
      <c r="C53" s="7" t="s">
        <v>65</v>
      </c>
      <c r="D53" s="8" t="s">
        <v>14</v>
      </c>
      <c r="E53" s="21" t="s">
        <v>35</v>
      </c>
      <c r="F53" s="9" t="s">
        <v>15</v>
      </c>
      <c r="G53" s="7" t="s">
        <v>185</v>
      </c>
      <c r="H53" s="10">
        <v>658765323</v>
      </c>
      <c r="I53" s="10" t="s">
        <v>186</v>
      </c>
      <c r="J53" s="7" t="s">
        <v>187</v>
      </c>
      <c r="K53" s="7" t="s">
        <v>188</v>
      </c>
      <c r="L53" s="10">
        <v>658765323</v>
      </c>
      <c r="M53" s="11"/>
      <c r="O53" s="27"/>
      <c r="P53" s="27"/>
      <c r="Q53" s="27"/>
      <c r="R53" s="27"/>
      <c r="S53" s="27"/>
      <c r="T53" s="27"/>
      <c r="U53" s="27"/>
      <c r="V53" s="27"/>
      <c r="W53" s="29"/>
      <c r="X53" s="59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</row>
    <row r="54" spans="1:45" ht="12.75">
      <c r="A54" s="6">
        <v>45778</v>
      </c>
      <c r="B54" s="6">
        <v>45869</v>
      </c>
      <c r="C54" s="7" t="s">
        <v>59</v>
      </c>
      <c r="D54" s="8" t="s">
        <v>14</v>
      </c>
      <c r="E54" s="21" t="s">
        <v>35</v>
      </c>
      <c r="F54" s="9" t="s">
        <v>15</v>
      </c>
      <c r="G54" s="7" t="s">
        <v>189</v>
      </c>
      <c r="H54" s="10">
        <v>664511037</v>
      </c>
      <c r="I54" s="10" t="s">
        <v>190</v>
      </c>
      <c r="J54" s="7" t="s">
        <v>191</v>
      </c>
      <c r="K54" s="7" t="s">
        <v>189</v>
      </c>
      <c r="L54" s="10">
        <v>664511037</v>
      </c>
      <c r="M54" s="11"/>
      <c r="O54" s="27"/>
      <c r="P54" s="27"/>
      <c r="Q54" s="27"/>
      <c r="R54" s="27"/>
      <c r="S54" s="27"/>
      <c r="T54" s="27"/>
      <c r="U54" s="27"/>
      <c r="V54" s="27"/>
      <c r="W54" s="29"/>
      <c r="X54" s="59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</row>
    <row r="55" spans="1:45" ht="12.75">
      <c r="A55" s="6">
        <v>45778</v>
      </c>
      <c r="B55" s="6">
        <v>45869</v>
      </c>
      <c r="C55" s="7" t="s">
        <v>59</v>
      </c>
      <c r="D55" s="8" t="s">
        <v>14</v>
      </c>
      <c r="E55" s="21" t="s">
        <v>35</v>
      </c>
      <c r="F55" s="9" t="s">
        <v>15</v>
      </c>
      <c r="G55" s="7" t="s">
        <v>192</v>
      </c>
      <c r="H55" s="10">
        <v>676176681</v>
      </c>
      <c r="I55" s="10" t="s">
        <v>193</v>
      </c>
      <c r="J55" s="7" t="s">
        <v>194</v>
      </c>
      <c r="K55" s="7" t="s">
        <v>195</v>
      </c>
      <c r="L55" s="10">
        <v>676176681</v>
      </c>
      <c r="M55" s="11"/>
      <c r="O55" s="27"/>
      <c r="P55" s="27"/>
      <c r="Q55" s="27"/>
      <c r="R55" s="27"/>
      <c r="S55" s="27"/>
      <c r="T55" s="27"/>
      <c r="U55" s="27"/>
      <c r="V55" s="27"/>
      <c r="W55" s="29"/>
      <c r="X55" s="59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</row>
    <row r="56" spans="1:45" ht="12.75">
      <c r="A56" s="6">
        <v>45778</v>
      </c>
      <c r="B56" s="6">
        <v>45869</v>
      </c>
      <c r="C56" s="7" t="s">
        <v>65</v>
      </c>
      <c r="D56" s="8" t="s">
        <v>14</v>
      </c>
      <c r="E56" s="21" t="s">
        <v>35</v>
      </c>
      <c r="F56" s="9" t="s">
        <v>15</v>
      </c>
      <c r="G56" s="7" t="s">
        <v>196</v>
      </c>
      <c r="H56" s="10">
        <v>646083830</v>
      </c>
      <c r="I56" s="10" t="s">
        <v>197</v>
      </c>
      <c r="J56" s="7" t="s">
        <v>198</v>
      </c>
      <c r="K56" s="7" t="s">
        <v>198</v>
      </c>
      <c r="L56" s="10">
        <v>646083830</v>
      </c>
      <c r="M56" s="11"/>
      <c r="O56" s="27"/>
      <c r="P56" s="27"/>
      <c r="Q56" s="27"/>
      <c r="R56" s="27"/>
      <c r="S56" s="27"/>
      <c r="T56" s="27"/>
      <c r="U56" s="27"/>
      <c r="V56" s="27"/>
      <c r="W56" s="29"/>
      <c r="X56" s="59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</row>
    <row r="57" spans="1:45" ht="12.75">
      <c r="A57" s="6">
        <v>45778</v>
      </c>
      <c r="B57" s="6">
        <v>45869</v>
      </c>
      <c r="C57" s="7" t="s">
        <v>65</v>
      </c>
      <c r="D57" s="8" t="s">
        <v>14</v>
      </c>
      <c r="E57" s="21" t="s">
        <v>35</v>
      </c>
      <c r="F57" s="9" t="s">
        <v>15</v>
      </c>
      <c r="G57" s="7" t="s">
        <v>199</v>
      </c>
      <c r="H57" s="10">
        <v>678870630</v>
      </c>
      <c r="I57" s="10" t="s">
        <v>200</v>
      </c>
      <c r="J57" s="7" t="s">
        <v>199</v>
      </c>
      <c r="K57" s="7" t="s">
        <v>199</v>
      </c>
      <c r="L57" s="10">
        <v>678870630</v>
      </c>
      <c r="M57" s="11" t="s">
        <v>201</v>
      </c>
      <c r="O57" s="27"/>
      <c r="P57" s="27"/>
      <c r="Q57" s="27"/>
      <c r="R57" s="27"/>
      <c r="S57" s="27"/>
      <c r="T57" s="27"/>
      <c r="U57" s="27"/>
      <c r="V57" s="27"/>
      <c r="W57" s="29"/>
      <c r="X57" s="59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</row>
    <row r="58" spans="1:45" ht="12.75">
      <c r="A58" s="60" t="s">
        <v>202</v>
      </c>
      <c r="B58" s="61">
        <v>45900</v>
      </c>
      <c r="C58" s="62" t="s">
        <v>13</v>
      </c>
      <c r="D58" s="8" t="s">
        <v>14</v>
      </c>
      <c r="E58" s="21" t="s">
        <v>35</v>
      </c>
      <c r="F58" s="9" t="s">
        <v>15</v>
      </c>
      <c r="G58" s="62" t="s">
        <v>203</v>
      </c>
      <c r="H58" s="64">
        <v>653882154</v>
      </c>
      <c r="I58" s="64" t="s">
        <v>204</v>
      </c>
      <c r="J58" s="62" t="s">
        <v>205</v>
      </c>
      <c r="K58" s="62" t="s">
        <v>203</v>
      </c>
      <c r="L58" s="64">
        <v>654769448</v>
      </c>
      <c r="M58" s="65"/>
      <c r="N58" s="52"/>
      <c r="O58" s="18"/>
      <c r="P58" s="19"/>
      <c r="Q58" s="18"/>
      <c r="R58" s="19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</row>
    <row r="59" spans="1:45" ht="12.75">
      <c r="A59" s="60" t="s">
        <v>202</v>
      </c>
      <c r="B59" s="61">
        <v>45900</v>
      </c>
      <c r="C59" s="62" t="s">
        <v>13</v>
      </c>
      <c r="D59" s="8" t="s">
        <v>14</v>
      </c>
      <c r="E59" s="21" t="s">
        <v>35</v>
      </c>
      <c r="F59" s="9" t="s">
        <v>15</v>
      </c>
      <c r="G59" s="62" t="s">
        <v>206</v>
      </c>
      <c r="H59" s="62">
        <v>651093829</v>
      </c>
      <c r="I59" s="64" t="s">
        <v>207</v>
      </c>
      <c r="J59" s="62" t="s">
        <v>208</v>
      </c>
      <c r="K59" s="62" t="s">
        <v>209</v>
      </c>
      <c r="L59" s="62">
        <v>651093829</v>
      </c>
      <c r="M59" s="66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</row>
    <row r="60" spans="1:45" ht="12.75">
      <c r="A60" s="60" t="s">
        <v>202</v>
      </c>
      <c r="B60" s="61">
        <v>45900</v>
      </c>
      <c r="C60" s="62" t="s">
        <v>13</v>
      </c>
      <c r="D60" s="8" t="s">
        <v>14</v>
      </c>
      <c r="E60" s="21" t="s">
        <v>35</v>
      </c>
      <c r="F60" s="9" t="s">
        <v>15</v>
      </c>
      <c r="G60" s="62" t="s">
        <v>210</v>
      </c>
      <c r="H60" s="62">
        <v>646680856</v>
      </c>
      <c r="I60" s="64" t="s">
        <v>211</v>
      </c>
      <c r="J60" s="62" t="s">
        <v>212</v>
      </c>
      <c r="K60" s="67" t="s">
        <v>210</v>
      </c>
      <c r="L60" s="68">
        <v>646680856</v>
      </c>
      <c r="M60" s="65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</row>
    <row r="61" spans="1:45" ht="25.5">
      <c r="A61" s="60" t="s">
        <v>202</v>
      </c>
      <c r="B61" s="61">
        <v>45900</v>
      </c>
      <c r="C61" s="62" t="s">
        <v>13</v>
      </c>
      <c r="D61" s="8" t="s">
        <v>14</v>
      </c>
      <c r="E61" s="21" t="s">
        <v>35</v>
      </c>
      <c r="F61" s="9" t="s">
        <v>15</v>
      </c>
      <c r="G61" s="62" t="s">
        <v>213</v>
      </c>
      <c r="H61" s="62">
        <v>602626426</v>
      </c>
      <c r="I61" s="64" t="s">
        <v>214</v>
      </c>
      <c r="J61" s="62" t="s">
        <v>215</v>
      </c>
      <c r="K61" s="62" t="s">
        <v>213</v>
      </c>
      <c r="L61" s="62">
        <v>602626426</v>
      </c>
      <c r="M61" s="399" t="s">
        <v>216</v>
      </c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</row>
    <row r="62" spans="1:45" ht="12.75">
      <c r="A62" s="60" t="s">
        <v>202</v>
      </c>
      <c r="B62" s="61">
        <v>45900</v>
      </c>
      <c r="C62" s="62" t="s">
        <v>13</v>
      </c>
      <c r="D62" s="8" t="s">
        <v>14</v>
      </c>
      <c r="E62" s="21" t="s">
        <v>35</v>
      </c>
      <c r="F62" s="9" t="s">
        <v>15</v>
      </c>
      <c r="G62" s="62" t="s">
        <v>217</v>
      </c>
      <c r="H62" s="62">
        <v>675172344</v>
      </c>
      <c r="I62" s="64" t="s">
        <v>218</v>
      </c>
      <c r="J62" s="62" t="s">
        <v>217</v>
      </c>
      <c r="K62" s="62" t="s">
        <v>217</v>
      </c>
      <c r="L62" s="62">
        <v>675172344</v>
      </c>
      <c r="M62" s="65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</row>
    <row r="63" spans="1:45" ht="12.75">
      <c r="A63" s="70" t="s">
        <v>202</v>
      </c>
      <c r="B63" s="71">
        <v>45900</v>
      </c>
      <c r="C63" s="72" t="s">
        <v>13</v>
      </c>
      <c r="D63" s="8" t="s">
        <v>14</v>
      </c>
      <c r="E63" s="21" t="s">
        <v>35</v>
      </c>
      <c r="F63" s="73" t="s">
        <v>35</v>
      </c>
      <c r="G63" s="72" t="s">
        <v>219</v>
      </c>
      <c r="H63" s="72">
        <v>658720697</v>
      </c>
      <c r="I63" s="74" t="s">
        <v>220</v>
      </c>
      <c r="J63" s="72" t="s">
        <v>221</v>
      </c>
      <c r="K63" s="72" t="s">
        <v>219</v>
      </c>
      <c r="L63" s="72">
        <v>658720697</v>
      </c>
      <c r="M63" s="65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</row>
    <row r="64" spans="1:45" ht="12.75">
      <c r="A64" s="60" t="s">
        <v>202</v>
      </c>
      <c r="B64" s="61">
        <v>45900</v>
      </c>
      <c r="C64" s="62" t="s">
        <v>13</v>
      </c>
      <c r="D64" s="8" t="s">
        <v>14</v>
      </c>
      <c r="E64" s="21" t="s">
        <v>35</v>
      </c>
      <c r="F64" s="9" t="s">
        <v>15</v>
      </c>
      <c r="G64" s="62" t="s">
        <v>222</v>
      </c>
      <c r="H64" s="62">
        <f>5215529530059</f>
        <v>5215529530059</v>
      </c>
      <c r="I64" s="64" t="s">
        <v>223</v>
      </c>
      <c r="J64" s="62" t="s">
        <v>222</v>
      </c>
      <c r="K64" s="62" t="s">
        <v>222</v>
      </c>
      <c r="L64" s="62">
        <f>5215529530059</f>
        <v>5215529530059</v>
      </c>
      <c r="M64" s="65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</row>
    <row r="65" spans="1:45" ht="12.75">
      <c r="A65" s="60" t="s">
        <v>202</v>
      </c>
      <c r="B65" s="61">
        <v>45900</v>
      </c>
      <c r="C65" s="62" t="s">
        <v>13</v>
      </c>
      <c r="D65" s="8" t="s">
        <v>14</v>
      </c>
      <c r="E65" s="21" t="s">
        <v>35</v>
      </c>
      <c r="F65" s="9" t="s">
        <v>15</v>
      </c>
      <c r="G65" s="62" t="s">
        <v>224</v>
      </c>
      <c r="H65" s="62">
        <v>615188722</v>
      </c>
      <c r="I65" s="64" t="s">
        <v>225</v>
      </c>
      <c r="J65" s="62" t="s">
        <v>226</v>
      </c>
      <c r="K65" s="62" t="s">
        <v>224</v>
      </c>
      <c r="L65" s="62">
        <v>615188722</v>
      </c>
      <c r="M65" s="65" t="s">
        <v>227</v>
      </c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</row>
    <row r="66" spans="1:45" ht="12.75">
      <c r="A66" s="60" t="s">
        <v>202</v>
      </c>
      <c r="B66" s="61">
        <v>45900</v>
      </c>
      <c r="C66" s="62" t="s">
        <v>13</v>
      </c>
      <c r="D66" s="8" t="s">
        <v>14</v>
      </c>
      <c r="E66" s="21" t="s">
        <v>35</v>
      </c>
      <c r="F66" s="9" t="s">
        <v>15</v>
      </c>
      <c r="G66" s="62" t="s">
        <v>228</v>
      </c>
      <c r="H66" s="62">
        <v>620423011</v>
      </c>
      <c r="I66" s="64" t="s">
        <v>229</v>
      </c>
      <c r="J66" s="62" t="s">
        <v>230</v>
      </c>
      <c r="K66" s="62" t="s">
        <v>228</v>
      </c>
      <c r="L66" s="62">
        <v>620423011</v>
      </c>
      <c r="M66" s="65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</row>
    <row r="67" spans="1:45" ht="12.75">
      <c r="A67" s="60" t="s">
        <v>202</v>
      </c>
      <c r="B67" s="61">
        <v>45900</v>
      </c>
      <c r="C67" s="62" t="s">
        <v>13</v>
      </c>
      <c r="D67" s="8" t="s">
        <v>14</v>
      </c>
      <c r="E67" s="21" t="s">
        <v>35</v>
      </c>
      <c r="F67" s="9" t="s">
        <v>15</v>
      </c>
      <c r="G67" s="62" t="s">
        <v>231</v>
      </c>
      <c r="H67" s="62">
        <v>620967671</v>
      </c>
      <c r="I67" s="64" t="s">
        <v>232</v>
      </c>
      <c r="J67" s="62" t="s">
        <v>233</v>
      </c>
      <c r="K67" s="62" t="s">
        <v>231</v>
      </c>
      <c r="L67" s="62">
        <v>620967671</v>
      </c>
      <c r="M67" s="66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</row>
    <row r="68" spans="1:45" ht="12.75">
      <c r="A68" s="60" t="s">
        <v>202</v>
      </c>
      <c r="B68" s="61">
        <v>45900</v>
      </c>
      <c r="C68" s="62" t="s">
        <v>13</v>
      </c>
      <c r="D68" s="8" t="s">
        <v>14</v>
      </c>
      <c r="E68" s="21" t="s">
        <v>35</v>
      </c>
      <c r="F68" s="9" t="s">
        <v>15</v>
      </c>
      <c r="G68" s="62" t="s">
        <v>234</v>
      </c>
      <c r="H68" s="62">
        <v>628107637</v>
      </c>
      <c r="I68" s="64" t="s">
        <v>235</v>
      </c>
      <c r="J68" s="62" t="s">
        <v>236</v>
      </c>
      <c r="K68" s="62" t="s">
        <v>234</v>
      </c>
      <c r="L68" s="62">
        <v>628107637</v>
      </c>
      <c r="M68" s="65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</row>
    <row r="69" spans="1:45" ht="12.75">
      <c r="A69" s="60" t="s">
        <v>202</v>
      </c>
      <c r="B69" s="61">
        <v>45900</v>
      </c>
      <c r="C69" s="62" t="s">
        <v>13</v>
      </c>
      <c r="D69" s="8" t="s">
        <v>14</v>
      </c>
      <c r="E69" s="21" t="s">
        <v>35</v>
      </c>
      <c r="F69" s="9" t="s">
        <v>15</v>
      </c>
      <c r="G69" s="62" t="s">
        <v>237</v>
      </c>
      <c r="H69" s="62">
        <v>650425572</v>
      </c>
      <c r="I69" s="64" t="s">
        <v>238</v>
      </c>
      <c r="J69" s="62" t="s">
        <v>239</v>
      </c>
      <c r="K69" s="62" t="s">
        <v>240</v>
      </c>
      <c r="L69" s="62">
        <v>650425572</v>
      </c>
      <c r="M69" s="65" t="s">
        <v>241</v>
      </c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</row>
    <row r="70" spans="1:45" ht="12.75">
      <c r="A70" s="60" t="s">
        <v>202</v>
      </c>
      <c r="B70" s="61">
        <v>45900</v>
      </c>
      <c r="C70" s="62" t="s">
        <v>13</v>
      </c>
      <c r="D70" s="8" t="s">
        <v>14</v>
      </c>
      <c r="E70" s="21" t="s">
        <v>35</v>
      </c>
      <c r="F70" s="9" t="s">
        <v>15</v>
      </c>
      <c r="G70" s="62" t="s">
        <v>242</v>
      </c>
      <c r="H70" s="62">
        <v>629272729</v>
      </c>
      <c r="I70" s="64" t="s">
        <v>243</v>
      </c>
      <c r="J70" s="62" t="s">
        <v>244</v>
      </c>
      <c r="K70" s="62" t="s">
        <v>245</v>
      </c>
      <c r="L70" s="62">
        <v>629272729</v>
      </c>
      <c r="M70" s="66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</row>
    <row r="71" spans="1:45" ht="12.75">
      <c r="A71" s="60" t="s">
        <v>202</v>
      </c>
      <c r="B71" s="61">
        <v>45900</v>
      </c>
      <c r="C71" s="62" t="s">
        <v>13</v>
      </c>
      <c r="D71" s="60" t="s">
        <v>246</v>
      </c>
      <c r="E71" s="21" t="s">
        <v>35</v>
      </c>
      <c r="F71" s="9" t="s">
        <v>15</v>
      </c>
      <c r="G71" s="62" t="s">
        <v>247</v>
      </c>
      <c r="H71" s="62">
        <v>646615243</v>
      </c>
      <c r="I71" s="64" t="s">
        <v>248</v>
      </c>
      <c r="J71" s="62" t="s">
        <v>249</v>
      </c>
      <c r="K71" s="62" t="s">
        <v>247</v>
      </c>
      <c r="L71" s="62">
        <v>646615243</v>
      </c>
      <c r="M71" s="66"/>
      <c r="N71" s="52"/>
      <c r="O71" s="18"/>
      <c r="P71" s="19"/>
      <c r="Q71" s="18"/>
      <c r="R71" s="19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</row>
    <row r="72" spans="1:45" ht="12.75">
      <c r="A72" s="60" t="s">
        <v>202</v>
      </c>
      <c r="B72" s="61">
        <v>45900</v>
      </c>
      <c r="C72" s="62" t="s">
        <v>13</v>
      </c>
      <c r="D72" s="8" t="s">
        <v>14</v>
      </c>
      <c r="E72" s="21" t="s">
        <v>35</v>
      </c>
      <c r="F72" s="9" t="s">
        <v>15</v>
      </c>
      <c r="G72" s="67" t="s">
        <v>250</v>
      </c>
      <c r="H72" s="62">
        <v>623911393</v>
      </c>
      <c r="I72" s="64" t="s">
        <v>251</v>
      </c>
      <c r="J72" s="62" t="s">
        <v>252</v>
      </c>
      <c r="K72" s="67" t="s">
        <v>250</v>
      </c>
      <c r="L72" s="62">
        <v>613022392</v>
      </c>
      <c r="M72" s="66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</row>
    <row r="73" spans="1:45" ht="12.75">
      <c r="A73" s="60" t="s">
        <v>202</v>
      </c>
      <c r="B73" s="61">
        <v>45900</v>
      </c>
      <c r="C73" s="62" t="s">
        <v>13</v>
      </c>
      <c r="D73" s="8" t="s">
        <v>14</v>
      </c>
      <c r="E73" s="21" t="s">
        <v>35</v>
      </c>
      <c r="F73" s="9" t="s">
        <v>15</v>
      </c>
      <c r="G73" s="62" t="s">
        <v>253</v>
      </c>
      <c r="H73" s="62">
        <v>620456943</v>
      </c>
      <c r="I73" s="64" t="s">
        <v>254</v>
      </c>
      <c r="J73" s="62" t="s">
        <v>255</v>
      </c>
      <c r="K73" s="62" t="s">
        <v>253</v>
      </c>
      <c r="L73" s="62">
        <v>620456943</v>
      </c>
      <c r="M73" s="65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</row>
    <row r="74" spans="1:45" ht="12.75">
      <c r="A74" s="60" t="s">
        <v>202</v>
      </c>
      <c r="B74" s="61">
        <v>45900</v>
      </c>
      <c r="C74" s="62" t="s">
        <v>13</v>
      </c>
      <c r="D74" s="8" t="s">
        <v>14</v>
      </c>
      <c r="E74" s="21" t="s">
        <v>35</v>
      </c>
      <c r="F74" s="9" t="s">
        <v>15</v>
      </c>
      <c r="G74" s="62" t="s">
        <v>256</v>
      </c>
      <c r="H74" s="64">
        <v>687336694</v>
      </c>
      <c r="I74" s="64" t="s">
        <v>257</v>
      </c>
      <c r="J74" s="62" t="s">
        <v>258</v>
      </c>
      <c r="K74" s="62" t="s">
        <v>256</v>
      </c>
      <c r="L74" s="64">
        <v>687336694</v>
      </c>
      <c r="M74" s="65"/>
      <c r="N74" s="52"/>
      <c r="O74" s="18"/>
      <c r="P74" s="19"/>
      <c r="Q74" s="18"/>
      <c r="R74" s="19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</row>
    <row r="75" spans="1:45" ht="12.75">
      <c r="A75" s="60" t="s">
        <v>202</v>
      </c>
      <c r="B75" s="61">
        <v>45900</v>
      </c>
      <c r="C75" s="62" t="s">
        <v>13</v>
      </c>
      <c r="D75" s="8" t="s">
        <v>14</v>
      </c>
      <c r="E75" s="21" t="s">
        <v>35</v>
      </c>
      <c r="F75" s="9" t="s">
        <v>15</v>
      </c>
      <c r="G75" s="62" t="s">
        <v>259</v>
      </c>
      <c r="H75" s="62">
        <f>48600525252</f>
        <v>48600525252</v>
      </c>
      <c r="I75" s="75" t="s">
        <v>260</v>
      </c>
      <c r="J75" s="62" t="s">
        <v>261</v>
      </c>
      <c r="K75" s="62" t="s">
        <v>262</v>
      </c>
      <c r="L75" s="62">
        <f>48600525252</f>
        <v>48600525252</v>
      </c>
      <c r="M75" s="66"/>
      <c r="N75" s="52"/>
      <c r="O75" s="18"/>
      <c r="P75" s="19"/>
      <c r="Q75" s="18"/>
      <c r="R75" s="19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</row>
    <row r="76" spans="1:45" ht="12.75">
      <c r="A76" s="60" t="s">
        <v>202</v>
      </c>
      <c r="B76" s="61">
        <v>45900</v>
      </c>
      <c r="C76" s="62" t="s">
        <v>13</v>
      </c>
      <c r="D76" s="8" t="s">
        <v>14</v>
      </c>
      <c r="E76" s="21" t="s">
        <v>35</v>
      </c>
      <c r="F76" s="9" t="s">
        <v>15</v>
      </c>
      <c r="G76" s="62" t="s">
        <v>263</v>
      </c>
      <c r="H76" s="64">
        <v>618046789</v>
      </c>
      <c r="I76" s="64" t="s">
        <v>264</v>
      </c>
      <c r="J76" s="62" t="s">
        <v>263</v>
      </c>
      <c r="K76" s="62" t="s">
        <v>263</v>
      </c>
      <c r="L76" s="64">
        <v>618046789</v>
      </c>
      <c r="M76" s="66"/>
      <c r="N76" s="52"/>
      <c r="O76" s="18"/>
      <c r="P76" s="19"/>
      <c r="Q76" s="18"/>
      <c r="R76" s="19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</row>
    <row r="77" spans="1:45" ht="12.75">
      <c r="A77" s="60" t="s">
        <v>202</v>
      </c>
      <c r="B77" s="61">
        <v>45900</v>
      </c>
      <c r="C77" s="62" t="s">
        <v>13</v>
      </c>
      <c r="D77" s="8" t="s">
        <v>14</v>
      </c>
      <c r="E77" s="21" t="s">
        <v>35</v>
      </c>
      <c r="F77" s="9" t="s">
        <v>15</v>
      </c>
      <c r="G77" s="62" t="s">
        <v>265</v>
      </c>
      <c r="H77" s="62">
        <v>670825792</v>
      </c>
      <c r="I77" s="64" t="s">
        <v>266</v>
      </c>
      <c r="J77" s="62" t="s">
        <v>265</v>
      </c>
      <c r="K77" s="62" t="s">
        <v>265</v>
      </c>
      <c r="L77" s="62">
        <v>670825792</v>
      </c>
      <c r="M77" s="66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</row>
    <row r="78" spans="1:45" ht="12.75">
      <c r="A78" s="61">
        <v>45717</v>
      </c>
      <c r="B78" s="61">
        <v>45900</v>
      </c>
      <c r="C78" s="62" t="s">
        <v>32</v>
      </c>
      <c r="D78" s="8" t="s">
        <v>14</v>
      </c>
      <c r="E78" s="21" t="s">
        <v>35</v>
      </c>
      <c r="F78" s="9" t="s">
        <v>15</v>
      </c>
      <c r="G78" s="62" t="s">
        <v>267</v>
      </c>
      <c r="H78" s="62">
        <v>643418478</v>
      </c>
      <c r="I78" s="64" t="s">
        <v>268</v>
      </c>
      <c r="J78" s="62" t="s">
        <v>269</v>
      </c>
      <c r="K78" s="62" t="s">
        <v>267</v>
      </c>
      <c r="L78" s="62">
        <v>643418478</v>
      </c>
      <c r="M78" s="66" t="s">
        <v>270</v>
      </c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</row>
    <row r="79" spans="1:45" ht="12.75">
      <c r="A79" s="61">
        <v>45717</v>
      </c>
      <c r="B79" s="61">
        <v>45900</v>
      </c>
      <c r="C79" s="62" t="s">
        <v>32</v>
      </c>
      <c r="D79" s="8" t="s">
        <v>14</v>
      </c>
      <c r="E79" s="21" t="s">
        <v>35</v>
      </c>
      <c r="F79" s="9" t="s">
        <v>15</v>
      </c>
      <c r="G79" s="78" t="s">
        <v>271</v>
      </c>
      <c r="H79" s="78">
        <v>663611467</v>
      </c>
      <c r="I79" s="79" t="s">
        <v>272</v>
      </c>
      <c r="J79" s="78" t="s">
        <v>273</v>
      </c>
      <c r="K79" s="78" t="s">
        <v>271</v>
      </c>
      <c r="L79" s="78">
        <v>663611467</v>
      </c>
      <c r="M79" s="66"/>
      <c r="N79" s="80"/>
      <c r="O79" s="81"/>
      <c r="P79" s="82"/>
      <c r="Q79" s="81"/>
      <c r="R79" s="82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</row>
    <row r="80" spans="1:45" ht="12.75">
      <c r="A80" s="61">
        <v>45717</v>
      </c>
      <c r="B80" s="61">
        <v>45900</v>
      </c>
      <c r="C80" s="62" t="s">
        <v>32</v>
      </c>
      <c r="D80" s="8" t="s">
        <v>14</v>
      </c>
      <c r="E80" s="21" t="s">
        <v>35</v>
      </c>
      <c r="F80" s="9" t="s">
        <v>15</v>
      </c>
      <c r="G80" s="78" t="s">
        <v>274</v>
      </c>
      <c r="H80" s="78">
        <v>653989349</v>
      </c>
      <c r="I80" s="79" t="s">
        <v>275</v>
      </c>
      <c r="J80" s="78" t="s">
        <v>274</v>
      </c>
      <c r="K80" s="78" t="s">
        <v>274</v>
      </c>
      <c r="L80" s="78">
        <v>653989349</v>
      </c>
      <c r="M80" s="66"/>
      <c r="N80" s="80"/>
      <c r="O80" s="81"/>
      <c r="P80" s="82"/>
      <c r="Q80" s="81"/>
      <c r="R80" s="82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</row>
    <row r="81" spans="1:45" ht="12.75">
      <c r="A81" s="61">
        <v>45809</v>
      </c>
      <c r="B81" s="61">
        <v>45900</v>
      </c>
      <c r="C81" s="62" t="s">
        <v>59</v>
      </c>
      <c r="D81" s="8" t="s">
        <v>14</v>
      </c>
      <c r="E81" s="21" t="s">
        <v>35</v>
      </c>
      <c r="F81" s="9" t="s">
        <v>15</v>
      </c>
      <c r="G81" s="78" t="s">
        <v>276</v>
      </c>
      <c r="H81" s="78">
        <v>600410358</v>
      </c>
      <c r="I81" s="79" t="s">
        <v>277</v>
      </c>
      <c r="J81" s="78" t="s">
        <v>276</v>
      </c>
      <c r="K81" s="78" t="s">
        <v>276</v>
      </c>
      <c r="L81" s="78">
        <v>600410358</v>
      </c>
      <c r="M81" s="66"/>
      <c r="N81" s="80"/>
      <c r="O81" s="81"/>
      <c r="P81" s="82"/>
      <c r="Q81" s="81"/>
      <c r="R81" s="82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</row>
    <row r="82" spans="1:45" ht="12.75">
      <c r="A82" s="61">
        <v>45809</v>
      </c>
      <c r="B82" s="61">
        <v>45900</v>
      </c>
      <c r="C82" s="62" t="s">
        <v>59</v>
      </c>
      <c r="D82" s="8" t="s">
        <v>14</v>
      </c>
      <c r="E82" s="21" t="s">
        <v>35</v>
      </c>
      <c r="F82" s="9" t="s">
        <v>15</v>
      </c>
      <c r="G82" s="78" t="s">
        <v>278</v>
      </c>
      <c r="H82" s="78">
        <v>605636736</v>
      </c>
      <c r="I82" s="79" t="s">
        <v>279</v>
      </c>
      <c r="J82" s="84" t="s">
        <v>280</v>
      </c>
      <c r="K82" s="78" t="s">
        <v>278</v>
      </c>
      <c r="L82" s="78">
        <v>605636736</v>
      </c>
      <c r="M82" s="66"/>
      <c r="N82" s="80"/>
      <c r="O82" s="81"/>
      <c r="P82" s="82"/>
      <c r="Q82" s="81"/>
      <c r="R82" s="82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</row>
    <row r="83" spans="1:45" ht="12.75">
      <c r="A83" s="61">
        <v>45809</v>
      </c>
      <c r="B83" s="61">
        <v>45900</v>
      </c>
      <c r="C83" s="62" t="s">
        <v>59</v>
      </c>
      <c r="D83" s="8" t="s">
        <v>14</v>
      </c>
      <c r="E83" s="21" t="s">
        <v>35</v>
      </c>
      <c r="F83" s="9" t="s">
        <v>15</v>
      </c>
      <c r="G83" s="78" t="s">
        <v>281</v>
      </c>
      <c r="H83" s="78">
        <v>525554544836</v>
      </c>
      <c r="I83" s="79" t="s">
        <v>282</v>
      </c>
      <c r="J83" s="78" t="s">
        <v>283</v>
      </c>
      <c r="K83" s="78" t="s">
        <v>284</v>
      </c>
      <c r="L83" s="78">
        <v>525554544836</v>
      </c>
      <c r="M83" s="66"/>
      <c r="N83" s="80"/>
      <c r="O83" s="81"/>
      <c r="P83" s="82"/>
      <c r="Q83" s="81"/>
      <c r="R83" s="82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</row>
    <row r="84" spans="1:45" ht="12.75">
      <c r="A84" s="71">
        <v>45809</v>
      </c>
      <c r="B84" s="71">
        <v>45900</v>
      </c>
      <c r="C84" s="72" t="s">
        <v>59</v>
      </c>
      <c r="D84" s="8" t="s">
        <v>14</v>
      </c>
      <c r="E84" s="21" t="s">
        <v>35</v>
      </c>
      <c r="F84" s="9" t="s">
        <v>35</v>
      </c>
      <c r="G84" s="87" t="s">
        <v>285</v>
      </c>
      <c r="H84" s="87">
        <v>616023013</v>
      </c>
      <c r="I84" s="88" t="s">
        <v>286</v>
      </c>
      <c r="J84" s="87" t="s">
        <v>287</v>
      </c>
      <c r="K84" s="87" t="s">
        <v>288</v>
      </c>
      <c r="L84" s="87">
        <v>616023013</v>
      </c>
      <c r="M84" s="65" t="s">
        <v>289</v>
      </c>
      <c r="N84" s="86"/>
      <c r="O84" s="89"/>
      <c r="P84" s="90"/>
      <c r="Q84" s="89"/>
      <c r="R84" s="90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</row>
    <row r="85" spans="1:45" ht="12.75">
      <c r="A85" s="61">
        <v>45809</v>
      </c>
      <c r="B85" s="61">
        <v>45900</v>
      </c>
      <c r="C85" s="62" t="s">
        <v>59</v>
      </c>
      <c r="D85" s="8" t="s">
        <v>14</v>
      </c>
      <c r="E85" s="21" t="s">
        <v>35</v>
      </c>
      <c r="F85" s="9" t="s">
        <v>15</v>
      </c>
      <c r="G85" s="78" t="s">
        <v>290</v>
      </c>
      <c r="H85" s="78">
        <v>650917191</v>
      </c>
      <c r="I85" s="79" t="s">
        <v>291</v>
      </c>
      <c r="J85" s="78" t="s">
        <v>292</v>
      </c>
      <c r="K85" s="78" t="s">
        <v>293</v>
      </c>
      <c r="L85" s="78">
        <v>650917191</v>
      </c>
      <c r="M85" s="66"/>
      <c r="N85" s="80"/>
      <c r="O85" s="81"/>
      <c r="P85" s="82"/>
      <c r="Q85" s="81"/>
      <c r="R85" s="82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</row>
    <row r="86" spans="1:45" ht="15">
      <c r="A86" s="92">
        <v>45566</v>
      </c>
      <c r="B86" s="93" t="s">
        <v>294</v>
      </c>
      <c r="C86" s="94" t="s">
        <v>13</v>
      </c>
      <c r="D86" s="8" t="s">
        <v>14</v>
      </c>
      <c r="E86" s="21" t="s">
        <v>35</v>
      </c>
      <c r="F86" s="9" t="s">
        <v>15</v>
      </c>
      <c r="G86" s="94" t="s">
        <v>295</v>
      </c>
      <c r="H86" s="95">
        <v>669355877</v>
      </c>
      <c r="I86" s="95" t="s">
        <v>296</v>
      </c>
      <c r="J86" s="96" t="s">
        <v>297</v>
      </c>
      <c r="K86" s="94" t="s">
        <v>295</v>
      </c>
      <c r="L86" s="95">
        <v>669355877</v>
      </c>
      <c r="M86" s="97"/>
      <c r="N86" s="52"/>
      <c r="O86" s="17"/>
      <c r="P86" s="17"/>
      <c r="Q86" s="17"/>
      <c r="R86" s="17"/>
      <c r="S86" s="17"/>
      <c r="T86" s="17"/>
      <c r="U86" s="18"/>
      <c r="V86" s="19"/>
      <c r="W86" s="18"/>
      <c r="X86" s="19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</row>
    <row r="87" spans="1:45" ht="12.75">
      <c r="A87" s="92">
        <v>45566</v>
      </c>
      <c r="B87" s="93" t="s">
        <v>294</v>
      </c>
      <c r="C87" s="94" t="s">
        <v>13</v>
      </c>
      <c r="D87" s="8" t="s">
        <v>14</v>
      </c>
      <c r="E87" s="21" t="s">
        <v>35</v>
      </c>
      <c r="F87" s="9" t="s">
        <v>15</v>
      </c>
      <c r="G87" s="395" t="s">
        <v>298</v>
      </c>
      <c r="H87" s="394">
        <v>669791704</v>
      </c>
      <c r="I87" s="394" t="s">
        <v>299</v>
      </c>
      <c r="J87" s="403" t="s">
        <v>300</v>
      </c>
      <c r="K87" s="395" t="s">
        <v>298</v>
      </c>
      <c r="L87" s="394">
        <v>669791704</v>
      </c>
      <c r="M87" s="395" t="s">
        <v>301</v>
      </c>
      <c r="N87" s="52"/>
      <c r="O87" s="17"/>
      <c r="P87" s="17"/>
      <c r="Q87" s="17"/>
      <c r="R87" s="17"/>
      <c r="S87" s="17"/>
      <c r="T87" s="17"/>
      <c r="U87" s="18"/>
      <c r="V87" s="19"/>
      <c r="W87" s="18"/>
      <c r="X87" s="19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</row>
    <row r="88" spans="1:45" ht="12.75">
      <c r="A88" s="92">
        <v>45566</v>
      </c>
      <c r="B88" s="93" t="s">
        <v>294</v>
      </c>
      <c r="C88" s="94" t="s">
        <v>13</v>
      </c>
      <c r="D88" s="8" t="s">
        <v>14</v>
      </c>
      <c r="E88" s="21" t="s">
        <v>35</v>
      </c>
      <c r="F88" s="9" t="s">
        <v>15</v>
      </c>
      <c r="G88" s="404"/>
      <c r="H88" s="404"/>
      <c r="I88" s="404"/>
      <c r="J88" s="404"/>
      <c r="K88" s="404"/>
      <c r="L88" s="404"/>
      <c r="M88" s="404"/>
      <c r="N88" s="52"/>
      <c r="O88" s="17"/>
      <c r="P88" s="17"/>
      <c r="Q88" s="17"/>
      <c r="R88" s="17"/>
      <c r="S88" s="17"/>
      <c r="T88" s="17"/>
      <c r="U88" s="18"/>
      <c r="V88" s="19"/>
      <c r="W88" s="18"/>
      <c r="X88" s="19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</row>
    <row r="89" spans="1:45" ht="12.75">
      <c r="A89" s="92">
        <v>45566</v>
      </c>
      <c r="B89" s="93" t="s">
        <v>294</v>
      </c>
      <c r="C89" s="94" t="s">
        <v>13</v>
      </c>
      <c r="D89" s="8" t="s">
        <v>14</v>
      </c>
      <c r="E89" s="21" t="s">
        <v>35</v>
      </c>
      <c r="F89" s="9" t="s">
        <v>15</v>
      </c>
      <c r="G89" s="404"/>
      <c r="H89" s="404"/>
      <c r="I89" s="404"/>
      <c r="J89" s="404"/>
      <c r="K89" s="404"/>
      <c r="L89" s="404"/>
      <c r="M89" s="404"/>
      <c r="N89" s="52"/>
      <c r="O89" s="17"/>
      <c r="P89" s="17"/>
      <c r="Q89" s="17"/>
      <c r="R89" s="17"/>
      <c r="S89" s="17"/>
      <c r="T89" s="17"/>
      <c r="U89" s="18"/>
      <c r="V89" s="19"/>
      <c r="W89" s="18"/>
      <c r="X89" s="19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</row>
    <row r="90" spans="1:45" ht="12.75">
      <c r="A90" s="92">
        <v>45566</v>
      </c>
      <c r="B90" s="93" t="s">
        <v>294</v>
      </c>
      <c r="C90" s="94" t="s">
        <v>13</v>
      </c>
      <c r="D90" s="8" t="s">
        <v>14</v>
      </c>
      <c r="E90" s="21" t="s">
        <v>35</v>
      </c>
      <c r="F90" s="9" t="s">
        <v>15</v>
      </c>
      <c r="G90" s="404"/>
      <c r="H90" s="404"/>
      <c r="I90" s="404"/>
      <c r="J90" s="404"/>
      <c r="K90" s="404"/>
      <c r="L90" s="404"/>
      <c r="M90" s="404"/>
      <c r="N90" s="52"/>
      <c r="O90" s="17"/>
      <c r="P90" s="17"/>
      <c r="Q90" s="17"/>
      <c r="R90" s="17"/>
      <c r="S90" s="17"/>
      <c r="T90" s="17"/>
      <c r="U90" s="18"/>
      <c r="V90" s="19"/>
      <c r="W90" s="18"/>
      <c r="X90" s="19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</row>
    <row r="91" spans="1:45" ht="12.75">
      <c r="A91" s="92">
        <v>45566</v>
      </c>
      <c r="B91" s="93" t="s">
        <v>294</v>
      </c>
      <c r="C91" s="94" t="s">
        <v>13</v>
      </c>
      <c r="D91" s="8" t="s">
        <v>14</v>
      </c>
      <c r="E91" s="21" t="s">
        <v>35</v>
      </c>
      <c r="F91" s="9" t="s">
        <v>15</v>
      </c>
      <c r="G91" s="94" t="s">
        <v>302</v>
      </c>
      <c r="H91" s="95">
        <v>666199508</v>
      </c>
      <c r="I91" s="95" t="s">
        <v>303</v>
      </c>
      <c r="J91" s="94" t="s">
        <v>304</v>
      </c>
      <c r="K91" s="94" t="s">
        <v>302</v>
      </c>
      <c r="L91" s="95">
        <v>666199508</v>
      </c>
      <c r="M91" s="97"/>
      <c r="N91" s="52"/>
      <c r="O91" s="17"/>
      <c r="P91" s="17"/>
      <c r="Q91" s="17"/>
      <c r="R91" s="17"/>
      <c r="S91" s="17"/>
      <c r="T91" s="17"/>
      <c r="U91" s="18"/>
      <c r="V91" s="19"/>
      <c r="W91" s="18"/>
      <c r="X91" s="19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</row>
    <row r="92" spans="1:45" ht="25.5">
      <c r="A92" s="92">
        <v>45566</v>
      </c>
      <c r="B92" s="93" t="s">
        <v>294</v>
      </c>
      <c r="C92" s="94" t="s">
        <v>13</v>
      </c>
      <c r="D92" s="8" t="s">
        <v>14</v>
      </c>
      <c r="E92" s="21" t="s">
        <v>35</v>
      </c>
      <c r="F92" s="9" t="s">
        <v>15</v>
      </c>
      <c r="G92" s="94" t="s">
        <v>305</v>
      </c>
      <c r="H92" s="95">
        <v>615153706</v>
      </c>
      <c r="I92" s="389" t="s">
        <v>306</v>
      </c>
      <c r="J92" s="98" t="s">
        <v>307</v>
      </c>
      <c r="K92" s="94" t="s">
        <v>305</v>
      </c>
      <c r="L92" s="95">
        <v>615153706</v>
      </c>
      <c r="M92" s="97" t="s">
        <v>308</v>
      </c>
      <c r="N92" s="52"/>
      <c r="O92" s="17"/>
      <c r="P92" s="17"/>
      <c r="Q92" s="17"/>
      <c r="R92" s="17"/>
      <c r="S92" s="17"/>
      <c r="T92" s="17"/>
      <c r="U92" s="18"/>
      <c r="V92" s="19"/>
      <c r="W92" s="18"/>
      <c r="X92" s="19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</row>
    <row r="93" spans="1:45" ht="25.5">
      <c r="A93" s="92">
        <v>45566</v>
      </c>
      <c r="B93" s="93" t="s">
        <v>294</v>
      </c>
      <c r="C93" s="94" t="s">
        <v>13</v>
      </c>
      <c r="D93" s="8" t="s">
        <v>14</v>
      </c>
      <c r="E93" s="21" t="s">
        <v>35</v>
      </c>
      <c r="F93" s="9" t="s">
        <v>15</v>
      </c>
      <c r="G93" s="94" t="s">
        <v>309</v>
      </c>
      <c r="H93" s="95">
        <v>651512418</v>
      </c>
      <c r="I93" s="389" t="s">
        <v>310</v>
      </c>
      <c r="J93" s="94" t="s">
        <v>311</v>
      </c>
      <c r="K93" s="94" t="s">
        <v>309</v>
      </c>
      <c r="L93" s="95">
        <v>651512418</v>
      </c>
      <c r="M93" s="97" t="s">
        <v>312</v>
      </c>
      <c r="N93" s="52"/>
      <c r="O93" s="17"/>
      <c r="P93" s="17"/>
      <c r="Q93" s="17"/>
      <c r="R93" s="17"/>
      <c r="S93" s="17"/>
      <c r="T93" s="17"/>
      <c r="U93" s="18"/>
      <c r="V93" s="19"/>
      <c r="W93" s="18"/>
      <c r="X93" s="19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</row>
    <row r="94" spans="1:45" ht="12.75">
      <c r="A94" s="92">
        <v>45566</v>
      </c>
      <c r="B94" s="93" t="s">
        <v>294</v>
      </c>
      <c r="C94" s="94" t="s">
        <v>13</v>
      </c>
      <c r="D94" s="8" t="s">
        <v>14</v>
      </c>
      <c r="E94" s="21" t="s">
        <v>35</v>
      </c>
      <c r="F94" s="9" t="s">
        <v>15</v>
      </c>
      <c r="G94" s="94" t="s">
        <v>313</v>
      </c>
      <c r="H94" s="95">
        <v>602542518</v>
      </c>
      <c r="I94" s="95" t="s">
        <v>314</v>
      </c>
      <c r="J94" s="94" t="s">
        <v>313</v>
      </c>
      <c r="K94" s="94" t="s">
        <v>313</v>
      </c>
      <c r="L94" s="95">
        <v>602542518</v>
      </c>
      <c r="M94" s="97"/>
      <c r="N94" s="52"/>
      <c r="O94" s="17"/>
      <c r="P94" s="17"/>
      <c r="Q94" s="17"/>
      <c r="R94" s="17"/>
      <c r="S94" s="17"/>
      <c r="T94" s="17"/>
      <c r="U94" s="18"/>
      <c r="V94" s="19"/>
      <c r="W94" s="18"/>
      <c r="X94" s="19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</row>
    <row r="95" spans="1:45" ht="12.75">
      <c r="A95" s="92">
        <v>45566</v>
      </c>
      <c r="B95" s="93" t="s">
        <v>294</v>
      </c>
      <c r="C95" s="94" t="s">
        <v>13</v>
      </c>
      <c r="D95" s="8" t="s">
        <v>14</v>
      </c>
      <c r="E95" s="21" t="s">
        <v>35</v>
      </c>
      <c r="F95" s="9" t="s">
        <v>15</v>
      </c>
      <c r="G95" s="94" t="s">
        <v>315</v>
      </c>
      <c r="H95" s="95">
        <v>624837379</v>
      </c>
      <c r="I95" s="95" t="s">
        <v>316</v>
      </c>
      <c r="J95" s="94" t="s">
        <v>315</v>
      </c>
      <c r="K95" s="94" t="s">
        <v>315</v>
      </c>
      <c r="L95" s="95">
        <v>624837379</v>
      </c>
      <c r="M95" s="97"/>
      <c r="N95" s="52"/>
      <c r="O95" s="17"/>
      <c r="P95" s="17"/>
      <c r="Q95" s="17"/>
      <c r="R95" s="17"/>
      <c r="S95" s="17"/>
      <c r="T95" s="17"/>
      <c r="U95" s="18"/>
      <c r="V95" s="19"/>
      <c r="W95" s="18"/>
      <c r="X95" s="19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</row>
    <row r="96" spans="1:45" ht="12.75">
      <c r="A96" s="92">
        <v>45566</v>
      </c>
      <c r="B96" s="93" t="s">
        <v>294</v>
      </c>
      <c r="C96" s="94" t="s">
        <v>13</v>
      </c>
      <c r="D96" s="8" t="s">
        <v>14</v>
      </c>
      <c r="E96" s="21" t="s">
        <v>35</v>
      </c>
      <c r="F96" s="9" t="s">
        <v>15</v>
      </c>
      <c r="G96" s="94" t="s">
        <v>317</v>
      </c>
      <c r="H96" s="95">
        <f>34635532556</f>
        <v>34635532556</v>
      </c>
      <c r="I96" s="95" t="s">
        <v>318</v>
      </c>
      <c r="J96" s="94" t="s">
        <v>317</v>
      </c>
      <c r="K96" s="94" t="s">
        <v>317</v>
      </c>
      <c r="L96" s="95">
        <f>34635532556</f>
        <v>34635532556</v>
      </c>
      <c r="M96" s="97"/>
      <c r="N96" s="52"/>
      <c r="O96" s="17"/>
      <c r="P96" s="17"/>
      <c r="Q96" s="17"/>
      <c r="R96" s="17"/>
      <c r="S96" s="17"/>
      <c r="T96" s="17"/>
      <c r="U96" s="18"/>
      <c r="V96" s="19"/>
      <c r="W96" s="18"/>
      <c r="X96" s="19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</row>
    <row r="97" spans="1:45" ht="12.75">
      <c r="A97" s="92">
        <v>45566</v>
      </c>
      <c r="B97" s="93" t="s">
        <v>294</v>
      </c>
      <c r="C97" s="94" t="s">
        <v>13</v>
      </c>
      <c r="D97" s="8" t="s">
        <v>14</v>
      </c>
      <c r="E97" s="21" t="s">
        <v>35</v>
      </c>
      <c r="F97" s="9" t="s">
        <v>15</v>
      </c>
      <c r="G97" s="94" t="s">
        <v>319</v>
      </c>
      <c r="H97" s="95">
        <v>605660066</v>
      </c>
      <c r="I97" s="95" t="s">
        <v>320</v>
      </c>
      <c r="J97" s="94" t="s">
        <v>321</v>
      </c>
      <c r="K97" s="94" t="s">
        <v>319</v>
      </c>
      <c r="L97" s="95">
        <v>605660066</v>
      </c>
      <c r="M97" s="97"/>
      <c r="N97" s="52"/>
      <c r="O97" s="17"/>
      <c r="P97" s="17"/>
      <c r="Q97" s="17"/>
      <c r="R97" s="17"/>
      <c r="S97" s="17"/>
      <c r="T97" s="17"/>
      <c r="U97" s="18"/>
      <c r="V97" s="19"/>
      <c r="W97" s="18"/>
      <c r="X97" s="19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</row>
    <row r="98" spans="1:45" ht="12.75">
      <c r="A98" s="92">
        <v>45566</v>
      </c>
      <c r="B98" s="93" t="s">
        <v>294</v>
      </c>
      <c r="C98" s="94" t="s">
        <v>13</v>
      </c>
      <c r="D98" s="8" t="s">
        <v>14</v>
      </c>
      <c r="E98" s="21" t="s">
        <v>35</v>
      </c>
      <c r="F98" s="9" t="s">
        <v>15</v>
      </c>
      <c r="G98" s="94" t="s">
        <v>322</v>
      </c>
      <c r="H98" s="95">
        <v>619826567</v>
      </c>
      <c r="I98" s="95" t="s">
        <v>323</v>
      </c>
      <c r="J98" s="94" t="s">
        <v>322</v>
      </c>
      <c r="K98" s="94" t="s">
        <v>322</v>
      </c>
      <c r="L98" s="95">
        <v>619826567</v>
      </c>
      <c r="M98" s="97"/>
      <c r="N98" s="52"/>
      <c r="O98" s="17"/>
      <c r="P98" s="17"/>
      <c r="Q98" s="17"/>
      <c r="R98" s="17"/>
      <c r="S98" s="17"/>
      <c r="T98" s="17"/>
      <c r="U98" s="18"/>
      <c r="V98" s="19"/>
      <c r="W98" s="18"/>
      <c r="X98" s="19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</row>
    <row r="99" spans="1:45" ht="25.5">
      <c r="A99" s="92">
        <v>45566</v>
      </c>
      <c r="B99" s="93" t="s">
        <v>294</v>
      </c>
      <c r="C99" s="94" t="s">
        <v>13</v>
      </c>
      <c r="D99" s="8" t="s">
        <v>14</v>
      </c>
      <c r="E99" s="21" t="s">
        <v>35</v>
      </c>
      <c r="F99" s="9" t="s">
        <v>15</v>
      </c>
      <c r="G99" s="94" t="s">
        <v>324</v>
      </c>
      <c r="H99" s="95">
        <v>673676888</v>
      </c>
      <c r="I99" s="389" t="s">
        <v>325</v>
      </c>
      <c r="J99" s="94" t="s">
        <v>326</v>
      </c>
      <c r="K99" s="94" t="s">
        <v>324</v>
      </c>
      <c r="L99" s="95">
        <v>673676888</v>
      </c>
      <c r="M99" s="97"/>
      <c r="N99" s="52"/>
      <c r="O99" s="17"/>
      <c r="P99" s="17"/>
      <c r="Q99" s="17"/>
      <c r="R99" s="17"/>
      <c r="S99" s="17"/>
      <c r="T99" s="17"/>
      <c r="U99" s="18"/>
      <c r="V99" s="19"/>
      <c r="W99" s="18"/>
      <c r="X99" s="19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</row>
    <row r="100" spans="1:45" ht="12.75">
      <c r="A100" s="92">
        <v>45566</v>
      </c>
      <c r="B100" s="93" t="s">
        <v>294</v>
      </c>
      <c r="C100" s="94" t="s">
        <v>13</v>
      </c>
      <c r="D100" s="8" t="s">
        <v>14</v>
      </c>
      <c r="E100" s="21" t="s">
        <v>35</v>
      </c>
      <c r="F100" s="9" t="s">
        <v>15</v>
      </c>
      <c r="G100" s="94" t="s">
        <v>327</v>
      </c>
      <c r="H100" s="95">
        <v>641019715</v>
      </c>
      <c r="I100" s="95" t="s">
        <v>328</v>
      </c>
      <c r="J100" s="94" t="s">
        <v>327</v>
      </c>
      <c r="K100" s="94" t="s">
        <v>327</v>
      </c>
      <c r="L100" s="95">
        <v>641019715</v>
      </c>
      <c r="M100" s="97"/>
      <c r="N100" s="52"/>
      <c r="O100" s="17"/>
      <c r="P100" s="17"/>
      <c r="Q100" s="17"/>
      <c r="R100" s="17"/>
      <c r="S100" s="17"/>
      <c r="T100" s="17"/>
      <c r="U100" s="18"/>
      <c r="V100" s="19"/>
      <c r="W100" s="18"/>
      <c r="X100" s="19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</row>
    <row r="101" spans="1:45" ht="12.75">
      <c r="A101" s="92">
        <v>45566</v>
      </c>
      <c r="B101" s="93" t="s">
        <v>294</v>
      </c>
      <c r="C101" s="94" t="s">
        <v>13</v>
      </c>
      <c r="D101" s="8" t="s">
        <v>14</v>
      </c>
      <c r="E101" s="21" t="s">
        <v>35</v>
      </c>
      <c r="F101" s="9" t="s">
        <v>15</v>
      </c>
      <c r="G101" s="94" t="s">
        <v>329</v>
      </c>
      <c r="H101" s="95">
        <v>691272042</v>
      </c>
      <c r="I101" s="95" t="s">
        <v>330</v>
      </c>
      <c r="J101" s="94" t="s">
        <v>329</v>
      </c>
      <c r="K101" s="94" t="s">
        <v>329</v>
      </c>
      <c r="L101" s="95">
        <v>691272042</v>
      </c>
      <c r="M101" s="99"/>
      <c r="N101" s="52"/>
      <c r="O101" s="17"/>
      <c r="P101" s="17"/>
      <c r="Q101" s="17"/>
      <c r="R101" s="17"/>
      <c r="S101" s="17"/>
      <c r="T101" s="17"/>
      <c r="U101" s="18"/>
      <c r="V101" s="19"/>
      <c r="W101" s="18"/>
      <c r="X101" s="19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</row>
    <row r="102" spans="1:45" ht="12.75">
      <c r="A102" s="92">
        <v>45566</v>
      </c>
      <c r="B102" s="93" t="s">
        <v>294</v>
      </c>
      <c r="C102" s="94" t="s">
        <v>13</v>
      </c>
      <c r="D102" s="8" t="s">
        <v>14</v>
      </c>
      <c r="E102" s="21" t="s">
        <v>35</v>
      </c>
      <c r="F102" s="9" t="s">
        <v>15</v>
      </c>
      <c r="G102" s="94" t="s">
        <v>331</v>
      </c>
      <c r="H102" s="94">
        <v>621083679</v>
      </c>
      <c r="I102" s="95" t="s">
        <v>332</v>
      </c>
      <c r="J102" s="94" t="s">
        <v>331</v>
      </c>
      <c r="K102" s="94" t="s">
        <v>331</v>
      </c>
      <c r="L102" s="94">
        <v>621083679</v>
      </c>
      <c r="M102" s="99"/>
      <c r="O102" s="100"/>
      <c r="P102" s="100"/>
      <c r="Q102" s="100"/>
      <c r="R102" s="100"/>
      <c r="S102" s="100"/>
      <c r="T102" s="100"/>
      <c r="U102" s="101"/>
      <c r="V102" s="102"/>
      <c r="W102" s="101"/>
      <c r="X102" s="102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</row>
    <row r="103" spans="1:45" ht="12.75">
      <c r="A103" s="92">
        <v>45566</v>
      </c>
      <c r="B103" s="93" t="s">
        <v>294</v>
      </c>
      <c r="C103" s="94" t="s">
        <v>13</v>
      </c>
      <c r="D103" s="8" t="s">
        <v>14</v>
      </c>
      <c r="E103" s="21" t="s">
        <v>35</v>
      </c>
      <c r="F103" s="9" t="s">
        <v>15</v>
      </c>
      <c r="G103" s="94" t="s">
        <v>333</v>
      </c>
      <c r="H103" s="94">
        <v>619005920</v>
      </c>
      <c r="I103" s="95" t="s">
        <v>334</v>
      </c>
      <c r="J103" s="94" t="s">
        <v>335</v>
      </c>
      <c r="K103" s="94" t="s">
        <v>333</v>
      </c>
      <c r="L103" s="94">
        <v>619005920</v>
      </c>
      <c r="M103" s="99"/>
      <c r="O103" s="100"/>
      <c r="P103" s="100"/>
      <c r="Q103" s="100"/>
      <c r="R103" s="100"/>
      <c r="S103" s="100"/>
      <c r="T103" s="100"/>
      <c r="U103" s="101"/>
      <c r="V103" s="102"/>
      <c r="W103" s="101"/>
      <c r="X103" s="102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</row>
    <row r="104" spans="1:45" ht="12.75">
      <c r="A104" s="92">
        <v>45566</v>
      </c>
      <c r="B104" s="93" t="s">
        <v>294</v>
      </c>
      <c r="C104" s="94" t="s">
        <v>13</v>
      </c>
      <c r="D104" s="8" t="s">
        <v>14</v>
      </c>
      <c r="E104" s="21" t="s">
        <v>35</v>
      </c>
      <c r="F104" s="9" t="s">
        <v>15</v>
      </c>
      <c r="G104" s="94" t="s">
        <v>336</v>
      </c>
      <c r="H104" s="94">
        <v>646866587</v>
      </c>
      <c r="I104" s="95" t="s">
        <v>337</v>
      </c>
      <c r="J104" s="94" t="s">
        <v>338</v>
      </c>
      <c r="K104" s="94" t="s">
        <v>336</v>
      </c>
      <c r="L104" s="94">
        <v>646866587</v>
      </c>
      <c r="M104" s="99"/>
      <c r="N104" s="52"/>
      <c r="O104" s="17"/>
      <c r="P104" s="17"/>
      <c r="Q104" s="17"/>
      <c r="R104" s="17"/>
      <c r="S104" s="17"/>
      <c r="T104" s="17"/>
      <c r="U104" s="18"/>
      <c r="V104" s="19"/>
      <c r="W104" s="18"/>
      <c r="X104" s="19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</row>
    <row r="105" spans="1:45" ht="12.75">
      <c r="A105" s="92">
        <v>45566</v>
      </c>
      <c r="B105" s="93" t="s">
        <v>294</v>
      </c>
      <c r="C105" s="94" t="s">
        <v>13</v>
      </c>
      <c r="D105" s="8" t="s">
        <v>14</v>
      </c>
      <c r="E105" s="21" t="s">
        <v>35</v>
      </c>
      <c r="F105" s="9" t="s">
        <v>15</v>
      </c>
      <c r="G105" s="94" t="s">
        <v>339</v>
      </c>
      <c r="H105" s="95">
        <v>722875660</v>
      </c>
      <c r="I105" s="95" t="s">
        <v>340</v>
      </c>
      <c r="J105" s="94" t="s">
        <v>341</v>
      </c>
      <c r="K105" s="94" t="s">
        <v>339</v>
      </c>
      <c r="L105" s="95">
        <v>722875660</v>
      </c>
      <c r="M105" s="97"/>
      <c r="N105" s="52"/>
      <c r="O105" s="17"/>
      <c r="P105" s="17"/>
      <c r="Q105" s="17"/>
      <c r="R105" s="17"/>
      <c r="S105" s="17"/>
      <c r="T105" s="17"/>
      <c r="U105" s="18"/>
      <c r="V105" s="19"/>
      <c r="W105" s="18"/>
      <c r="X105" s="19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</row>
    <row r="106" spans="1:45" ht="15.75" customHeight="1">
      <c r="A106" s="92">
        <v>45566</v>
      </c>
      <c r="B106" s="93" t="s">
        <v>294</v>
      </c>
      <c r="C106" s="94" t="s">
        <v>13</v>
      </c>
      <c r="D106" s="103" t="s">
        <v>342</v>
      </c>
      <c r="E106" s="21" t="s">
        <v>35</v>
      </c>
      <c r="F106" s="9" t="s">
        <v>15</v>
      </c>
      <c r="G106" s="94" t="s">
        <v>343</v>
      </c>
      <c r="H106" s="95">
        <v>933777994</v>
      </c>
      <c r="I106" s="95" t="s">
        <v>344</v>
      </c>
      <c r="J106" s="94" t="s">
        <v>345</v>
      </c>
      <c r="K106" s="94" t="s">
        <v>346</v>
      </c>
      <c r="L106" s="95">
        <v>933777994</v>
      </c>
      <c r="M106" s="104" t="s">
        <v>347</v>
      </c>
      <c r="N106" s="52"/>
      <c r="O106" s="105"/>
      <c r="P106" s="105"/>
      <c r="Q106" s="106"/>
      <c r="R106" s="107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</row>
    <row r="107" spans="1:45" ht="15">
      <c r="A107" s="92">
        <v>45566</v>
      </c>
      <c r="B107" s="93" t="s">
        <v>294</v>
      </c>
      <c r="C107" s="94" t="s">
        <v>13</v>
      </c>
      <c r="D107" s="93" t="s">
        <v>246</v>
      </c>
      <c r="E107" s="21" t="s">
        <v>35</v>
      </c>
      <c r="F107" s="9" t="s">
        <v>15</v>
      </c>
      <c r="G107" s="94" t="s">
        <v>348</v>
      </c>
      <c r="H107" s="95">
        <v>607630942</v>
      </c>
      <c r="I107" s="95" t="s">
        <v>349</v>
      </c>
      <c r="J107" s="94" t="s">
        <v>348</v>
      </c>
      <c r="K107" s="96" t="s">
        <v>348</v>
      </c>
      <c r="L107" s="95">
        <v>607630942</v>
      </c>
      <c r="M107" s="97"/>
      <c r="N107" s="52"/>
      <c r="O107" s="17"/>
      <c r="P107" s="17"/>
      <c r="Q107" s="17"/>
      <c r="R107" s="17"/>
      <c r="S107" s="17"/>
      <c r="T107" s="17"/>
      <c r="U107" s="18"/>
      <c r="V107" s="19"/>
      <c r="W107" s="18"/>
      <c r="X107" s="19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</row>
    <row r="108" spans="1:45" ht="15">
      <c r="A108" s="92">
        <v>45566</v>
      </c>
      <c r="B108" s="93" t="s">
        <v>294</v>
      </c>
      <c r="C108" s="94" t="s">
        <v>13</v>
      </c>
      <c r="D108" s="8" t="s">
        <v>14</v>
      </c>
      <c r="E108" s="21" t="s">
        <v>35</v>
      </c>
      <c r="F108" s="9" t="s">
        <v>15</v>
      </c>
      <c r="G108" s="94" t="s">
        <v>350</v>
      </c>
      <c r="H108" s="95">
        <v>603633065</v>
      </c>
      <c r="I108" s="95" t="s">
        <v>351</v>
      </c>
      <c r="J108" s="94" t="s">
        <v>350</v>
      </c>
      <c r="K108" s="96" t="s">
        <v>350</v>
      </c>
      <c r="L108" s="95">
        <v>603633065</v>
      </c>
      <c r="M108" s="97"/>
      <c r="N108" s="52"/>
      <c r="O108" s="17"/>
      <c r="P108" s="17"/>
      <c r="Q108" s="17"/>
      <c r="R108" s="17"/>
      <c r="S108" s="17"/>
      <c r="T108" s="17"/>
      <c r="U108" s="18"/>
      <c r="V108" s="19"/>
      <c r="W108" s="18"/>
      <c r="X108" s="19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</row>
    <row r="109" spans="1:45" ht="15">
      <c r="A109" s="92">
        <v>45566</v>
      </c>
      <c r="B109" s="93" t="s">
        <v>294</v>
      </c>
      <c r="C109" s="94" t="s">
        <v>13</v>
      </c>
      <c r="D109" s="8" t="s">
        <v>14</v>
      </c>
      <c r="E109" s="21" t="s">
        <v>35</v>
      </c>
      <c r="F109" s="9" t="s">
        <v>15</v>
      </c>
      <c r="G109" s="94" t="s">
        <v>352</v>
      </c>
      <c r="H109" s="95">
        <f>5511985529116</f>
        <v>5511985529116</v>
      </c>
      <c r="I109" s="95" t="s">
        <v>353</v>
      </c>
      <c r="J109" s="94" t="s">
        <v>352</v>
      </c>
      <c r="K109" s="96" t="s">
        <v>352</v>
      </c>
      <c r="L109" s="95">
        <f>5511985529116</f>
        <v>5511985529116</v>
      </c>
      <c r="M109" s="97"/>
      <c r="N109" s="52"/>
      <c r="O109" s="17"/>
      <c r="P109" s="17"/>
      <c r="Q109" s="17"/>
      <c r="R109" s="17"/>
      <c r="S109" s="17"/>
      <c r="T109" s="17"/>
      <c r="U109" s="18"/>
      <c r="V109" s="19"/>
      <c r="W109" s="18"/>
      <c r="X109" s="19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</row>
    <row r="110" spans="1:45" ht="12.75">
      <c r="A110" s="92">
        <v>45566</v>
      </c>
      <c r="B110" s="93" t="s">
        <v>294</v>
      </c>
      <c r="C110" s="94" t="s">
        <v>13</v>
      </c>
      <c r="D110" s="8" t="s">
        <v>14</v>
      </c>
      <c r="E110" s="21" t="s">
        <v>35</v>
      </c>
      <c r="F110" s="9" t="s">
        <v>15</v>
      </c>
      <c r="G110" s="94" t="s">
        <v>354</v>
      </c>
      <c r="H110" s="94">
        <v>722222773</v>
      </c>
      <c r="I110" s="95" t="s">
        <v>355</v>
      </c>
      <c r="J110" s="94" t="s">
        <v>356</v>
      </c>
      <c r="K110" s="94" t="s">
        <v>354</v>
      </c>
      <c r="L110" s="94">
        <v>722222773</v>
      </c>
      <c r="M110" s="104"/>
      <c r="O110" s="100"/>
      <c r="P110" s="100"/>
      <c r="Q110" s="100"/>
      <c r="R110" s="100"/>
      <c r="S110" s="100"/>
      <c r="T110" s="100"/>
      <c r="U110" s="101"/>
      <c r="V110" s="102"/>
      <c r="W110" s="101"/>
      <c r="X110" s="102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</row>
    <row r="111" spans="1:45" ht="12.75">
      <c r="A111" s="92">
        <v>45566</v>
      </c>
      <c r="B111" s="93" t="s">
        <v>294</v>
      </c>
      <c r="C111" s="94" t="s">
        <v>13</v>
      </c>
      <c r="D111" s="8" t="s">
        <v>14</v>
      </c>
      <c r="E111" s="21" t="s">
        <v>35</v>
      </c>
      <c r="F111" s="9" t="s">
        <v>15</v>
      </c>
      <c r="G111" s="94" t="s">
        <v>357</v>
      </c>
      <c r="H111" s="94">
        <v>693525647</v>
      </c>
      <c r="I111" s="95" t="s">
        <v>358</v>
      </c>
      <c r="J111" s="94"/>
      <c r="K111" s="94" t="s">
        <v>357</v>
      </c>
      <c r="L111" s="94">
        <v>693525647</v>
      </c>
      <c r="M111" s="99"/>
      <c r="N111" s="52"/>
      <c r="O111" s="17"/>
      <c r="P111" s="17"/>
      <c r="Q111" s="17"/>
      <c r="R111" s="17"/>
      <c r="S111" s="17"/>
      <c r="T111" s="17"/>
      <c r="U111" s="18"/>
      <c r="V111" s="19"/>
      <c r="W111" s="18"/>
      <c r="X111" s="19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</row>
    <row r="112" spans="1:45" ht="12.75">
      <c r="A112" s="92">
        <v>45566</v>
      </c>
      <c r="B112" s="93" t="s">
        <v>294</v>
      </c>
      <c r="C112" s="94" t="s">
        <v>13</v>
      </c>
      <c r="D112" s="8" t="s">
        <v>14</v>
      </c>
      <c r="E112" s="21" t="s">
        <v>35</v>
      </c>
      <c r="F112" s="9" t="s">
        <v>15</v>
      </c>
      <c r="G112" s="94" t="s">
        <v>359</v>
      </c>
      <c r="H112" s="95">
        <v>684603210</v>
      </c>
      <c r="I112" s="95" t="s">
        <v>360</v>
      </c>
      <c r="J112" s="94" t="s">
        <v>361</v>
      </c>
      <c r="K112" s="94" t="s">
        <v>359</v>
      </c>
      <c r="L112" s="95">
        <v>684603210</v>
      </c>
      <c r="M112" s="104"/>
      <c r="N112" s="52"/>
      <c r="O112" s="17"/>
      <c r="P112" s="17"/>
      <c r="Q112" s="17"/>
      <c r="R112" s="17"/>
      <c r="S112" s="17"/>
      <c r="T112" s="17"/>
      <c r="U112" s="18"/>
      <c r="V112" s="19"/>
      <c r="W112" s="18"/>
      <c r="X112" s="19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</row>
    <row r="113" spans="1:45" ht="25.5">
      <c r="A113" s="92">
        <v>45566</v>
      </c>
      <c r="B113" s="93" t="s">
        <v>294</v>
      </c>
      <c r="C113" s="94" t="s">
        <v>13</v>
      </c>
      <c r="D113" s="8" t="s">
        <v>14</v>
      </c>
      <c r="E113" s="21" t="s">
        <v>35</v>
      </c>
      <c r="F113" s="9" t="s">
        <v>15</v>
      </c>
      <c r="G113" s="94" t="s">
        <v>362</v>
      </c>
      <c r="H113" s="95">
        <v>689645950</v>
      </c>
      <c r="I113" s="389" t="s">
        <v>363</v>
      </c>
      <c r="J113" s="94" t="s">
        <v>364</v>
      </c>
      <c r="K113" s="94" t="s">
        <v>365</v>
      </c>
      <c r="L113" s="95">
        <v>689645950</v>
      </c>
      <c r="M113" s="97"/>
      <c r="N113" s="52"/>
      <c r="O113" s="17"/>
      <c r="P113" s="17"/>
      <c r="Q113" s="17"/>
      <c r="R113" s="17"/>
      <c r="S113" s="17"/>
      <c r="T113" s="17"/>
      <c r="U113" s="18"/>
      <c r="V113" s="19"/>
      <c r="W113" s="18"/>
      <c r="X113" s="19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</row>
    <row r="114" spans="1:45" ht="12.75">
      <c r="A114" s="92">
        <v>45566</v>
      </c>
      <c r="B114" s="93" t="s">
        <v>294</v>
      </c>
      <c r="C114" s="94" t="s">
        <v>13</v>
      </c>
      <c r="D114" s="8" t="s">
        <v>14</v>
      </c>
      <c r="E114" s="21" t="s">
        <v>35</v>
      </c>
      <c r="F114" s="9" t="s">
        <v>15</v>
      </c>
      <c r="G114" s="94" t="s">
        <v>366</v>
      </c>
      <c r="H114" s="95">
        <v>636183435</v>
      </c>
      <c r="I114" s="95" t="s">
        <v>367</v>
      </c>
      <c r="J114" s="94"/>
      <c r="K114" s="94" t="s">
        <v>366</v>
      </c>
      <c r="L114" s="95">
        <v>636183435</v>
      </c>
      <c r="M114" s="104"/>
      <c r="N114" s="52"/>
      <c r="O114" s="17"/>
      <c r="P114" s="17"/>
      <c r="Q114" s="17"/>
      <c r="R114" s="17"/>
      <c r="S114" s="17"/>
      <c r="T114" s="17"/>
      <c r="U114" s="18"/>
      <c r="V114" s="19"/>
      <c r="W114" s="18"/>
      <c r="X114" s="19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</row>
    <row r="115" spans="1:45" ht="12.75">
      <c r="A115" s="92">
        <v>45748</v>
      </c>
      <c r="B115" s="93" t="s">
        <v>294</v>
      </c>
      <c r="C115" s="94" t="s">
        <v>32</v>
      </c>
      <c r="D115" s="8" t="s">
        <v>14</v>
      </c>
      <c r="E115" s="21" t="s">
        <v>35</v>
      </c>
      <c r="F115" s="9" t="s">
        <v>15</v>
      </c>
      <c r="G115" s="94" t="s">
        <v>368</v>
      </c>
      <c r="H115" s="95">
        <v>615146468</v>
      </c>
      <c r="I115" s="95" t="s">
        <v>369</v>
      </c>
      <c r="J115" s="94" t="s">
        <v>370</v>
      </c>
      <c r="K115" s="94" t="s">
        <v>368</v>
      </c>
      <c r="L115" s="95">
        <v>615146468</v>
      </c>
      <c r="M115" s="104"/>
      <c r="N115" s="52"/>
      <c r="O115" s="17"/>
      <c r="P115" s="17"/>
      <c r="Q115" s="17"/>
      <c r="R115" s="17"/>
      <c r="S115" s="17"/>
      <c r="T115" s="17"/>
      <c r="U115" s="18"/>
      <c r="V115" s="19"/>
      <c r="W115" s="18"/>
      <c r="X115" s="19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</row>
    <row r="116" spans="1:45" ht="15">
      <c r="A116" s="92"/>
      <c r="B116" s="93"/>
      <c r="C116" s="94"/>
      <c r="D116" s="8" t="s">
        <v>14</v>
      </c>
      <c r="E116" s="21" t="s">
        <v>35</v>
      </c>
      <c r="F116" s="9" t="s">
        <v>15</v>
      </c>
      <c r="G116" s="94"/>
      <c r="H116" s="95"/>
      <c r="I116" s="95"/>
      <c r="J116" s="96"/>
      <c r="K116" s="94"/>
      <c r="L116" s="95"/>
      <c r="M116" s="97"/>
      <c r="N116" s="52"/>
      <c r="O116" s="17"/>
      <c r="P116" s="17"/>
      <c r="Q116" s="17"/>
      <c r="R116" s="17"/>
      <c r="S116" s="17"/>
      <c r="T116" s="17"/>
      <c r="U116" s="18"/>
      <c r="V116" s="19"/>
      <c r="W116" s="18"/>
      <c r="X116" s="19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</row>
    <row r="117" spans="1:45" ht="12.75">
      <c r="A117" s="108">
        <v>45597</v>
      </c>
      <c r="B117" s="108">
        <v>45961</v>
      </c>
      <c r="C117" s="109" t="s">
        <v>13</v>
      </c>
      <c r="D117" s="8" t="s">
        <v>14</v>
      </c>
      <c r="E117" s="21" t="s">
        <v>35</v>
      </c>
      <c r="F117" s="9" t="s">
        <v>15</v>
      </c>
      <c r="G117" s="109" t="s">
        <v>371</v>
      </c>
      <c r="H117" s="111">
        <v>615178019</v>
      </c>
      <c r="I117" s="111" t="s">
        <v>372</v>
      </c>
      <c r="J117" s="109" t="s">
        <v>373</v>
      </c>
      <c r="K117" s="109" t="s">
        <v>371</v>
      </c>
      <c r="L117" s="111">
        <v>615178019</v>
      </c>
      <c r="M117" s="109" t="s">
        <v>374</v>
      </c>
      <c r="N117" s="52"/>
      <c r="O117" s="17"/>
      <c r="P117" s="17"/>
      <c r="Q117" s="17"/>
      <c r="R117" s="17"/>
      <c r="S117" s="17"/>
      <c r="T117" s="17"/>
      <c r="U117" s="18"/>
      <c r="V117" s="19"/>
      <c r="W117" s="18"/>
      <c r="X117" s="19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</row>
    <row r="118" spans="1:45" ht="12.75">
      <c r="A118" s="108">
        <v>45597</v>
      </c>
      <c r="B118" s="108">
        <v>45961</v>
      </c>
      <c r="C118" s="109" t="s">
        <v>13</v>
      </c>
      <c r="D118" s="110" t="s">
        <v>342</v>
      </c>
      <c r="E118" s="21" t="s">
        <v>35</v>
      </c>
      <c r="F118" s="9" t="s">
        <v>15</v>
      </c>
      <c r="G118" s="109" t="s">
        <v>375</v>
      </c>
      <c r="H118" s="111">
        <v>681049057</v>
      </c>
      <c r="I118" s="111" t="s">
        <v>376</v>
      </c>
      <c r="J118" s="109" t="s">
        <v>377</v>
      </c>
      <c r="K118" s="109" t="s">
        <v>375</v>
      </c>
      <c r="L118" s="111">
        <v>681049057</v>
      </c>
      <c r="M118" s="112"/>
      <c r="N118" s="52"/>
      <c r="O118" s="17"/>
      <c r="P118" s="17"/>
      <c r="Q118" s="17"/>
      <c r="R118" s="17"/>
      <c r="S118" s="17"/>
      <c r="T118" s="17"/>
      <c r="U118" s="18"/>
      <c r="V118" s="19"/>
      <c r="W118" s="18"/>
      <c r="X118" s="19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</row>
    <row r="119" spans="1:45" ht="12.75">
      <c r="A119" s="108">
        <v>45597</v>
      </c>
      <c r="B119" s="108">
        <v>45961</v>
      </c>
      <c r="C119" s="109" t="s">
        <v>13</v>
      </c>
      <c r="D119" s="8" t="s">
        <v>14</v>
      </c>
      <c r="E119" s="21" t="s">
        <v>35</v>
      </c>
      <c r="F119" s="9" t="s">
        <v>15</v>
      </c>
      <c r="G119" s="109" t="s">
        <v>378</v>
      </c>
      <c r="H119" s="111" t="s">
        <v>379</v>
      </c>
      <c r="I119" s="111" t="s">
        <v>380</v>
      </c>
      <c r="J119" s="109" t="s">
        <v>378</v>
      </c>
      <c r="K119" s="109" t="s">
        <v>378</v>
      </c>
      <c r="L119" s="111" t="s">
        <v>379</v>
      </c>
      <c r="M119" s="112"/>
      <c r="N119" s="52"/>
      <c r="O119" s="17"/>
      <c r="P119" s="17"/>
      <c r="Q119" s="17"/>
      <c r="R119" s="17"/>
      <c r="S119" s="17"/>
      <c r="T119" s="17"/>
      <c r="U119" s="18"/>
      <c r="V119" s="19"/>
      <c r="W119" s="18"/>
      <c r="X119" s="19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</row>
    <row r="120" spans="1:45" ht="12.75">
      <c r="A120" s="108">
        <v>45597</v>
      </c>
      <c r="B120" s="108">
        <v>45961</v>
      </c>
      <c r="C120" s="109" t="s">
        <v>13</v>
      </c>
      <c r="D120" s="8" t="s">
        <v>14</v>
      </c>
      <c r="E120" s="21" t="s">
        <v>35</v>
      </c>
      <c r="F120" s="9" t="s">
        <v>15</v>
      </c>
      <c r="G120" s="109" t="s">
        <v>381</v>
      </c>
      <c r="H120" s="111">
        <v>677227206</v>
      </c>
      <c r="I120" s="111" t="s">
        <v>382</v>
      </c>
      <c r="J120" s="109" t="s">
        <v>381</v>
      </c>
      <c r="K120" s="109" t="s">
        <v>381</v>
      </c>
      <c r="L120" s="111">
        <v>677227206</v>
      </c>
      <c r="M120" s="112"/>
      <c r="N120" s="52"/>
      <c r="O120" s="17"/>
      <c r="P120" s="17"/>
      <c r="Q120" s="17"/>
      <c r="R120" s="17"/>
      <c r="S120" s="17"/>
      <c r="T120" s="17"/>
      <c r="U120" s="18"/>
      <c r="V120" s="19"/>
      <c r="W120" s="18"/>
      <c r="X120" s="19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</row>
    <row r="121" spans="1:45" ht="12.75">
      <c r="A121" s="108">
        <v>45597</v>
      </c>
      <c r="B121" s="108">
        <v>45961</v>
      </c>
      <c r="C121" s="109" t="s">
        <v>13</v>
      </c>
      <c r="D121" s="8" t="s">
        <v>14</v>
      </c>
      <c r="E121" s="21" t="s">
        <v>35</v>
      </c>
      <c r="F121" s="9" t="s">
        <v>15</v>
      </c>
      <c r="G121" s="109" t="s">
        <v>383</v>
      </c>
      <c r="H121" s="111">
        <v>644019159</v>
      </c>
      <c r="I121" s="111" t="s">
        <v>384</v>
      </c>
      <c r="J121" s="109" t="s">
        <v>385</v>
      </c>
      <c r="K121" s="109" t="s">
        <v>383</v>
      </c>
      <c r="L121" s="111"/>
      <c r="M121" s="112"/>
      <c r="N121" s="52"/>
      <c r="O121" s="17"/>
      <c r="P121" s="17"/>
      <c r="Q121" s="17"/>
      <c r="R121" s="17"/>
      <c r="S121" s="17"/>
      <c r="T121" s="17"/>
      <c r="U121" s="18"/>
      <c r="V121" s="19"/>
      <c r="W121" s="18"/>
      <c r="X121" s="19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</row>
    <row r="122" spans="1:45" ht="12.75">
      <c r="A122" s="108">
        <v>45597</v>
      </c>
      <c r="B122" s="108">
        <v>45961</v>
      </c>
      <c r="C122" s="109" t="s">
        <v>13</v>
      </c>
      <c r="D122" s="8" t="s">
        <v>14</v>
      </c>
      <c r="E122" s="21" t="s">
        <v>35</v>
      </c>
      <c r="F122" s="9" t="s">
        <v>15</v>
      </c>
      <c r="G122" s="109" t="s">
        <v>386</v>
      </c>
      <c r="H122" s="111">
        <f>351925902378</f>
        <v>351925902378</v>
      </c>
      <c r="I122" s="111" t="s">
        <v>387</v>
      </c>
      <c r="J122" s="109" t="s">
        <v>388</v>
      </c>
      <c r="K122" s="109" t="s">
        <v>386</v>
      </c>
      <c r="L122" s="111"/>
      <c r="M122" s="112"/>
      <c r="N122" s="52"/>
      <c r="O122" s="17"/>
      <c r="P122" s="17"/>
      <c r="Q122" s="17"/>
      <c r="R122" s="17"/>
      <c r="S122" s="17"/>
      <c r="T122" s="17"/>
      <c r="U122" s="18"/>
      <c r="V122" s="19"/>
      <c r="W122" s="18"/>
      <c r="X122" s="19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</row>
    <row r="123" spans="1:45" ht="12.75">
      <c r="A123" s="108">
        <v>45597</v>
      </c>
      <c r="B123" s="108">
        <v>45961</v>
      </c>
      <c r="C123" s="109" t="s">
        <v>13</v>
      </c>
      <c r="D123" s="8" t="s">
        <v>14</v>
      </c>
      <c r="E123" s="21" t="s">
        <v>35</v>
      </c>
      <c r="F123" s="9" t="s">
        <v>15</v>
      </c>
      <c r="G123" s="109" t="s">
        <v>389</v>
      </c>
      <c r="H123" s="111">
        <v>678406292</v>
      </c>
      <c r="I123" s="111" t="s">
        <v>390</v>
      </c>
      <c r="J123" s="109" t="s">
        <v>391</v>
      </c>
      <c r="K123" s="109" t="s">
        <v>389</v>
      </c>
      <c r="L123" s="111">
        <v>678406292</v>
      </c>
      <c r="M123" s="112"/>
      <c r="N123" s="52"/>
      <c r="O123" s="17"/>
      <c r="P123" s="17"/>
      <c r="Q123" s="17"/>
      <c r="R123" s="17"/>
      <c r="S123" s="17"/>
      <c r="T123" s="17"/>
      <c r="U123" s="18"/>
      <c r="V123" s="19"/>
      <c r="W123" s="18"/>
      <c r="X123" s="19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</row>
    <row r="124" spans="1:45" ht="12.75">
      <c r="A124" s="108">
        <v>45597</v>
      </c>
      <c r="B124" s="108">
        <v>45961</v>
      </c>
      <c r="C124" s="109" t="s">
        <v>13</v>
      </c>
      <c r="D124" s="8" t="s">
        <v>14</v>
      </c>
      <c r="E124" s="21" t="s">
        <v>35</v>
      </c>
      <c r="F124" s="9" t="s">
        <v>15</v>
      </c>
      <c r="G124" s="109" t="s">
        <v>392</v>
      </c>
      <c r="H124" s="109">
        <v>601610104</v>
      </c>
      <c r="I124" s="111" t="s">
        <v>393</v>
      </c>
      <c r="J124" s="109" t="s">
        <v>394</v>
      </c>
      <c r="K124" s="109" t="s">
        <v>392</v>
      </c>
      <c r="L124" s="109">
        <v>601610104</v>
      </c>
      <c r="M124" s="112"/>
      <c r="N124" s="52"/>
      <c r="O124" s="17"/>
      <c r="P124" s="17"/>
      <c r="Q124" s="17"/>
      <c r="R124" s="17"/>
      <c r="S124" s="17"/>
      <c r="T124" s="17"/>
      <c r="U124" s="18"/>
      <c r="V124" s="19"/>
      <c r="W124" s="18"/>
      <c r="X124" s="19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</row>
    <row r="125" spans="1:45" ht="12.75">
      <c r="A125" s="108">
        <v>45597</v>
      </c>
      <c r="B125" s="108">
        <v>45961</v>
      </c>
      <c r="C125" s="109" t="s">
        <v>13</v>
      </c>
      <c r="D125" s="8" t="s">
        <v>14</v>
      </c>
      <c r="E125" s="21" t="s">
        <v>35</v>
      </c>
      <c r="F125" s="9" t="s">
        <v>15</v>
      </c>
      <c r="G125" s="109" t="s">
        <v>395</v>
      </c>
      <c r="H125" s="111">
        <v>609841331</v>
      </c>
      <c r="I125" s="381" t="s">
        <v>396</v>
      </c>
      <c r="J125" s="109" t="s">
        <v>397</v>
      </c>
      <c r="K125" s="109" t="s">
        <v>395</v>
      </c>
      <c r="L125" s="111"/>
      <c r="M125" s="112"/>
      <c r="N125" s="52"/>
      <c r="O125" s="17"/>
      <c r="P125" s="17"/>
      <c r="Q125" s="17"/>
      <c r="R125" s="17"/>
      <c r="S125" s="17"/>
      <c r="T125" s="17"/>
      <c r="U125" s="18"/>
      <c r="V125" s="19"/>
      <c r="W125" s="18"/>
      <c r="X125" s="19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</row>
    <row r="126" spans="1:45" ht="12.75">
      <c r="A126" s="108">
        <v>45597</v>
      </c>
      <c r="B126" s="108">
        <v>45961</v>
      </c>
      <c r="C126" s="109" t="s">
        <v>13</v>
      </c>
      <c r="D126" s="8" t="s">
        <v>14</v>
      </c>
      <c r="E126" s="21" t="s">
        <v>35</v>
      </c>
      <c r="F126" s="9" t="s">
        <v>15</v>
      </c>
      <c r="G126" s="113" t="s">
        <v>398</v>
      </c>
      <c r="H126" s="111">
        <v>684315977</v>
      </c>
      <c r="I126" s="111" t="s">
        <v>399</v>
      </c>
      <c r="J126" s="113" t="s">
        <v>400</v>
      </c>
      <c r="K126" s="113" t="s">
        <v>398</v>
      </c>
      <c r="L126" s="111"/>
      <c r="M126" s="112"/>
      <c r="N126" s="52"/>
      <c r="O126" s="17"/>
      <c r="P126" s="17"/>
      <c r="Q126" s="17"/>
      <c r="R126" s="17"/>
      <c r="S126" s="17"/>
      <c r="T126" s="17"/>
      <c r="U126" s="18"/>
      <c r="V126" s="19"/>
      <c r="W126" s="18"/>
      <c r="X126" s="19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</row>
    <row r="127" spans="1:45" ht="12.75">
      <c r="A127" s="108">
        <v>45597</v>
      </c>
      <c r="B127" s="108">
        <v>45961</v>
      </c>
      <c r="C127" s="109" t="s">
        <v>13</v>
      </c>
      <c r="D127" s="110" t="s">
        <v>342</v>
      </c>
      <c r="E127" s="21" t="s">
        <v>35</v>
      </c>
      <c r="F127" s="9" t="s">
        <v>15</v>
      </c>
      <c r="G127" s="109" t="s">
        <v>401</v>
      </c>
      <c r="H127" s="109">
        <v>614153869</v>
      </c>
      <c r="I127" s="111" t="s">
        <v>402</v>
      </c>
      <c r="J127" s="109" t="s">
        <v>403</v>
      </c>
      <c r="K127" s="109" t="s">
        <v>401</v>
      </c>
      <c r="L127" s="109">
        <v>614153869</v>
      </c>
      <c r="M127" s="109" t="s">
        <v>374</v>
      </c>
      <c r="N127" s="52"/>
      <c r="O127" s="17"/>
      <c r="P127" s="17"/>
      <c r="Q127" s="17"/>
      <c r="R127" s="17"/>
      <c r="S127" s="17"/>
      <c r="T127" s="17"/>
      <c r="U127" s="18"/>
      <c r="V127" s="19"/>
      <c r="W127" s="18"/>
      <c r="X127" s="19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</row>
    <row r="128" spans="1:45" ht="12.75">
      <c r="A128" s="108">
        <v>45597</v>
      </c>
      <c r="B128" s="108">
        <v>45961</v>
      </c>
      <c r="C128" s="109" t="s">
        <v>13</v>
      </c>
      <c r="D128" s="8" t="s">
        <v>14</v>
      </c>
      <c r="E128" s="21" t="s">
        <v>35</v>
      </c>
      <c r="F128" s="9" t="s">
        <v>15</v>
      </c>
      <c r="G128" s="109" t="s">
        <v>404</v>
      </c>
      <c r="H128" s="109">
        <v>608005007</v>
      </c>
      <c r="I128" s="111" t="s">
        <v>405</v>
      </c>
      <c r="J128" s="109" t="s">
        <v>406</v>
      </c>
      <c r="K128" s="109" t="s">
        <v>404</v>
      </c>
      <c r="L128" s="109">
        <v>608005007</v>
      </c>
      <c r="M128" s="112"/>
      <c r="N128" s="52"/>
      <c r="O128" s="17"/>
      <c r="P128" s="17"/>
      <c r="Q128" s="17"/>
      <c r="R128" s="17"/>
      <c r="S128" s="17"/>
      <c r="T128" s="17"/>
      <c r="U128" s="18"/>
      <c r="V128" s="19"/>
      <c r="W128" s="18"/>
      <c r="X128" s="19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</row>
    <row r="129" spans="1:45" ht="12.75">
      <c r="A129" s="108">
        <v>45597</v>
      </c>
      <c r="B129" s="108">
        <v>45961</v>
      </c>
      <c r="C129" s="109" t="s">
        <v>13</v>
      </c>
      <c r="D129" s="8" t="s">
        <v>14</v>
      </c>
      <c r="E129" s="21" t="s">
        <v>35</v>
      </c>
      <c r="F129" s="9" t="s">
        <v>15</v>
      </c>
      <c r="G129" s="109" t="s">
        <v>407</v>
      </c>
      <c r="H129" s="109">
        <v>699940228</v>
      </c>
      <c r="I129" s="111" t="s">
        <v>408</v>
      </c>
      <c r="J129" s="109" t="s">
        <v>407</v>
      </c>
      <c r="K129" s="109" t="s">
        <v>407</v>
      </c>
      <c r="L129" s="109">
        <v>699940228</v>
      </c>
      <c r="M129" s="113"/>
      <c r="N129" s="52"/>
      <c r="O129" s="17"/>
      <c r="P129" s="17"/>
      <c r="Q129" s="17"/>
      <c r="R129" s="114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</row>
    <row r="130" spans="1:45" ht="12.75">
      <c r="A130" s="108">
        <v>45597</v>
      </c>
      <c r="B130" s="108">
        <v>45961</v>
      </c>
      <c r="C130" s="109" t="s">
        <v>13</v>
      </c>
      <c r="D130" s="8" t="s">
        <v>14</v>
      </c>
      <c r="E130" s="21" t="s">
        <v>35</v>
      </c>
      <c r="F130" s="9" t="s">
        <v>15</v>
      </c>
      <c r="G130" s="109" t="s">
        <v>409</v>
      </c>
      <c r="H130" s="109">
        <v>681980745</v>
      </c>
      <c r="I130" s="111" t="s">
        <v>410</v>
      </c>
      <c r="J130" s="109" t="s">
        <v>411</v>
      </c>
      <c r="K130" s="109" t="s">
        <v>409</v>
      </c>
      <c r="L130" s="109">
        <v>681980745</v>
      </c>
      <c r="M130" s="113"/>
      <c r="N130" s="52"/>
      <c r="O130" s="17"/>
      <c r="P130" s="17"/>
      <c r="Q130" s="17"/>
      <c r="R130" s="114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</row>
    <row r="131" spans="1:45" ht="12.75">
      <c r="A131" s="108">
        <v>45597</v>
      </c>
      <c r="B131" s="108">
        <v>45961</v>
      </c>
      <c r="C131" s="109" t="s">
        <v>13</v>
      </c>
      <c r="D131" s="8" t="s">
        <v>14</v>
      </c>
      <c r="E131" s="21" t="s">
        <v>35</v>
      </c>
      <c r="F131" s="9" t="s">
        <v>15</v>
      </c>
      <c r="G131" s="109" t="s">
        <v>412</v>
      </c>
      <c r="H131" s="109">
        <v>603852491</v>
      </c>
      <c r="I131" s="111" t="s">
        <v>413</v>
      </c>
      <c r="J131" s="109" t="s">
        <v>414</v>
      </c>
      <c r="K131" s="109" t="s">
        <v>412</v>
      </c>
      <c r="L131" s="109">
        <v>603852491</v>
      </c>
      <c r="M131" s="113" t="s">
        <v>415</v>
      </c>
      <c r="N131" s="52"/>
      <c r="O131" s="17"/>
      <c r="P131" s="17"/>
      <c r="Q131" s="17"/>
      <c r="R131" s="114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</row>
    <row r="132" spans="1:45" ht="12.75">
      <c r="A132" s="108">
        <v>45597</v>
      </c>
      <c r="B132" s="108">
        <v>45961</v>
      </c>
      <c r="C132" s="109" t="s">
        <v>13</v>
      </c>
      <c r="D132" s="8" t="s">
        <v>14</v>
      </c>
      <c r="E132" s="21" t="s">
        <v>35</v>
      </c>
      <c r="F132" s="9" t="s">
        <v>15</v>
      </c>
      <c r="G132" s="109" t="s">
        <v>416</v>
      </c>
      <c r="H132" s="109">
        <v>647151710</v>
      </c>
      <c r="I132" s="111" t="s">
        <v>417</v>
      </c>
      <c r="J132" s="109"/>
      <c r="K132" s="109" t="s">
        <v>416</v>
      </c>
      <c r="L132" s="109">
        <v>647151710</v>
      </c>
      <c r="M132" s="113" t="s">
        <v>418</v>
      </c>
      <c r="N132" s="52"/>
      <c r="O132" s="17"/>
      <c r="P132" s="17"/>
      <c r="Q132" s="17"/>
      <c r="R132" s="114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</row>
    <row r="133" spans="1:45" ht="12.75">
      <c r="A133" s="108">
        <v>45597</v>
      </c>
      <c r="B133" s="108">
        <v>45961</v>
      </c>
      <c r="C133" s="109" t="s">
        <v>13</v>
      </c>
      <c r="D133" s="8" t="s">
        <v>14</v>
      </c>
      <c r="E133" s="21" t="s">
        <v>35</v>
      </c>
      <c r="F133" s="9" t="s">
        <v>15</v>
      </c>
      <c r="G133" s="109" t="s">
        <v>419</v>
      </c>
      <c r="H133" s="111" t="s">
        <v>420</v>
      </c>
      <c r="I133" s="111" t="s">
        <v>421</v>
      </c>
      <c r="J133" s="109" t="s">
        <v>422</v>
      </c>
      <c r="K133" s="109" t="s">
        <v>423</v>
      </c>
      <c r="L133" s="111" t="s">
        <v>420</v>
      </c>
      <c r="M133" s="113"/>
      <c r="N133" s="52"/>
      <c r="O133" s="17"/>
      <c r="P133" s="17"/>
      <c r="Q133" s="17"/>
      <c r="R133" s="114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</row>
    <row r="134" spans="1:45" ht="12.75">
      <c r="A134" s="108">
        <v>45597</v>
      </c>
      <c r="B134" s="108">
        <v>45961</v>
      </c>
      <c r="C134" s="109" t="s">
        <v>424</v>
      </c>
      <c r="D134" s="8" t="s">
        <v>14</v>
      </c>
      <c r="E134" s="21" t="s">
        <v>35</v>
      </c>
      <c r="F134" s="9" t="s">
        <v>15</v>
      </c>
      <c r="G134" s="109" t="s">
        <v>425</v>
      </c>
      <c r="H134" s="109">
        <v>657621355</v>
      </c>
      <c r="I134" s="111" t="s">
        <v>426</v>
      </c>
      <c r="J134" s="109" t="s">
        <v>427</v>
      </c>
      <c r="K134" s="109" t="s">
        <v>425</v>
      </c>
      <c r="L134" s="109">
        <v>657621355</v>
      </c>
      <c r="M134" s="109"/>
      <c r="N134" s="115"/>
      <c r="O134" s="27"/>
      <c r="P134" s="27"/>
      <c r="Q134" s="27"/>
      <c r="R134" s="116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</row>
    <row r="135" spans="1:45" ht="12.75">
      <c r="A135" s="108">
        <v>45597</v>
      </c>
      <c r="B135" s="108">
        <v>45961</v>
      </c>
      <c r="C135" s="109" t="s">
        <v>13</v>
      </c>
      <c r="D135" s="8" t="s">
        <v>14</v>
      </c>
      <c r="E135" s="21" t="s">
        <v>35</v>
      </c>
      <c r="F135" s="9" t="s">
        <v>15</v>
      </c>
      <c r="G135" s="109" t="s">
        <v>428</v>
      </c>
      <c r="H135" s="109">
        <v>629762311</v>
      </c>
      <c r="I135" s="111" t="s">
        <v>429</v>
      </c>
      <c r="J135" s="109" t="s">
        <v>430</v>
      </c>
      <c r="K135" s="109" t="s">
        <v>428</v>
      </c>
      <c r="L135" s="109">
        <v>629762311</v>
      </c>
      <c r="M135" s="113"/>
      <c r="N135" s="12"/>
      <c r="O135" s="17"/>
      <c r="P135" s="17"/>
      <c r="Q135" s="17"/>
      <c r="R135" s="114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</row>
    <row r="136" spans="1:45" ht="14.25" customHeight="1">
      <c r="A136" s="108">
        <v>45597</v>
      </c>
      <c r="B136" s="108">
        <v>45961</v>
      </c>
      <c r="C136" s="109" t="s">
        <v>424</v>
      </c>
      <c r="D136" s="8" t="s">
        <v>14</v>
      </c>
      <c r="E136" s="21" t="s">
        <v>35</v>
      </c>
      <c r="F136" s="9" t="s">
        <v>15</v>
      </c>
      <c r="G136" s="109" t="s">
        <v>431</v>
      </c>
      <c r="H136" s="109">
        <v>616660419</v>
      </c>
      <c r="I136" s="111" t="s">
        <v>432</v>
      </c>
      <c r="J136" s="109" t="s">
        <v>433</v>
      </c>
      <c r="K136" s="109" t="s">
        <v>431</v>
      </c>
      <c r="L136" s="109">
        <v>616660419</v>
      </c>
      <c r="M136" s="112"/>
      <c r="N136" s="115"/>
      <c r="O136" s="27"/>
      <c r="P136" s="27"/>
      <c r="Q136" s="27"/>
      <c r="R136" s="116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</row>
    <row r="137" spans="1:45" ht="15" customHeight="1">
      <c r="A137" s="108">
        <v>45597</v>
      </c>
      <c r="B137" s="108">
        <v>45961</v>
      </c>
      <c r="C137" s="109" t="s">
        <v>13</v>
      </c>
      <c r="D137" s="8" t="s">
        <v>14</v>
      </c>
      <c r="E137" s="21" t="s">
        <v>35</v>
      </c>
      <c r="F137" s="9" t="s">
        <v>15</v>
      </c>
      <c r="G137" s="109" t="s">
        <v>434</v>
      </c>
      <c r="H137" s="109"/>
      <c r="I137" s="111" t="s">
        <v>435</v>
      </c>
      <c r="J137" s="109" t="s">
        <v>436</v>
      </c>
      <c r="K137" s="109" t="s">
        <v>437</v>
      </c>
      <c r="L137" s="109" t="s">
        <v>438</v>
      </c>
      <c r="M137" s="112"/>
      <c r="N137" s="115"/>
      <c r="O137" s="27"/>
      <c r="P137" s="27"/>
      <c r="Q137" s="27"/>
      <c r="R137" s="116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</row>
    <row r="138" spans="1:45" ht="15" customHeight="1">
      <c r="A138" s="108">
        <v>45597</v>
      </c>
      <c r="B138" s="108">
        <v>45961</v>
      </c>
      <c r="C138" s="109" t="s">
        <v>424</v>
      </c>
      <c r="D138" s="8" t="s">
        <v>14</v>
      </c>
      <c r="E138" s="21" t="s">
        <v>35</v>
      </c>
      <c r="F138" s="9" t="s">
        <v>15</v>
      </c>
      <c r="G138" s="119" t="s">
        <v>439</v>
      </c>
      <c r="H138" s="119">
        <v>611198702</v>
      </c>
      <c r="I138" s="382" t="s">
        <v>440</v>
      </c>
      <c r="J138" s="119" t="s">
        <v>441</v>
      </c>
      <c r="K138" s="119" t="s">
        <v>439</v>
      </c>
      <c r="L138" s="119">
        <v>611198702</v>
      </c>
      <c r="M138" s="120"/>
    </row>
    <row r="139" spans="1:45" ht="14.25" customHeight="1">
      <c r="A139" s="108">
        <v>45597</v>
      </c>
      <c r="B139" s="108">
        <v>45961</v>
      </c>
      <c r="C139" s="109" t="s">
        <v>424</v>
      </c>
      <c r="D139" s="8" t="s">
        <v>14</v>
      </c>
      <c r="E139" s="21" t="s">
        <v>35</v>
      </c>
      <c r="F139" s="9" t="s">
        <v>15</v>
      </c>
      <c r="G139" s="119" t="s">
        <v>442</v>
      </c>
      <c r="H139" s="119">
        <v>652331852</v>
      </c>
      <c r="I139" s="121" t="s">
        <v>443</v>
      </c>
      <c r="J139" s="119" t="s">
        <v>444</v>
      </c>
      <c r="K139" s="119" t="s">
        <v>442</v>
      </c>
      <c r="L139" s="119">
        <v>652331852</v>
      </c>
      <c r="M139" s="120"/>
    </row>
    <row r="140" spans="1:45" ht="41.25" customHeight="1">
      <c r="A140" s="108">
        <v>45597</v>
      </c>
      <c r="B140" s="108">
        <v>45961</v>
      </c>
      <c r="C140" s="109" t="s">
        <v>13</v>
      </c>
      <c r="D140" s="8" t="s">
        <v>14</v>
      </c>
      <c r="E140" s="21" t="s">
        <v>35</v>
      </c>
      <c r="F140" s="9" t="s">
        <v>15</v>
      </c>
      <c r="G140" s="119" t="s">
        <v>445</v>
      </c>
      <c r="H140" s="119"/>
      <c r="I140" s="390" t="s">
        <v>446</v>
      </c>
      <c r="J140" s="119" t="s">
        <v>447</v>
      </c>
      <c r="K140" s="119" t="s">
        <v>448</v>
      </c>
      <c r="L140" s="119">
        <v>633609060</v>
      </c>
      <c r="M140" s="120"/>
    </row>
    <row r="141" spans="1:45" ht="12.75">
      <c r="A141" s="108">
        <v>45597</v>
      </c>
      <c r="B141" s="108">
        <v>45961</v>
      </c>
      <c r="C141" s="109" t="s">
        <v>13</v>
      </c>
      <c r="D141" s="8" t="s">
        <v>14</v>
      </c>
      <c r="E141" s="21" t="s">
        <v>35</v>
      </c>
      <c r="F141" s="9" t="s">
        <v>15</v>
      </c>
      <c r="G141" s="109" t="s">
        <v>449</v>
      </c>
      <c r="H141" s="109">
        <v>689888706</v>
      </c>
      <c r="I141" s="111" t="s">
        <v>450</v>
      </c>
      <c r="J141" s="109" t="s">
        <v>451</v>
      </c>
      <c r="K141" s="109" t="s">
        <v>449</v>
      </c>
      <c r="L141" s="109">
        <v>689888706</v>
      </c>
      <c r="M141" s="113"/>
      <c r="N141" s="12"/>
      <c r="O141" s="17"/>
      <c r="P141" s="17"/>
      <c r="Q141" s="17"/>
      <c r="R141" s="114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</row>
    <row r="142" spans="1:45" ht="12.75">
      <c r="A142" s="108">
        <v>45597</v>
      </c>
      <c r="B142" s="108">
        <v>45961</v>
      </c>
      <c r="C142" s="109" t="s">
        <v>13</v>
      </c>
      <c r="D142" s="8" t="s">
        <v>14</v>
      </c>
      <c r="E142" s="21" t="s">
        <v>35</v>
      </c>
      <c r="F142" s="9" t="s">
        <v>15</v>
      </c>
      <c r="G142" s="109" t="s">
        <v>452</v>
      </c>
      <c r="H142" s="109">
        <v>747792428</v>
      </c>
      <c r="I142" s="111" t="s">
        <v>453</v>
      </c>
      <c r="J142" s="109" t="s">
        <v>454</v>
      </c>
      <c r="K142" s="109" t="s">
        <v>452</v>
      </c>
      <c r="L142" s="109">
        <v>747792428</v>
      </c>
      <c r="M142" s="113"/>
      <c r="N142" s="12"/>
      <c r="O142" s="17"/>
      <c r="P142" s="17"/>
      <c r="Q142" s="17"/>
      <c r="R142" s="114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</row>
    <row r="143" spans="1:45" ht="12.75">
      <c r="A143" s="108">
        <v>45778</v>
      </c>
      <c r="B143" s="108">
        <v>45961</v>
      </c>
      <c r="C143" s="109" t="s">
        <v>32</v>
      </c>
      <c r="D143" s="8" t="s">
        <v>14</v>
      </c>
      <c r="E143" s="21" t="s">
        <v>35</v>
      </c>
      <c r="F143" s="9" t="s">
        <v>15</v>
      </c>
      <c r="G143" s="109" t="s">
        <v>455</v>
      </c>
      <c r="H143" s="109">
        <v>628276280</v>
      </c>
      <c r="I143" s="111" t="s">
        <v>456</v>
      </c>
      <c r="J143" s="109" t="s">
        <v>457</v>
      </c>
      <c r="K143" s="109" t="s">
        <v>455</v>
      </c>
      <c r="L143" s="109">
        <v>628276280</v>
      </c>
      <c r="M143" s="113"/>
      <c r="N143" s="12"/>
      <c r="O143" s="17"/>
      <c r="P143" s="17"/>
      <c r="Q143" s="17"/>
      <c r="R143" s="114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</row>
    <row r="144" spans="1:45" ht="12.75">
      <c r="A144" s="108">
        <v>45778</v>
      </c>
      <c r="B144" s="108">
        <v>45961</v>
      </c>
      <c r="C144" s="109" t="s">
        <v>32</v>
      </c>
      <c r="D144" s="110" t="s">
        <v>246</v>
      </c>
      <c r="E144" s="21" t="s">
        <v>35</v>
      </c>
      <c r="F144" s="9" t="s">
        <v>15</v>
      </c>
      <c r="G144" s="109" t="s">
        <v>458</v>
      </c>
      <c r="H144" s="109">
        <v>644992293</v>
      </c>
      <c r="I144" s="111" t="s">
        <v>459</v>
      </c>
      <c r="J144" s="109" t="s">
        <v>460</v>
      </c>
      <c r="K144" s="109" t="s">
        <v>458</v>
      </c>
      <c r="L144" s="109">
        <v>644992293</v>
      </c>
      <c r="M144" s="113" t="s">
        <v>461</v>
      </c>
      <c r="N144" s="12"/>
      <c r="O144" s="17"/>
      <c r="P144" s="17"/>
      <c r="Q144" s="17"/>
      <c r="R144" s="114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</row>
    <row r="145" spans="1:45" ht="12.75">
      <c r="A145" s="108">
        <v>45778</v>
      </c>
      <c r="B145" s="108">
        <v>45961</v>
      </c>
      <c r="C145" s="109" t="s">
        <v>32</v>
      </c>
      <c r="D145" s="110" t="s">
        <v>246</v>
      </c>
      <c r="E145" s="21" t="s">
        <v>35</v>
      </c>
      <c r="F145" s="9" t="s">
        <v>15</v>
      </c>
      <c r="G145" s="109" t="s">
        <v>462</v>
      </c>
      <c r="H145" s="109">
        <v>613097121</v>
      </c>
      <c r="I145" s="111" t="s">
        <v>463</v>
      </c>
      <c r="J145" s="109" t="s">
        <v>464</v>
      </c>
      <c r="K145" s="109" t="s">
        <v>462</v>
      </c>
      <c r="L145" s="109">
        <v>613097121</v>
      </c>
      <c r="M145" s="113" t="s">
        <v>465</v>
      </c>
      <c r="N145" s="12"/>
      <c r="O145" s="17"/>
      <c r="P145" s="17"/>
      <c r="Q145" s="17"/>
      <c r="R145" s="114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</row>
    <row r="146" spans="1:45" ht="16.5" customHeight="1">
      <c r="A146" s="108"/>
      <c r="B146" s="108"/>
      <c r="C146" s="109"/>
      <c r="D146" s="122"/>
      <c r="E146" s="21" t="s">
        <v>35</v>
      </c>
      <c r="F146" s="9" t="s">
        <v>15</v>
      </c>
      <c r="G146" s="123"/>
      <c r="H146" s="124"/>
      <c r="I146" s="124"/>
      <c r="J146" s="123"/>
      <c r="K146" s="123"/>
      <c r="L146" s="124"/>
      <c r="M146" s="125"/>
    </row>
    <row r="147" spans="1:45" ht="12.75">
      <c r="A147" s="126">
        <v>45627</v>
      </c>
      <c r="B147" s="126">
        <v>45991</v>
      </c>
      <c r="C147" s="127" t="s">
        <v>13</v>
      </c>
      <c r="D147" s="8" t="s">
        <v>14</v>
      </c>
      <c r="E147" s="21" t="s">
        <v>35</v>
      </c>
      <c r="F147" s="9" t="s">
        <v>15</v>
      </c>
      <c r="G147" s="127" t="s">
        <v>466</v>
      </c>
      <c r="H147" s="127">
        <v>677414568</v>
      </c>
      <c r="I147" s="129" t="s">
        <v>467</v>
      </c>
      <c r="J147" s="127" t="s">
        <v>468</v>
      </c>
      <c r="K147" s="127" t="s">
        <v>466</v>
      </c>
      <c r="L147" s="127">
        <v>677414568</v>
      </c>
      <c r="M147" s="130"/>
      <c r="N147" s="52"/>
      <c r="O147" s="17"/>
      <c r="P147" s="17"/>
      <c r="Q147" s="17"/>
      <c r="R147" s="17"/>
      <c r="S147" s="17"/>
      <c r="T147" s="17"/>
      <c r="U147" s="18"/>
      <c r="V147" s="19"/>
      <c r="W147" s="18"/>
      <c r="X147" s="19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</row>
    <row r="148" spans="1:45" ht="12.75">
      <c r="A148" s="126">
        <v>45627</v>
      </c>
      <c r="B148" s="126">
        <v>45991</v>
      </c>
      <c r="C148" s="127" t="s">
        <v>13</v>
      </c>
      <c r="D148" s="8" t="s">
        <v>14</v>
      </c>
      <c r="E148" s="21" t="s">
        <v>35</v>
      </c>
      <c r="F148" s="9" t="s">
        <v>15</v>
      </c>
      <c r="G148" s="127" t="s">
        <v>469</v>
      </c>
      <c r="H148" s="129">
        <v>619063429</v>
      </c>
      <c r="I148" s="129" t="s">
        <v>470</v>
      </c>
      <c r="J148" s="127" t="s">
        <v>471</v>
      </c>
      <c r="K148" s="127" t="s">
        <v>469</v>
      </c>
      <c r="L148" s="129"/>
      <c r="M148" s="130"/>
      <c r="N148" s="52"/>
      <c r="O148" s="17"/>
      <c r="P148" s="17"/>
      <c r="Q148" s="17"/>
      <c r="R148" s="17"/>
      <c r="S148" s="17"/>
      <c r="T148" s="17"/>
      <c r="U148" s="18"/>
      <c r="V148" s="19"/>
      <c r="W148" s="18"/>
      <c r="X148" s="19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</row>
    <row r="149" spans="1:45" ht="12.75">
      <c r="A149" s="126">
        <v>45627</v>
      </c>
      <c r="B149" s="126">
        <v>45991</v>
      </c>
      <c r="C149" s="127" t="s">
        <v>13</v>
      </c>
      <c r="D149" s="8" t="s">
        <v>14</v>
      </c>
      <c r="E149" s="21" t="s">
        <v>35</v>
      </c>
      <c r="F149" s="9" t="s">
        <v>15</v>
      </c>
      <c r="G149" s="127" t="s">
        <v>472</v>
      </c>
      <c r="H149" s="129">
        <v>677567423</v>
      </c>
      <c r="I149" s="129" t="s">
        <v>473</v>
      </c>
      <c r="J149" s="127" t="s">
        <v>472</v>
      </c>
      <c r="K149" s="127" t="s">
        <v>472</v>
      </c>
      <c r="L149" s="129">
        <v>677567423</v>
      </c>
      <c r="M149" s="130"/>
      <c r="N149" s="52"/>
      <c r="O149" s="17"/>
      <c r="P149" s="17"/>
      <c r="Q149" s="17"/>
      <c r="R149" s="17"/>
      <c r="S149" s="17"/>
      <c r="T149" s="17"/>
      <c r="U149" s="18"/>
      <c r="V149" s="19"/>
      <c r="W149" s="18"/>
      <c r="X149" s="19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</row>
    <row r="150" spans="1:45" ht="12.75">
      <c r="A150" s="126">
        <v>45627</v>
      </c>
      <c r="B150" s="126">
        <v>45991</v>
      </c>
      <c r="C150" s="127" t="s">
        <v>13</v>
      </c>
      <c r="D150" s="128" t="s">
        <v>342</v>
      </c>
      <c r="E150" s="21" t="s">
        <v>35</v>
      </c>
      <c r="F150" s="9" t="s">
        <v>15</v>
      </c>
      <c r="G150" s="127" t="s">
        <v>474</v>
      </c>
      <c r="H150" s="129">
        <v>677161210</v>
      </c>
      <c r="I150" s="129" t="s">
        <v>475</v>
      </c>
      <c r="J150" s="127" t="s">
        <v>476</v>
      </c>
      <c r="K150" s="127" t="s">
        <v>474</v>
      </c>
      <c r="L150" s="129" t="s">
        <v>477</v>
      </c>
      <c r="M150" s="127" t="s">
        <v>478</v>
      </c>
      <c r="N150" s="52"/>
      <c r="O150" s="17"/>
      <c r="P150" s="17"/>
      <c r="Q150" s="17"/>
      <c r="R150" s="17"/>
      <c r="S150" s="17"/>
      <c r="T150" s="17"/>
      <c r="U150" s="18"/>
      <c r="V150" s="19"/>
      <c r="W150" s="18"/>
      <c r="X150" s="19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</row>
    <row r="151" spans="1:45" ht="12.75">
      <c r="A151" s="126">
        <v>45627</v>
      </c>
      <c r="B151" s="126">
        <v>45991</v>
      </c>
      <c r="C151" s="127" t="s">
        <v>13</v>
      </c>
      <c r="D151" s="8" t="s">
        <v>14</v>
      </c>
      <c r="E151" s="21" t="s">
        <v>35</v>
      </c>
      <c r="F151" s="9" t="s">
        <v>15</v>
      </c>
      <c r="G151" s="127" t="s">
        <v>479</v>
      </c>
      <c r="H151" s="129">
        <v>684410397</v>
      </c>
      <c r="I151" s="129" t="s">
        <v>480</v>
      </c>
      <c r="J151" s="127" t="s">
        <v>481</v>
      </c>
      <c r="K151" s="127" t="s">
        <v>479</v>
      </c>
      <c r="L151" s="129">
        <v>684410397</v>
      </c>
      <c r="M151" s="130"/>
      <c r="N151" s="52"/>
      <c r="O151" s="17"/>
      <c r="P151" s="17"/>
      <c r="Q151" s="17"/>
      <c r="R151" s="17"/>
      <c r="S151" s="17"/>
      <c r="T151" s="17"/>
      <c r="U151" s="18"/>
      <c r="V151" s="19"/>
      <c r="W151" s="18"/>
      <c r="X151" s="19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</row>
    <row r="152" spans="1:45" ht="12.75">
      <c r="A152" s="126">
        <v>45627</v>
      </c>
      <c r="B152" s="126">
        <v>45991</v>
      </c>
      <c r="C152" s="127" t="s">
        <v>13</v>
      </c>
      <c r="D152" s="8" t="s">
        <v>14</v>
      </c>
      <c r="E152" s="21" t="s">
        <v>35</v>
      </c>
      <c r="F152" s="9" t="s">
        <v>15</v>
      </c>
      <c r="G152" s="127" t="s">
        <v>482</v>
      </c>
      <c r="H152" s="129">
        <v>664064139</v>
      </c>
      <c r="I152" s="129" t="s">
        <v>483</v>
      </c>
      <c r="J152" s="127" t="s">
        <v>484</v>
      </c>
      <c r="K152" s="127" t="s">
        <v>482</v>
      </c>
      <c r="L152" s="129">
        <v>677033281</v>
      </c>
      <c r="M152" s="130"/>
      <c r="N152" s="52"/>
      <c r="O152" s="17"/>
      <c r="P152" s="17"/>
      <c r="Q152" s="17"/>
      <c r="R152" s="17"/>
      <c r="S152" s="17"/>
      <c r="T152" s="17"/>
      <c r="U152" s="18"/>
      <c r="V152" s="19"/>
      <c r="W152" s="18"/>
      <c r="X152" s="19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</row>
    <row r="153" spans="1:45" ht="12.75">
      <c r="A153" s="126">
        <v>45627</v>
      </c>
      <c r="B153" s="126">
        <v>45991</v>
      </c>
      <c r="C153" s="127" t="s">
        <v>13</v>
      </c>
      <c r="D153" s="8" t="s">
        <v>14</v>
      </c>
      <c r="E153" s="21" t="s">
        <v>35</v>
      </c>
      <c r="F153" s="9" t="s">
        <v>15</v>
      </c>
      <c r="G153" s="127" t="s">
        <v>485</v>
      </c>
      <c r="H153" s="129">
        <v>686990301</v>
      </c>
      <c r="I153" s="129" t="s">
        <v>486</v>
      </c>
      <c r="J153" s="127" t="s">
        <v>487</v>
      </c>
      <c r="K153" s="127" t="s">
        <v>485</v>
      </c>
      <c r="L153" s="129">
        <v>686990301</v>
      </c>
      <c r="M153" s="130"/>
      <c r="N153" s="52"/>
      <c r="O153" s="17"/>
      <c r="P153" s="17"/>
      <c r="Q153" s="17"/>
      <c r="R153" s="17"/>
      <c r="S153" s="17"/>
      <c r="T153" s="17"/>
      <c r="U153" s="18"/>
      <c r="V153" s="19"/>
      <c r="W153" s="18"/>
      <c r="X153" s="19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</row>
    <row r="154" spans="1:45" ht="12.75">
      <c r="A154" s="126">
        <v>45627</v>
      </c>
      <c r="B154" s="126">
        <v>45991</v>
      </c>
      <c r="C154" s="127" t="s">
        <v>13</v>
      </c>
      <c r="D154" s="8" t="s">
        <v>14</v>
      </c>
      <c r="E154" s="21" t="s">
        <v>35</v>
      </c>
      <c r="F154" s="9" t="s">
        <v>15</v>
      </c>
      <c r="G154" s="127" t="s">
        <v>488</v>
      </c>
      <c r="H154" s="129">
        <v>618346936</v>
      </c>
      <c r="I154" s="129" t="s">
        <v>489</v>
      </c>
      <c r="J154" s="127" t="s">
        <v>490</v>
      </c>
      <c r="K154" s="127" t="s">
        <v>488</v>
      </c>
      <c r="L154" s="129">
        <v>618346936</v>
      </c>
      <c r="M154" s="130"/>
      <c r="N154" s="52"/>
      <c r="O154" s="17"/>
      <c r="P154" s="17"/>
      <c r="Q154" s="17"/>
      <c r="R154" s="17"/>
      <c r="S154" s="17"/>
      <c r="T154" s="17"/>
      <c r="U154" s="18"/>
      <c r="V154" s="19"/>
      <c r="W154" s="18"/>
      <c r="X154" s="19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</row>
    <row r="155" spans="1:45" ht="12.75">
      <c r="A155" s="126">
        <v>45627</v>
      </c>
      <c r="B155" s="126">
        <v>45991</v>
      </c>
      <c r="C155" s="127" t="s">
        <v>13</v>
      </c>
      <c r="D155" s="8" t="s">
        <v>14</v>
      </c>
      <c r="E155" s="21" t="s">
        <v>35</v>
      </c>
      <c r="F155" s="9" t="s">
        <v>15</v>
      </c>
      <c r="G155" s="127" t="s">
        <v>491</v>
      </c>
      <c r="H155" s="129">
        <v>651380485</v>
      </c>
      <c r="I155" s="129" t="s">
        <v>492</v>
      </c>
      <c r="J155" s="127" t="s">
        <v>493</v>
      </c>
      <c r="K155" s="127" t="s">
        <v>491</v>
      </c>
      <c r="L155" s="129">
        <v>651380485</v>
      </c>
      <c r="M155" s="130"/>
      <c r="N155" s="52"/>
      <c r="O155" s="17"/>
      <c r="P155" s="17"/>
      <c r="Q155" s="17"/>
      <c r="R155" s="17"/>
      <c r="S155" s="17"/>
      <c r="T155" s="17"/>
      <c r="U155" s="18"/>
      <c r="V155" s="19"/>
      <c r="W155" s="18"/>
      <c r="X155" s="19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</row>
    <row r="156" spans="1:45" ht="12.75">
      <c r="A156" s="126">
        <v>45627</v>
      </c>
      <c r="B156" s="126">
        <v>45991</v>
      </c>
      <c r="C156" s="127" t="s">
        <v>13</v>
      </c>
      <c r="D156" s="8" t="s">
        <v>14</v>
      </c>
      <c r="E156" s="21" t="s">
        <v>35</v>
      </c>
      <c r="F156" s="9" t="s">
        <v>15</v>
      </c>
      <c r="G156" s="127" t="s">
        <v>494</v>
      </c>
      <c r="H156" s="129">
        <v>656562890</v>
      </c>
      <c r="I156" s="129" t="s">
        <v>495</v>
      </c>
      <c r="J156" s="127" t="s">
        <v>496</v>
      </c>
      <c r="K156" s="127" t="s">
        <v>494</v>
      </c>
      <c r="L156" s="129">
        <v>656562890</v>
      </c>
      <c r="M156" s="130"/>
      <c r="N156" s="52"/>
      <c r="O156" s="17"/>
      <c r="P156" s="17"/>
      <c r="Q156" s="17"/>
      <c r="R156" s="17"/>
      <c r="S156" s="17"/>
      <c r="T156" s="17"/>
      <c r="U156" s="18"/>
      <c r="V156" s="19"/>
      <c r="W156" s="18"/>
      <c r="X156" s="19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</row>
    <row r="157" spans="1:45" ht="12.75">
      <c r="A157" s="126">
        <v>45627</v>
      </c>
      <c r="B157" s="126">
        <v>45991</v>
      </c>
      <c r="C157" s="127" t="s">
        <v>13</v>
      </c>
      <c r="D157" s="8" t="s">
        <v>14</v>
      </c>
      <c r="E157" s="21" t="s">
        <v>35</v>
      </c>
      <c r="F157" s="9" t="s">
        <v>15</v>
      </c>
      <c r="G157" s="127" t="s">
        <v>497</v>
      </c>
      <c r="H157" s="129">
        <v>688862467</v>
      </c>
      <c r="I157" s="129" t="s">
        <v>498</v>
      </c>
      <c r="J157" s="127" t="s">
        <v>499</v>
      </c>
      <c r="K157" s="127" t="s">
        <v>497</v>
      </c>
      <c r="L157" s="129">
        <v>688862467</v>
      </c>
      <c r="M157" s="130"/>
      <c r="N157" s="52"/>
      <c r="O157" s="17"/>
      <c r="P157" s="17"/>
      <c r="Q157" s="17"/>
      <c r="R157" s="17"/>
      <c r="S157" s="17"/>
      <c r="T157" s="17"/>
      <c r="U157" s="18"/>
      <c r="V157" s="19"/>
      <c r="W157" s="18"/>
      <c r="X157" s="19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</row>
    <row r="158" spans="1:45" ht="12.75">
      <c r="A158" s="126">
        <v>45627</v>
      </c>
      <c r="B158" s="126">
        <v>45991</v>
      </c>
      <c r="C158" s="127" t="s">
        <v>13</v>
      </c>
      <c r="D158" s="8" t="s">
        <v>14</v>
      </c>
      <c r="E158" s="21" t="s">
        <v>35</v>
      </c>
      <c r="F158" s="9" t="s">
        <v>15</v>
      </c>
      <c r="G158" s="127" t="s">
        <v>500</v>
      </c>
      <c r="H158" s="129">
        <v>659968988</v>
      </c>
      <c r="I158" s="129" t="s">
        <v>501</v>
      </c>
      <c r="J158" s="127" t="s">
        <v>502</v>
      </c>
      <c r="K158" s="127" t="s">
        <v>503</v>
      </c>
      <c r="L158" s="129">
        <v>659968988</v>
      </c>
      <c r="M158" s="130"/>
      <c r="N158" s="52"/>
      <c r="O158" s="17"/>
      <c r="P158" s="17"/>
      <c r="Q158" s="17"/>
      <c r="R158" s="17"/>
      <c r="S158" s="17"/>
      <c r="T158" s="17"/>
      <c r="U158" s="18"/>
      <c r="V158" s="19"/>
      <c r="W158" s="18"/>
      <c r="X158" s="19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</row>
    <row r="159" spans="1:45" ht="12.75">
      <c r="A159" s="126">
        <v>45627</v>
      </c>
      <c r="B159" s="126">
        <v>45991</v>
      </c>
      <c r="C159" s="127" t="s">
        <v>13</v>
      </c>
      <c r="D159" s="8" t="s">
        <v>14</v>
      </c>
      <c r="E159" s="21" t="s">
        <v>35</v>
      </c>
      <c r="F159" s="9" t="s">
        <v>15</v>
      </c>
      <c r="G159" s="127" t="s">
        <v>504</v>
      </c>
      <c r="H159" s="129">
        <v>669394622</v>
      </c>
      <c r="I159" s="129" t="s">
        <v>505</v>
      </c>
      <c r="J159" s="127" t="s">
        <v>506</v>
      </c>
      <c r="K159" s="127" t="s">
        <v>504</v>
      </c>
      <c r="L159" s="129">
        <v>669394622</v>
      </c>
      <c r="M159" s="130" t="s">
        <v>507</v>
      </c>
      <c r="N159" s="52"/>
      <c r="O159" s="17"/>
      <c r="P159" s="17"/>
      <c r="Q159" s="17"/>
      <c r="R159" s="17"/>
      <c r="S159" s="17"/>
      <c r="T159" s="17"/>
      <c r="U159" s="18"/>
      <c r="V159" s="19"/>
      <c r="W159" s="18"/>
      <c r="X159" s="19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</row>
    <row r="160" spans="1:45" ht="12.75">
      <c r="A160" s="126">
        <v>45627</v>
      </c>
      <c r="B160" s="126">
        <v>45991</v>
      </c>
      <c r="C160" s="127" t="s">
        <v>13</v>
      </c>
      <c r="D160" s="8" t="s">
        <v>14</v>
      </c>
      <c r="E160" s="21" t="s">
        <v>35</v>
      </c>
      <c r="F160" s="9" t="s">
        <v>15</v>
      </c>
      <c r="G160" s="127" t="s">
        <v>508</v>
      </c>
      <c r="H160" s="129">
        <v>660306934</v>
      </c>
      <c r="I160" s="129" t="s">
        <v>509</v>
      </c>
      <c r="J160" s="127" t="s">
        <v>510</v>
      </c>
      <c r="K160" s="127" t="s">
        <v>508</v>
      </c>
      <c r="L160" s="129">
        <v>660306934</v>
      </c>
      <c r="M160" s="130" t="s">
        <v>511</v>
      </c>
      <c r="N160" s="52"/>
      <c r="O160" s="17"/>
      <c r="P160" s="17"/>
      <c r="Q160" s="17"/>
      <c r="R160" s="17"/>
      <c r="S160" s="17"/>
      <c r="T160" s="17"/>
      <c r="U160" s="18"/>
      <c r="V160" s="19"/>
      <c r="W160" s="18"/>
      <c r="X160" s="19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</row>
    <row r="161" spans="1:45" ht="12.75">
      <c r="A161" s="126">
        <v>45627</v>
      </c>
      <c r="B161" s="126">
        <v>45991</v>
      </c>
      <c r="C161" s="127" t="s">
        <v>13</v>
      </c>
      <c r="D161" s="8" t="s">
        <v>14</v>
      </c>
      <c r="E161" s="21" t="s">
        <v>35</v>
      </c>
      <c r="F161" s="9" t="s">
        <v>15</v>
      </c>
      <c r="G161" s="127" t="s">
        <v>512</v>
      </c>
      <c r="H161" s="129">
        <v>667417009</v>
      </c>
      <c r="I161" s="129" t="s">
        <v>513</v>
      </c>
      <c r="J161" s="127" t="s">
        <v>514</v>
      </c>
      <c r="K161" s="127" t="s">
        <v>512</v>
      </c>
      <c r="L161" s="129">
        <v>667417009</v>
      </c>
      <c r="M161" s="130"/>
      <c r="N161" s="52"/>
      <c r="O161" s="17"/>
      <c r="P161" s="17"/>
      <c r="Q161" s="17"/>
      <c r="R161" s="17"/>
      <c r="S161" s="17"/>
      <c r="T161" s="17"/>
      <c r="U161" s="18"/>
      <c r="V161" s="19"/>
      <c r="W161" s="18"/>
      <c r="X161" s="19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</row>
    <row r="162" spans="1:45" ht="12.75">
      <c r="A162" s="126">
        <v>45627</v>
      </c>
      <c r="B162" s="126">
        <v>45991</v>
      </c>
      <c r="C162" s="127" t="s">
        <v>13</v>
      </c>
      <c r="D162" s="8" t="s">
        <v>14</v>
      </c>
      <c r="E162" s="21" t="s">
        <v>35</v>
      </c>
      <c r="F162" s="9" t="s">
        <v>15</v>
      </c>
      <c r="G162" s="127" t="s">
        <v>512</v>
      </c>
      <c r="H162" s="129">
        <v>667417009</v>
      </c>
      <c r="I162" s="129" t="s">
        <v>513</v>
      </c>
      <c r="J162" s="127" t="s">
        <v>515</v>
      </c>
      <c r="K162" s="127" t="s">
        <v>512</v>
      </c>
      <c r="L162" s="129">
        <v>667417009</v>
      </c>
      <c r="M162" s="130"/>
      <c r="N162" s="52"/>
      <c r="O162" s="17"/>
      <c r="P162" s="17"/>
      <c r="Q162" s="17"/>
      <c r="R162" s="17"/>
      <c r="S162" s="17"/>
      <c r="T162" s="17"/>
      <c r="U162" s="18"/>
      <c r="V162" s="19"/>
      <c r="W162" s="18"/>
      <c r="X162" s="19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</row>
    <row r="163" spans="1:45" ht="12.75">
      <c r="A163" s="126">
        <v>45627</v>
      </c>
      <c r="B163" s="126">
        <v>45991</v>
      </c>
      <c r="C163" s="127" t="s">
        <v>13</v>
      </c>
      <c r="D163" s="8" t="s">
        <v>14</v>
      </c>
      <c r="E163" s="21" t="s">
        <v>35</v>
      </c>
      <c r="F163" s="9" t="s">
        <v>15</v>
      </c>
      <c r="G163" s="127" t="s">
        <v>516</v>
      </c>
      <c r="H163" s="129">
        <v>989122440755</v>
      </c>
      <c r="I163" s="129" t="s">
        <v>517</v>
      </c>
      <c r="J163" s="127" t="s">
        <v>516</v>
      </c>
      <c r="K163" s="127" t="s">
        <v>516</v>
      </c>
      <c r="L163" s="129">
        <f>989122440755</f>
        <v>989122440755</v>
      </c>
      <c r="M163" s="130"/>
      <c r="N163" s="52"/>
      <c r="O163" s="17"/>
      <c r="P163" s="17"/>
      <c r="Q163" s="17"/>
      <c r="R163" s="17"/>
      <c r="S163" s="17"/>
      <c r="T163" s="17"/>
      <c r="U163" s="18"/>
      <c r="V163" s="19"/>
      <c r="W163" s="18"/>
      <c r="X163" s="19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</row>
    <row r="164" spans="1:45" ht="12.75">
      <c r="A164" s="126">
        <v>45627</v>
      </c>
      <c r="B164" s="126">
        <v>45991</v>
      </c>
      <c r="C164" s="127" t="s">
        <v>13</v>
      </c>
      <c r="D164" s="8" t="s">
        <v>14</v>
      </c>
      <c r="E164" s="21" t="s">
        <v>35</v>
      </c>
      <c r="F164" s="9" t="s">
        <v>15</v>
      </c>
      <c r="G164" s="127" t="s">
        <v>518</v>
      </c>
      <c r="H164" s="129">
        <v>648114189</v>
      </c>
      <c r="I164" s="129" t="s">
        <v>519</v>
      </c>
      <c r="J164" s="127" t="s">
        <v>520</v>
      </c>
      <c r="K164" s="127" t="s">
        <v>518</v>
      </c>
      <c r="L164" s="129">
        <v>648114189</v>
      </c>
      <c r="M164" s="130"/>
      <c r="N164" s="52"/>
      <c r="O164" s="17"/>
      <c r="P164" s="17"/>
      <c r="Q164" s="17"/>
      <c r="R164" s="17"/>
      <c r="S164" s="17"/>
      <c r="T164" s="17"/>
      <c r="U164" s="18"/>
      <c r="V164" s="19"/>
      <c r="W164" s="18"/>
      <c r="X164" s="19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</row>
    <row r="165" spans="1:45" ht="12.75">
      <c r="A165" s="126">
        <v>45627</v>
      </c>
      <c r="B165" s="126">
        <v>45991</v>
      </c>
      <c r="C165" s="127" t="s">
        <v>13</v>
      </c>
      <c r="D165" s="8" t="s">
        <v>14</v>
      </c>
      <c r="E165" s="21" t="s">
        <v>35</v>
      </c>
      <c r="F165" s="9" t="s">
        <v>15</v>
      </c>
      <c r="G165" s="127" t="s">
        <v>521</v>
      </c>
      <c r="H165" s="129" t="s">
        <v>522</v>
      </c>
      <c r="I165" s="129" t="s">
        <v>523</v>
      </c>
      <c r="J165" s="127" t="s">
        <v>524</v>
      </c>
      <c r="K165" s="127" t="s">
        <v>521</v>
      </c>
      <c r="L165" s="129">
        <v>643672008</v>
      </c>
      <c r="M165" s="130"/>
      <c r="N165" s="52"/>
      <c r="O165" s="17"/>
      <c r="P165" s="17"/>
      <c r="Q165" s="17"/>
      <c r="R165" s="17"/>
      <c r="S165" s="17"/>
      <c r="T165" s="17"/>
      <c r="U165" s="18"/>
      <c r="V165" s="19"/>
      <c r="W165" s="18"/>
      <c r="X165" s="19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</row>
    <row r="166" spans="1:45" ht="12.75">
      <c r="A166" s="126">
        <v>45627</v>
      </c>
      <c r="B166" s="126">
        <v>45991</v>
      </c>
      <c r="C166" s="127" t="s">
        <v>13</v>
      </c>
      <c r="D166" s="8" t="s">
        <v>14</v>
      </c>
      <c r="E166" s="21" t="s">
        <v>35</v>
      </c>
      <c r="F166" s="9" t="s">
        <v>15</v>
      </c>
      <c r="G166" s="127" t="s">
        <v>525</v>
      </c>
      <c r="H166" s="129">
        <v>662449849</v>
      </c>
      <c r="I166" s="129" t="s">
        <v>526</v>
      </c>
      <c r="J166" s="127" t="s">
        <v>527</v>
      </c>
      <c r="K166" s="127" t="s">
        <v>525</v>
      </c>
      <c r="L166" s="129">
        <v>662449849</v>
      </c>
      <c r="M166" s="130"/>
      <c r="N166" s="52"/>
      <c r="O166" s="17"/>
      <c r="P166" s="17"/>
      <c r="Q166" s="17"/>
      <c r="R166" s="17"/>
      <c r="S166" s="17"/>
      <c r="T166" s="17"/>
      <c r="U166" s="18"/>
      <c r="V166" s="19"/>
      <c r="W166" s="18"/>
      <c r="X166" s="19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</row>
    <row r="167" spans="1:45" ht="12.75">
      <c r="A167" s="126">
        <v>45627</v>
      </c>
      <c r="B167" s="126">
        <v>45991</v>
      </c>
      <c r="C167" s="127" t="s">
        <v>424</v>
      </c>
      <c r="D167" s="8" t="s">
        <v>14</v>
      </c>
      <c r="E167" s="21" t="s">
        <v>35</v>
      </c>
      <c r="F167" s="9" t="s">
        <v>15</v>
      </c>
      <c r="G167" s="127" t="s">
        <v>528</v>
      </c>
      <c r="H167" s="129">
        <v>696789722</v>
      </c>
      <c r="I167" s="129" t="s">
        <v>529</v>
      </c>
      <c r="J167" s="127" t="s">
        <v>530</v>
      </c>
      <c r="K167" s="127" t="s">
        <v>531</v>
      </c>
      <c r="L167" s="129">
        <v>636764178</v>
      </c>
      <c r="M167" s="130"/>
      <c r="N167" s="52"/>
      <c r="O167" s="17"/>
      <c r="P167" s="17"/>
      <c r="Q167" s="17"/>
      <c r="R167" s="17"/>
      <c r="S167" s="17"/>
      <c r="T167" s="17"/>
      <c r="U167" s="18"/>
      <c r="V167" s="19"/>
      <c r="W167" s="18"/>
      <c r="X167" s="19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</row>
    <row r="168" spans="1:45" ht="12.75">
      <c r="A168" s="126">
        <v>45627</v>
      </c>
      <c r="B168" s="126">
        <v>45991</v>
      </c>
      <c r="C168" s="127" t="s">
        <v>13</v>
      </c>
      <c r="D168" s="8" t="s">
        <v>14</v>
      </c>
      <c r="E168" s="21" t="s">
        <v>35</v>
      </c>
      <c r="F168" s="9" t="s">
        <v>15</v>
      </c>
      <c r="G168" s="127" t="s">
        <v>532</v>
      </c>
      <c r="H168" s="129">
        <v>635828830</v>
      </c>
      <c r="I168" s="129" t="s">
        <v>533</v>
      </c>
      <c r="J168" s="127" t="s">
        <v>534</v>
      </c>
      <c r="K168" s="127" t="s">
        <v>532</v>
      </c>
      <c r="L168" s="129">
        <v>635828830</v>
      </c>
      <c r="M168" s="130"/>
      <c r="N168" s="52"/>
      <c r="O168" s="17"/>
      <c r="P168" s="17"/>
      <c r="Q168" s="17"/>
      <c r="R168" s="17"/>
      <c r="S168" s="17"/>
      <c r="T168" s="17"/>
      <c r="U168" s="18"/>
      <c r="V168" s="19"/>
      <c r="W168" s="18"/>
      <c r="X168" s="19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</row>
    <row r="169" spans="1:45" ht="12.75">
      <c r="A169" s="126">
        <v>45627</v>
      </c>
      <c r="B169" s="126">
        <v>45991</v>
      </c>
      <c r="C169" s="127" t="s">
        <v>13</v>
      </c>
      <c r="D169" s="8" t="s">
        <v>14</v>
      </c>
      <c r="E169" s="21" t="s">
        <v>35</v>
      </c>
      <c r="F169" s="9" t="s">
        <v>15</v>
      </c>
      <c r="G169" s="127" t="s">
        <v>535</v>
      </c>
      <c r="H169" s="129"/>
      <c r="I169" s="129" t="s">
        <v>536</v>
      </c>
      <c r="J169" s="127" t="s">
        <v>537</v>
      </c>
      <c r="K169" s="127" t="s">
        <v>538</v>
      </c>
      <c r="L169" s="129">
        <v>620545772</v>
      </c>
      <c r="M169" s="130"/>
      <c r="N169" s="52"/>
      <c r="O169" s="17"/>
      <c r="P169" s="17"/>
      <c r="Q169" s="17"/>
      <c r="R169" s="17"/>
      <c r="S169" s="17"/>
      <c r="T169" s="17"/>
      <c r="U169" s="18"/>
      <c r="V169" s="19"/>
      <c r="W169" s="18"/>
      <c r="X169" s="19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 ht="12.75">
      <c r="A170" s="126">
        <v>45627</v>
      </c>
      <c r="B170" s="126">
        <v>45991</v>
      </c>
      <c r="C170" s="127" t="s">
        <v>13</v>
      </c>
      <c r="D170" s="8" t="s">
        <v>14</v>
      </c>
      <c r="E170" s="21" t="s">
        <v>35</v>
      </c>
      <c r="F170" s="9" t="s">
        <v>15</v>
      </c>
      <c r="G170" s="127" t="s">
        <v>428</v>
      </c>
      <c r="H170" s="129">
        <v>629762311</v>
      </c>
      <c r="I170" s="129" t="s">
        <v>539</v>
      </c>
      <c r="J170" s="127" t="s">
        <v>540</v>
      </c>
      <c r="K170" s="127" t="s">
        <v>541</v>
      </c>
      <c r="L170" s="129">
        <v>679306005</v>
      </c>
      <c r="M170" s="130"/>
      <c r="N170" s="52"/>
      <c r="O170" s="17"/>
      <c r="P170" s="17"/>
      <c r="Q170" s="17"/>
      <c r="R170" s="17"/>
      <c r="S170" s="17"/>
      <c r="T170" s="17"/>
      <c r="U170" s="18"/>
      <c r="V170" s="19"/>
      <c r="W170" s="18"/>
      <c r="X170" s="19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</row>
    <row r="171" spans="1:45" ht="12.75">
      <c r="A171" s="126">
        <v>45627</v>
      </c>
      <c r="B171" s="126">
        <v>45991</v>
      </c>
      <c r="C171" s="127" t="s">
        <v>13</v>
      </c>
      <c r="D171" s="8" t="s">
        <v>14</v>
      </c>
      <c r="E171" s="21" t="s">
        <v>35</v>
      </c>
      <c r="F171" s="9" t="s">
        <v>15</v>
      </c>
      <c r="G171" s="127" t="s">
        <v>542</v>
      </c>
      <c r="H171" s="129">
        <v>622593373</v>
      </c>
      <c r="I171" s="129" t="s">
        <v>543</v>
      </c>
      <c r="J171" s="127" t="s">
        <v>544</v>
      </c>
      <c r="K171" s="127" t="s">
        <v>545</v>
      </c>
      <c r="L171" s="129"/>
      <c r="M171" s="130"/>
      <c r="N171" s="52"/>
      <c r="O171" s="17"/>
      <c r="P171" s="17"/>
      <c r="Q171" s="17"/>
      <c r="R171" s="17"/>
      <c r="S171" s="17"/>
      <c r="T171" s="17"/>
      <c r="U171" s="18"/>
      <c r="V171" s="19"/>
      <c r="W171" s="18"/>
      <c r="X171" s="19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</row>
    <row r="172" spans="1:45" ht="12.75">
      <c r="A172" s="126">
        <v>45627</v>
      </c>
      <c r="B172" s="126">
        <v>45991</v>
      </c>
      <c r="C172" s="127" t="s">
        <v>13</v>
      </c>
      <c r="D172" s="8" t="s">
        <v>14</v>
      </c>
      <c r="E172" s="21" t="s">
        <v>35</v>
      </c>
      <c r="F172" s="9" t="s">
        <v>15</v>
      </c>
      <c r="G172" s="127" t="s">
        <v>546</v>
      </c>
      <c r="H172" s="129">
        <v>620374880</v>
      </c>
      <c r="I172" s="129" t="s">
        <v>547</v>
      </c>
      <c r="J172" s="127" t="s">
        <v>548</v>
      </c>
      <c r="K172" s="127" t="s">
        <v>546</v>
      </c>
      <c r="L172" s="129">
        <v>934961244</v>
      </c>
      <c r="M172" s="130"/>
      <c r="N172" s="52"/>
      <c r="O172" s="17"/>
      <c r="P172" s="17"/>
      <c r="Q172" s="17"/>
      <c r="R172" s="17"/>
      <c r="S172" s="17"/>
      <c r="T172" s="17"/>
      <c r="U172" s="18"/>
      <c r="V172" s="19"/>
      <c r="W172" s="18"/>
      <c r="X172" s="19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</row>
    <row r="173" spans="1:45" ht="12.75">
      <c r="A173" s="126">
        <v>45627</v>
      </c>
      <c r="B173" s="126">
        <v>45991</v>
      </c>
      <c r="C173" s="127" t="s">
        <v>13</v>
      </c>
      <c r="D173" s="8" t="s">
        <v>14</v>
      </c>
      <c r="E173" s="21" t="s">
        <v>35</v>
      </c>
      <c r="F173" s="9" t="s">
        <v>15</v>
      </c>
      <c r="G173" s="127" t="s">
        <v>549</v>
      </c>
      <c r="H173" s="129">
        <v>606735974</v>
      </c>
      <c r="I173" s="129" t="s">
        <v>550</v>
      </c>
      <c r="J173" s="127" t="s">
        <v>551</v>
      </c>
      <c r="K173" s="127" t="s">
        <v>549</v>
      </c>
      <c r="L173" s="129">
        <v>606735974</v>
      </c>
      <c r="M173" s="130"/>
      <c r="N173" s="52"/>
      <c r="O173" s="17"/>
      <c r="P173" s="17"/>
      <c r="Q173" s="17"/>
      <c r="R173" s="17"/>
      <c r="S173" s="17"/>
      <c r="T173" s="17"/>
      <c r="U173" s="18"/>
      <c r="V173" s="19"/>
      <c r="W173" s="18"/>
      <c r="X173" s="19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</row>
    <row r="174" spans="1:45" ht="12.75">
      <c r="A174" s="126">
        <v>45627</v>
      </c>
      <c r="B174" s="126">
        <v>45991</v>
      </c>
      <c r="C174" s="127" t="s">
        <v>13</v>
      </c>
      <c r="D174" s="8" t="s">
        <v>14</v>
      </c>
      <c r="E174" s="21" t="s">
        <v>35</v>
      </c>
      <c r="F174" s="9" t="s">
        <v>15</v>
      </c>
      <c r="G174" s="127" t="s">
        <v>552</v>
      </c>
      <c r="H174" s="129">
        <v>606735974</v>
      </c>
      <c r="I174" s="129" t="s">
        <v>553</v>
      </c>
      <c r="J174" s="127" t="s">
        <v>554</v>
      </c>
      <c r="K174" s="127" t="s">
        <v>552</v>
      </c>
      <c r="L174" s="129">
        <v>606735974</v>
      </c>
      <c r="M174" s="130"/>
      <c r="N174" s="52"/>
      <c r="O174" s="17"/>
      <c r="P174" s="17"/>
      <c r="Q174" s="17"/>
      <c r="R174" s="17"/>
      <c r="S174" s="17"/>
      <c r="T174" s="17"/>
      <c r="U174" s="18"/>
      <c r="V174" s="19"/>
      <c r="W174" s="18"/>
      <c r="X174" s="19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</row>
    <row r="175" spans="1:45" ht="12.75">
      <c r="A175" s="126">
        <v>45627</v>
      </c>
      <c r="B175" s="126">
        <v>45991</v>
      </c>
      <c r="C175" s="127" t="s">
        <v>13</v>
      </c>
      <c r="D175" s="8" t="s">
        <v>14</v>
      </c>
      <c r="E175" s="21" t="s">
        <v>35</v>
      </c>
      <c r="F175" s="9" t="s">
        <v>35</v>
      </c>
      <c r="G175" s="127"/>
      <c r="H175" s="129">
        <f>972559823597</f>
        <v>972559823597</v>
      </c>
      <c r="I175" s="129" t="s">
        <v>555</v>
      </c>
      <c r="J175" s="127" t="s">
        <v>556</v>
      </c>
      <c r="K175" s="127" t="s">
        <v>557</v>
      </c>
      <c r="L175" s="129">
        <v>644672885</v>
      </c>
      <c r="M175" s="130"/>
      <c r="N175" s="52"/>
      <c r="O175" s="17"/>
      <c r="P175" s="17"/>
      <c r="Q175" s="17"/>
      <c r="R175" s="17"/>
      <c r="S175" s="17"/>
      <c r="T175" s="17"/>
      <c r="U175" s="18"/>
      <c r="V175" s="19"/>
      <c r="W175" s="18"/>
      <c r="X175" s="19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</row>
    <row r="176" spans="1:45" ht="12.75">
      <c r="A176" s="126">
        <v>45809</v>
      </c>
      <c r="B176" s="126">
        <v>45991</v>
      </c>
      <c r="C176" s="127" t="s">
        <v>32</v>
      </c>
      <c r="D176" s="8" t="s">
        <v>14</v>
      </c>
      <c r="E176" s="21" t="s">
        <v>35</v>
      </c>
      <c r="F176" s="9" t="s">
        <v>15</v>
      </c>
      <c r="G176" s="127" t="s">
        <v>558</v>
      </c>
      <c r="H176" s="129">
        <v>667806332</v>
      </c>
      <c r="I176" s="129" t="s">
        <v>559</v>
      </c>
      <c r="J176" s="127" t="s">
        <v>560</v>
      </c>
      <c r="K176" s="127" t="s">
        <v>558</v>
      </c>
      <c r="L176" s="129">
        <v>667806332</v>
      </c>
      <c r="M176" s="130"/>
      <c r="N176" s="52"/>
      <c r="O176" s="17"/>
      <c r="P176" s="17"/>
      <c r="Q176" s="17"/>
      <c r="R176" s="17"/>
      <c r="S176" s="17"/>
      <c r="T176" s="17"/>
      <c r="U176" s="18"/>
      <c r="V176" s="19"/>
      <c r="W176" s="18"/>
      <c r="X176" s="19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</row>
    <row r="177" spans="1:45" ht="12.75">
      <c r="A177" s="126">
        <v>45627</v>
      </c>
      <c r="B177" s="126">
        <v>45808</v>
      </c>
      <c r="C177" s="127" t="s">
        <v>32</v>
      </c>
      <c r="D177" s="8" t="s">
        <v>14</v>
      </c>
      <c r="E177" s="21" t="s">
        <v>35</v>
      </c>
      <c r="F177" s="9" t="s">
        <v>15</v>
      </c>
      <c r="G177" s="127" t="s">
        <v>561</v>
      </c>
      <c r="H177" s="129">
        <v>636633860</v>
      </c>
      <c r="I177" s="129" t="s">
        <v>562</v>
      </c>
      <c r="J177" s="127" t="s">
        <v>561</v>
      </c>
      <c r="K177" s="127" t="s">
        <v>561</v>
      </c>
      <c r="L177" s="129">
        <v>636633860</v>
      </c>
      <c r="M177" s="130"/>
      <c r="N177" s="52"/>
      <c r="O177" s="17"/>
      <c r="P177" s="17"/>
      <c r="Q177" s="17"/>
      <c r="R177" s="17"/>
      <c r="S177" s="17"/>
      <c r="T177" s="17"/>
      <c r="U177" s="18"/>
      <c r="V177" s="19"/>
      <c r="W177" s="18"/>
      <c r="X177" s="19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</row>
    <row r="178" spans="1:45" ht="12.75">
      <c r="A178" s="131">
        <v>45658</v>
      </c>
      <c r="B178" s="131">
        <v>46022</v>
      </c>
      <c r="C178" s="132" t="s">
        <v>13</v>
      </c>
      <c r="D178" s="8" t="s">
        <v>14</v>
      </c>
      <c r="E178" s="21" t="s">
        <v>35</v>
      </c>
      <c r="F178" s="9" t="s">
        <v>15</v>
      </c>
      <c r="G178" s="132" t="s">
        <v>563</v>
      </c>
      <c r="H178" s="132">
        <v>600652071</v>
      </c>
      <c r="I178" s="134" t="s">
        <v>564</v>
      </c>
      <c r="J178" s="132" t="s">
        <v>565</v>
      </c>
      <c r="K178" s="132" t="s">
        <v>563</v>
      </c>
      <c r="L178" s="132">
        <v>600652071</v>
      </c>
      <c r="M178" s="135"/>
      <c r="N178" s="18"/>
      <c r="O178" s="18"/>
      <c r="P178" s="18"/>
      <c r="Q178" s="18"/>
      <c r="R178" s="18"/>
      <c r="S178" s="18"/>
      <c r="T178" s="18"/>
      <c r="U178" s="18"/>
      <c r="V178" s="1"/>
      <c r="W178" s="1"/>
      <c r="X178" s="1"/>
      <c r="Y178" s="1"/>
      <c r="Z178" s="1"/>
      <c r="AA178" s="1"/>
      <c r="AB178" s="1"/>
      <c r="AC178" s="1"/>
      <c r="AD178" s="1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</row>
    <row r="179" spans="1:45" ht="12.75">
      <c r="A179" s="131">
        <v>45658</v>
      </c>
      <c r="B179" s="131">
        <v>46022</v>
      </c>
      <c r="C179" s="132" t="s">
        <v>13</v>
      </c>
      <c r="D179" s="8" t="s">
        <v>14</v>
      </c>
      <c r="E179" s="21" t="s">
        <v>35</v>
      </c>
      <c r="F179" s="9" t="s">
        <v>15</v>
      </c>
      <c r="G179" s="132" t="s">
        <v>566</v>
      </c>
      <c r="H179" s="132">
        <v>684634629</v>
      </c>
      <c r="I179" s="134" t="s">
        <v>567</v>
      </c>
      <c r="J179" s="132" t="s">
        <v>568</v>
      </c>
      <c r="K179" s="132" t="s">
        <v>566</v>
      </c>
      <c r="L179" s="132">
        <v>684634629</v>
      </c>
      <c r="M179" s="135"/>
      <c r="N179" s="18"/>
      <c r="O179" s="18"/>
      <c r="P179" s="18"/>
      <c r="Q179" s="18"/>
      <c r="R179" s="18"/>
      <c r="S179" s="18"/>
      <c r="T179" s="18"/>
      <c r="U179" s="18"/>
      <c r="V179" s="1"/>
      <c r="W179" s="1"/>
      <c r="X179" s="1"/>
      <c r="Y179" s="1"/>
      <c r="Z179" s="1"/>
      <c r="AA179" s="1"/>
      <c r="AB179" s="1"/>
      <c r="AC179" s="1"/>
      <c r="AD179" s="1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</row>
    <row r="180" spans="1:45" ht="12.75">
      <c r="A180" s="131">
        <v>45658</v>
      </c>
      <c r="B180" s="131">
        <v>46022</v>
      </c>
      <c r="C180" s="132" t="s">
        <v>13</v>
      </c>
      <c r="D180" s="8" t="s">
        <v>14</v>
      </c>
      <c r="E180" s="21" t="s">
        <v>35</v>
      </c>
      <c r="F180" s="9" t="s">
        <v>15</v>
      </c>
      <c r="G180" s="132" t="s">
        <v>569</v>
      </c>
      <c r="H180" s="132">
        <v>613329924</v>
      </c>
      <c r="I180" s="134" t="s">
        <v>570</v>
      </c>
      <c r="J180" s="132" t="s">
        <v>571</v>
      </c>
      <c r="K180" s="132" t="s">
        <v>569</v>
      </c>
      <c r="L180" s="132">
        <v>613329924</v>
      </c>
      <c r="M180" s="135"/>
      <c r="N180" s="18"/>
      <c r="O180" s="18"/>
      <c r="P180" s="18"/>
      <c r="Q180" s="18"/>
      <c r="R180" s="18"/>
      <c r="S180" s="18"/>
      <c r="T180" s="18"/>
      <c r="U180" s="18"/>
      <c r="V180" s="1"/>
      <c r="W180" s="1"/>
      <c r="X180" s="1"/>
      <c r="Y180" s="1"/>
      <c r="Z180" s="1"/>
      <c r="AA180" s="1"/>
      <c r="AB180" s="1"/>
      <c r="AC180" s="1"/>
      <c r="AD180" s="1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</row>
    <row r="181" spans="1:45" ht="12.75">
      <c r="A181" s="131">
        <v>45658</v>
      </c>
      <c r="B181" s="131">
        <v>46022</v>
      </c>
      <c r="C181" s="132" t="s">
        <v>13</v>
      </c>
      <c r="D181" s="8" t="s">
        <v>14</v>
      </c>
      <c r="E181" s="21" t="s">
        <v>35</v>
      </c>
      <c r="F181" s="9" t="s">
        <v>15</v>
      </c>
      <c r="G181" s="132" t="s">
        <v>572</v>
      </c>
      <c r="H181" s="132">
        <v>654843381</v>
      </c>
      <c r="I181" s="134" t="s">
        <v>573</v>
      </c>
      <c r="J181" s="132" t="s">
        <v>574</v>
      </c>
      <c r="K181" s="132" t="s">
        <v>572</v>
      </c>
      <c r="L181" s="132">
        <v>654843381</v>
      </c>
      <c r="M181" s="135"/>
      <c r="N181" s="18"/>
      <c r="O181" s="18"/>
      <c r="P181" s="18"/>
      <c r="Q181" s="18"/>
      <c r="R181" s="18"/>
      <c r="S181" s="18"/>
      <c r="T181" s="18"/>
      <c r="U181" s="18"/>
      <c r="V181" s="1"/>
      <c r="W181" s="1"/>
      <c r="X181" s="1"/>
      <c r="Y181" s="1"/>
      <c r="Z181" s="1"/>
      <c r="AA181" s="1"/>
      <c r="AB181" s="1"/>
      <c r="AC181" s="1"/>
      <c r="AD181" s="1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</row>
    <row r="182" spans="1:45" ht="12.75">
      <c r="A182" s="131">
        <v>45658</v>
      </c>
      <c r="B182" s="131">
        <v>46022</v>
      </c>
      <c r="C182" s="132" t="s">
        <v>13</v>
      </c>
      <c r="D182" s="8" t="s">
        <v>14</v>
      </c>
      <c r="E182" s="21" t="s">
        <v>35</v>
      </c>
      <c r="F182" s="9" t="s">
        <v>15</v>
      </c>
      <c r="G182" s="132" t="s">
        <v>575</v>
      </c>
      <c r="H182" s="132">
        <v>649549818</v>
      </c>
      <c r="I182" s="134" t="s">
        <v>576</v>
      </c>
      <c r="J182" s="132" t="s">
        <v>577</v>
      </c>
      <c r="K182" s="132" t="s">
        <v>575</v>
      </c>
      <c r="L182" s="132">
        <v>649549818</v>
      </c>
      <c r="M182" s="135"/>
      <c r="N182" s="18"/>
      <c r="O182" s="18"/>
      <c r="P182" s="18"/>
      <c r="Q182" s="18"/>
      <c r="R182" s="18"/>
      <c r="S182" s="18"/>
      <c r="T182" s="18"/>
      <c r="U182" s="18"/>
      <c r="V182" s="1"/>
      <c r="W182" s="1"/>
      <c r="X182" s="1"/>
      <c r="Y182" s="1"/>
      <c r="Z182" s="1"/>
      <c r="AA182" s="1"/>
      <c r="AB182" s="1"/>
      <c r="AC182" s="1"/>
      <c r="AD182" s="1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</row>
    <row r="183" spans="1:45" ht="12.75">
      <c r="A183" s="131">
        <v>45658</v>
      </c>
      <c r="B183" s="131">
        <v>46022</v>
      </c>
      <c r="C183" s="132" t="s">
        <v>13</v>
      </c>
      <c r="D183" s="8" t="s">
        <v>14</v>
      </c>
      <c r="E183" s="21" t="s">
        <v>35</v>
      </c>
      <c r="F183" s="9" t="s">
        <v>15</v>
      </c>
      <c r="G183" s="132" t="s">
        <v>578</v>
      </c>
      <c r="H183" s="132">
        <v>661769766</v>
      </c>
      <c r="I183" s="134" t="s">
        <v>579</v>
      </c>
      <c r="J183" s="132" t="s">
        <v>580</v>
      </c>
      <c r="K183" s="132" t="s">
        <v>578</v>
      </c>
      <c r="L183" s="132">
        <v>661769766</v>
      </c>
      <c r="M183" s="135"/>
      <c r="N183" s="18"/>
      <c r="O183" s="18"/>
      <c r="P183" s="18"/>
      <c r="Q183" s="18"/>
      <c r="R183" s="18"/>
      <c r="S183" s="18"/>
      <c r="T183" s="18"/>
      <c r="U183" s="18"/>
      <c r="V183" s="1"/>
      <c r="W183" s="1"/>
      <c r="X183" s="1"/>
      <c r="Y183" s="1"/>
      <c r="Z183" s="1"/>
      <c r="AA183" s="1"/>
      <c r="AB183" s="1"/>
      <c r="AC183" s="1"/>
      <c r="AD183" s="1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</row>
    <row r="184" spans="1:45" ht="12.75">
      <c r="A184" s="131">
        <v>45658</v>
      </c>
      <c r="B184" s="131">
        <v>46022</v>
      </c>
      <c r="C184" s="132" t="s">
        <v>13</v>
      </c>
      <c r="D184" s="8" t="s">
        <v>14</v>
      </c>
      <c r="E184" s="21" t="s">
        <v>35</v>
      </c>
      <c r="F184" s="9" t="s">
        <v>15</v>
      </c>
      <c r="G184" s="132" t="s">
        <v>581</v>
      </c>
      <c r="H184" s="132">
        <v>676641072</v>
      </c>
      <c r="I184" s="134" t="s">
        <v>582</v>
      </c>
      <c r="J184" s="132" t="s">
        <v>583</v>
      </c>
      <c r="K184" s="132" t="s">
        <v>581</v>
      </c>
      <c r="L184" s="132">
        <v>676641072</v>
      </c>
      <c r="M184" s="135"/>
      <c r="N184" s="18"/>
      <c r="O184" s="18"/>
      <c r="P184" s="18"/>
      <c r="Q184" s="18"/>
      <c r="R184" s="18"/>
      <c r="S184" s="18"/>
      <c r="T184" s="18"/>
      <c r="U184" s="18"/>
      <c r="V184" s="1"/>
      <c r="W184" s="1"/>
      <c r="X184" s="1"/>
      <c r="Y184" s="1"/>
      <c r="Z184" s="1"/>
      <c r="AA184" s="1"/>
      <c r="AB184" s="1"/>
      <c r="AC184" s="1"/>
      <c r="AD184" s="1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</row>
    <row r="185" spans="1:45" ht="12.75">
      <c r="A185" s="131">
        <v>45658</v>
      </c>
      <c r="B185" s="131">
        <v>46022</v>
      </c>
      <c r="C185" s="132" t="s">
        <v>13</v>
      </c>
      <c r="D185" s="8" t="s">
        <v>14</v>
      </c>
      <c r="E185" s="133" t="s">
        <v>15</v>
      </c>
      <c r="F185" s="9" t="s">
        <v>15</v>
      </c>
      <c r="G185" s="132" t="s">
        <v>584</v>
      </c>
      <c r="H185" s="132">
        <v>619782287</v>
      </c>
      <c r="I185" s="134" t="s">
        <v>585</v>
      </c>
      <c r="J185" s="132" t="s">
        <v>584</v>
      </c>
      <c r="K185" s="132" t="s">
        <v>584</v>
      </c>
      <c r="L185" s="132">
        <v>619782287</v>
      </c>
      <c r="M185" s="135"/>
      <c r="N185" s="18"/>
      <c r="O185" s="18"/>
      <c r="P185" s="18"/>
      <c r="Q185" s="18"/>
      <c r="R185" s="18"/>
      <c r="S185" s="18"/>
      <c r="T185" s="18"/>
      <c r="U185" s="18"/>
      <c r="V185" s="1"/>
      <c r="W185" s="1"/>
      <c r="X185" s="1"/>
      <c r="Y185" s="1"/>
      <c r="Z185" s="1"/>
      <c r="AA185" s="1"/>
      <c r="AB185" s="1"/>
      <c r="AC185" s="1"/>
      <c r="AD185" s="1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</row>
    <row r="186" spans="1:45" ht="12.75">
      <c r="A186" s="131">
        <v>45658</v>
      </c>
      <c r="B186" s="131">
        <v>46022</v>
      </c>
      <c r="C186" s="132" t="s">
        <v>13</v>
      </c>
      <c r="D186" s="8" t="s">
        <v>14</v>
      </c>
      <c r="E186" s="21" t="s">
        <v>35</v>
      </c>
      <c r="F186" s="9" t="s">
        <v>15</v>
      </c>
      <c r="G186" s="132" t="s">
        <v>586</v>
      </c>
      <c r="H186" s="132">
        <v>627786883</v>
      </c>
      <c r="I186" s="134" t="s">
        <v>587</v>
      </c>
      <c r="J186" s="132" t="s">
        <v>588</v>
      </c>
      <c r="K186" s="132" t="s">
        <v>586</v>
      </c>
      <c r="L186" s="132">
        <v>627786883</v>
      </c>
      <c r="M186" s="135"/>
      <c r="N186" s="18"/>
      <c r="O186" s="18"/>
      <c r="P186" s="18"/>
      <c r="Q186" s="18"/>
      <c r="R186" s="18"/>
      <c r="S186" s="18"/>
      <c r="T186" s="18"/>
      <c r="U186" s="18"/>
      <c r="V186" s="1"/>
      <c r="W186" s="1"/>
      <c r="X186" s="1"/>
      <c r="Y186" s="1"/>
      <c r="Z186" s="1"/>
      <c r="AA186" s="1"/>
      <c r="AB186" s="1"/>
      <c r="AC186" s="1"/>
      <c r="AD186" s="1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</row>
    <row r="187" spans="1:45" ht="12.75">
      <c r="A187" s="131">
        <v>45658</v>
      </c>
      <c r="B187" s="131">
        <v>46022</v>
      </c>
      <c r="C187" s="132" t="s">
        <v>13</v>
      </c>
      <c r="D187" s="8" t="s">
        <v>14</v>
      </c>
      <c r="E187" s="21" t="s">
        <v>35</v>
      </c>
      <c r="F187" s="9" t="s">
        <v>15</v>
      </c>
      <c r="G187" s="132" t="s">
        <v>589</v>
      </c>
      <c r="H187" s="132">
        <v>629417685</v>
      </c>
      <c r="I187" s="134" t="s">
        <v>590</v>
      </c>
      <c r="J187" s="132" t="s">
        <v>591</v>
      </c>
      <c r="K187" s="132" t="s">
        <v>592</v>
      </c>
      <c r="L187" s="132">
        <v>635261446</v>
      </c>
      <c r="M187" s="135"/>
      <c r="N187" s="18"/>
      <c r="O187" s="18"/>
      <c r="P187" s="18"/>
      <c r="Q187" s="18"/>
      <c r="R187" s="18"/>
      <c r="S187" s="18"/>
      <c r="T187" s="18"/>
      <c r="U187" s="18"/>
      <c r="V187" s="1"/>
      <c r="W187" s="1"/>
      <c r="X187" s="1"/>
      <c r="Y187" s="1"/>
      <c r="Z187" s="1"/>
      <c r="AA187" s="1"/>
      <c r="AB187" s="1"/>
      <c r="AC187" s="1"/>
      <c r="AD187" s="1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</row>
    <row r="188" spans="1:45" ht="12.75">
      <c r="A188" s="131">
        <v>45658</v>
      </c>
      <c r="B188" s="131">
        <v>46022</v>
      </c>
      <c r="C188" s="132" t="s">
        <v>13</v>
      </c>
      <c r="D188" s="8" t="s">
        <v>14</v>
      </c>
      <c r="E188" s="21" t="s">
        <v>35</v>
      </c>
      <c r="F188" s="9" t="s">
        <v>15</v>
      </c>
      <c r="G188" s="132" t="s">
        <v>593</v>
      </c>
      <c r="H188" s="132">
        <v>687056654</v>
      </c>
      <c r="I188" s="134" t="s">
        <v>594</v>
      </c>
      <c r="J188" s="132" t="s">
        <v>595</v>
      </c>
      <c r="K188" s="132" t="s">
        <v>593</v>
      </c>
      <c r="L188" s="132">
        <v>687056654</v>
      </c>
      <c r="M188" s="135"/>
      <c r="N188" s="18"/>
      <c r="O188" s="18"/>
      <c r="P188" s="18"/>
      <c r="Q188" s="18"/>
      <c r="R188" s="18"/>
      <c r="S188" s="18"/>
      <c r="T188" s="18"/>
      <c r="U188" s="18"/>
      <c r="V188" s="1"/>
      <c r="W188" s="1"/>
      <c r="X188" s="1"/>
      <c r="Y188" s="1"/>
      <c r="Z188" s="1"/>
      <c r="AA188" s="1"/>
      <c r="AB188" s="1"/>
      <c r="AC188" s="1"/>
      <c r="AD188" s="1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</row>
    <row r="189" spans="1:45" ht="27.75" customHeight="1">
      <c r="A189" s="131">
        <v>45658</v>
      </c>
      <c r="B189" s="131">
        <v>46022</v>
      </c>
      <c r="C189" s="132" t="s">
        <v>424</v>
      </c>
      <c r="D189" s="8" t="s">
        <v>14</v>
      </c>
      <c r="E189" s="21" t="s">
        <v>35</v>
      </c>
      <c r="F189" s="9" t="s">
        <v>15</v>
      </c>
      <c r="G189" s="132" t="s">
        <v>596</v>
      </c>
      <c r="H189" s="132">
        <v>615827956</v>
      </c>
      <c r="I189" s="134" t="s">
        <v>597</v>
      </c>
      <c r="J189" s="132" t="s">
        <v>598</v>
      </c>
      <c r="K189" s="132" t="s">
        <v>599</v>
      </c>
      <c r="L189" s="132">
        <v>615827956</v>
      </c>
      <c r="M189" s="135"/>
      <c r="N189" s="18"/>
      <c r="O189" s="18"/>
      <c r="P189" s="18"/>
      <c r="Q189" s="18"/>
      <c r="R189" s="18"/>
      <c r="S189" s="18"/>
      <c r="T189" s="18"/>
      <c r="U189" s="18"/>
      <c r="V189" s="1"/>
      <c r="W189" s="1"/>
      <c r="X189" s="1"/>
      <c r="Y189" s="1"/>
      <c r="Z189" s="1"/>
      <c r="AA189" s="1"/>
      <c r="AB189" s="1"/>
      <c r="AC189" s="1"/>
      <c r="AD189" s="1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</row>
    <row r="190" spans="1:45" ht="12.75">
      <c r="A190" s="131">
        <v>45658</v>
      </c>
      <c r="B190" s="131">
        <v>46022</v>
      </c>
      <c r="C190" s="132" t="s">
        <v>424</v>
      </c>
      <c r="D190" s="8" t="s">
        <v>14</v>
      </c>
      <c r="E190" s="21" t="s">
        <v>35</v>
      </c>
      <c r="F190" s="9" t="s">
        <v>15</v>
      </c>
      <c r="G190" s="132" t="s">
        <v>600</v>
      </c>
      <c r="H190" s="132">
        <v>635410804</v>
      </c>
      <c r="I190" s="134" t="s">
        <v>601</v>
      </c>
      <c r="J190" s="132" t="s">
        <v>602</v>
      </c>
      <c r="K190" s="132" t="s">
        <v>600</v>
      </c>
      <c r="L190" s="132">
        <v>635410804</v>
      </c>
      <c r="M190" s="135"/>
      <c r="N190" s="18"/>
      <c r="O190" s="18"/>
      <c r="P190" s="18"/>
      <c r="Q190" s="18"/>
      <c r="R190" s="18"/>
      <c r="S190" s="18"/>
      <c r="T190" s="18"/>
      <c r="U190" s="18"/>
      <c r="V190" s="1"/>
      <c r="W190" s="1"/>
      <c r="X190" s="1"/>
      <c r="Y190" s="1"/>
      <c r="Z190" s="1"/>
      <c r="AA190" s="1"/>
      <c r="AB190" s="1"/>
      <c r="AC190" s="1"/>
      <c r="AD190" s="1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</row>
    <row r="191" spans="1:45" ht="12.75">
      <c r="A191" s="131">
        <v>45658</v>
      </c>
      <c r="B191" s="131">
        <v>46022</v>
      </c>
      <c r="C191" s="132" t="s">
        <v>424</v>
      </c>
      <c r="D191" s="8" t="s">
        <v>14</v>
      </c>
      <c r="E191" s="21" t="s">
        <v>35</v>
      </c>
      <c r="F191" s="9" t="s">
        <v>15</v>
      </c>
      <c r="G191" s="132" t="s">
        <v>512</v>
      </c>
      <c r="H191" s="132">
        <v>667417009</v>
      </c>
      <c r="I191" s="134" t="s">
        <v>513</v>
      </c>
      <c r="J191" s="132" t="s">
        <v>603</v>
      </c>
      <c r="K191" s="132" t="s">
        <v>512</v>
      </c>
      <c r="L191" s="132">
        <v>667417009</v>
      </c>
      <c r="M191" s="135"/>
      <c r="N191" s="18"/>
      <c r="O191" s="18"/>
      <c r="P191" s="18"/>
      <c r="Q191" s="18"/>
      <c r="R191" s="18"/>
      <c r="S191" s="18"/>
      <c r="T191" s="18"/>
      <c r="U191" s="18"/>
      <c r="V191" s="1"/>
      <c r="W191" s="1"/>
      <c r="X191" s="1"/>
      <c r="Y191" s="1"/>
      <c r="Z191" s="1"/>
      <c r="AA191" s="1"/>
      <c r="AB191" s="1"/>
      <c r="AC191" s="1"/>
      <c r="AD191" s="1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</row>
    <row r="192" spans="1:45" ht="12.75">
      <c r="A192" s="131">
        <v>45658</v>
      </c>
      <c r="B192" s="131">
        <v>46022</v>
      </c>
      <c r="C192" s="132" t="s">
        <v>424</v>
      </c>
      <c r="D192" s="8" t="s">
        <v>14</v>
      </c>
      <c r="E192" s="21" t="s">
        <v>35</v>
      </c>
      <c r="F192" s="9" t="s">
        <v>15</v>
      </c>
      <c r="G192" s="132" t="s">
        <v>604</v>
      </c>
      <c r="H192" s="132">
        <v>635487983</v>
      </c>
      <c r="I192" s="134" t="s">
        <v>605</v>
      </c>
      <c r="J192" s="132" t="s">
        <v>604</v>
      </c>
      <c r="K192" s="132" t="s">
        <v>604</v>
      </c>
      <c r="L192" s="132">
        <v>635487983</v>
      </c>
      <c r="M192" s="135"/>
      <c r="N192" s="18"/>
      <c r="O192" s="18"/>
      <c r="P192" s="18"/>
      <c r="Q192" s="18"/>
      <c r="R192" s="18"/>
      <c r="S192" s="18"/>
      <c r="T192" s="18"/>
      <c r="U192" s="18"/>
      <c r="V192" s="1"/>
      <c r="W192" s="1"/>
      <c r="X192" s="1"/>
      <c r="Y192" s="1"/>
      <c r="Z192" s="1"/>
      <c r="AA192" s="1"/>
      <c r="AB192" s="1"/>
      <c r="AC192" s="1"/>
      <c r="AD192" s="1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</row>
    <row r="193" spans="1:45" ht="12.75">
      <c r="A193" s="131">
        <v>45658</v>
      </c>
      <c r="B193" s="131">
        <v>46022</v>
      </c>
      <c r="C193" s="132" t="s">
        <v>424</v>
      </c>
      <c r="D193" s="8" t="s">
        <v>14</v>
      </c>
      <c r="E193" s="21" t="s">
        <v>35</v>
      </c>
      <c r="F193" s="9" t="s">
        <v>15</v>
      </c>
      <c r="G193" s="132" t="s">
        <v>606</v>
      </c>
      <c r="H193" s="132">
        <v>610082741</v>
      </c>
      <c r="I193" s="134" t="s">
        <v>607</v>
      </c>
      <c r="J193" s="132" t="s">
        <v>608</v>
      </c>
      <c r="K193" s="132" t="s">
        <v>606</v>
      </c>
      <c r="L193" s="132">
        <v>610082741</v>
      </c>
      <c r="M193" s="135"/>
      <c r="N193" s="18"/>
      <c r="O193" s="18"/>
      <c r="P193" s="18"/>
      <c r="Q193" s="18"/>
      <c r="R193" s="18"/>
      <c r="S193" s="18"/>
      <c r="T193" s="18"/>
      <c r="U193" s="18"/>
      <c r="V193" s="1"/>
      <c r="W193" s="1"/>
      <c r="X193" s="1"/>
      <c r="Y193" s="1"/>
      <c r="Z193" s="1"/>
      <c r="AA193" s="1"/>
      <c r="AB193" s="1"/>
      <c r="AC193" s="1"/>
      <c r="AD193" s="1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</row>
    <row r="194" spans="1:45" ht="12.75">
      <c r="A194" s="131">
        <v>45658</v>
      </c>
      <c r="B194" s="131">
        <v>46022</v>
      </c>
      <c r="C194" s="132" t="s">
        <v>424</v>
      </c>
      <c r="D194" s="8" t="s">
        <v>14</v>
      </c>
      <c r="E194" s="21" t="s">
        <v>35</v>
      </c>
      <c r="F194" s="9" t="s">
        <v>15</v>
      </c>
      <c r="G194" s="132" t="s">
        <v>609</v>
      </c>
      <c r="H194" s="132">
        <v>609138412</v>
      </c>
      <c r="I194" s="134" t="s">
        <v>610</v>
      </c>
      <c r="J194" s="132" t="s">
        <v>611</v>
      </c>
      <c r="K194" s="132" t="s">
        <v>609</v>
      </c>
      <c r="L194" s="132">
        <v>609138412</v>
      </c>
      <c r="M194" s="135"/>
      <c r="N194" s="18"/>
      <c r="O194" s="18"/>
      <c r="P194" s="18"/>
      <c r="Q194" s="18"/>
      <c r="R194" s="18"/>
      <c r="S194" s="18"/>
      <c r="T194" s="18"/>
      <c r="U194" s="18"/>
      <c r="V194" s="1"/>
      <c r="W194" s="1"/>
      <c r="X194" s="1"/>
      <c r="Y194" s="1"/>
      <c r="Z194" s="1"/>
      <c r="AA194" s="1"/>
      <c r="AB194" s="1"/>
      <c r="AC194" s="1"/>
      <c r="AD194" s="1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</row>
    <row r="195" spans="1:45" ht="12.75">
      <c r="A195" s="131">
        <v>45658</v>
      </c>
      <c r="B195" s="131">
        <v>46022</v>
      </c>
      <c r="C195" s="132" t="s">
        <v>424</v>
      </c>
      <c r="D195" s="8" t="s">
        <v>14</v>
      </c>
      <c r="E195" s="21" t="s">
        <v>35</v>
      </c>
      <c r="F195" s="9" t="s">
        <v>15</v>
      </c>
      <c r="G195" s="132" t="s">
        <v>612</v>
      </c>
      <c r="H195" s="132">
        <v>664403750</v>
      </c>
      <c r="I195" s="134" t="s">
        <v>613</v>
      </c>
      <c r="J195" s="132" t="s">
        <v>614</v>
      </c>
      <c r="K195" s="132" t="s">
        <v>612</v>
      </c>
      <c r="L195" s="132">
        <v>664403750</v>
      </c>
      <c r="M195" s="135"/>
      <c r="N195" s="18"/>
      <c r="O195" s="18"/>
      <c r="P195" s="18"/>
      <c r="Q195" s="18"/>
      <c r="R195" s="18"/>
      <c r="S195" s="18"/>
      <c r="T195" s="18"/>
      <c r="U195" s="18"/>
      <c r="V195" s="1"/>
      <c r="W195" s="1"/>
      <c r="X195" s="1"/>
      <c r="Y195" s="1"/>
      <c r="Z195" s="1"/>
      <c r="AA195" s="1"/>
      <c r="AB195" s="1"/>
      <c r="AC195" s="1"/>
      <c r="AD195" s="1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</row>
    <row r="196" spans="1:45" ht="12.75">
      <c r="A196" s="131">
        <v>45658</v>
      </c>
      <c r="B196" s="131">
        <v>46022</v>
      </c>
      <c r="C196" s="132" t="s">
        <v>424</v>
      </c>
      <c r="D196" s="8" t="s">
        <v>14</v>
      </c>
      <c r="E196" s="21" t="s">
        <v>35</v>
      </c>
      <c r="F196" s="9" t="s">
        <v>15</v>
      </c>
      <c r="G196" s="132" t="s">
        <v>615</v>
      </c>
      <c r="H196" s="132">
        <v>609293031</v>
      </c>
      <c r="I196" s="134" t="s">
        <v>616</v>
      </c>
      <c r="J196" s="132" t="s">
        <v>617</v>
      </c>
      <c r="K196" s="132" t="s">
        <v>615</v>
      </c>
      <c r="L196" s="132">
        <v>609293031</v>
      </c>
      <c r="M196" s="135"/>
      <c r="N196" s="18"/>
      <c r="O196" s="18"/>
      <c r="P196" s="18"/>
      <c r="Q196" s="18"/>
      <c r="R196" s="18"/>
      <c r="S196" s="18"/>
      <c r="T196" s="18"/>
      <c r="U196" s="18"/>
      <c r="V196" s="1"/>
      <c r="W196" s="1"/>
      <c r="X196" s="1"/>
      <c r="Y196" s="1"/>
      <c r="Z196" s="1"/>
      <c r="AA196" s="1"/>
      <c r="AB196" s="1"/>
      <c r="AC196" s="1"/>
      <c r="AD196" s="1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</row>
    <row r="197" spans="1:45" ht="12.75">
      <c r="A197" s="131">
        <v>45658</v>
      </c>
      <c r="B197" s="131">
        <v>46022</v>
      </c>
      <c r="C197" s="132" t="s">
        <v>424</v>
      </c>
      <c r="D197" s="8" t="s">
        <v>14</v>
      </c>
      <c r="E197" s="21" t="s">
        <v>35</v>
      </c>
      <c r="F197" s="9" t="s">
        <v>15</v>
      </c>
      <c r="G197" s="132" t="s">
        <v>618</v>
      </c>
      <c r="H197" s="132">
        <v>633744009</v>
      </c>
      <c r="I197" s="134" t="s">
        <v>619</v>
      </c>
      <c r="J197" s="132" t="s">
        <v>620</v>
      </c>
      <c r="K197" s="132" t="s">
        <v>618</v>
      </c>
      <c r="L197" s="132">
        <v>648829491</v>
      </c>
      <c r="M197" s="135"/>
      <c r="N197" s="18"/>
      <c r="O197" s="18"/>
      <c r="P197" s="18"/>
      <c r="Q197" s="18"/>
      <c r="R197" s="18"/>
      <c r="S197" s="18"/>
      <c r="T197" s="18"/>
      <c r="U197" s="18"/>
      <c r="V197" s="1"/>
      <c r="W197" s="1"/>
      <c r="X197" s="1"/>
      <c r="Y197" s="1"/>
      <c r="Z197" s="1"/>
      <c r="AA197" s="1"/>
      <c r="AB197" s="1"/>
      <c r="AC197" s="1"/>
      <c r="AD197" s="1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</row>
    <row r="198" spans="1:45" ht="12.75">
      <c r="A198" s="131">
        <v>45658</v>
      </c>
      <c r="B198" s="131">
        <v>46022</v>
      </c>
      <c r="C198" s="132" t="s">
        <v>424</v>
      </c>
      <c r="D198" s="8" t="s">
        <v>14</v>
      </c>
      <c r="E198" s="21" t="s">
        <v>35</v>
      </c>
      <c r="F198" s="9" t="s">
        <v>15</v>
      </c>
      <c r="G198" s="132" t="s">
        <v>621</v>
      </c>
      <c r="H198" s="132">
        <v>654142620</v>
      </c>
      <c r="I198" s="134" t="s">
        <v>622</v>
      </c>
      <c r="J198" s="132" t="s">
        <v>623</v>
      </c>
      <c r="K198" s="132" t="s">
        <v>621</v>
      </c>
      <c r="L198" s="132">
        <v>654142620</v>
      </c>
      <c r="M198" s="135"/>
      <c r="N198" s="18"/>
      <c r="O198" s="18"/>
      <c r="P198" s="18"/>
      <c r="Q198" s="18"/>
      <c r="R198" s="18"/>
      <c r="S198" s="18"/>
      <c r="T198" s="18"/>
      <c r="U198" s="18"/>
      <c r="V198" s="1"/>
      <c r="W198" s="1"/>
      <c r="X198" s="1"/>
      <c r="Y198" s="1"/>
      <c r="Z198" s="1"/>
      <c r="AA198" s="1"/>
      <c r="AB198" s="1"/>
      <c r="AC198" s="1"/>
      <c r="AD198" s="1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</row>
    <row r="199" spans="1:45" ht="12.75">
      <c r="A199" s="131">
        <v>45658</v>
      </c>
      <c r="B199" s="131">
        <v>46022</v>
      </c>
      <c r="C199" s="132" t="s">
        <v>424</v>
      </c>
      <c r="D199" s="8" t="s">
        <v>14</v>
      </c>
      <c r="E199" s="21" t="s">
        <v>35</v>
      </c>
      <c r="F199" s="9" t="s">
        <v>15</v>
      </c>
      <c r="G199" s="132" t="s">
        <v>624</v>
      </c>
      <c r="H199" s="132">
        <v>611551997</v>
      </c>
      <c r="I199" s="134" t="s">
        <v>625</v>
      </c>
      <c r="J199" s="132" t="s">
        <v>626</v>
      </c>
      <c r="K199" s="132" t="s">
        <v>627</v>
      </c>
      <c r="L199" s="132">
        <v>611551997</v>
      </c>
      <c r="M199" s="135"/>
      <c r="N199" s="18"/>
      <c r="O199" s="18"/>
      <c r="P199" s="18"/>
      <c r="Q199" s="18"/>
      <c r="R199" s="18"/>
      <c r="S199" s="18"/>
      <c r="T199" s="18"/>
      <c r="U199" s="18"/>
      <c r="V199" s="1"/>
      <c r="W199" s="1"/>
      <c r="X199" s="1"/>
      <c r="Y199" s="1"/>
      <c r="Z199" s="1"/>
      <c r="AA199" s="1"/>
      <c r="AB199" s="1"/>
      <c r="AC199" s="1"/>
      <c r="AD199" s="1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</row>
    <row r="200" spans="1:45" ht="12.75">
      <c r="A200" s="131">
        <v>45658</v>
      </c>
      <c r="B200" s="131">
        <v>46022</v>
      </c>
      <c r="C200" s="132" t="s">
        <v>424</v>
      </c>
      <c r="D200" s="136" t="s">
        <v>342</v>
      </c>
      <c r="E200" s="21" t="s">
        <v>35</v>
      </c>
      <c r="F200" s="9" t="s">
        <v>15</v>
      </c>
      <c r="G200" s="132" t="s">
        <v>628</v>
      </c>
      <c r="H200" s="132">
        <v>601196229</v>
      </c>
      <c r="I200" s="134" t="s">
        <v>629</v>
      </c>
      <c r="J200" s="132" t="s">
        <v>630</v>
      </c>
      <c r="K200" s="132" t="s">
        <v>631</v>
      </c>
      <c r="L200" s="132">
        <v>601196229</v>
      </c>
      <c r="M200" s="135" t="s">
        <v>632</v>
      </c>
      <c r="N200" s="18"/>
      <c r="O200" s="18"/>
      <c r="P200" s="18"/>
      <c r="Q200" s="18"/>
      <c r="R200" s="18"/>
      <c r="S200" s="18"/>
      <c r="T200" s="18"/>
      <c r="U200" s="18"/>
      <c r="V200" s="1"/>
      <c r="W200" s="1"/>
      <c r="X200" s="1"/>
      <c r="Y200" s="1"/>
      <c r="Z200" s="1"/>
      <c r="AA200" s="1"/>
      <c r="AB200" s="1"/>
      <c r="AC200" s="1"/>
      <c r="AD200" s="1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</row>
    <row r="201" spans="1:45" ht="12.75">
      <c r="A201" s="131">
        <v>45658</v>
      </c>
      <c r="B201" s="131">
        <v>46022</v>
      </c>
      <c r="C201" s="132" t="s">
        <v>424</v>
      </c>
      <c r="D201" s="8" t="s">
        <v>14</v>
      </c>
      <c r="E201" s="21" t="s">
        <v>35</v>
      </c>
      <c r="F201" s="9" t="s">
        <v>15</v>
      </c>
      <c r="G201" s="132" t="s">
        <v>633</v>
      </c>
      <c r="H201" s="132">
        <v>682271277</v>
      </c>
      <c r="I201" s="134" t="s">
        <v>634</v>
      </c>
      <c r="J201" s="132" t="s">
        <v>635</v>
      </c>
      <c r="K201" s="132" t="s">
        <v>633</v>
      </c>
      <c r="L201" s="132">
        <v>682271277</v>
      </c>
      <c r="M201" s="135"/>
      <c r="N201" s="18"/>
      <c r="O201" s="18"/>
      <c r="P201" s="18"/>
      <c r="Q201" s="18"/>
      <c r="R201" s="18"/>
      <c r="S201" s="18"/>
      <c r="T201" s="18"/>
      <c r="U201" s="18"/>
      <c r="V201" s="1"/>
      <c r="W201" s="1"/>
      <c r="X201" s="1"/>
      <c r="Y201" s="1"/>
      <c r="Z201" s="1"/>
      <c r="AA201" s="1"/>
      <c r="AB201" s="1"/>
      <c r="AC201" s="1"/>
      <c r="AD201" s="1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</row>
    <row r="202" spans="1:45" ht="12.75">
      <c r="A202" s="131">
        <v>45658</v>
      </c>
      <c r="B202" s="131">
        <v>46022</v>
      </c>
      <c r="C202" s="132" t="s">
        <v>13</v>
      </c>
      <c r="D202" s="8" t="s">
        <v>14</v>
      </c>
      <c r="E202" s="21" t="s">
        <v>35</v>
      </c>
      <c r="F202" s="9" t="s">
        <v>15</v>
      </c>
      <c r="G202" s="132" t="s">
        <v>636</v>
      </c>
      <c r="H202" s="132">
        <v>669380622</v>
      </c>
      <c r="I202" s="134" t="s">
        <v>637</v>
      </c>
      <c r="J202" s="132" t="s">
        <v>638</v>
      </c>
      <c r="K202" s="132" t="s">
        <v>639</v>
      </c>
      <c r="L202" s="132">
        <v>669380622</v>
      </c>
      <c r="M202" s="135"/>
      <c r="N202" s="18"/>
      <c r="O202" s="18"/>
      <c r="P202" s="18"/>
      <c r="Q202" s="18"/>
      <c r="R202" s="18"/>
      <c r="S202" s="18"/>
      <c r="T202" s="18"/>
      <c r="U202" s="18"/>
      <c r="V202" s="1"/>
      <c r="W202" s="1"/>
      <c r="X202" s="1"/>
      <c r="Y202" s="1"/>
      <c r="Z202" s="1"/>
      <c r="AA202" s="1"/>
      <c r="AB202" s="1"/>
      <c r="AC202" s="1"/>
      <c r="AD202" s="1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</row>
    <row r="203" spans="1:45" ht="12.75">
      <c r="A203" s="131">
        <v>45658</v>
      </c>
      <c r="B203" s="131">
        <v>46022</v>
      </c>
      <c r="C203" s="132" t="s">
        <v>424</v>
      </c>
      <c r="D203" s="8" t="s">
        <v>14</v>
      </c>
      <c r="E203" s="21" t="s">
        <v>35</v>
      </c>
      <c r="F203" s="9" t="s">
        <v>15</v>
      </c>
      <c r="G203" s="132" t="s">
        <v>640</v>
      </c>
      <c r="H203" s="132">
        <v>629199403</v>
      </c>
      <c r="I203" s="134" t="s">
        <v>641</v>
      </c>
      <c r="J203" s="132" t="s">
        <v>642</v>
      </c>
      <c r="K203" s="132" t="s">
        <v>640</v>
      </c>
      <c r="L203" s="132">
        <v>629199403</v>
      </c>
      <c r="M203" s="135"/>
      <c r="N203" s="18"/>
      <c r="O203" s="18"/>
      <c r="P203" s="18"/>
      <c r="Q203" s="18"/>
      <c r="R203" s="18"/>
      <c r="S203" s="18"/>
      <c r="T203" s="18"/>
      <c r="U203" s="18"/>
      <c r="V203" s="1"/>
      <c r="W203" s="1"/>
      <c r="X203" s="1"/>
      <c r="Y203" s="1"/>
      <c r="Z203" s="1"/>
      <c r="AA203" s="1"/>
      <c r="AB203" s="1"/>
      <c r="AC203" s="1"/>
      <c r="AD203" s="1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</row>
    <row r="204" spans="1:45" ht="12.75">
      <c r="A204" s="131">
        <v>45658</v>
      </c>
      <c r="B204" s="131">
        <v>46022</v>
      </c>
      <c r="C204" s="132" t="s">
        <v>424</v>
      </c>
      <c r="D204" s="8" t="s">
        <v>14</v>
      </c>
      <c r="E204" s="21" t="s">
        <v>35</v>
      </c>
      <c r="F204" s="9" t="s">
        <v>15</v>
      </c>
      <c r="G204" s="132" t="s">
        <v>643</v>
      </c>
      <c r="H204" s="132">
        <v>676543299</v>
      </c>
      <c r="I204" s="134" t="s">
        <v>644</v>
      </c>
      <c r="J204" s="132" t="s">
        <v>645</v>
      </c>
      <c r="K204" s="132" t="s">
        <v>643</v>
      </c>
      <c r="L204" s="132">
        <v>676543299</v>
      </c>
      <c r="M204" s="135"/>
      <c r="N204" s="18"/>
      <c r="O204" s="18"/>
      <c r="P204" s="18"/>
      <c r="Q204" s="18"/>
      <c r="R204" s="18"/>
      <c r="S204" s="18"/>
      <c r="T204" s="18"/>
      <c r="U204" s="18"/>
      <c r="V204" s="1"/>
      <c r="W204" s="1"/>
      <c r="X204" s="1"/>
      <c r="Y204" s="1"/>
      <c r="Z204" s="1"/>
      <c r="AA204" s="1"/>
      <c r="AB204" s="1"/>
      <c r="AC204" s="1"/>
      <c r="AD204" s="1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</row>
    <row r="205" spans="1:45" ht="12.75">
      <c r="A205" s="131">
        <v>45658</v>
      </c>
      <c r="B205" s="131">
        <v>46022</v>
      </c>
      <c r="C205" s="132" t="s">
        <v>424</v>
      </c>
      <c r="D205" s="8" t="s">
        <v>14</v>
      </c>
      <c r="E205" s="21" t="s">
        <v>35</v>
      </c>
      <c r="F205" s="9" t="s">
        <v>15</v>
      </c>
      <c r="G205" s="132" t="s">
        <v>646</v>
      </c>
      <c r="H205" s="132">
        <v>610069051</v>
      </c>
      <c r="I205" s="134" t="s">
        <v>647</v>
      </c>
      <c r="J205" s="132" t="s">
        <v>648</v>
      </c>
      <c r="K205" s="132" t="s">
        <v>646</v>
      </c>
      <c r="L205" s="132">
        <v>610069051</v>
      </c>
      <c r="M205" s="135"/>
      <c r="N205" s="18"/>
      <c r="O205" s="18"/>
      <c r="P205" s="18"/>
      <c r="Q205" s="18"/>
      <c r="R205" s="18"/>
      <c r="S205" s="18"/>
      <c r="T205" s="18"/>
      <c r="U205" s="18"/>
      <c r="V205" s="1"/>
      <c r="W205" s="1"/>
      <c r="X205" s="1"/>
      <c r="Y205" s="1"/>
      <c r="Z205" s="1"/>
      <c r="AA205" s="1"/>
      <c r="AB205" s="1"/>
      <c r="AC205" s="1"/>
      <c r="AD205" s="1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</row>
    <row r="206" spans="1:45" ht="12.75">
      <c r="A206" s="131">
        <v>45658</v>
      </c>
      <c r="B206" s="131">
        <v>46022</v>
      </c>
      <c r="C206" s="132" t="s">
        <v>424</v>
      </c>
      <c r="D206" s="8" t="s">
        <v>14</v>
      </c>
      <c r="E206" s="21" t="s">
        <v>35</v>
      </c>
      <c r="F206" s="9" t="s">
        <v>15</v>
      </c>
      <c r="G206" s="132" t="s">
        <v>649</v>
      </c>
      <c r="H206" s="132">
        <v>606954593</v>
      </c>
      <c r="I206" s="134" t="s">
        <v>650</v>
      </c>
      <c r="J206" s="132" t="s">
        <v>651</v>
      </c>
      <c r="K206" s="132" t="s">
        <v>649</v>
      </c>
      <c r="L206" s="132">
        <v>606954593</v>
      </c>
      <c r="M206" s="135" t="s">
        <v>652</v>
      </c>
      <c r="N206" s="18"/>
      <c r="O206" s="18"/>
      <c r="P206" s="18"/>
      <c r="Q206" s="18"/>
      <c r="R206" s="18"/>
      <c r="S206" s="18"/>
      <c r="T206" s="18"/>
      <c r="U206" s="18"/>
      <c r="V206" s="1"/>
      <c r="W206" s="1"/>
      <c r="X206" s="1"/>
      <c r="Y206" s="1"/>
      <c r="Z206" s="1"/>
      <c r="AA206" s="1"/>
      <c r="AB206" s="1"/>
      <c r="AC206" s="1"/>
      <c r="AD206" s="1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</row>
    <row r="207" spans="1:45" ht="12.75">
      <c r="A207" s="131">
        <v>45658</v>
      </c>
      <c r="B207" s="131">
        <v>46022</v>
      </c>
      <c r="C207" s="132" t="s">
        <v>424</v>
      </c>
      <c r="D207" s="8" t="s">
        <v>14</v>
      </c>
      <c r="E207" s="21" t="s">
        <v>35</v>
      </c>
      <c r="F207" s="9" t="s">
        <v>15</v>
      </c>
      <c r="G207" s="132" t="s">
        <v>653</v>
      </c>
      <c r="H207" s="132">
        <v>674428330</v>
      </c>
      <c r="I207" s="134"/>
      <c r="J207" s="132" t="s">
        <v>654</v>
      </c>
      <c r="K207" s="132" t="s">
        <v>653</v>
      </c>
      <c r="L207" s="132">
        <v>674428330</v>
      </c>
      <c r="M207" s="135"/>
      <c r="N207" s="18"/>
      <c r="O207" s="18"/>
      <c r="P207" s="18"/>
      <c r="Q207" s="18"/>
      <c r="R207" s="18"/>
      <c r="S207" s="18"/>
      <c r="T207" s="18"/>
      <c r="U207" s="18"/>
      <c r="V207" s="1"/>
      <c r="W207" s="1"/>
      <c r="X207" s="1"/>
      <c r="Y207" s="1"/>
      <c r="Z207" s="1"/>
      <c r="AA207" s="1"/>
      <c r="AB207" s="1"/>
      <c r="AC207" s="1"/>
      <c r="AD207" s="1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</row>
    <row r="208" spans="1:45" ht="12.75">
      <c r="A208" s="131">
        <v>45658</v>
      </c>
      <c r="B208" s="131">
        <v>46022</v>
      </c>
      <c r="C208" s="132" t="s">
        <v>424</v>
      </c>
      <c r="D208" s="8" t="s">
        <v>14</v>
      </c>
      <c r="E208" s="21" t="s">
        <v>35</v>
      </c>
      <c r="F208" s="9" t="s">
        <v>15</v>
      </c>
      <c r="G208" s="132" t="s">
        <v>655</v>
      </c>
      <c r="H208" s="132">
        <v>697720752</v>
      </c>
      <c r="I208" s="134" t="s">
        <v>656</v>
      </c>
      <c r="J208" s="132" t="s">
        <v>657</v>
      </c>
      <c r="K208" s="132" t="s">
        <v>655</v>
      </c>
      <c r="L208" s="132">
        <v>697720752</v>
      </c>
      <c r="M208" s="137"/>
      <c r="N208" s="18"/>
      <c r="O208" s="18"/>
      <c r="P208" s="18"/>
      <c r="Q208" s="18"/>
      <c r="R208" s="18"/>
      <c r="S208" s="18"/>
      <c r="T208" s="18"/>
      <c r="U208" s="18"/>
      <c r="V208" s="1"/>
      <c r="W208" s="1"/>
      <c r="X208" s="1"/>
      <c r="Y208" s="1"/>
      <c r="Z208" s="1"/>
      <c r="AA208" s="1"/>
      <c r="AB208" s="1"/>
      <c r="AC208" s="1"/>
      <c r="AD208" s="1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</row>
    <row r="209" spans="1:45" ht="12.75">
      <c r="A209" s="131">
        <v>45658</v>
      </c>
      <c r="B209" s="131">
        <v>46022</v>
      </c>
      <c r="C209" s="132" t="s">
        <v>13</v>
      </c>
      <c r="D209" s="8" t="s">
        <v>14</v>
      </c>
      <c r="E209" s="21" t="s">
        <v>35</v>
      </c>
      <c r="F209" s="9" t="s">
        <v>15</v>
      </c>
      <c r="G209" s="132" t="s">
        <v>658</v>
      </c>
      <c r="H209" s="132">
        <v>691149104</v>
      </c>
      <c r="I209" s="134" t="s">
        <v>659</v>
      </c>
      <c r="J209" s="132" t="s">
        <v>658</v>
      </c>
      <c r="K209" s="132" t="s">
        <v>658</v>
      </c>
      <c r="L209" s="132">
        <v>691149104</v>
      </c>
      <c r="M209" s="135"/>
      <c r="N209" s="18"/>
      <c r="O209" s="18"/>
      <c r="P209" s="18"/>
      <c r="Q209" s="18"/>
      <c r="R209" s="18"/>
      <c r="S209" s="18"/>
      <c r="T209" s="18"/>
      <c r="U209" s="18"/>
      <c r="V209" s="1"/>
      <c r="W209" s="1"/>
      <c r="X209" s="1"/>
      <c r="Y209" s="1"/>
      <c r="Z209" s="1"/>
      <c r="AA209" s="1"/>
      <c r="AB209" s="1"/>
      <c r="AC209" s="1"/>
      <c r="AD209" s="1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</row>
    <row r="210" spans="1:45" ht="12.75">
      <c r="A210" s="131">
        <v>45658</v>
      </c>
      <c r="B210" s="131">
        <v>46022</v>
      </c>
      <c r="C210" s="132" t="s">
        <v>13</v>
      </c>
      <c r="D210" s="8" t="s">
        <v>14</v>
      </c>
      <c r="E210" s="133" t="s">
        <v>15</v>
      </c>
      <c r="F210" s="9" t="s">
        <v>15</v>
      </c>
      <c r="G210" s="132" t="s">
        <v>660</v>
      </c>
      <c r="H210" s="132">
        <v>699204597</v>
      </c>
      <c r="I210" s="134" t="s">
        <v>661</v>
      </c>
      <c r="J210" s="132" t="s">
        <v>662</v>
      </c>
      <c r="K210" s="132" t="s">
        <v>660</v>
      </c>
      <c r="L210" s="132">
        <v>699204597</v>
      </c>
      <c r="M210" s="137"/>
      <c r="N210" s="18"/>
      <c r="O210" s="18"/>
      <c r="P210" s="18"/>
      <c r="Q210" s="18"/>
      <c r="R210" s="18"/>
      <c r="S210" s="18"/>
      <c r="T210" s="18"/>
      <c r="U210" s="18"/>
      <c r="V210" s="1"/>
      <c r="W210" s="1"/>
      <c r="X210" s="1"/>
      <c r="Y210" s="1"/>
      <c r="Z210" s="1"/>
      <c r="AA210" s="1"/>
      <c r="AB210" s="1"/>
      <c r="AC210" s="1"/>
      <c r="AD210" s="1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</row>
    <row r="211" spans="1:45" ht="12.75">
      <c r="A211" s="131">
        <v>45658</v>
      </c>
      <c r="B211" s="131">
        <v>46022</v>
      </c>
      <c r="C211" s="132" t="s">
        <v>13</v>
      </c>
      <c r="D211" s="8" t="s">
        <v>14</v>
      </c>
      <c r="E211" s="133" t="s">
        <v>15</v>
      </c>
      <c r="F211" s="9" t="s">
        <v>15</v>
      </c>
      <c r="G211" s="132" t="s">
        <v>663</v>
      </c>
      <c r="H211" s="132">
        <v>677133638</v>
      </c>
      <c r="I211" s="134" t="s">
        <v>664</v>
      </c>
      <c r="J211" s="132" t="s">
        <v>665</v>
      </c>
      <c r="K211" s="132" t="s">
        <v>663</v>
      </c>
      <c r="L211" s="132">
        <v>677133638</v>
      </c>
      <c r="M211" s="137"/>
      <c r="N211" s="18"/>
      <c r="O211" s="18"/>
      <c r="P211" s="18"/>
      <c r="Q211" s="18"/>
      <c r="R211" s="18"/>
      <c r="S211" s="18"/>
      <c r="T211" s="18"/>
      <c r="U211" s="18"/>
      <c r="V211" s="1"/>
      <c r="W211" s="1"/>
      <c r="X211" s="1"/>
      <c r="Y211" s="1"/>
      <c r="Z211" s="1"/>
      <c r="AA211" s="1"/>
      <c r="AB211" s="1"/>
      <c r="AC211" s="1"/>
      <c r="AD211" s="1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</row>
    <row r="212" spans="1:45" ht="12.75">
      <c r="A212" s="131">
        <v>45658</v>
      </c>
      <c r="B212" s="131">
        <v>46022</v>
      </c>
      <c r="C212" s="132" t="s">
        <v>13</v>
      </c>
      <c r="D212" s="8" t="s">
        <v>14</v>
      </c>
      <c r="E212" s="21" t="s">
        <v>35</v>
      </c>
      <c r="F212" s="9" t="s">
        <v>15</v>
      </c>
      <c r="G212" s="132" t="s">
        <v>666</v>
      </c>
      <c r="H212" s="132">
        <v>653540517</v>
      </c>
      <c r="I212" s="134" t="s">
        <v>667</v>
      </c>
      <c r="J212" s="132" t="s">
        <v>668</v>
      </c>
      <c r="K212" s="132" t="s">
        <v>669</v>
      </c>
      <c r="L212" s="132">
        <v>637042992</v>
      </c>
      <c r="M212" s="137" t="s">
        <v>670</v>
      </c>
      <c r="N212" s="18"/>
      <c r="O212" s="18"/>
      <c r="P212" s="18"/>
      <c r="Q212" s="18"/>
      <c r="R212" s="18"/>
      <c r="S212" s="18"/>
      <c r="T212" s="18"/>
      <c r="U212" s="18"/>
      <c r="V212" s="1"/>
      <c r="W212" s="1"/>
      <c r="X212" s="1"/>
      <c r="Y212" s="1"/>
      <c r="Z212" s="1"/>
      <c r="AA212" s="1"/>
      <c r="AB212" s="1"/>
      <c r="AC212" s="1"/>
      <c r="AD212" s="1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</row>
    <row r="213" spans="1:45" ht="12.75">
      <c r="A213" s="131">
        <v>45658</v>
      </c>
      <c r="B213" s="131">
        <v>46022</v>
      </c>
      <c r="C213" s="132" t="s">
        <v>13</v>
      </c>
      <c r="D213" s="8" t="s">
        <v>14</v>
      </c>
      <c r="E213" s="21" t="s">
        <v>35</v>
      </c>
      <c r="F213" s="9" t="s">
        <v>15</v>
      </c>
      <c r="G213" s="132" t="s">
        <v>671</v>
      </c>
      <c r="H213" s="132">
        <v>722747925</v>
      </c>
      <c r="I213" s="134" t="s">
        <v>672</v>
      </c>
      <c r="J213" s="132" t="s">
        <v>673</v>
      </c>
      <c r="K213" s="132" t="s">
        <v>674</v>
      </c>
      <c r="L213" s="132">
        <v>722747925</v>
      </c>
      <c r="M213" s="137"/>
      <c r="N213" s="18"/>
      <c r="O213" s="18"/>
      <c r="P213" s="18"/>
      <c r="Q213" s="18"/>
      <c r="R213" s="18"/>
      <c r="S213" s="18"/>
      <c r="T213" s="18"/>
      <c r="U213" s="18"/>
      <c r="V213" s="1"/>
      <c r="W213" s="1"/>
      <c r="X213" s="1"/>
      <c r="Y213" s="1"/>
      <c r="Z213" s="1"/>
      <c r="AA213" s="1"/>
      <c r="AB213" s="1"/>
      <c r="AC213" s="1"/>
      <c r="AD213" s="1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</row>
    <row r="214" spans="1:45" ht="12.75">
      <c r="A214" s="131">
        <v>45658</v>
      </c>
      <c r="B214" s="131">
        <v>46022</v>
      </c>
      <c r="C214" s="132" t="s">
        <v>13</v>
      </c>
      <c r="D214" s="8" t="s">
        <v>14</v>
      </c>
      <c r="E214" s="21" t="s">
        <v>35</v>
      </c>
      <c r="F214" s="9" t="s">
        <v>15</v>
      </c>
      <c r="G214" s="132" t="s">
        <v>675</v>
      </c>
      <c r="H214" s="132">
        <v>661835111</v>
      </c>
      <c r="I214" s="134" t="s">
        <v>676</v>
      </c>
      <c r="J214" s="132" t="s">
        <v>677</v>
      </c>
      <c r="K214" s="132" t="s">
        <v>675</v>
      </c>
      <c r="L214" s="132">
        <v>661835111</v>
      </c>
      <c r="M214" s="137"/>
      <c r="N214" s="18"/>
      <c r="O214" s="18"/>
      <c r="P214" s="18"/>
      <c r="Q214" s="18"/>
      <c r="R214" s="18"/>
      <c r="S214" s="18"/>
      <c r="T214" s="18"/>
      <c r="U214" s="18"/>
      <c r="V214" s="1"/>
      <c r="W214" s="1"/>
      <c r="X214" s="1"/>
      <c r="Y214" s="1"/>
      <c r="Z214" s="1"/>
      <c r="AA214" s="1"/>
      <c r="AB214" s="1"/>
      <c r="AC214" s="1"/>
      <c r="AD214" s="1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</row>
    <row r="215" spans="1:45" ht="12.75">
      <c r="A215" s="131">
        <v>45658</v>
      </c>
      <c r="B215" s="131">
        <v>46022</v>
      </c>
      <c r="C215" s="132" t="s">
        <v>13</v>
      </c>
      <c r="D215" s="8" t="s">
        <v>14</v>
      </c>
      <c r="E215" s="21" t="s">
        <v>35</v>
      </c>
      <c r="F215" s="9" t="s">
        <v>15</v>
      </c>
      <c r="G215" s="132" t="s">
        <v>678</v>
      </c>
      <c r="H215" s="132">
        <v>692408988</v>
      </c>
      <c r="I215" s="134" t="s">
        <v>679</v>
      </c>
      <c r="J215" s="132" t="s">
        <v>680</v>
      </c>
      <c r="K215" s="132" t="s">
        <v>678</v>
      </c>
      <c r="L215" s="132">
        <v>692408988</v>
      </c>
      <c r="M215" s="137" t="s">
        <v>681</v>
      </c>
      <c r="N215" s="18"/>
      <c r="O215" s="18"/>
      <c r="P215" s="18"/>
      <c r="Q215" s="18"/>
      <c r="R215" s="18"/>
      <c r="S215" s="18"/>
      <c r="T215" s="18"/>
      <c r="U215" s="18"/>
      <c r="V215" s="1"/>
      <c r="W215" s="1"/>
      <c r="X215" s="1"/>
      <c r="Y215" s="1"/>
      <c r="Z215" s="1"/>
      <c r="AA215" s="1"/>
      <c r="AB215" s="1"/>
      <c r="AC215" s="1"/>
      <c r="AD215" s="1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</row>
    <row r="216" spans="1:45" ht="12.75">
      <c r="A216" s="61">
        <v>45689</v>
      </c>
      <c r="B216" s="61">
        <v>46053</v>
      </c>
      <c r="C216" s="62" t="s">
        <v>13</v>
      </c>
      <c r="D216" s="8" t="s">
        <v>14</v>
      </c>
      <c r="E216" s="21" t="s">
        <v>35</v>
      </c>
      <c r="F216" s="9" t="s">
        <v>15</v>
      </c>
      <c r="G216" s="62" t="s">
        <v>682</v>
      </c>
      <c r="H216" s="62">
        <v>693498291</v>
      </c>
      <c r="I216" s="64" t="s">
        <v>683</v>
      </c>
      <c r="J216" s="62" t="s">
        <v>684</v>
      </c>
      <c r="K216" s="62" t="s">
        <v>685</v>
      </c>
      <c r="L216" s="62">
        <v>693498291</v>
      </c>
      <c r="M216" s="66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</row>
    <row r="217" spans="1:45" ht="12.75">
      <c r="A217" s="61">
        <v>45689</v>
      </c>
      <c r="B217" s="61">
        <v>46053</v>
      </c>
      <c r="C217" s="62" t="s">
        <v>13</v>
      </c>
      <c r="D217" s="8" t="s">
        <v>14</v>
      </c>
      <c r="E217" s="21" t="s">
        <v>35</v>
      </c>
      <c r="F217" s="9" t="s">
        <v>15</v>
      </c>
      <c r="G217" s="62" t="s">
        <v>686</v>
      </c>
      <c r="H217" s="62">
        <v>603213560</v>
      </c>
      <c r="I217" s="64" t="s">
        <v>687</v>
      </c>
      <c r="J217" s="62" t="s">
        <v>688</v>
      </c>
      <c r="K217" s="62" t="s">
        <v>686</v>
      </c>
      <c r="L217" s="62">
        <v>603213560</v>
      </c>
      <c r="M217" s="66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</row>
    <row r="218" spans="1:45" ht="12.75">
      <c r="A218" s="61">
        <v>45689</v>
      </c>
      <c r="B218" s="61">
        <v>46053</v>
      </c>
      <c r="C218" s="62" t="s">
        <v>13</v>
      </c>
      <c r="D218" s="8" t="s">
        <v>14</v>
      </c>
      <c r="E218" s="21" t="s">
        <v>35</v>
      </c>
      <c r="F218" s="9" t="s">
        <v>15</v>
      </c>
      <c r="G218" s="62" t="s">
        <v>689</v>
      </c>
      <c r="H218" s="62">
        <v>623458599</v>
      </c>
      <c r="I218" s="64" t="s">
        <v>690</v>
      </c>
      <c r="J218" s="62" t="s">
        <v>691</v>
      </c>
      <c r="K218" s="62" t="s">
        <v>689</v>
      </c>
      <c r="L218" s="62">
        <v>623458599</v>
      </c>
      <c r="M218" s="66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</row>
    <row r="219" spans="1:45" ht="12.75">
      <c r="A219" s="61">
        <v>45689</v>
      </c>
      <c r="B219" s="61">
        <v>46053</v>
      </c>
      <c r="C219" s="62" t="s">
        <v>13</v>
      </c>
      <c r="D219" s="8" t="s">
        <v>14</v>
      </c>
      <c r="E219" s="21" t="s">
        <v>35</v>
      </c>
      <c r="F219" s="9" t="s">
        <v>15</v>
      </c>
      <c r="G219" s="62" t="s">
        <v>692</v>
      </c>
      <c r="H219" s="62">
        <v>633231213</v>
      </c>
      <c r="I219" s="64" t="s">
        <v>693</v>
      </c>
      <c r="J219" s="62" t="s">
        <v>694</v>
      </c>
      <c r="K219" s="62" t="s">
        <v>692</v>
      </c>
      <c r="L219" s="62">
        <v>633231213</v>
      </c>
      <c r="M219" s="66" t="s">
        <v>695</v>
      </c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</row>
    <row r="220" spans="1:45" ht="12.75">
      <c r="A220" s="61">
        <v>45689</v>
      </c>
      <c r="B220" s="61">
        <v>46053</v>
      </c>
      <c r="C220" s="62" t="s">
        <v>13</v>
      </c>
      <c r="D220" s="8" t="s">
        <v>14</v>
      </c>
      <c r="E220" s="21" t="s">
        <v>35</v>
      </c>
      <c r="F220" s="9" t="s">
        <v>15</v>
      </c>
      <c r="G220" s="62" t="s">
        <v>696</v>
      </c>
      <c r="H220" s="62"/>
      <c r="I220" s="64" t="s">
        <v>697</v>
      </c>
      <c r="J220" s="62" t="s">
        <v>698</v>
      </c>
      <c r="K220" s="62" t="s">
        <v>696</v>
      </c>
      <c r="L220" s="62">
        <f>351967654903</f>
        <v>351967654903</v>
      </c>
      <c r="M220" s="66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</row>
    <row r="221" spans="1:45" ht="12.75">
      <c r="A221" s="61">
        <v>45689</v>
      </c>
      <c r="B221" s="61">
        <v>46053</v>
      </c>
      <c r="C221" s="62" t="s">
        <v>13</v>
      </c>
      <c r="D221" s="8" t="s">
        <v>14</v>
      </c>
      <c r="E221" s="21" t="s">
        <v>35</v>
      </c>
      <c r="F221" s="9" t="s">
        <v>15</v>
      </c>
      <c r="G221" s="62" t="s">
        <v>699</v>
      </c>
      <c r="H221" s="62">
        <v>637447134</v>
      </c>
      <c r="I221" s="64" t="s">
        <v>700</v>
      </c>
      <c r="J221" s="62" t="s">
        <v>701</v>
      </c>
      <c r="K221" s="62" t="s">
        <v>699</v>
      </c>
      <c r="L221" s="62">
        <v>637447134</v>
      </c>
      <c r="M221" s="66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</row>
    <row r="222" spans="1:45" ht="39" customHeight="1">
      <c r="A222" s="61">
        <v>45689</v>
      </c>
      <c r="B222" s="61">
        <v>46053</v>
      </c>
      <c r="C222" s="62" t="s">
        <v>13</v>
      </c>
      <c r="D222" s="8" t="s">
        <v>14</v>
      </c>
      <c r="E222" s="21" t="s">
        <v>35</v>
      </c>
      <c r="F222" s="9" t="s">
        <v>15</v>
      </c>
      <c r="G222" s="62" t="s">
        <v>702</v>
      </c>
      <c r="H222" s="62" t="s">
        <v>703</v>
      </c>
      <c r="I222" s="64" t="s">
        <v>704</v>
      </c>
      <c r="J222" s="62" t="s">
        <v>705</v>
      </c>
      <c r="K222" s="62" t="s">
        <v>706</v>
      </c>
      <c r="L222" s="62">
        <v>617578433</v>
      </c>
      <c r="M222" s="66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</row>
    <row r="223" spans="1:45" ht="12.75">
      <c r="A223" s="61">
        <v>45689</v>
      </c>
      <c r="B223" s="61">
        <v>46053</v>
      </c>
      <c r="C223" s="62" t="s">
        <v>13</v>
      </c>
      <c r="D223" s="8" t="s">
        <v>14</v>
      </c>
      <c r="E223" s="21" t="s">
        <v>35</v>
      </c>
      <c r="F223" s="9" t="s">
        <v>15</v>
      </c>
      <c r="G223" s="62" t="s">
        <v>707</v>
      </c>
      <c r="H223" s="62">
        <v>34644722855</v>
      </c>
      <c r="I223" s="64" t="s">
        <v>708</v>
      </c>
      <c r="J223" s="62" t="s">
        <v>709</v>
      </c>
      <c r="K223" s="62" t="s">
        <v>707</v>
      </c>
      <c r="L223" s="62">
        <v>34644722855</v>
      </c>
      <c r="M223" s="66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</row>
    <row r="224" spans="1:45" ht="12.75">
      <c r="A224" s="61">
        <v>45689</v>
      </c>
      <c r="B224" s="61">
        <v>46053</v>
      </c>
      <c r="C224" s="62" t="s">
        <v>13</v>
      </c>
      <c r="D224" s="8" t="s">
        <v>14</v>
      </c>
      <c r="E224" s="21" t="s">
        <v>35</v>
      </c>
      <c r="F224" s="9" t="s">
        <v>15</v>
      </c>
      <c r="G224" s="62" t="s">
        <v>710</v>
      </c>
      <c r="H224" s="62">
        <v>610696306</v>
      </c>
      <c r="I224" s="64" t="s">
        <v>711</v>
      </c>
      <c r="J224" s="62" t="s">
        <v>712</v>
      </c>
      <c r="K224" s="62" t="s">
        <v>710</v>
      </c>
      <c r="L224" s="62">
        <v>610696306</v>
      </c>
      <c r="M224" s="66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</row>
    <row r="225" spans="1:45" ht="12.75">
      <c r="A225" s="61">
        <v>45689</v>
      </c>
      <c r="B225" s="61">
        <v>46053</v>
      </c>
      <c r="C225" s="62" t="s">
        <v>13</v>
      </c>
      <c r="D225" s="8" t="s">
        <v>14</v>
      </c>
      <c r="E225" s="21" t="s">
        <v>35</v>
      </c>
      <c r="F225" s="9" t="s">
        <v>15</v>
      </c>
      <c r="G225" s="62" t="s">
        <v>713</v>
      </c>
      <c r="H225" s="62">
        <v>672768673</v>
      </c>
      <c r="I225" s="64" t="s">
        <v>714</v>
      </c>
      <c r="J225" s="62" t="s">
        <v>715</v>
      </c>
      <c r="K225" s="62" t="s">
        <v>713</v>
      </c>
      <c r="L225" s="62">
        <v>672768673</v>
      </c>
      <c r="M225" s="66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</row>
    <row r="226" spans="1:45" ht="12.75">
      <c r="A226" s="61">
        <v>45689</v>
      </c>
      <c r="B226" s="61">
        <v>46053</v>
      </c>
      <c r="C226" s="62" t="s">
        <v>13</v>
      </c>
      <c r="D226" s="8" t="s">
        <v>14</v>
      </c>
      <c r="E226" s="21" t="s">
        <v>35</v>
      </c>
      <c r="F226" s="9" t="s">
        <v>15</v>
      </c>
      <c r="G226" s="62" t="s">
        <v>716</v>
      </c>
      <c r="H226" s="62">
        <v>654854073</v>
      </c>
      <c r="I226" s="64" t="s">
        <v>717</v>
      </c>
      <c r="J226" s="62" t="s">
        <v>718</v>
      </c>
      <c r="K226" s="62" t="s">
        <v>716</v>
      </c>
      <c r="L226" s="62">
        <v>654854073</v>
      </c>
      <c r="M226" s="66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</row>
    <row r="227" spans="1:45" ht="12.75">
      <c r="A227" s="61">
        <v>45689</v>
      </c>
      <c r="B227" s="61">
        <v>46053</v>
      </c>
      <c r="C227" s="62" t="s">
        <v>13</v>
      </c>
      <c r="D227" s="8" t="s">
        <v>14</v>
      </c>
      <c r="E227" s="21" t="s">
        <v>35</v>
      </c>
      <c r="F227" s="9" t="s">
        <v>15</v>
      </c>
      <c r="G227" s="62" t="s">
        <v>719</v>
      </c>
      <c r="H227" s="62">
        <v>650115042</v>
      </c>
      <c r="I227" s="64" t="s">
        <v>720</v>
      </c>
      <c r="J227" s="62" t="s">
        <v>721</v>
      </c>
      <c r="K227" s="62" t="s">
        <v>719</v>
      </c>
      <c r="L227" s="62">
        <v>650115042</v>
      </c>
      <c r="M227" s="66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</row>
    <row r="228" spans="1:45" ht="12.75">
      <c r="A228" s="61">
        <v>45689</v>
      </c>
      <c r="B228" s="61">
        <v>46053</v>
      </c>
      <c r="C228" s="62" t="s">
        <v>13</v>
      </c>
      <c r="D228" s="8" t="s">
        <v>14</v>
      </c>
      <c r="E228" s="21" t="s">
        <v>35</v>
      </c>
      <c r="F228" s="9" t="s">
        <v>15</v>
      </c>
      <c r="G228" s="62" t="s">
        <v>722</v>
      </c>
      <c r="H228" s="62">
        <v>690770224</v>
      </c>
      <c r="I228" s="64" t="s">
        <v>723</v>
      </c>
      <c r="J228" s="62" t="s">
        <v>724</v>
      </c>
      <c r="K228" s="62" t="s">
        <v>722</v>
      </c>
      <c r="L228" s="62">
        <v>690770224</v>
      </c>
      <c r="M228" s="66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</row>
    <row r="229" spans="1:45" ht="12.75">
      <c r="A229" s="61">
        <v>45689</v>
      </c>
      <c r="B229" s="61">
        <v>46053</v>
      </c>
      <c r="C229" s="62" t="s">
        <v>13</v>
      </c>
      <c r="D229" s="8" t="s">
        <v>14</v>
      </c>
      <c r="E229" s="62" t="s">
        <v>15</v>
      </c>
      <c r="F229" s="9" t="s">
        <v>15</v>
      </c>
      <c r="G229" s="62" t="s">
        <v>725</v>
      </c>
      <c r="H229" s="62">
        <v>686322600</v>
      </c>
      <c r="I229" s="383" t="s">
        <v>726</v>
      </c>
      <c r="J229" s="62" t="s">
        <v>727</v>
      </c>
      <c r="K229" s="62" t="s">
        <v>725</v>
      </c>
      <c r="L229" s="62">
        <v>686322600</v>
      </c>
      <c r="M229" s="66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</row>
    <row r="230" spans="1:45" ht="12.75">
      <c r="A230" s="61">
        <v>45689</v>
      </c>
      <c r="B230" s="61">
        <v>46053</v>
      </c>
      <c r="C230" s="62" t="s">
        <v>13</v>
      </c>
      <c r="D230" s="8" t="s">
        <v>14</v>
      </c>
      <c r="E230" s="21" t="s">
        <v>35</v>
      </c>
      <c r="F230" s="9" t="s">
        <v>15</v>
      </c>
      <c r="G230" s="62" t="s">
        <v>728</v>
      </c>
      <c r="H230" s="62">
        <v>675865199</v>
      </c>
      <c r="I230" s="64" t="s">
        <v>729</v>
      </c>
      <c r="J230" s="62" t="s">
        <v>730</v>
      </c>
      <c r="K230" s="62" t="s">
        <v>728</v>
      </c>
      <c r="L230" s="62">
        <v>675865199</v>
      </c>
      <c r="M230" s="66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</row>
    <row r="231" spans="1:45" ht="12.75">
      <c r="A231" s="61">
        <v>45689</v>
      </c>
      <c r="B231" s="61">
        <v>46053</v>
      </c>
      <c r="C231" s="62" t="s">
        <v>13</v>
      </c>
      <c r="D231" s="8" t="s">
        <v>14</v>
      </c>
      <c r="E231" s="21" t="s">
        <v>35</v>
      </c>
      <c r="F231" s="9" t="s">
        <v>15</v>
      </c>
      <c r="G231" s="62" t="s">
        <v>731</v>
      </c>
      <c r="H231" s="62">
        <f>351932684341</f>
        <v>351932684341</v>
      </c>
      <c r="I231" s="64" t="s">
        <v>732</v>
      </c>
      <c r="J231" s="62" t="s">
        <v>731</v>
      </c>
      <c r="K231" s="62" t="s">
        <v>731</v>
      </c>
      <c r="L231" s="62">
        <f>351932684341</f>
        <v>351932684341</v>
      </c>
      <c r="M231" s="66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</row>
    <row r="232" spans="1:45" ht="15">
      <c r="A232" s="61">
        <v>45689</v>
      </c>
      <c r="B232" s="61">
        <v>46053</v>
      </c>
      <c r="C232" s="62" t="s">
        <v>13</v>
      </c>
      <c r="D232" s="8" t="s">
        <v>14</v>
      </c>
      <c r="E232" s="21" t="s">
        <v>35</v>
      </c>
      <c r="F232" s="9" t="s">
        <v>15</v>
      </c>
      <c r="G232" s="62" t="s">
        <v>733</v>
      </c>
      <c r="H232" s="62">
        <v>618757681</v>
      </c>
      <c r="I232" s="64" t="s">
        <v>734</v>
      </c>
      <c r="J232" s="62" t="s">
        <v>735</v>
      </c>
      <c r="K232" s="62" t="s">
        <v>733</v>
      </c>
      <c r="L232" s="62">
        <v>604834764</v>
      </c>
      <c r="M232" s="66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</row>
    <row r="233" spans="1:45" ht="12.75">
      <c r="A233" s="61">
        <v>45689</v>
      </c>
      <c r="B233" s="61">
        <v>46053</v>
      </c>
      <c r="C233" s="62" t="s">
        <v>13</v>
      </c>
      <c r="D233" s="8" t="s">
        <v>14</v>
      </c>
      <c r="E233" s="21" t="s">
        <v>35</v>
      </c>
      <c r="F233" s="9" t="s">
        <v>15</v>
      </c>
      <c r="G233" s="62" t="s">
        <v>736</v>
      </c>
      <c r="H233" s="62">
        <v>675234975</v>
      </c>
      <c r="I233" s="64" t="s">
        <v>737</v>
      </c>
      <c r="J233" s="62" t="s">
        <v>736</v>
      </c>
      <c r="K233" s="62" t="s">
        <v>736</v>
      </c>
      <c r="L233" s="62">
        <v>675234975</v>
      </c>
      <c r="M233" s="66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</row>
    <row r="234" spans="1:45" ht="12.75">
      <c r="A234" s="61">
        <v>45689</v>
      </c>
      <c r="B234" s="61">
        <v>46053</v>
      </c>
      <c r="C234" s="62" t="s">
        <v>13</v>
      </c>
      <c r="D234" s="8" t="s">
        <v>14</v>
      </c>
      <c r="E234" s="21" t="s">
        <v>35</v>
      </c>
      <c r="F234" s="9" t="s">
        <v>15</v>
      </c>
      <c r="G234" s="62" t="s">
        <v>738</v>
      </c>
      <c r="H234" s="62">
        <v>618762122</v>
      </c>
      <c r="I234" s="64" t="s">
        <v>739</v>
      </c>
      <c r="J234" s="62" t="s">
        <v>740</v>
      </c>
      <c r="K234" s="62" t="s">
        <v>738</v>
      </c>
      <c r="L234" s="62">
        <v>618762122</v>
      </c>
      <c r="M234" s="66" t="s">
        <v>741</v>
      </c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</row>
    <row r="235" spans="1:45" ht="12.75">
      <c r="A235" s="61">
        <v>45689</v>
      </c>
      <c r="B235" s="61">
        <v>46053</v>
      </c>
      <c r="C235" s="62" t="s">
        <v>13</v>
      </c>
      <c r="D235" s="8" t="s">
        <v>14</v>
      </c>
      <c r="E235" s="21" t="s">
        <v>35</v>
      </c>
      <c r="F235" s="9" t="s">
        <v>15</v>
      </c>
      <c r="G235" s="62" t="s">
        <v>742</v>
      </c>
      <c r="H235" s="62">
        <v>689991078</v>
      </c>
      <c r="I235" s="64" t="s">
        <v>743</v>
      </c>
      <c r="J235" s="62" t="s">
        <v>744</v>
      </c>
      <c r="K235" s="62" t="s">
        <v>742</v>
      </c>
      <c r="L235" s="62">
        <v>689991078</v>
      </c>
      <c r="M235" s="66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</row>
    <row r="236" spans="1:45" ht="12.75">
      <c r="A236" s="61">
        <v>45689</v>
      </c>
      <c r="B236" s="61">
        <v>46053</v>
      </c>
      <c r="C236" s="62" t="s">
        <v>13</v>
      </c>
      <c r="D236" s="8" t="s">
        <v>14</v>
      </c>
      <c r="E236" s="21" t="s">
        <v>35</v>
      </c>
      <c r="F236" s="9" t="s">
        <v>15</v>
      </c>
      <c r="G236" s="62" t="s">
        <v>745</v>
      </c>
      <c r="H236" s="62">
        <v>633856161</v>
      </c>
      <c r="I236" s="64" t="s">
        <v>746</v>
      </c>
      <c r="J236" s="62" t="s">
        <v>745</v>
      </c>
      <c r="K236" s="62" t="s">
        <v>745</v>
      </c>
      <c r="L236" s="62">
        <v>633856161</v>
      </c>
      <c r="M236" s="139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</row>
    <row r="237" spans="1:45" ht="12.75">
      <c r="A237" s="61">
        <v>45689</v>
      </c>
      <c r="B237" s="61">
        <v>46053</v>
      </c>
      <c r="C237" s="62" t="s">
        <v>13</v>
      </c>
      <c r="D237" s="60" t="s">
        <v>246</v>
      </c>
      <c r="E237" s="21" t="s">
        <v>35</v>
      </c>
      <c r="F237" s="9" t="s">
        <v>15</v>
      </c>
      <c r="G237" s="62" t="s">
        <v>747</v>
      </c>
      <c r="H237" s="62">
        <v>676417809</v>
      </c>
      <c r="I237" s="64" t="s">
        <v>748</v>
      </c>
      <c r="J237" s="62" t="s">
        <v>749</v>
      </c>
      <c r="K237" s="62" t="s">
        <v>747</v>
      </c>
      <c r="L237" s="62">
        <v>676417809</v>
      </c>
      <c r="M237" s="400" t="s">
        <v>750</v>
      </c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</row>
    <row r="238" spans="1:45" ht="12.75">
      <c r="A238" s="61">
        <v>45689</v>
      </c>
      <c r="B238" s="61">
        <v>46053</v>
      </c>
      <c r="C238" s="62" t="s">
        <v>13</v>
      </c>
      <c r="D238" s="8" t="s">
        <v>14</v>
      </c>
      <c r="E238" s="21" t="s">
        <v>35</v>
      </c>
      <c r="F238" s="9" t="s">
        <v>15</v>
      </c>
      <c r="G238" s="62" t="s">
        <v>751</v>
      </c>
      <c r="H238" s="62">
        <v>627725012</v>
      </c>
      <c r="I238" s="64" t="s">
        <v>752</v>
      </c>
      <c r="J238" s="62" t="s">
        <v>753</v>
      </c>
      <c r="K238" s="62" t="s">
        <v>751</v>
      </c>
      <c r="L238" s="62">
        <v>627725012</v>
      </c>
      <c r="M238" s="66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</row>
    <row r="239" spans="1:45" ht="12.75">
      <c r="A239" s="61">
        <v>45689</v>
      </c>
      <c r="B239" s="61">
        <v>46053</v>
      </c>
      <c r="C239" s="62" t="s">
        <v>13</v>
      </c>
      <c r="D239" s="8" t="s">
        <v>14</v>
      </c>
      <c r="E239" s="21" t="s">
        <v>35</v>
      </c>
      <c r="F239" s="9" t="s">
        <v>15</v>
      </c>
      <c r="G239" s="62" t="s">
        <v>754</v>
      </c>
      <c r="H239" s="62">
        <v>633916466</v>
      </c>
      <c r="I239" s="64" t="s">
        <v>755</v>
      </c>
      <c r="J239" s="62" t="s">
        <v>756</v>
      </c>
      <c r="K239" s="62" t="s">
        <v>754</v>
      </c>
      <c r="L239" s="62">
        <v>633916466</v>
      </c>
      <c r="M239" s="66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</row>
    <row r="240" spans="1:45" ht="12.75">
      <c r="A240" s="61">
        <v>45689</v>
      </c>
      <c r="B240" s="61">
        <v>46053</v>
      </c>
      <c r="C240" s="62" t="s">
        <v>13</v>
      </c>
      <c r="D240" s="8" t="s">
        <v>14</v>
      </c>
      <c r="E240" s="21" t="s">
        <v>35</v>
      </c>
      <c r="F240" s="9" t="s">
        <v>15</v>
      </c>
      <c r="G240" s="62" t="s">
        <v>757</v>
      </c>
      <c r="H240" s="62">
        <f>393518888450</f>
        <v>393518888450</v>
      </c>
      <c r="I240" s="64" t="s">
        <v>758</v>
      </c>
      <c r="J240" s="62" t="s">
        <v>757</v>
      </c>
      <c r="K240" s="62" t="s">
        <v>757</v>
      </c>
      <c r="L240" s="62">
        <f>393518888450</f>
        <v>393518888450</v>
      </c>
      <c r="M240" s="66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</row>
    <row r="241" spans="1:45" ht="12.75">
      <c r="A241" s="61">
        <v>45689</v>
      </c>
      <c r="B241" s="61">
        <v>46053</v>
      </c>
      <c r="C241" s="67" t="s">
        <v>13</v>
      </c>
      <c r="D241" s="8" t="s">
        <v>14</v>
      </c>
      <c r="E241" s="21" t="s">
        <v>35</v>
      </c>
      <c r="F241" s="9" t="s">
        <v>15</v>
      </c>
      <c r="G241" s="67" t="s">
        <v>759</v>
      </c>
      <c r="H241" s="68">
        <v>633377700</v>
      </c>
      <c r="I241" s="68" t="s">
        <v>760</v>
      </c>
      <c r="J241" s="67" t="s">
        <v>761</v>
      </c>
      <c r="K241" s="67" t="s">
        <v>762</v>
      </c>
      <c r="L241" s="68">
        <v>633377700</v>
      </c>
      <c r="M241" s="141"/>
      <c r="N241" s="38"/>
      <c r="O241" s="142"/>
      <c r="P241" s="143"/>
      <c r="Q241" s="142"/>
      <c r="R241" s="143"/>
      <c r="S241" s="38"/>
      <c r="T241" s="38"/>
      <c r="U241" s="38"/>
      <c r="V241" s="38"/>
      <c r="W241" s="38"/>
      <c r="X241" s="38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</row>
    <row r="242" spans="1:45" ht="12.75">
      <c r="A242" s="61">
        <v>45689</v>
      </c>
      <c r="B242" s="61">
        <v>46053</v>
      </c>
      <c r="C242" s="67" t="s">
        <v>13</v>
      </c>
      <c r="D242" s="8" t="s">
        <v>14</v>
      </c>
      <c r="E242" s="21" t="s">
        <v>35</v>
      </c>
      <c r="F242" s="9" t="s">
        <v>15</v>
      </c>
      <c r="G242" s="144" t="s">
        <v>763</v>
      </c>
      <c r="H242" s="79">
        <v>607997010</v>
      </c>
      <c r="I242" s="79" t="s">
        <v>764</v>
      </c>
      <c r="J242" s="144" t="s">
        <v>763</v>
      </c>
      <c r="K242" s="144" t="s">
        <v>763</v>
      </c>
      <c r="L242" s="79">
        <v>607997010</v>
      </c>
      <c r="M242" s="145"/>
      <c r="N242" s="38"/>
      <c r="O242" s="142"/>
      <c r="P242" s="143"/>
      <c r="Q242" s="142"/>
      <c r="R242" s="143"/>
      <c r="S242" s="38"/>
      <c r="T242" s="38"/>
      <c r="U242" s="38"/>
      <c r="V242" s="38"/>
      <c r="W242" s="38"/>
      <c r="X242" s="38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</row>
    <row r="243" spans="1:45" ht="12.75">
      <c r="A243" s="61">
        <v>45689</v>
      </c>
      <c r="B243" s="61">
        <v>46053</v>
      </c>
      <c r="C243" s="62" t="s">
        <v>13</v>
      </c>
      <c r="D243" s="8" t="s">
        <v>14</v>
      </c>
      <c r="E243" s="21" t="s">
        <v>35</v>
      </c>
      <c r="F243" s="9" t="s">
        <v>15</v>
      </c>
      <c r="G243" s="62" t="s">
        <v>765</v>
      </c>
      <c r="H243" s="62">
        <v>692408988</v>
      </c>
      <c r="I243" s="64" t="s">
        <v>766</v>
      </c>
      <c r="J243" s="62" t="s">
        <v>767</v>
      </c>
      <c r="K243" s="62" t="s">
        <v>765</v>
      </c>
      <c r="L243" s="62">
        <v>692408988</v>
      </c>
      <c r="M243" s="66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</row>
    <row r="244" spans="1:45" ht="12.75">
      <c r="A244" s="61">
        <v>45689</v>
      </c>
      <c r="B244" s="61">
        <v>46053</v>
      </c>
      <c r="C244" s="62" t="s">
        <v>13</v>
      </c>
      <c r="D244" s="8" t="s">
        <v>14</v>
      </c>
      <c r="E244" s="21" t="s">
        <v>35</v>
      </c>
      <c r="F244" s="9" t="s">
        <v>15</v>
      </c>
      <c r="G244" s="62" t="s">
        <v>768</v>
      </c>
      <c r="H244" s="62">
        <v>662479555</v>
      </c>
      <c r="I244" s="64" t="s">
        <v>769</v>
      </c>
      <c r="J244" s="62" t="s">
        <v>770</v>
      </c>
      <c r="K244" s="62" t="s">
        <v>768</v>
      </c>
      <c r="L244" s="62">
        <v>662479555</v>
      </c>
      <c r="M244" s="65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</row>
    <row r="245" spans="1:45" ht="12.75">
      <c r="A245" s="61">
        <v>45689</v>
      </c>
      <c r="B245" s="61">
        <v>46053</v>
      </c>
      <c r="C245" s="67" t="s">
        <v>13</v>
      </c>
      <c r="D245" s="8" t="s">
        <v>14</v>
      </c>
      <c r="E245" s="67" t="s">
        <v>15</v>
      </c>
      <c r="F245" s="9" t="s">
        <v>15</v>
      </c>
      <c r="G245" s="67" t="s">
        <v>771</v>
      </c>
      <c r="H245" s="68">
        <f>51986608441</f>
        <v>51986608441</v>
      </c>
      <c r="I245" s="68" t="s">
        <v>772</v>
      </c>
      <c r="J245" s="67" t="s">
        <v>773</v>
      </c>
      <c r="K245" s="67" t="s">
        <v>771</v>
      </c>
      <c r="L245" s="68">
        <f>51986608441</f>
        <v>51986608441</v>
      </c>
      <c r="M245" s="141"/>
      <c r="N245" s="38"/>
      <c r="O245" s="142"/>
      <c r="P245" s="143"/>
      <c r="Q245" s="142"/>
      <c r="R245" s="143"/>
      <c r="S245" s="38"/>
      <c r="T245" s="38"/>
      <c r="U245" s="38"/>
      <c r="V245" s="38"/>
      <c r="W245" s="38"/>
      <c r="X245" s="38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</row>
    <row r="246" spans="1:45" ht="12.75">
      <c r="A246" s="61">
        <v>45689</v>
      </c>
      <c r="B246" s="61">
        <v>46053</v>
      </c>
      <c r="C246" s="62" t="s">
        <v>13</v>
      </c>
      <c r="D246" s="8" t="s">
        <v>14</v>
      </c>
      <c r="E246" s="21" t="s">
        <v>35</v>
      </c>
      <c r="F246" s="9" t="s">
        <v>15</v>
      </c>
      <c r="G246" s="391" t="s">
        <v>774</v>
      </c>
      <c r="H246" s="393">
        <v>629588987</v>
      </c>
      <c r="I246" s="393" t="s">
        <v>775</v>
      </c>
      <c r="J246" s="62" t="s">
        <v>776</v>
      </c>
      <c r="K246" s="391" t="s">
        <v>774</v>
      </c>
      <c r="L246" s="391">
        <v>629588987</v>
      </c>
      <c r="M246" s="392" t="s">
        <v>777</v>
      </c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</row>
    <row r="247" spans="1:45" ht="12.75">
      <c r="A247" s="61">
        <v>45689</v>
      </c>
      <c r="B247" s="61">
        <v>46053</v>
      </c>
      <c r="C247" s="62" t="s">
        <v>13</v>
      </c>
      <c r="D247" s="8" t="s">
        <v>14</v>
      </c>
      <c r="E247" s="21" t="s">
        <v>35</v>
      </c>
      <c r="F247" s="9" t="s">
        <v>15</v>
      </c>
      <c r="G247" s="404"/>
      <c r="H247" s="404"/>
      <c r="I247" s="404"/>
      <c r="J247" s="62" t="s">
        <v>778</v>
      </c>
      <c r="K247" s="404"/>
      <c r="L247" s="404"/>
      <c r="M247" s="404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</row>
    <row r="248" spans="1:45" ht="12.75">
      <c r="A248" s="61">
        <v>45689</v>
      </c>
      <c r="B248" s="61">
        <v>46053</v>
      </c>
      <c r="C248" s="62" t="s">
        <v>13</v>
      </c>
      <c r="D248" s="8" t="s">
        <v>14</v>
      </c>
      <c r="E248" s="21" t="s">
        <v>35</v>
      </c>
      <c r="F248" s="9" t="s">
        <v>15</v>
      </c>
      <c r="G248" s="404"/>
      <c r="H248" s="404"/>
      <c r="I248" s="404"/>
      <c r="J248" s="62" t="s">
        <v>779</v>
      </c>
      <c r="K248" s="404"/>
      <c r="L248" s="404"/>
      <c r="M248" s="404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</row>
    <row r="249" spans="1:45" ht="12.75">
      <c r="A249" s="60" t="s">
        <v>780</v>
      </c>
      <c r="B249" s="61">
        <v>46053</v>
      </c>
      <c r="C249" s="62" t="s">
        <v>13</v>
      </c>
      <c r="D249" s="8" t="s">
        <v>14</v>
      </c>
      <c r="E249" s="21" t="s">
        <v>35</v>
      </c>
      <c r="F249" s="9" t="s">
        <v>15</v>
      </c>
      <c r="G249" s="62" t="s">
        <v>781</v>
      </c>
      <c r="H249" s="62">
        <v>670018408</v>
      </c>
      <c r="I249" s="64" t="s">
        <v>782</v>
      </c>
      <c r="J249" s="62" t="s">
        <v>783</v>
      </c>
      <c r="K249" s="62" t="s">
        <v>781</v>
      </c>
      <c r="L249" s="62">
        <v>670018408</v>
      </c>
      <c r="M249" s="65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</row>
    <row r="250" spans="1:45" ht="12.75">
      <c r="A250" s="61">
        <v>45689</v>
      </c>
      <c r="B250" s="61">
        <v>46053</v>
      </c>
      <c r="C250" s="62" t="s">
        <v>13</v>
      </c>
      <c r="D250" s="8" t="s">
        <v>14</v>
      </c>
      <c r="E250" s="21" t="s">
        <v>35</v>
      </c>
      <c r="F250" s="9" t="s">
        <v>15</v>
      </c>
      <c r="G250" s="391" t="s">
        <v>784</v>
      </c>
      <c r="H250" s="391">
        <v>679202770</v>
      </c>
      <c r="I250" s="393" t="s">
        <v>785</v>
      </c>
      <c r="J250" s="63" t="s">
        <v>786</v>
      </c>
      <c r="K250" s="391" t="s">
        <v>784</v>
      </c>
      <c r="L250" s="391">
        <v>679202770</v>
      </c>
      <c r="M250" s="392" t="s">
        <v>787</v>
      </c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</row>
    <row r="251" spans="1:45" ht="12.75">
      <c r="A251" s="61">
        <v>45689</v>
      </c>
      <c r="B251" s="61">
        <v>46053</v>
      </c>
      <c r="C251" s="62" t="s">
        <v>13</v>
      </c>
      <c r="D251" s="8" t="s">
        <v>14</v>
      </c>
      <c r="E251" s="21" t="s">
        <v>35</v>
      </c>
      <c r="F251" s="9" t="s">
        <v>15</v>
      </c>
      <c r="G251" s="404"/>
      <c r="H251" s="404"/>
      <c r="I251" s="404"/>
      <c r="J251" s="62" t="s">
        <v>788</v>
      </c>
      <c r="K251" s="404"/>
      <c r="L251" s="404"/>
      <c r="M251" s="404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</row>
    <row r="252" spans="1:45" ht="12.75">
      <c r="A252" s="61">
        <v>45689</v>
      </c>
      <c r="B252" s="61">
        <v>46053</v>
      </c>
      <c r="C252" s="62" t="s">
        <v>13</v>
      </c>
      <c r="D252" s="8" t="s">
        <v>14</v>
      </c>
      <c r="E252" s="21" t="s">
        <v>35</v>
      </c>
      <c r="F252" s="9" t="s">
        <v>15</v>
      </c>
      <c r="G252" s="404"/>
      <c r="H252" s="404"/>
      <c r="I252" s="404"/>
      <c r="J252" s="62" t="s">
        <v>789</v>
      </c>
      <c r="K252" s="404"/>
      <c r="L252" s="404"/>
      <c r="M252" s="404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</row>
    <row r="253" spans="1:45" ht="12.75">
      <c r="A253" s="61">
        <v>45689</v>
      </c>
      <c r="B253" s="61">
        <v>46053</v>
      </c>
      <c r="C253" s="62" t="s">
        <v>13</v>
      </c>
      <c r="D253" s="8" t="s">
        <v>14</v>
      </c>
      <c r="E253" s="21" t="s">
        <v>35</v>
      </c>
      <c r="F253" s="9" t="s">
        <v>15</v>
      </c>
      <c r="G253" s="404"/>
      <c r="H253" s="404"/>
      <c r="I253" s="404"/>
      <c r="J253" s="62" t="s">
        <v>790</v>
      </c>
      <c r="K253" s="404"/>
      <c r="L253" s="404"/>
      <c r="M253" s="404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</row>
    <row r="254" spans="1:45" ht="12.75">
      <c r="A254" s="61">
        <v>45689</v>
      </c>
      <c r="B254" s="61">
        <v>46053</v>
      </c>
      <c r="C254" s="62" t="s">
        <v>13</v>
      </c>
      <c r="D254" s="8" t="s">
        <v>14</v>
      </c>
      <c r="E254" s="21" t="s">
        <v>35</v>
      </c>
      <c r="F254" s="9" t="s">
        <v>15</v>
      </c>
      <c r="G254" s="404"/>
      <c r="H254" s="404"/>
      <c r="I254" s="404"/>
      <c r="J254" s="62" t="s">
        <v>791</v>
      </c>
      <c r="K254" s="404"/>
      <c r="L254" s="404"/>
      <c r="M254" s="404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</row>
    <row r="255" spans="1:45" ht="12.75">
      <c r="A255" s="61">
        <v>45689</v>
      </c>
      <c r="B255" s="61">
        <v>46053</v>
      </c>
      <c r="C255" s="62" t="s">
        <v>13</v>
      </c>
      <c r="D255" s="8" t="s">
        <v>14</v>
      </c>
      <c r="E255" s="21" t="s">
        <v>35</v>
      </c>
      <c r="F255" s="9" t="s">
        <v>15</v>
      </c>
      <c r="G255" s="404"/>
      <c r="H255" s="404"/>
      <c r="I255" s="404"/>
      <c r="J255" s="62" t="s">
        <v>792</v>
      </c>
      <c r="K255" s="404"/>
      <c r="L255" s="146"/>
      <c r="M255" s="147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</row>
    <row r="256" spans="1:45" ht="15" customHeight="1">
      <c r="A256" s="61">
        <v>45689</v>
      </c>
      <c r="B256" s="61">
        <v>46053</v>
      </c>
      <c r="C256" s="67" t="s">
        <v>13</v>
      </c>
      <c r="D256" s="8" t="s">
        <v>14</v>
      </c>
      <c r="E256" s="21" t="s">
        <v>35</v>
      </c>
      <c r="F256" s="9" t="s">
        <v>15</v>
      </c>
      <c r="G256" s="67" t="s">
        <v>793</v>
      </c>
      <c r="H256" s="68">
        <v>686914459</v>
      </c>
      <c r="I256" s="68" t="s">
        <v>794</v>
      </c>
      <c r="J256" s="67" t="s">
        <v>795</v>
      </c>
      <c r="K256" s="67" t="s">
        <v>793</v>
      </c>
      <c r="L256" s="68">
        <v>686914459</v>
      </c>
      <c r="M256" s="141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</row>
    <row r="257" spans="1:45" ht="15" customHeight="1">
      <c r="A257" s="61">
        <v>45689</v>
      </c>
      <c r="B257" s="61">
        <v>46053</v>
      </c>
      <c r="C257" s="67" t="s">
        <v>13</v>
      </c>
      <c r="D257" s="8" t="s">
        <v>14</v>
      </c>
      <c r="E257" s="21" t="s">
        <v>35</v>
      </c>
      <c r="F257" s="9" t="s">
        <v>15</v>
      </c>
      <c r="G257" s="67" t="s">
        <v>796</v>
      </c>
      <c r="H257" s="68">
        <v>604298631</v>
      </c>
      <c r="I257" s="68" t="s">
        <v>797</v>
      </c>
      <c r="J257" s="67" t="s">
        <v>796</v>
      </c>
      <c r="K257" s="67" t="s">
        <v>796</v>
      </c>
      <c r="L257" s="68">
        <v>604298631</v>
      </c>
      <c r="M257" s="141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</row>
    <row r="258" spans="1:45" ht="15" customHeight="1">
      <c r="A258" s="61">
        <v>45689</v>
      </c>
      <c r="B258" s="61">
        <v>46053</v>
      </c>
      <c r="C258" s="67" t="s">
        <v>13</v>
      </c>
      <c r="D258" s="8" t="s">
        <v>14</v>
      </c>
      <c r="E258" s="21" t="s">
        <v>35</v>
      </c>
      <c r="F258" s="9" t="s">
        <v>15</v>
      </c>
      <c r="G258" s="67" t="s">
        <v>798</v>
      </c>
      <c r="H258" s="68">
        <v>671051914</v>
      </c>
      <c r="I258" s="68" t="s">
        <v>799</v>
      </c>
      <c r="J258" s="67" t="s">
        <v>800</v>
      </c>
      <c r="K258" s="67" t="s">
        <v>801</v>
      </c>
      <c r="L258" s="68">
        <v>667534380</v>
      </c>
      <c r="M258" s="141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</row>
    <row r="259" spans="1:45" ht="15" customHeight="1">
      <c r="A259" s="61">
        <v>45689</v>
      </c>
      <c r="B259" s="61">
        <v>46053</v>
      </c>
      <c r="C259" s="67" t="s">
        <v>13</v>
      </c>
      <c r="D259" s="8" t="s">
        <v>14</v>
      </c>
      <c r="E259" s="21" t="s">
        <v>35</v>
      </c>
      <c r="F259" s="9" t="s">
        <v>15</v>
      </c>
      <c r="G259" s="67" t="s">
        <v>802</v>
      </c>
      <c r="H259" s="68">
        <v>911878168</v>
      </c>
      <c r="I259" s="68" t="s">
        <v>803</v>
      </c>
      <c r="J259" s="141" t="s">
        <v>804</v>
      </c>
      <c r="K259" s="67" t="s">
        <v>802</v>
      </c>
      <c r="L259" s="68">
        <v>605562649</v>
      </c>
      <c r="M259" s="148" t="s">
        <v>805</v>
      </c>
      <c r="N259" s="38"/>
      <c r="O259" s="142"/>
      <c r="P259" s="143"/>
      <c r="Q259" s="142"/>
      <c r="R259" s="143"/>
      <c r="S259" s="38"/>
      <c r="T259" s="38"/>
      <c r="U259" s="38"/>
      <c r="V259" s="38"/>
      <c r="W259" s="38"/>
      <c r="X259" s="38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</row>
    <row r="260" spans="1:45" ht="15" customHeight="1">
      <c r="A260" s="61">
        <v>45689</v>
      </c>
      <c r="B260" s="61">
        <v>46053</v>
      </c>
      <c r="C260" s="67" t="s">
        <v>13</v>
      </c>
      <c r="D260" s="8" t="s">
        <v>14</v>
      </c>
      <c r="E260" s="21" t="s">
        <v>35</v>
      </c>
      <c r="F260" s="9" t="s">
        <v>15</v>
      </c>
      <c r="G260" s="67" t="s">
        <v>237</v>
      </c>
      <c r="H260" s="68">
        <v>649589151</v>
      </c>
      <c r="I260" s="68" t="s">
        <v>806</v>
      </c>
      <c r="J260" s="67" t="s">
        <v>807</v>
      </c>
      <c r="K260" s="67" t="s">
        <v>808</v>
      </c>
      <c r="L260" s="68">
        <v>649589151</v>
      </c>
      <c r="M260" s="141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</row>
    <row r="261" spans="1:45" ht="15" customHeight="1">
      <c r="A261" s="61">
        <v>45689</v>
      </c>
      <c r="B261" s="61">
        <v>46053</v>
      </c>
      <c r="C261" s="67" t="s">
        <v>13</v>
      </c>
      <c r="D261" s="8" t="s">
        <v>14</v>
      </c>
      <c r="E261" s="21" t="s">
        <v>35</v>
      </c>
      <c r="F261" s="9" t="s">
        <v>15</v>
      </c>
      <c r="G261" s="144" t="s">
        <v>809</v>
      </c>
      <c r="H261" s="79">
        <v>609142188</v>
      </c>
      <c r="I261" s="79" t="s">
        <v>810</v>
      </c>
      <c r="J261" s="144" t="s">
        <v>811</v>
      </c>
      <c r="K261" s="144" t="s">
        <v>809</v>
      </c>
      <c r="L261" s="79">
        <v>609142188</v>
      </c>
      <c r="M261" s="141"/>
      <c r="N261" s="38"/>
      <c r="O261" s="39"/>
      <c r="P261" s="40"/>
      <c r="Q261" s="39"/>
      <c r="R261" s="40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</row>
    <row r="262" spans="1:45" ht="12.75">
      <c r="A262" s="61">
        <v>45689</v>
      </c>
      <c r="B262" s="61">
        <v>46053</v>
      </c>
      <c r="C262" s="62" t="s">
        <v>13</v>
      </c>
      <c r="D262" s="8" t="s">
        <v>14</v>
      </c>
      <c r="E262" s="21" t="s">
        <v>35</v>
      </c>
      <c r="F262" s="9" t="s">
        <v>15</v>
      </c>
      <c r="G262" s="62" t="s">
        <v>812</v>
      </c>
      <c r="H262" s="62">
        <v>689963688</v>
      </c>
      <c r="I262" s="64" t="s">
        <v>813</v>
      </c>
      <c r="J262" s="62" t="s">
        <v>814</v>
      </c>
      <c r="K262" s="62" t="s">
        <v>812</v>
      </c>
      <c r="L262" s="62">
        <v>689963688</v>
      </c>
      <c r="M262" s="66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</row>
    <row r="263" spans="1:45" ht="12.75">
      <c r="A263" s="61">
        <v>45689</v>
      </c>
      <c r="B263" s="61">
        <v>46053</v>
      </c>
      <c r="C263" s="62" t="s">
        <v>13</v>
      </c>
      <c r="D263" s="8" t="s">
        <v>14</v>
      </c>
      <c r="E263" s="21" t="s">
        <v>35</v>
      </c>
      <c r="F263" s="9" t="s">
        <v>15</v>
      </c>
      <c r="G263" s="62" t="s">
        <v>815</v>
      </c>
      <c r="H263" s="62">
        <v>41779730146</v>
      </c>
      <c r="I263" s="64" t="s">
        <v>816</v>
      </c>
      <c r="J263" s="62" t="s">
        <v>817</v>
      </c>
      <c r="K263" s="62" t="s">
        <v>815</v>
      </c>
      <c r="L263" s="62">
        <v>41779730146</v>
      </c>
      <c r="M263" s="66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</row>
    <row r="264" spans="1:45" ht="17.25" customHeight="1">
      <c r="A264" s="61">
        <v>45689</v>
      </c>
      <c r="B264" s="61">
        <v>46053</v>
      </c>
      <c r="C264" s="62" t="s">
        <v>13</v>
      </c>
      <c r="D264" s="8" t="s">
        <v>14</v>
      </c>
      <c r="E264" s="21" t="s">
        <v>35</v>
      </c>
      <c r="F264" s="9" t="s">
        <v>15</v>
      </c>
      <c r="G264" s="62" t="s">
        <v>818</v>
      </c>
      <c r="H264" s="62">
        <v>606852004</v>
      </c>
      <c r="I264" s="64" t="s">
        <v>819</v>
      </c>
      <c r="J264" s="62" t="s">
        <v>820</v>
      </c>
      <c r="K264" s="62" t="s">
        <v>818</v>
      </c>
      <c r="L264" s="62">
        <v>606852004</v>
      </c>
      <c r="M264" s="66" t="s">
        <v>821</v>
      </c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</row>
    <row r="265" spans="1:45" ht="17.25" customHeight="1">
      <c r="A265" s="61">
        <v>45689</v>
      </c>
      <c r="B265" s="61">
        <v>46053</v>
      </c>
      <c r="C265" s="62" t="s">
        <v>13</v>
      </c>
      <c r="D265" s="8" t="s">
        <v>14</v>
      </c>
      <c r="E265" s="21" t="s">
        <v>35</v>
      </c>
      <c r="F265" s="9" t="s">
        <v>15</v>
      </c>
      <c r="G265" s="62" t="s">
        <v>822</v>
      </c>
      <c r="H265" s="62">
        <v>619555357</v>
      </c>
      <c r="I265" s="64" t="s">
        <v>823</v>
      </c>
      <c r="J265" s="62" t="s">
        <v>824</v>
      </c>
      <c r="K265" s="62" t="s">
        <v>822</v>
      </c>
      <c r="L265" s="62">
        <v>619555357</v>
      </c>
      <c r="M265" s="66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</row>
    <row r="266" spans="1:45" ht="17.25" customHeight="1">
      <c r="A266" s="61">
        <v>45689</v>
      </c>
      <c r="B266" s="61">
        <v>46053</v>
      </c>
      <c r="C266" s="62" t="s">
        <v>13</v>
      </c>
      <c r="D266" s="8" t="s">
        <v>14</v>
      </c>
      <c r="E266" s="21" t="s">
        <v>35</v>
      </c>
      <c r="F266" s="9" t="s">
        <v>15</v>
      </c>
      <c r="G266" s="62" t="s">
        <v>825</v>
      </c>
      <c r="H266" s="149" t="s">
        <v>826</v>
      </c>
      <c r="I266" s="64" t="s">
        <v>827</v>
      </c>
      <c r="J266" s="62" t="s">
        <v>828</v>
      </c>
      <c r="K266" s="62" t="s">
        <v>829</v>
      </c>
      <c r="L266" s="62">
        <v>31629323234</v>
      </c>
      <c r="M266" s="66" t="s">
        <v>830</v>
      </c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</row>
    <row r="267" spans="1:45" ht="12.75">
      <c r="A267" s="61">
        <v>45689</v>
      </c>
      <c r="B267" s="61">
        <v>46053</v>
      </c>
      <c r="C267" s="62" t="s">
        <v>13</v>
      </c>
      <c r="D267" s="8" t="s">
        <v>14</v>
      </c>
      <c r="E267" s="21" t="s">
        <v>35</v>
      </c>
      <c r="F267" s="9" t="s">
        <v>15</v>
      </c>
      <c r="G267" s="78" t="s">
        <v>831</v>
      </c>
      <c r="H267" s="78">
        <v>655361864</v>
      </c>
      <c r="I267" s="383" t="s">
        <v>832</v>
      </c>
      <c r="J267" s="78" t="s">
        <v>831</v>
      </c>
      <c r="K267" s="78" t="s">
        <v>831</v>
      </c>
      <c r="L267" s="78">
        <v>655361864</v>
      </c>
      <c r="M267" s="66"/>
      <c r="O267" s="18"/>
      <c r="P267" s="19"/>
      <c r="Q267" s="18"/>
      <c r="R267" s="19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</row>
    <row r="268" spans="1:45" ht="12.75">
      <c r="A268" s="61">
        <v>45689</v>
      </c>
      <c r="B268" s="61">
        <v>46053</v>
      </c>
      <c r="C268" s="62" t="s">
        <v>13</v>
      </c>
      <c r="D268" s="8" t="s">
        <v>14</v>
      </c>
      <c r="E268" s="21" t="s">
        <v>35</v>
      </c>
      <c r="F268" s="9" t="s">
        <v>15</v>
      </c>
      <c r="G268" s="78" t="s">
        <v>833</v>
      </c>
      <c r="H268" s="78">
        <f>33637608666</f>
        <v>33637608666</v>
      </c>
      <c r="I268" s="149" t="s">
        <v>834</v>
      </c>
      <c r="J268" s="78" t="s">
        <v>835</v>
      </c>
      <c r="K268" s="78" t="s">
        <v>836</v>
      </c>
      <c r="L268" s="78"/>
      <c r="M268" s="150"/>
      <c r="O268" s="101"/>
      <c r="P268" s="102"/>
      <c r="Q268" s="101"/>
      <c r="R268" s="102"/>
      <c r="S268" s="100"/>
      <c r="T268" s="100"/>
      <c r="U268" s="100"/>
      <c r="V268" s="100"/>
      <c r="W268" s="100"/>
      <c r="X268" s="100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</row>
    <row r="269" spans="1:45" ht="12.75">
      <c r="A269" s="61">
        <v>45689</v>
      </c>
      <c r="B269" s="61">
        <v>46053</v>
      </c>
      <c r="C269" s="62" t="s">
        <v>13</v>
      </c>
      <c r="D269" s="8" t="s">
        <v>14</v>
      </c>
      <c r="E269" s="21" t="s">
        <v>35</v>
      </c>
      <c r="F269" s="9" t="s">
        <v>15</v>
      </c>
      <c r="G269" s="62" t="s">
        <v>837</v>
      </c>
      <c r="H269" s="62">
        <v>931778597</v>
      </c>
      <c r="I269" s="64" t="s">
        <v>838</v>
      </c>
      <c r="J269" s="62" t="s">
        <v>839</v>
      </c>
      <c r="K269" s="62" t="s">
        <v>837</v>
      </c>
      <c r="L269" s="62">
        <v>931778597</v>
      </c>
      <c r="M269" s="139"/>
      <c r="O269" s="101"/>
      <c r="P269" s="102"/>
      <c r="Q269" s="101"/>
      <c r="R269" s="102"/>
      <c r="S269" s="100"/>
      <c r="T269" s="100"/>
      <c r="U269" s="100"/>
      <c r="V269" s="100"/>
      <c r="W269" s="100"/>
      <c r="X269" s="100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</row>
    <row r="270" spans="1:45" ht="12.75">
      <c r="A270" s="61">
        <v>45689</v>
      </c>
      <c r="B270" s="61">
        <v>46053</v>
      </c>
      <c r="C270" s="62" t="s">
        <v>13</v>
      </c>
      <c r="D270" s="8" t="s">
        <v>14</v>
      </c>
      <c r="E270" s="21" t="s">
        <v>35</v>
      </c>
      <c r="F270" s="9" t="s">
        <v>15</v>
      </c>
      <c r="G270" s="78" t="s">
        <v>840</v>
      </c>
      <c r="H270" s="78">
        <v>696117199</v>
      </c>
      <c r="I270" s="149" t="s">
        <v>841</v>
      </c>
      <c r="J270" s="78" t="s">
        <v>842</v>
      </c>
      <c r="K270" s="78" t="s">
        <v>840</v>
      </c>
      <c r="L270" s="78">
        <v>951383947</v>
      </c>
      <c r="M270" s="139"/>
      <c r="O270" s="18"/>
      <c r="P270" s="19"/>
      <c r="Q270" s="18"/>
      <c r="R270" s="19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</row>
    <row r="271" spans="1:45" ht="16.5" customHeight="1">
      <c r="A271" s="61">
        <v>45689</v>
      </c>
      <c r="B271" s="61">
        <v>46053</v>
      </c>
      <c r="C271" s="62" t="s">
        <v>13</v>
      </c>
      <c r="D271" s="8" t="s">
        <v>14</v>
      </c>
      <c r="E271" s="21" t="s">
        <v>35</v>
      </c>
      <c r="F271" s="9" t="s">
        <v>15</v>
      </c>
      <c r="G271" s="62" t="s">
        <v>843</v>
      </c>
      <c r="H271" s="149" t="s">
        <v>844</v>
      </c>
      <c r="I271" s="64" t="s">
        <v>845</v>
      </c>
      <c r="J271" s="62" t="s">
        <v>846</v>
      </c>
      <c r="K271" s="62" t="s">
        <v>847</v>
      </c>
      <c r="L271" s="62">
        <v>607985152</v>
      </c>
      <c r="M271" s="65"/>
    </row>
    <row r="272" spans="1:45" ht="12.75">
      <c r="A272" s="61">
        <v>45689</v>
      </c>
      <c r="B272" s="61">
        <v>46053</v>
      </c>
      <c r="C272" s="62" t="s">
        <v>13</v>
      </c>
      <c r="D272" s="8" t="s">
        <v>14</v>
      </c>
      <c r="E272" s="21" t="s">
        <v>35</v>
      </c>
      <c r="F272" s="9" t="s">
        <v>15</v>
      </c>
      <c r="G272" s="78" t="s">
        <v>848</v>
      </c>
      <c r="H272" s="78">
        <v>659930553</v>
      </c>
      <c r="I272" s="149" t="s">
        <v>849</v>
      </c>
      <c r="J272" s="78" t="s">
        <v>850</v>
      </c>
      <c r="K272" s="78" t="s">
        <v>848</v>
      </c>
      <c r="L272" s="78">
        <v>659930553</v>
      </c>
      <c r="M272" s="139"/>
      <c r="O272" s="101"/>
      <c r="P272" s="102"/>
      <c r="Q272" s="101"/>
      <c r="R272" s="102"/>
      <c r="S272" s="100"/>
      <c r="T272" s="100"/>
      <c r="U272" s="100"/>
      <c r="V272" s="100"/>
      <c r="W272" s="100"/>
      <c r="X272" s="100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</row>
    <row r="273" spans="1:45" ht="12.75">
      <c r="A273" s="61">
        <v>45689</v>
      </c>
      <c r="B273" s="61">
        <v>46053</v>
      </c>
      <c r="C273" s="62" t="s">
        <v>13</v>
      </c>
      <c r="D273" s="8" t="s">
        <v>14</v>
      </c>
      <c r="E273" s="21" t="s">
        <v>35</v>
      </c>
      <c r="F273" s="9" t="s">
        <v>15</v>
      </c>
      <c r="G273" s="78" t="s">
        <v>851</v>
      </c>
      <c r="H273" s="78">
        <v>606390801</v>
      </c>
      <c r="I273" s="149" t="s">
        <v>852</v>
      </c>
      <c r="J273" s="78" t="s">
        <v>853</v>
      </c>
      <c r="K273" s="78" t="s">
        <v>851</v>
      </c>
      <c r="L273" s="78">
        <v>606390801</v>
      </c>
      <c r="M273" s="139"/>
      <c r="O273" s="101"/>
      <c r="P273" s="102"/>
      <c r="Q273" s="101"/>
      <c r="R273" s="102"/>
      <c r="S273" s="100"/>
      <c r="T273" s="100"/>
      <c r="U273" s="100"/>
      <c r="V273" s="100"/>
      <c r="W273" s="100"/>
      <c r="X273" s="100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</row>
    <row r="274" spans="1:45" ht="12.75">
      <c r="A274" s="61">
        <v>45689</v>
      </c>
      <c r="B274" s="61">
        <v>46053</v>
      </c>
      <c r="C274" s="62" t="s">
        <v>13</v>
      </c>
      <c r="D274" s="8" t="s">
        <v>14</v>
      </c>
      <c r="E274" s="21" t="s">
        <v>35</v>
      </c>
      <c r="F274" s="9" t="s">
        <v>15</v>
      </c>
      <c r="G274" s="78" t="s">
        <v>854</v>
      </c>
      <c r="H274" s="78"/>
      <c r="I274" s="149" t="s">
        <v>855</v>
      </c>
      <c r="J274" s="78" t="s">
        <v>856</v>
      </c>
      <c r="K274" s="78" t="s">
        <v>857</v>
      </c>
      <c r="L274" s="78" t="s">
        <v>858</v>
      </c>
      <c r="M274" s="139"/>
      <c r="O274" s="101"/>
      <c r="P274" s="102"/>
      <c r="Q274" s="101"/>
      <c r="R274" s="102"/>
      <c r="S274" s="100"/>
      <c r="T274" s="100"/>
      <c r="U274" s="100"/>
      <c r="V274" s="100"/>
      <c r="W274" s="100"/>
      <c r="X274" s="100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</row>
    <row r="275" spans="1:45" ht="12.75">
      <c r="A275" s="61">
        <v>45689</v>
      </c>
      <c r="B275" s="61">
        <v>46053</v>
      </c>
      <c r="C275" s="67" t="s">
        <v>13</v>
      </c>
      <c r="D275" s="8" t="s">
        <v>14</v>
      </c>
      <c r="E275" s="21" t="s">
        <v>35</v>
      </c>
      <c r="F275" s="9" t="s">
        <v>15</v>
      </c>
      <c r="G275" s="144" t="s">
        <v>859</v>
      </c>
      <c r="H275" s="79">
        <v>687612951</v>
      </c>
      <c r="I275" s="79" t="s">
        <v>860</v>
      </c>
      <c r="J275" s="78" t="s">
        <v>861</v>
      </c>
      <c r="K275" s="144" t="s">
        <v>859</v>
      </c>
      <c r="L275" s="79">
        <v>687612951</v>
      </c>
      <c r="M275" s="401" t="s">
        <v>806</v>
      </c>
      <c r="N275" s="38"/>
      <c r="O275" s="39"/>
      <c r="P275" s="40"/>
      <c r="Q275" s="39"/>
      <c r="R275" s="40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</row>
    <row r="276" spans="1:45" ht="16.5" customHeight="1">
      <c r="A276" s="61">
        <v>45689</v>
      </c>
      <c r="B276" s="61">
        <v>46053</v>
      </c>
      <c r="C276" s="62" t="s">
        <v>13</v>
      </c>
      <c r="D276" s="8" t="s">
        <v>14</v>
      </c>
      <c r="E276" s="21" t="s">
        <v>35</v>
      </c>
      <c r="F276" s="9" t="s">
        <v>15</v>
      </c>
      <c r="G276" s="62" t="s">
        <v>862</v>
      </c>
      <c r="H276" s="62">
        <v>638728172</v>
      </c>
      <c r="I276" s="64" t="s">
        <v>863</v>
      </c>
      <c r="J276" s="78" t="s">
        <v>864</v>
      </c>
      <c r="K276" s="62" t="s">
        <v>862</v>
      </c>
      <c r="L276" s="62">
        <v>610661199</v>
      </c>
      <c r="M276" s="66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</row>
    <row r="277" spans="1:45" ht="16.5" customHeight="1">
      <c r="A277" s="61">
        <v>45689</v>
      </c>
      <c r="B277" s="61">
        <v>46053</v>
      </c>
      <c r="C277" s="62" t="s">
        <v>13</v>
      </c>
      <c r="D277" s="8" t="s">
        <v>14</v>
      </c>
      <c r="E277" s="72" t="s">
        <v>15</v>
      </c>
      <c r="F277" s="9" t="s">
        <v>15</v>
      </c>
      <c r="G277" s="62" t="s">
        <v>865</v>
      </c>
      <c r="H277" s="62">
        <v>679284362</v>
      </c>
      <c r="I277" s="64" t="s">
        <v>866</v>
      </c>
      <c r="J277" s="78" t="s">
        <v>867</v>
      </c>
      <c r="K277" s="62" t="s">
        <v>865</v>
      </c>
      <c r="L277" s="62">
        <v>679284362</v>
      </c>
      <c r="M277" s="66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</row>
    <row r="278" spans="1:45" ht="12.75">
      <c r="A278" s="151">
        <v>45717</v>
      </c>
      <c r="B278" s="151">
        <v>46081</v>
      </c>
      <c r="C278" s="152" t="s">
        <v>13</v>
      </c>
      <c r="D278" s="8" t="s">
        <v>14</v>
      </c>
      <c r="E278" s="21" t="s">
        <v>35</v>
      </c>
      <c r="F278" s="9" t="s">
        <v>15</v>
      </c>
      <c r="G278" s="154" t="s">
        <v>868</v>
      </c>
      <c r="H278" s="154">
        <v>626659699</v>
      </c>
      <c r="I278" s="155" t="s">
        <v>869</v>
      </c>
      <c r="J278" s="154" t="s">
        <v>870</v>
      </c>
      <c r="K278" s="154" t="s">
        <v>871</v>
      </c>
      <c r="L278" s="154">
        <v>638202896</v>
      </c>
      <c r="M278" s="156" t="s">
        <v>872</v>
      </c>
      <c r="N278" s="157"/>
      <c r="O278" s="158"/>
      <c r="P278" s="159"/>
      <c r="Q278" s="158"/>
      <c r="R278" s="159"/>
      <c r="S278" s="160"/>
      <c r="T278" s="160"/>
      <c r="U278" s="160"/>
      <c r="V278" s="160"/>
      <c r="W278" s="160"/>
      <c r="X278" s="160"/>
      <c r="Y278" s="160"/>
      <c r="Z278" s="160"/>
      <c r="AA278" s="160"/>
      <c r="AB278" s="160"/>
      <c r="AC278" s="160"/>
      <c r="AD278" s="160"/>
      <c r="AE278" s="160"/>
      <c r="AF278" s="160"/>
      <c r="AG278" s="160"/>
      <c r="AH278" s="160"/>
      <c r="AI278" s="160"/>
      <c r="AJ278" s="160"/>
      <c r="AK278" s="160"/>
      <c r="AL278" s="160"/>
      <c r="AM278" s="160"/>
      <c r="AN278" s="160"/>
      <c r="AO278" s="160"/>
      <c r="AP278" s="160"/>
      <c r="AQ278" s="160"/>
      <c r="AR278" s="160"/>
      <c r="AS278" s="160"/>
    </row>
    <row r="279" spans="1:45" ht="12.75">
      <c r="A279" s="151">
        <v>45717</v>
      </c>
      <c r="B279" s="151">
        <v>46081</v>
      </c>
      <c r="C279" s="152" t="s">
        <v>13</v>
      </c>
      <c r="D279" s="153" t="s">
        <v>246</v>
      </c>
      <c r="E279" s="21" t="s">
        <v>35</v>
      </c>
      <c r="F279" s="9" t="s">
        <v>15</v>
      </c>
      <c r="G279" s="154" t="s">
        <v>873</v>
      </c>
      <c r="H279" s="154">
        <v>679819815</v>
      </c>
      <c r="I279" s="155" t="s">
        <v>874</v>
      </c>
      <c r="J279" s="154" t="s">
        <v>875</v>
      </c>
      <c r="K279" s="154" t="s">
        <v>873</v>
      </c>
      <c r="L279" s="154">
        <v>679819815</v>
      </c>
      <c r="M279" s="153" t="s">
        <v>876</v>
      </c>
      <c r="N279" s="157"/>
      <c r="O279" s="158"/>
      <c r="P279" s="159"/>
      <c r="Q279" s="158"/>
      <c r="R279" s="159"/>
      <c r="S279" s="160"/>
      <c r="T279" s="160"/>
      <c r="U279" s="160"/>
      <c r="V279" s="160"/>
      <c r="W279" s="160"/>
      <c r="X279" s="160"/>
      <c r="Y279" s="160"/>
      <c r="Z279" s="160"/>
      <c r="AA279" s="160"/>
      <c r="AB279" s="160"/>
      <c r="AC279" s="160"/>
      <c r="AD279" s="160"/>
      <c r="AE279" s="160"/>
      <c r="AF279" s="160"/>
      <c r="AG279" s="160"/>
      <c r="AH279" s="160"/>
      <c r="AI279" s="160"/>
      <c r="AJ279" s="160"/>
      <c r="AK279" s="160"/>
      <c r="AL279" s="160"/>
      <c r="AM279" s="160"/>
      <c r="AN279" s="160"/>
      <c r="AO279" s="160"/>
      <c r="AP279" s="160"/>
      <c r="AQ279" s="160"/>
      <c r="AR279" s="160"/>
      <c r="AS279" s="160"/>
    </row>
    <row r="280" spans="1:45" ht="12.75">
      <c r="A280" s="151">
        <v>45717</v>
      </c>
      <c r="B280" s="151">
        <v>46081</v>
      </c>
      <c r="C280" s="152" t="s">
        <v>13</v>
      </c>
      <c r="D280" s="8" t="s">
        <v>14</v>
      </c>
      <c r="E280" s="21" t="s">
        <v>35</v>
      </c>
      <c r="F280" s="9" t="s">
        <v>15</v>
      </c>
      <c r="G280" s="154" t="s">
        <v>877</v>
      </c>
      <c r="H280" s="154">
        <f>447895115380</f>
        <v>447895115380</v>
      </c>
      <c r="I280" s="155" t="s">
        <v>878</v>
      </c>
      <c r="J280" s="154" t="s">
        <v>879</v>
      </c>
      <c r="K280" s="154" t="s">
        <v>877</v>
      </c>
      <c r="L280" s="154">
        <f>447895115380</f>
        <v>447895115380</v>
      </c>
      <c r="M280" s="156"/>
      <c r="N280" s="157"/>
      <c r="O280" s="158"/>
      <c r="P280" s="159"/>
      <c r="Q280" s="158"/>
      <c r="R280" s="159"/>
      <c r="S280" s="160"/>
      <c r="T280" s="160"/>
      <c r="U280" s="160"/>
      <c r="V280" s="160"/>
      <c r="W280" s="160"/>
      <c r="X280" s="160"/>
      <c r="Y280" s="160"/>
      <c r="Z280" s="160"/>
      <c r="AA280" s="160"/>
      <c r="AB280" s="160"/>
      <c r="AC280" s="160"/>
      <c r="AD280" s="160"/>
      <c r="AE280" s="160"/>
      <c r="AF280" s="160"/>
      <c r="AG280" s="160"/>
      <c r="AH280" s="160"/>
      <c r="AI280" s="160"/>
      <c r="AJ280" s="160"/>
      <c r="AK280" s="160"/>
      <c r="AL280" s="160"/>
      <c r="AM280" s="160"/>
      <c r="AN280" s="160"/>
      <c r="AO280" s="160"/>
      <c r="AP280" s="160"/>
      <c r="AQ280" s="160"/>
      <c r="AR280" s="160"/>
      <c r="AS280" s="160"/>
    </row>
    <row r="281" spans="1:45" ht="12.75">
      <c r="A281" s="151">
        <v>45717</v>
      </c>
      <c r="B281" s="151">
        <v>46081</v>
      </c>
      <c r="C281" s="152" t="s">
        <v>13</v>
      </c>
      <c r="D281" s="8" t="s">
        <v>14</v>
      </c>
      <c r="E281" s="21" t="s">
        <v>35</v>
      </c>
      <c r="F281" s="9" t="s">
        <v>15</v>
      </c>
      <c r="G281" s="154" t="s">
        <v>880</v>
      </c>
      <c r="H281" s="154">
        <v>622431251</v>
      </c>
      <c r="I281" s="155" t="s">
        <v>881</v>
      </c>
      <c r="J281" s="154" t="s">
        <v>880</v>
      </c>
      <c r="K281" s="154" t="s">
        <v>880</v>
      </c>
      <c r="L281" s="154">
        <v>622431251</v>
      </c>
      <c r="M281" s="156"/>
      <c r="N281" s="157"/>
      <c r="O281" s="158"/>
      <c r="P281" s="159"/>
      <c r="Q281" s="158"/>
      <c r="R281" s="159"/>
      <c r="S281" s="160"/>
      <c r="T281" s="160"/>
      <c r="U281" s="160"/>
      <c r="V281" s="160"/>
      <c r="W281" s="160"/>
      <c r="X281" s="160"/>
      <c r="Y281" s="160"/>
      <c r="Z281" s="160"/>
      <c r="AA281" s="160"/>
      <c r="AB281" s="160"/>
      <c r="AC281" s="160"/>
      <c r="AD281" s="160"/>
      <c r="AE281" s="160"/>
      <c r="AF281" s="160"/>
      <c r="AG281" s="160"/>
      <c r="AH281" s="160"/>
      <c r="AI281" s="160"/>
      <c r="AJ281" s="160"/>
      <c r="AK281" s="160"/>
      <c r="AL281" s="160"/>
      <c r="AM281" s="160"/>
      <c r="AN281" s="160"/>
      <c r="AO281" s="160"/>
      <c r="AP281" s="160"/>
      <c r="AQ281" s="160"/>
      <c r="AR281" s="160"/>
      <c r="AS281" s="160"/>
    </row>
    <row r="282" spans="1:45" ht="12.75">
      <c r="A282" s="151">
        <v>45717</v>
      </c>
      <c r="B282" s="151">
        <v>46081</v>
      </c>
      <c r="C282" s="152" t="s">
        <v>13</v>
      </c>
      <c r="D282" s="8" t="s">
        <v>14</v>
      </c>
      <c r="E282" s="21" t="s">
        <v>35</v>
      </c>
      <c r="F282" s="9" t="s">
        <v>15</v>
      </c>
      <c r="G282" s="154" t="s">
        <v>882</v>
      </c>
      <c r="H282" s="154">
        <v>651352364</v>
      </c>
      <c r="I282" s="155" t="s">
        <v>883</v>
      </c>
      <c r="J282" s="154" t="s">
        <v>884</v>
      </c>
      <c r="K282" s="154" t="s">
        <v>882</v>
      </c>
      <c r="L282" s="154">
        <v>664744516</v>
      </c>
      <c r="M282" s="156"/>
      <c r="N282" s="157"/>
      <c r="O282" s="158"/>
      <c r="P282" s="159"/>
      <c r="Q282" s="158"/>
      <c r="R282" s="159"/>
      <c r="S282" s="160"/>
      <c r="T282" s="160"/>
      <c r="U282" s="160"/>
      <c r="V282" s="160"/>
      <c r="W282" s="160"/>
      <c r="X282" s="160"/>
      <c r="Y282" s="160"/>
      <c r="Z282" s="160"/>
      <c r="AA282" s="160"/>
      <c r="AB282" s="160"/>
      <c r="AC282" s="160"/>
      <c r="AD282" s="160"/>
      <c r="AE282" s="160"/>
      <c r="AF282" s="160"/>
      <c r="AG282" s="160"/>
      <c r="AH282" s="160"/>
      <c r="AI282" s="160"/>
      <c r="AJ282" s="160"/>
      <c r="AK282" s="160"/>
      <c r="AL282" s="160"/>
      <c r="AM282" s="160"/>
      <c r="AN282" s="160"/>
      <c r="AO282" s="160"/>
      <c r="AP282" s="160"/>
      <c r="AQ282" s="160"/>
      <c r="AR282" s="160"/>
      <c r="AS282" s="160"/>
    </row>
    <row r="283" spans="1:45" ht="12.75">
      <c r="A283" s="151">
        <v>45717</v>
      </c>
      <c r="B283" s="151">
        <v>46081</v>
      </c>
      <c r="C283" s="152" t="s">
        <v>13</v>
      </c>
      <c r="D283" s="8" t="s">
        <v>14</v>
      </c>
      <c r="E283" s="21" t="s">
        <v>35</v>
      </c>
      <c r="F283" s="9" t="s">
        <v>15</v>
      </c>
      <c r="G283" s="154" t="s">
        <v>885</v>
      </c>
      <c r="H283" s="154">
        <v>662211463</v>
      </c>
      <c r="I283" s="155" t="s">
        <v>886</v>
      </c>
      <c r="J283" s="154" t="s">
        <v>887</v>
      </c>
      <c r="K283" s="154" t="s">
        <v>885</v>
      </c>
      <c r="L283" s="154">
        <v>662211463</v>
      </c>
      <c r="M283" s="156"/>
      <c r="N283" s="157"/>
      <c r="O283" s="158"/>
      <c r="P283" s="159"/>
      <c r="Q283" s="158"/>
      <c r="R283" s="159"/>
      <c r="S283" s="160"/>
      <c r="T283" s="160"/>
      <c r="U283" s="160"/>
      <c r="V283" s="160"/>
      <c r="W283" s="160"/>
      <c r="X283" s="160"/>
      <c r="Y283" s="160"/>
      <c r="Z283" s="160"/>
      <c r="AA283" s="160"/>
      <c r="AB283" s="160"/>
      <c r="AC283" s="160"/>
      <c r="AD283" s="160"/>
      <c r="AE283" s="160"/>
      <c r="AF283" s="160"/>
      <c r="AG283" s="160"/>
      <c r="AH283" s="160"/>
      <c r="AI283" s="160"/>
      <c r="AJ283" s="160"/>
      <c r="AK283" s="160"/>
      <c r="AL283" s="160"/>
      <c r="AM283" s="160"/>
      <c r="AN283" s="160"/>
      <c r="AO283" s="160"/>
      <c r="AP283" s="160"/>
      <c r="AQ283" s="160"/>
      <c r="AR283" s="160"/>
      <c r="AS283" s="160"/>
    </row>
    <row r="284" spans="1:45" ht="12.75">
      <c r="A284" s="151">
        <v>45717</v>
      </c>
      <c r="B284" s="151">
        <v>46081</v>
      </c>
      <c r="C284" s="152" t="s">
        <v>13</v>
      </c>
      <c r="D284" s="8" t="s">
        <v>14</v>
      </c>
      <c r="E284" s="21" t="s">
        <v>35</v>
      </c>
      <c r="F284" s="9" t="s">
        <v>15</v>
      </c>
      <c r="G284" s="154" t="s">
        <v>888</v>
      </c>
      <c r="H284" s="154">
        <v>629080239</v>
      </c>
      <c r="I284" s="161" t="s">
        <v>889</v>
      </c>
      <c r="J284" s="154" t="s">
        <v>890</v>
      </c>
      <c r="K284" s="154" t="s">
        <v>888</v>
      </c>
      <c r="L284" s="154">
        <v>629080239</v>
      </c>
      <c r="M284" s="156"/>
      <c r="N284" s="157"/>
      <c r="O284" s="158"/>
      <c r="P284" s="159"/>
      <c r="Q284" s="158"/>
      <c r="R284" s="159"/>
      <c r="S284" s="160"/>
      <c r="T284" s="160"/>
      <c r="U284" s="160"/>
      <c r="V284" s="160"/>
      <c r="W284" s="160"/>
      <c r="X284" s="160"/>
      <c r="Y284" s="160"/>
      <c r="Z284" s="160"/>
      <c r="AA284" s="160"/>
      <c r="AB284" s="160"/>
      <c r="AC284" s="160"/>
      <c r="AD284" s="160"/>
      <c r="AE284" s="160"/>
      <c r="AF284" s="160"/>
      <c r="AG284" s="160"/>
      <c r="AH284" s="160"/>
      <c r="AI284" s="160"/>
      <c r="AJ284" s="160"/>
      <c r="AK284" s="160"/>
      <c r="AL284" s="160"/>
      <c r="AM284" s="160"/>
      <c r="AN284" s="160"/>
      <c r="AO284" s="160"/>
      <c r="AP284" s="160"/>
      <c r="AQ284" s="160"/>
      <c r="AR284" s="160"/>
      <c r="AS284" s="160"/>
    </row>
    <row r="285" spans="1:45" ht="12.75">
      <c r="A285" s="151">
        <v>45717</v>
      </c>
      <c r="B285" s="151">
        <v>46081</v>
      </c>
      <c r="C285" s="152" t="s">
        <v>13</v>
      </c>
      <c r="D285" s="8" t="s">
        <v>14</v>
      </c>
      <c r="E285" s="21" t="s">
        <v>35</v>
      </c>
      <c r="F285" s="9" t="s">
        <v>15</v>
      </c>
      <c r="G285" s="154" t="s">
        <v>891</v>
      </c>
      <c r="H285" s="154">
        <v>616645663</v>
      </c>
      <c r="I285" s="161" t="s">
        <v>892</v>
      </c>
      <c r="J285" s="154" t="s">
        <v>891</v>
      </c>
      <c r="K285" s="154" t="s">
        <v>891</v>
      </c>
      <c r="L285" s="154">
        <v>616645663</v>
      </c>
      <c r="M285" s="156"/>
      <c r="N285" s="157"/>
      <c r="O285" s="158"/>
      <c r="P285" s="159"/>
      <c r="Q285" s="158"/>
      <c r="R285" s="159"/>
      <c r="S285" s="160"/>
      <c r="T285" s="160"/>
      <c r="U285" s="160"/>
      <c r="V285" s="160"/>
      <c r="W285" s="160"/>
      <c r="X285" s="160"/>
      <c r="Y285" s="160"/>
      <c r="Z285" s="160"/>
      <c r="AA285" s="160"/>
      <c r="AB285" s="160"/>
      <c r="AC285" s="160"/>
      <c r="AD285" s="160"/>
      <c r="AE285" s="160"/>
      <c r="AF285" s="160"/>
      <c r="AG285" s="160"/>
      <c r="AH285" s="160"/>
      <c r="AI285" s="160"/>
      <c r="AJ285" s="160"/>
      <c r="AK285" s="160"/>
      <c r="AL285" s="160"/>
      <c r="AM285" s="160"/>
      <c r="AN285" s="160"/>
      <c r="AO285" s="160"/>
      <c r="AP285" s="160"/>
      <c r="AQ285" s="160"/>
      <c r="AR285" s="160"/>
      <c r="AS285" s="160"/>
    </row>
    <row r="286" spans="1:45" ht="12.75">
      <c r="A286" s="151">
        <v>45717</v>
      </c>
      <c r="B286" s="151">
        <v>46081</v>
      </c>
      <c r="C286" s="152" t="s">
        <v>13</v>
      </c>
      <c r="D286" s="8" t="s">
        <v>14</v>
      </c>
      <c r="E286" s="21" t="s">
        <v>35</v>
      </c>
      <c r="F286" s="9" t="s">
        <v>15</v>
      </c>
      <c r="G286" s="154" t="s">
        <v>893</v>
      </c>
      <c r="H286" s="154">
        <v>624455971</v>
      </c>
      <c r="I286" s="161" t="s">
        <v>894</v>
      </c>
      <c r="J286" s="154" t="s">
        <v>895</v>
      </c>
      <c r="K286" s="154" t="s">
        <v>893</v>
      </c>
      <c r="L286" s="154">
        <v>624455971</v>
      </c>
      <c r="M286" s="156"/>
      <c r="N286" s="157"/>
      <c r="O286" s="158"/>
      <c r="P286" s="159"/>
      <c r="Q286" s="158"/>
      <c r="R286" s="159"/>
      <c r="S286" s="160"/>
      <c r="T286" s="160"/>
      <c r="U286" s="160"/>
      <c r="V286" s="160"/>
      <c r="W286" s="160"/>
      <c r="X286" s="160"/>
      <c r="Y286" s="160"/>
      <c r="Z286" s="160"/>
      <c r="AA286" s="160"/>
      <c r="AB286" s="160"/>
      <c r="AC286" s="160"/>
      <c r="AD286" s="160"/>
      <c r="AE286" s="160"/>
      <c r="AF286" s="160"/>
      <c r="AG286" s="160"/>
      <c r="AH286" s="160"/>
      <c r="AI286" s="160"/>
      <c r="AJ286" s="160"/>
      <c r="AK286" s="160"/>
      <c r="AL286" s="160"/>
      <c r="AM286" s="160"/>
      <c r="AN286" s="160"/>
      <c r="AO286" s="160"/>
      <c r="AP286" s="160"/>
      <c r="AQ286" s="160"/>
      <c r="AR286" s="160"/>
      <c r="AS286" s="160"/>
    </row>
    <row r="287" spans="1:45" ht="12.75">
      <c r="A287" s="151">
        <v>45717</v>
      </c>
      <c r="B287" s="151">
        <v>46081</v>
      </c>
      <c r="C287" s="152" t="s">
        <v>13</v>
      </c>
      <c r="D287" s="8" t="s">
        <v>14</v>
      </c>
      <c r="E287" s="21" t="s">
        <v>35</v>
      </c>
      <c r="F287" s="9" t="s">
        <v>15</v>
      </c>
      <c r="G287" s="154" t="s">
        <v>896</v>
      </c>
      <c r="H287" s="154">
        <v>667763116</v>
      </c>
      <c r="I287" s="161" t="s">
        <v>897</v>
      </c>
      <c r="J287" s="154" t="s">
        <v>898</v>
      </c>
      <c r="K287" s="154" t="s">
        <v>896</v>
      </c>
      <c r="L287" s="154">
        <v>667763116</v>
      </c>
      <c r="M287" s="156"/>
      <c r="N287" s="157"/>
      <c r="O287" s="158"/>
      <c r="P287" s="159"/>
      <c r="Q287" s="158"/>
      <c r="R287" s="159"/>
      <c r="S287" s="160"/>
      <c r="T287" s="160"/>
      <c r="U287" s="160"/>
      <c r="V287" s="160"/>
      <c r="W287" s="160"/>
      <c r="X287" s="160"/>
      <c r="Y287" s="160"/>
      <c r="Z287" s="160"/>
      <c r="AA287" s="160"/>
      <c r="AB287" s="160"/>
      <c r="AC287" s="160"/>
      <c r="AD287" s="160"/>
      <c r="AE287" s="160"/>
      <c r="AF287" s="160"/>
      <c r="AG287" s="160"/>
      <c r="AH287" s="160"/>
      <c r="AI287" s="160"/>
      <c r="AJ287" s="160"/>
      <c r="AK287" s="160"/>
      <c r="AL287" s="160"/>
      <c r="AM287" s="160"/>
      <c r="AN287" s="160"/>
      <c r="AO287" s="160"/>
      <c r="AP287" s="160"/>
      <c r="AQ287" s="160"/>
      <c r="AR287" s="160"/>
      <c r="AS287" s="160"/>
    </row>
    <row r="288" spans="1:45" ht="12.75">
      <c r="A288" s="151">
        <v>45717</v>
      </c>
      <c r="B288" s="151">
        <v>46081</v>
      </c>
      <c r="C288" s="152" t="s">
        <v>13</v>
      </c>
      <c r="D288" s="8" t="s">
        <v>14</v>
      </c>
      <c r="E288" s="21" t="s">
        <v>35</v>
      </c>
      <c r="F288" s="9" t="s">
        <v>15</v>
      </c>
      <c r="G288" s="154" t="s">
        <v>899</v>
      </c>
      <c r="H288" s="154">
        <v>615198502</v>
      </c>
      <c r="I288" s="161" t="s">
        <v>900</v>
      </c>
      <c r="J288" s="154" t="s">
        <v>901</v>
      </c>
      <c r="K288" s="154" t="s">
        <v>899</v>
      </c>
      <c r="L288" s="154">
        <v>615198502</v>
      </c>
      <c r="M288" s="156"/>
      <c r="N288" s="157"/>
      <c r="O288" s="158"/>
      <c r="P288" s="159"/>
      <c r="Q288" s="158"/>
      <c r="R288" s="159"/>
      <c r="S288" s="160"/>
      <c r="T288" s="160"/>
      <c r="U288" s="160"/>
      <c r="V288" s="160"/>
      <c r="W288" s="160"/>
      <c r="X288" s="160"/>
      <c r="Y288" s="160"/>
      <c r="Z288" s="160"/>
      <c r="AA288" s="160"/>
      <c r="AB288" s="160"/>
      <c r="AC288" s="160"/>
      <c r="AD288" s="160"/>
      <c r="AE288" s="160"/>
      <c r="AF288" s="160"/>
      <c r="AG288" s="160"/>
      <c r="AH288" s="160"/>
      <c r="AI288" s="160"/>
      <c r="AJ288" s="160"/>
      <c r="AK288" s="160"/>
      <c r="AL288" s="160"/>
      <c r="AM288" s="160"/>
      <c r="AN288" s="160"/>
      <c r="AO288" s="160"/>
      <c r="AP288" s="160"/>
      <c r="AQ288" s="160"/>
      <c r="AR288" s="160"/>
      <c r="AS288" s="160"/>
    </row>
    <row r="289" spans="1:45" ht="12.75">
      <c r="A289" s="151">
        <v>45717</v>
      </c>
      <c r="B289" s="151">
        <v>46081</v>
      </c>
      <c r="C289" s="152" t="s">
        <v>13</v>
      </c>
      <c r="D289" s="8" t="s">
        <v>14</v>
      </c>
      <c r="E289" s="21" t="s">
        <v>35</v>
      </c>
      <c r="F289" s="9" t="s">
        <v>15</v>
      </c>
      <c r="G289" s="154" t="s">
        <v>902</v>
      </c>
      <c r="H289" s="154">
        <v>650270332</v>
      </c>
      <c r="I289" s="161" t="s">
        <v>903</v>
      </c>
      <c r="J289" s="154" t="s">
        <v>902</v>
      </c>
      <c r="K289" s="154" t="s">
        <v>902</v>
      </c>
      <c r="L289" s="154">
        <v>650270332</v>
      </c>
      <c r="M289" s="156"/>
      <c r="N289" s="157"/>
      <c r="O289" s="158"/>
      <c r="P289" s="159"/>
      <c r="Q289" s="158"/>
      <c r="R289" s="159"/>
      <c r="S289" s="160"/>
      <c r="T289" s="160"/>
      <c r="U289" s="160"/>
      <c r="V289" s="160"/>
      <c r="W289" s="160"/>
      <c r="X289" s="160"/>
      <c r="Y289" s="160"/>
      <c r="Z289" s="160"/>
      <c r="AA289" s="160"/>
      <c r="AB289" s="160"/>
      <c r="AC289" s="160"/>
      <c r="AD289" s="160"/>
      <c r="AE289" s="160"/>
      <c r="AF289" s="160"/>
      <c r="AG289" s="160"/>
      <c r="AH289" s="160"/>
      <c r="AI289" s="160"/>
      <c r="AJ289" s="160"/>
      <c r="AK289" s="160"/>
      <c r="AL289" s="160"/>
      <c r="AM289" s="160"/>
      <c r="AN289" s="160"/>
      <c r="AO289" s="160"/>
      <c r="AP289" s="160"/>
      <c r="AQ289" s="160"/>
      <c r="AR289" s="160"/>
      <c r="AS289" s="160"/>
    </row>
    <row r="290" spans="1:45" ht="12.75">
      <c r="A290" s="151">
        <v>45717</v>
      </c>
      <c r="B290" s="151">
        <v>46081</v>
      </c>
      <c r="C290" s="152" t="s">
        <v>13</v>
      </c>
      <c r="D290" s="8" t="s">
        <v>14</v>
      </c>
      <c r="E290" s="21" t="s">
        <v>35</v>
      </c>
      <c r="F290" s="9" t="s">
        <v>15</v>
      </c>
      <c r="G290" s="154" t="s">
        <v>904</v>
      </c>
      <c r="H290" s="154">
        <v>608287483</v>
      </c>
      <c r="I290" s="161" t="s">
        <v>905</v>
      </c>
      <c r="J290" s="154" t="s">
        <v>906</v>
      </c>
      <c r="K290" s="154" t="s">
        <v>904</v>
      </c>
      <c r="L290" s="154">
        <v>608287483</v>
      </c>
      <c r="M290" s="156"/>
      <c r="N290" s="157"/>
      <c r="O290" s="158"/>
      <c r="P290" s="159"/>
      <c r="Q290" s="158"/>
      <c r="R290" s="159"/>
      <c r="S290" s="160"/>
      <c r="T290" s="160"/>
      <c r="U290" s="160"/>
      <c r="V290" s="160"/>
      <c r="W290" s="160"/>
      <c r="X290" s="160"/>
      <c r="Y290" s="160"/>
      <c r="Z290" s="160"/>
      <c r="AA290" s="160"/>
      <c r="AB290" s="160"/>
      <c r="AC290" s="160"/>
      <c r="AD290" s="160"/>
      <c r="AE290" s="160"/>
      <c r="AF290" s="160"/>
      <c r="AG290" s="160"/>
      <c r="AH290" s="160"/>
      <c r="AI290" s="160"/>
      <c r="AJ290" s="160"/>
      <c r="AK290" s="160"/>
      <c r="AL290" s="160"/>
      <c r="AM290" s="160"/>
      <c r="AN290" s="160"/>
      <c r="AO290" s="160"/>
      <c r="AP290" s="160"/>
      <c r="AQ290" s="160"/>
      <c r="AR290" s="160"/>
      <c r="AS290" s="160"/>
    </row>
    <row r="291" spans="1:45" ht="12.75">
      <c r="A291" s="151">
        <v>45717</v>
      </c>
      <c r="B291" s="151">
        <v>46081</v>
      </c>
      <c r="C291" s="152" t="s">
        <v>13</v>
      </c>
      <c r="D291" s="8" t="s">
        <v>14</v>
      </c>
      <c r="E291" s="21" t="s">
        <v>35</v>
      </c>
      <c r="F291" s="9" t="s">
        <v>15</v>
      </c>
      <c r="G291" s="154" t="s">
        <v>907</v>
      </c>
      <c r="H291" s="154">
        <v>648695343</v>
      </c>
      <c r="I291" s="161" t="s">
        <v>908</v>
      </c>
      <c r="J291" s="154" t="s">
        <v>909</v>
      </c>
      <c r="K291" s="154" t="s">
        <v>907</v>
      </c>
      <c r="L291" s="154">
        <v>648695343</v>
      </c>
      <c r="M291" s="156"/>
      <c r="N291" s="157"/>
      <c r="O291" s="158"/>
      <c r="P291" s="159"/>
      <c r="Q291" s="158"/>
      <c r="R291" s="159"/>
      <c r="S291" s="160"/>
      <c r="T291" s="160"/>
      <c r="U291" s="160"/>
      <c r="V291" s="160"/>
      <c r="W291" s="160"/>
      <c r="X291" s="160"/>
      <c r="Y291" s="160"/>
      <c r="Z291" s="160"/>
      <c r="AA291" s="160"/>
      <c r="AB291" s="160"/>
      <c r="AC291" s="160"/>
      <c r="AD291" s="160"/>
      <c r="AE291" s="160"/>
      <c r="AF291" s="160"/>
      <c r="AG291" s="160"/>
      <c r="AH291" s="160"/>
      <c r="AI291" s="160"/>
      <c r="AJ291" s="160"/>
      <c r="AK291" s="160"/>
      <c r="AL291" s="160"/>
      <c r="AM291" s="160"/>
      <c r="AN291" s="160"/>
      <c r="AO291" s="160"/>
      <c r="AP291" s="160"/>
      <c r="AQ291" s="160"/>
      <c r="AR291" s="160"/>
      <c r="AS291" s="160"/>
    </row>
    <row r="292" spans="1:45" ht="12.75">
      <c r="A292" s="151">
        <v>45717</v>
      </c>
      <c r="B292" s="151">
        <v>46081</v>
      </c>
      <c r="C292" s="152" t="s">
        <v>424</v>
      </c>
      <c r="D292" s="8" t="s">
        <v>14</v>
      </c>
      <c r="E292" s="21" t="s">
        <v>35</v>
      </c>
      <c r="F292" s="9" t="s">
        <v>15</v>
      </c>
      <c r="G292" s="154" t="s">
        <v>910</v>
      </c>
      <c r="H292" s="154">
        <v>654401359</v>
      </c>
      <c r="I292" s="161" t="s">
        <v>911</v>
      </c>
      <c r="J292" s="154" t="s">
        <v>912</v>
      </c>
      <c r="K292" s="154" t="s">
        <v>910</v>
      </c>
      <c r="L292" s="154">
        <v>654401359</v>
      </c>
      <c r="M292" s="156"/>
      <c r="N292" s="157"/>
      <c r="O292" s="158"/>
      <c r="P292" s="159"/>
      <c r="Q292" s="158"/>
      <c r="R292" s="159"/>
      <c r="S292" s="160"/>
      <c r="T292" s="160"/>
      <c r="U292" s="160"/>
      <c r="V292" s="160"/>
      <c r="W292" s="160"/>
      <c r="X292" s="160"/>
      <c r="Y292" s="160"/>
      <c r="Z292" s="160"/>
      <c r="AA292" s="160"/>
      <c r="AB292" s="160"/>
      <c r="AC292" s="160"/>
      <c r="AD292" s="160"/>
      <c r="AE292" s="160"/>
      <c r="AF292" s="160"/>
      <c r="AG292" s="160"/>
      <c r="AH292" s="160"/>
      <c r="AI292" s="160"/>
      <c r="AJ292" s="160"/>
      <c r="AK292" s="160"/>
      <c r="AL292" s="160"/>
      <c r="AM292" s="160"/>
      <c r="AN292" s="160"/>
      <c r="AO292" s="160"/>
      <c r="AP292" s="160"/>
      <c r="AQ292" s="160"/>
      <c r="AR292" s="160"/>
      <c r="AS292" s="160"/>
    </row>
    <row r="293" spans="1:45" ht="12.75">
      <c r="A293" s="151">
        <v>45717</v>
      </c>
      <c r="B293" s="151">
        <v>46081</v>
      </c>
      <c r="C293" s="152" t="s">
        <v>13</v>
      </c>
      <c r="D293" s="153" t="s">
        <v>246</v>
      </c>
      <c r="E293" s="21" t="s">
        <v>35</v>
      </c>
      <c r="F293" s="9" t="s">
        <v>15</v>
      </c>
      <c r="G293" s="154" t="s">
        <v>913</v>
      </c>
      <c r="H293" s="154">
        <v>645810560</v>
      </c>
      <c r="I293" s="161" t="s">
        <v>914</v>
      </c>
      <c r="J293" s="154" t="s">
        <v>915</v>
      </c>
      <c r="K293" s="154" t="s">
        <v>913</v>
      </c>
      <c r="L293" s="154">
        <v>645810560</v>
      </c>
      <c r="M293" s="153" t="s">
        <v>916</v>
      </c>
      <c r="N293" s="157"/>
      <c r="O293" s="158"/>
      <c r="P293" s="159"/>
      <c r="Q293" s="158"/>
      <c r="R293" s="159"/>
      <c r="S293" s="160"/>
      <c r="T293" s="160"/>
      <c r="U293" s="160"/>
      <c r="V293" s="160"/>
      <c r="W293" s="160"/>
      <c r="X293" s="160"/>
      <c r="Y293" s="160"/>
      <c r="Z293" s="160"/>
      <c r="AA293" s="160"/>
      <c r="AB293" s="160"/>
      <c r="AC293" s="160"/>
      <c r="AD293" s="160"/>
      <c r="AE293" s="160"/>
      <c r="AF293" s="160"/>
      <c r="AG293" s="160"/>
      <c r="AH293" s="160"/>
      <c r="AI293" s="160"/>
      <c r="AJ293" s="160"/>
      <c r="AK293" s="160"/>
      <c r="AL293" s="160"/>
      <c r="AM293" s="160"/>
      <c r="AN293" s="160"/>
      <c r="AO293" s="160"/>
      <c r="AP293" s="160"/>
      <c r="AQ293" s="160"/>
      <c r="AR293" s="160"/>
      <c r="AS293" s="160"/>
    </row>
    <row r="294" spans="1:45" ht="12.75">
      <c r="A294" s="151">
        <v>45717</v>
      </c>
      <c r="B294" s="151">
        <v>46081</v>
      </c>
      <c r="C294" s="152" t="s">
        <v>13</v>
      </c>
      <c r="D294" s="8" t="s">
        <v>14</v>
      </c>
      <c r="E294" s="21" t="s">
        <v>35</v>
      </c>
      <c r="F294" s="9" t="s">
        <v>15</v>
      </c>
      <c r="G294" s="154" t="s">
        <v>917</v>
      </c>
      <c r="H294" s="154"/>
      <c r="I294" s="161" t="s">
        <v>918</v>
      </c>
      <c r="J294" s="154" t="s">
        <v>919</v>
      </c>
      <c r="K294" s="154" t="s">
        <v>917</v>
      </c>
      <c r="L294" s="154">
        <v>620536207</v>
      </c>
      <c r="M294" s="156"/>
      <c r="N294" s="157"/>
      <c r="O294" s="158"/>
      <c r="P294" s="159"/>
      <c r="Q294" s="158"/>
      <c r="R294" s="159"/>
      <c r="S294" s="160"/>
      <c r="T294" s="160"/>
      <c r="U294" s="160"/>
      <c r="V294" s="160"/>
      <c r="W294" s="160"/>
      <c r="X294" s="160"/>
      <c r="Y294" s="160"/>
      <c r="Z294" s="160"/>
      <c r="AA294" s="160"/>
      <c r="AB294" s="160"/>
      <c r="AC294" s="160"/>
      <c r="AD294" s="160"/>
      <c r="AE294" s="160"/>
      <c r="AF294" s="160"/>
      <c r="AG294" s="160"/>
      <c r="AH294" s="160"/>
      <c r="AI294" s="160"/>
      <c r="AJ294" s="160"/>
      <c r="AK294" s="160"/>
      <c r="AL294" s="160"/>
      <c r="AM294" s="160"/>
      <c r="AN294" s="160"/>
      <c r="AO294" s="160"/>
      <c r="AP294" s="160"/>
      <c r="AQ294" s="160"/>
      <c r="AR294" s="160"/>
      <c r="AS294" s="160"/>
    </row>
    <row r="295" spans="1:45" ht="12.75">
      <c r="A295" s="151">
        <v>45717</v>
      </c>
      <c r="B295" s="151">
        <v>46081</v>
      </c>
      <c r="C295" s="152" t="s">
        <v>13</v>
      </c>
      <c r="D295" s="8" t="s">
        <v>14</v>
      </c>
      <c r="E295" s="21" t="s">
        <v>35</v>
      </c>
      <c r="F295" s="9" t="s">
        <v>15</v>
      </c>
      <c r="G295" s="154" t="s">
        <v>920</v>
      </c>
      <c r="H295" s="154">
        <v>680858485</v>
      </c>
      <c r="I295" s="161" t="s">
        <v>921</v>
      </c>
      <c r="J295" s="154" t="s">
        <v>922</v>
      </c>
      <c r="K295" s="154" t="s">
        <v>920</v>
      </c>
      <c r="L295" s="154">
        <v>680858485</v>
      </c>
      <c r="M295" s="156"/>
      <c r="N295" s="157"/>
      <c r="O295" s="158"/>
      <c r="P295" s="159"/>
      <c r="Q295" s="158"/>
      <c r="R295" s="159"/>
      <c r="S295" s="160"/>
      <c r="T295" s="160"/>
      <c r="U295" s="160"/>
      <c r="V295" s="160"/>
      <c r="W295" s="160"/>
      <c r="X295" s="160"/>
      <c r="Y295" s="160"/>
      <c r="Z295" s="160"/>
      <c r="AA295" s="160"/>
      <c r="AB295" s="160"/>
      <c r="AC295" s="160"/>
      <c r="AD295" s="160"/>
      <c r="AE295" s="160"/>
      <c r="AF295" s="160"/>
      <c r="AG295" s="160"/>
      <c r="AH295" s="160"/>
      <c r="AI295" s="160"/>
      <c r="AJ295" s="160"/>
      <c r="AK295" s="160"/>
      <c r="AL295" s="160"/>
      <c r="AM295" s="160"/>
      <c r="AN295" s="160"/>
      <c r="AO295" s="160"/>
      <c r="AP295" s="160"/>
      <c r="AQ295" s="160"/>
      <c r="AR295" s="160"/>
      <c r="AS295" s="160"/>
    </row>
    <row r="296" spans="1:45" ht="14.25" customHeight="1">
      <c r="A296" s="151">
        <v>45717</v>
      </c>
      <c r="B296" s="151">
        <v>46081</v>
      </c>
      <c r="C296" s="152" t="s">
        <v>13</v>
      </c>
      <c r="D296" s="8" t="s">
        <v>14</v>
      </c>
      <c r="E296" s="21" t="s">
        <v>35</v>
      </c>
      <c r="F296" s="9" t="s">
        <v>15</v>
      </c>
      <c r="G296" s="154" t="s">
        <v>923</v>
      </c>
      <c r="H296" s="154">
        <v>659935393</v>
      </c>
      <c r="I296" s="161" t="s">
        <v>924</v>
      </c>
      <c r="J296" s="154" t="s">
        <v>925</v>
      </c>
      <c r="K296" s="154" t="s">
        <v>923</v>
      </c>
      <c r="L296" s="154">
        <v>659935393</v>
      </c>
      <c r="M296" s="156"/>
      <c r="N296" s="157"/>
      <c r="O296" s="158"/>
      <c r="P296" s="159"/>
      <c r="Q296" s="158"/>
      <c r="R296" s="159"/>
      <c r="S296" s="160"/>
      <c r="T296" s="160"/>
      <c r="U296" s="160"/>
      <c r="V296" s="160"/>
      <c r="W296" s="160"/>
      <c r="X296" s="160"/>
      <c r="Y296" s="160"/>
      <c r="Z296" s="160"/>
      <c r="AA296" s="160"/>
      <c r="AB296" s="160"/>
      <c r="AC296" s="160"/>
      <c r="AD296" s="160"/>
      <c r="AE296" s="160"/>
      <c r="AF296" s="160"/>
      <c r="AG296" s="160"/>
      <c r="AH296" s="160"/>
      <c r="AI296" s="160"/>
      <c r="AJ296" s="160"/>
      <c r="AK296" s="160"/>
      <c r="AL296" s="160"/>
      <c r="AM296" s="160"/>
      <c r="AN296" s="160"/>
      <c r="AO296" s="160"/>
      <c r="AP296" s="160"/>
      <c r="AQ296" s="160"/>
      <c r="AR296" s="160"/>
      <c r="AS296" s="160"/>
    </row>
    <row r="297" spans="1:45" ht="14.25" customHeight="1">
      <c r="A297" s="151">
        <v>45717</v>
      </c>
      <c r="B297" s="151">
        <v>46081</v>
      </c>
      <c r="C297" s="152" t="s">
        <v>13</v>
      </c>
      <c r="D297" s="8" t="s">
        <v>14</v>
      </c>
      <c r="E297" s="21" t="s">
        <v>35</v>
      </c>
      <c r="F297" s="9" t="s">
        <v>15</v>
      </c>
      <c r="G297" s="154" t="s">
        <v>926</v>
      </c>
      <c r="H297" s="154">
        <v>619006977</v>
      </c>
      <c r="I297" s="161" t="s">
        <v>927</v>
      </c>
      <c r="J297" s="154" t="s">
        <v>928</v>
      </c>
      <c r="K297" s="154" t="s">
        <v>926</v>
      </c>
      <c r="L297" s="154">
        <v>619006977</v>
      </c>
      <c r="M297" s="156"/>
      <c r="N297" s="157"/>
      <c r="O297" s="158"/>
      <c r="P297" s="159"/>
      <c r="Q297" s="158"/>
      <c r="R297" s="159"/>
      <c r="S297" s="160"/>
      <c r="T297" s="160"/>
      <c r="U297" s="160"/>
      <c r="V297" s="160"/>
      <c r="W297" s="160"/>
      <c r="X297" s="160"/>
      <c r="Y297" s="160"/>
      <c r="Z297" s="160"/>
      <c r="AA297" s="160"/>
      <c r="AB297" s="160"/>
      <c r="AC297" s="160"/>
      <c r="AD297" s="160"/>
      <c r="AE297" s="160"/>
      <c r="AF297" s="160"/>
      <c r="AG297" s="160"/>
      <c r="AH297" s="160"/>
      <c r="AI297" s="160"/>
      <c r="AJ297" s="160"/>
      <c r="AK297" s="160"/>
      <c r="AL297" s="160"/>
      <c r="AM297" s="160"/>
      <c r="AN297" s="160"/>
      <c r="AO297" s="160"/>
      <c r="AP297" s="160"/>
      <c r="AQ297" s="160"/>
      <c r="AR297" s="160"/>
      <c r="AS297" s="160"/>
    </row>
    <row r="298" spans="1:45" ht="14.25" customHeight="1">
      <c r="A298" s="151">
        <v>45717</v>
      </c>
      <c r="B298" s="151">
        <v>46081</v>
      </c>
      <c r="C298" s="152" t="s">
        <v>13</v>
      </c>
      <c r="D298" s="8" t="s">
        <v>14</v>
      </c>
      <c r="E298" s="21" t="s">
        <v>35</v>
      </c>
      <c r="F298" s="9" t="s">
        <v>15</v>
      </c>
      <c r="G298" s="154" t="s">
        <v>929</v>
      </c>
      <c r="H298" s="154">
        <v>686767491</v>
      </c>
      <c r="I298" s="161" t="s">
        <v>930</v>
      </c>
      <c r="J298" s="154" t="s">
        <v>931</v>
      </c>
      <c r="K298" s="154" t="s">
        <v>929</v>
      </c>
      <c r="L298" s="154">
        <v>686767491</v>
      </c>
      <c r="M298" s="156"/>
      <c r="N298" s="157"/>
      <c r="O298" s="158"/>
      <c r="P298" s="159"/>
      <c r="Q298" s="158"/>
      <c r="R298" s="159"/>
      <c r="S298" s="160"/>
      <c r="T298" s="160"/>
      <c r="U298" s="160"/>
      <c r="V298" s="160"/>
      <c r="W298" s="160"/>
      <c r="X298" s="160"/>
      <c r="Y298" s="160"/>
      <c r="Z298" s="160"/>
      <c r="AA298" s="160"/>
      <c r="AB298" s="160"/>
      <c r="AC298" s="160"/>
      <c r="AD298" s="160"/>
      <c r="AE298" s="160"/>
      <c r="AF298" s="160"/>
      <c r="AG298" s="160"/>
      <c r="AH298" s="160"/>
      <c r="AI298" s="160"/>
      <c r="AJ298" s="160"/>
      <c r="AK298" s="160"/>
      <c r="AL298" s="160"/>
      <c r="AM298" s="160"/>
      <c r="AN298" s="160"/>
      <c r="AO298" s="160"/>
      <c r="AP298" s="160"/>
      <c r="AQ298" s="160"/>
      <c r="AR298" s="160"/>
      <c r="AS298" s="160"/>
    </row>
    <row r="299" spans="1:45" ht="13.5" customHeight="1">
      <c r="A299" s="151">
        <v>45717</v>
      </c>
      <c r="B299" s="151">
        <v>46081</v>
      </c>
      <c r="C299" s="152" t="s">
        <v>13</v>
      </c>
      <c r="D299" s="8" t="s">
        <v>14</v>
      </c>
      <c r="E299" s="21" t="s">
        <v>35</v>
      </c>
      <c r="F299" s="9" t="s">
        <v>15</v>
      </c>
      <c r="G299" s="154" t="s">
        <v>932</v>
      </c>
      <c r="H299" s="154">
        <v>610248204</v>
      </c>
      <c r="I299" s="161" t="s">
        <v>933</v>
      </c>
      <c r="J299" s="154" t="s">
        <v>934</v>
      </c>
      <c r="K299" s="154" t="s">
        <v>932</v>
      </c>
      <c r="L299" s="154">
        <v>610248204</v>
      </c>
      <c r="M299" s="156"/>
      <c r="N299" s="157"/>
      <c r="O299" s="158"/>
      <c r="P299" s="159"/>
      <c r="Q299" s="158"/>
      <c r="R299" s="159"/>
      <c r="S299" s="160"/>
      <c r="T299" s="160"/>
      <c r="U299" s="160"/>
      <c r="V299" s="160"/>
      <c r="W299" s="160"/>
      <c r="X299" s="160"/>
      <c r="Y299" s="160"/>
      <c r="Z299" s="160"/>
      <c r="AA299" s="160"/>
      <c r="AB299" s="160"/>
      <c r="AC299" s="160"/>
      <c r="AD299" s="160"/>
      <c r="AE299" s="160"/>
      <c r="AF299" s="160"/>
      <c r="AG299" s="160"/>
      <c r="AH299" s="160"/>
      <c r="AI299" s="160"/>
      <c r="AJ299" s="160"/>
      <c r="AK299" s="160"/>
      <c r="AL299" s="160"/>
      <c r="AM299" s="160"/>
      <c r="AN299" s="160"/>
      <c r="AO299" s="160"/>
      <c r="AP299" s="160"/>
      <c r="AQ299" s="160"/>
      <c r="AR299" s="160"/>
      <c r="AS299" s="160"/>
    </row>
    <row r="300" spans="1:45" ht="13.5" customHeight="1">
      <c r="A300" s="151">
        <v>45717</v>
      </c>
      <c r="B300" s="151">
        <v>46081</v>
      </c>
      <c r="C300" s="152" t="s">
        <v>13</v>
      </c>
      <c r="D300" s="8" t="s">
        <v>14</v>
      </c>
      <c r="E300" s="21" t="s">
        <v>35</v>
      </c>
      <c r="F300" s="9" t="s">
        <v>15</v>
      </c>
      <c r="G300" s="154" t="s">
        <v>935</v>
      </c>
      <c r="H300" s="154">
        <v>629937833</v>
      </c>
      <c r="I300" s="161" t="s">
        <v>936</v>
      </c>
      <c r="J300" s="154" t="s">
        <v>937</v>
      </c>
      <c r="K300" s="154" t="s">
        <v>938</v>
      </c>
      <c r="L300" s="154">
        <v>629937833</v>
      </c>
      <c r="M300" s="156"/>
      <c r="N300" s="157"/>
      <c r="O300" s="158"/>
      <c r="P300" s="159"/>
      <c r="Q300" s="158"/>
      <c r="R300" s="159"/>
      <c r="S300" s="160"/>
      <c r="T300" s="160"/>
      <c r="U300" s="160"/>
      <c r="V300" s="160"/>
      <c r="W300" s="160"/>
      <c r="X300" s="160"/>
      <c r="Y300" s="160"/>
      <c r="Z300" s="160"/>
      <c r="AA300" s="160"/>
      <c r="AB300" s="160"/>
      <c r="AC300" s="160"/>
      <c r="AD300" s="160"/>
      <c r="AE300" s="160"/>
      <c r="AF300" s="160"/>
      <c r="AG300" s="160"/>
      <c r="AH300" s="160"/>
      <c r="AI300" s="160"/>
      <c r="AJ300" s="160"/>
      <c r="AK300" s="160"/>
      <c r="AL300" s="160"/>
      <c r="AM300" s="160"/>
      <c r="AN300" s="160"/>
      <c r="AO300" s="160"/>
      <c r="AP300" s="160"/>
      <c r="AQ300" s="160"/>
      <c r="AR300" s="160"/>
      <c r="AS300" s="160"/>
    </row>
    <row r="301" spans="1:45" ht="13.5" customHeight="1">
      <c r="A301" s="151">
        <v>45717</v>
      </c>
      <c r="B301" s="151">
        <v>46081</v>
      </c>
      <c r="C301" s="152" t="s">
        <v>13</v>
      </c>
      <c r="D301" s="8" t="s">
        <v>14</v>
      </c>
      <c r="E301" s="21" t="s">
        <v>35</v>
      </c>
      <c r="F301" s="9" t="s">
        <v>15</v>
      </c>
      <c r="G301" s="154" t="s">
        <v>939</v>
      </c>
      <c r="H301" s="154">
        <v>676136298</v>
      </c>
      <c r="I301" s="161" t="s">
        <v>940</v>
      </c>
      <c r="J301" s="154" t="s">
        <v>941</v>
      </c>
      <c r="K301" s="154" t="s">
        <v>942</v>
      </c>
      <c r="L301" s="154">
        <v>619700174</v>
      </c>
      <c r="M301" s="156"/>
      <c r="N301" s="157"/>
      <c r="O301" s="158"/>
      <c r="P301" s="159"/>
      <c r="Q301" s="158"/>
      <c r="R301" s="159"/>
      <c r="S301" s="160"/>
      <c r="T301" s="160"/>
      <c r="U301" s="160"/>
      <c r="V301" s="160"/>
      <c r="W301" s="160"/>
      <c r="X301" s="160"/>
      <c r="Y301" s="160"/>
      <c r="Z301" s="160"/>
      <c r="AA301" s="160"/>
      <c r="AB301" s="160"/>
      <c r="AC301" s="160"/>
      <c r="AD301" s="160"/>
      <c r="AE301" s="160"/>
      <c r="AF301" s="160"/>
      <c r="AG301" s="160"/>
      <c r="AH301" s="160"/>
      <c r="AI301" s="160"/>
      <c r="AJ301" s="160"/>
      <c r="AK301" s="160"/>
      <c r="AL301" s="160"/>
      <c r="AM301" s="160"/>
      <c r="AN301" s="160"/>
      <c r="AO301" s="160"/>
      <c r="AP301" s="160"/>
      <c r="AQ301" s="160"/>
      <c r="AR301" s="160"/>
      <c r="AS301" s="160"/>
    </row>
    <row r="302" spans="1:45" ht="12.75">
      <c r="A302" s="162">
        <v>45748</v>
      </c>
      <c r="B302" s="162">
        <v>46112</v>
      </c>
      <c r="C302" s="163" t="s">
        <v>13</v>
      </c>
      <c r="D302" s="8" t="s">
        <v>14</v>
      </c>
      <c r="E302" s="21" t="s">
        <v>35</v>
      </c>
      <c r="F302" s="9" t="s">
        <v>15</v>
      </c>
      <c r="G302" s="166" t="s">
        <v>943</v>
      </c>
      <c r="H302" s="166">
        <v>661602689</v>
      </c>
      <c r="I302" s="167" t="s">
        <v>944</v>
      </c>
      <c r="J302" s="166" t="s">
        <v>945</v>
      </c>
      <c r="K302" s="166" t="s">
        <v>943</v>
      </c>
      <c r="L302" s="166">
        <v>661602689</v>
      </c>
      <c r="M302" s="168"/>
      <c r="N302" s="169"/>
      <c r="O302" s="170"/>
      <c r="P302" s="171"/>
      <c r="Q302" s="170"/>
      <c r="R302" s="171"/>
      <c r="S302" s="172"/>
      <c r="T302" s="172"/>
      <c r="U302" s="172"/>
      <c r="V302" s="172"/>
      <c r="W302" s="172"/>
      <c r="X302" s="172"/>
      <c r="Y302" s="172"/>
      <c r="Z302" s="172"/>
      <c r="AA302" s="172"/>
      <c r="AB302" s="172"/>
      <c r="AC302" s="172"/>
      <c r="AD302" s="172"/>
      <c r="AE302" s="172"/>
      <c r="AF302" s="172"/>
      <c r="AG302" s="172"/>
      <c r="AH302" s="172"/>
      <c r="AI302" s="172"/>
      <c r="AJ302" s="172"/>
      <c r="AK302" s="172"/>
      <c r="AL302" s="172"/>
      <c r="AM302" s="172"/>
      <c r="AN302" s="172"/>
      <c r="AO302" s="172"/>
      <c r="AP302" s="172"/>
      <c r="AQ302" s="172"/>
      <c r="AR302" s="172"/>
      <c r="AS302" s="172"/>
    </row>
    <row r="303" spans="1:45" ht="12.75">
      <c r="A303" s="162">
        <v>45748</v>
      </c>
      <c r="B303" s="162">
        <v>46112</v>
      </c>
      <c r="C303" s="163" t="s">
        <v>13</v>
      </c>
      <c r="D303" s="8" t="s">
        <v>14</v>
      </c>
      <c r="E303" s="21" t="s">
        <v>35</v>
      </c>
      <c r="F303" s="9" t="s">
        <v>15</v>
      </c>
      <c r="G303" s="166" t="s">
        <v>943</v>
      </c>
      <c r="H303" s="166">
        <v>661602689</v>
      </c>
      <c r="I303" s="167" t="s">
        <v>944</v>
      </c>
      <c r="J303" s="166" t="s">
        <v>946</v>
      </c>
      <c r="K303" s="166" t="s">
        <v>943</v>
      </c>
      <c r="L303" s="166">
        <v>661602689</v>
      </c>
      <c r="M303" s="165"/>
      <c r="N303" s="166"/>
      <c r="O303" s="166"/>
      <c r="P303" s="167"/>
      <c r="Q303" s="162"/>
      <c r="R303" s="162"/>
      <c r="S303" s="163"/>
      <c r="T303" s="165"/>
      <c r="U303" s="166"/>
      <c r="V303" s="166"/>
      <c r="W303" s="167"/>
      <c r="X303" s="162"/>
      <c r="Y303" s="162"/>
      <c r="Z303" s="163"/>
      <c r="AA303" s="165"/>
      <c r="AB303" s="166"/>
      <c r="AC303" s="166"/>
      <c r="AD303" s="167"/>
      <c r="AE303" s="162"/>
      <c r="AF303" s="162"/>
      <c r="AG303" s="163"/>
      <c r="AH303" s="165"/>
      <c r="AI303" s="166"/>
      <c r="AJ303" s="166"/>
      <c r="AK303" s="167"/>
      <c r="AL303" s="162"/>
      <c r="AM303" s="162"/>
      <c r="AN303" s="163"/>
      <c r="AO303" s="165"/>
      <c r="AP303" s="166"/>
      <c r="AQ303" s="166"/>
      <c r="AR303" s="167"/>
      <c r="AS303" s="172"/>
    </row>
    <row r="304" spans="1:45" ht="12.75">
      <c r="A304" s="162">
        <v>45748</v>
      </c>
      <c r="B304" s="162">
        <v>46112</v>
      </c>
      <c r="C304" s="163" t="s">
        <v>13</v>
      </c>
      <c r="D304" s="8" t="s">
        <v>14</v>
      </c>
      <c r="E304" s="21" t="s">
        <v>35</v>
      </c>
      <c r="F304" s="9" t="s">
        <v>15</v>
      </c>
      <c r="G304" s="166" t="s">
        <v>947</v>
      </c>
      <c r="H304" s="166">
        <v>696646120</v>
      </c>
      <c r="I304" s="167" t="s">
        <v>948</v>
      </c>
      <c r="J304" s="166" t="s">
        <v>949</v>
      </c>
      <c r="K304" s="166" t="s">
        <v>947</v>
      </c>
      <c r="L304" s="166">
        <v>696646120</v>
      </c>
      <c r="M304" s="165" t="s">
        <v>950</v>
      </c>
      <c r="N304" s="166"/>
      <c r="O304" s="166"/>
      <c r="P304" s="167"/>
      <c r="Q304" s="162"/>
      <c r="R304" s="162"/>
      <c r="S304" s="163"/>
      <c r="T304" s="165"/>
      <c r="U304" s="166"/>
      <c r="V304" s="166"/>
      <c r="W304" s="167"/>
      <c r="X304" s="162"/>
      <c r="Y304" s="162"/>
      <c r="Z304" s="163"/>
      <c r="AA304" s="165"/>
      <c r="AB304" s="166"/>
      <c r="AC304" s="166"/>
      <c r="AD304" s="167"/>
      <c r="AE304" s="162"/>
      <c r="AF304" s="162"/>
      <c r="AG304" s="163"/>
      <c r="AH304" s="165"/>
      <c r="AI304" s="166"/>
      <c r="AJ304" s="166"/>
      <c r="AK304" s="167"/>
      <c r="AL304" s="162"/>
      <c r="AM304" s="162"/>
      <c r="AN304" s="163"/>
      <c r="AO304" s="165"/>
      <c r="AP304" s="166"/>
      <c r="AQ304" s="166"/>
      <c r="AR304" s="167"/>
      <c r="AS304" s="172"/>
    </row>
    <row r="305" spans="1:45" ht="12.75">
      <c r="A305" s="162">
        <v>45748</v>
      </c>
      <c r="B305" s="162">
        <v>46112</v>
      </c>
      <c r="C305" s="163" t="s">
        <v>13</v>
      </c>
      <c r="D305" s="8" t="s">
        <v>14</v>
      </c>
      <c r="E305" s="21" t="s">
        <v>35</v>
      </c>
      <c r="F305" s="9" t="s">
        <v>15</v>
      </c>
      <c r="G305" s="166" t="s">
        <v>951</v>
      </c>
      <c r="H305" s="166">
        <v>662405682</v>
      </c>
      <c r="I305" s="167" t="s">
        <v>952</v>
      </c>
      <c r="J305" s="166" t="s">
        <v>953</v>
      </c>
      <c r="K305" s="166" t="s">
        <v>951</v>
      </c>
      <c r="L305" s="166" t="s">
        <v>954</v>
      </c>
      <c r="M305" s="165" t="s">
        <v>955</v>
      </c>
      <c r="N305" s="166"/>
      <c r="O305" s="166"/>
      <c r="P305" s="167"/>
      <c r="Q305" s="162"/>
      <c r="R305" s="162"/>
      <c r="S305" s="163"/>
      <c r="T305" s="165"/>
      <c r="U305" s="166"/>
      <c r="V305" s="166"/>
      <c r="W305" s="167"/>
      <c r="X305" s="162"/>
      <c r="Y305" s="162"/>
      <c r="Z305" s="163"/>
      <c r="AA305" s="165"/>
      <c r="AB305" s="166"/>
      <c r="AC305" s="166"/>
      <c r="AD305" s="167"/>
      <c r="AE305" s="162"/>
      <c r="AF305" s="162"/>
      <c r="AG305" s="163"/>
      <c r="AH305" s="165"/>
      <c r="AI305" s="166"/>
      <c r="AJ305" s="166"/>
      <c r="AK305" s="167"/>
      <c r="AL305" s="162"/>
      <c r="AM305" s="162"/>
      <c r="AN305" s="163"/>
      <c r="AO305" s="165"/>
      <c r="AP305" s="166"/>
      <c r="AQ305" s="166"/>
      <c r="AR305" s="167"/>
      <c r="AS305" s="172"/>
    </row>
    <row r="306" spans="1:45" ht="12.75">
      <c r="A306" s="162">
        <v>45748</v>
      </c>
      <c r="B306" s="162">
        <v>46112</v>
      </c>
      <c r="C306" s="163" t="s">
        <v>13</v>
      </c>
      <c r="D306" s="8" t="s">
        <v>14</v>
      </c>
      <c r="E306" s="21" t="s">
        <v>35</v>
      </c>
      <c r="F306" s="9" t="s">
        <v>15</v>
      </c>
      <c r="G306" s="166" t="s">
        <v>956</v>
      </c>
      <c r="H306" s="166">
        <v>606935510</v>
      </c>
      <c r="I306" s="167" t="s">
        <v>957</v>
      </c>
      <c r="J306" s="166" t="s">
        <v>958</v>
      </c>
      <c r="K306" s="166" t="s">
        <v>959</v>
      </c>
      <c r="L306" s="166">
        <v>606935510</v>
      </c>
      <c r="M306" s="165"/>
      <c r="N306" s="166"/>
      <c r="O306" s="166"/>
      <c r="P306" s="167"/>
      <c r="Q306" s="162"/>
      <c r="R306" s="162"/>
      <c r="S306" s="163"/>
      <c r="T306" s="165"/>
      <c r="U306" s="166"/>
      <c r="V306" s="166"/>
      <c r="W306" s="167"/>
      <c r="X306" s="162"/>
      <c r="Y306" s="162"/>
      <c r="Z306" s="163"/>
      <c r="AA306" s="165"/>
      <c r="AB306" s="166"/>
      <c r="AC306" s="166"/>
      <c r="AD306" s="167"/>
      <c r="AE306" s="162"/>
      <c r="AF306" s="162"/>
      <c r="AG306" s="163"/>
      <c r="AH306" s="165"/>
      <c r="AI306" s="166"/>
      <c r="AJ306" s="166"/>
      <c r="AK306" s="167"/>
      <c r="AL306" s="162"/>
      <c r="AM306" s="162"/>
      <c r="AN306" s="163"/>
      <c r="AO306" s="165"/>
      <c r="AP306" s="166"/>
      <c r="AQ306" s="166"/>
      <c r="AR306" s="167"/>
      <c r="AS306" s="172"/>
    </row>
    <row r="307" spans="1:45" ht="12.75">
      <c r="A307" s="162">
        <v>45748</v>
      </c>
      <c r="B307" s="162">
        <v>46112</v>
      </c>
      <c r="C307" s="163" t="s">
        <v>13</v>
      </c>
      <c r="D307" s="8" t="s">
        <v>14</v>
      </c>
      <c r="E307" s="21" t="s">
        <v>35</v>
      </c>
      <c r="F307" s="9" t="s">
        <v>15</v>
      </c>
      <c r="G307" s="166" t="s">
        <v>960</v>
      </c>
      <c r="H307" s="166">
        <v>638780078</v>
      </c>
      <c r="I307" s="167" t="s">
        <v>961</v>
      </c>
      <c r="J307" s="166" t="s">
        <v>962</v>
      </c>
      <c r="K307" s="166" t="s">
        <v>960</v>
      </c>
      <c r="L307" s="166"/>
      <c r="M307" s="165" t="s">
        <v>963</v>
      </c>
      <c r="N307" s="166"/>
      <c r="O307" s="166"/>
      <c r="P307" s="167"/>
      <c r="Q307" s="162"/>
      <c r="R307" s="162"/>
      <c r="S307" s="163"/>
      <c r="T307" s="165"/>
      <c r="U307" s="166"/>
      <c r="V307" s="166"/>
      <c r="W307" s="167"/>
      <c r="X307" s="162"/>
      <c r="Y307" s="162"/>
      <c r="Z307" s="163"/>
      <c r="AA307" s="165"/>
      <c r="AB307" s="166"/>
      <c r="AC307" s="166"/>
      <c r="AD307" s="167"/>
      <c r="AE307" s="162"/>
      <c r="AF307" s="162"/>
      <c r="AG307" s="163"/>
      <c r="AH307" s="165"/>
      <c r="AI307" s="166"/>
      <c r="AJ307" s="166"/>
      <c r="AK307" s="167"/>
      <c r="AL307" s="162"/>
      <c r="AM307" s="162"/>
      <c r="AN307" s="163"/>
      <c r="AO307" s="165"/>
      <c r="AP307" s="166"/>
      <c r="AQ307" s="166"/>
      <c r="AR307" s="167"/>
      <c r="AS307" s="172"/>
    </row>
    <row r="308" spans="1:45" ht="12.75">
      <c r="A308" s="162">
        <v>45748</v>
      </c>
      <c r="B308" s="162">
        <v>46112</v>
      </c>
      <c r="C308" s="163" t="s">
        <v>13</v>
      </c>
      <c r="D308" s="8" t="s">
        <v>14</v>
      </c>
      <c r="E308" s="21" t="s">
        <v>35</v>
      </c>
      <c r="F308" s="9" t="s">
        <v>15</v>
      </c>
      <c r="G308" s="166" t="s">
        <v>964</v>
      </c>
      <c r="H308" s="166">
        <v>686311539</v>
      </c>
      <c r="I308" s="167" t="s">
        <v>965</v>
      </c>
      <c r="J308" s="166" t="s">
        <v>966</v>
      </c>
      <c r="K308" s="166" t="s">
        <v>964</v>
      </c>
      <c r="L308" s="166">
        <v>686311539</v>
      </c>
      <c r="M308" s="165"/>
      <c r="N308" s="166"/>
      <c r="O308" s="166"/>
      <c r="P308" s="167"/>
      <c r="Q308" s="162"/>
      <c r="R308" s="162"/>
      <c r="S308" s="163"/>
      <c r="T308" s="165"/>
      <c r="U308" s="166"/>
      <c r="V308" s="166"/>
      <c r="W308" s="167"/>
      <c r="X308" s="162"/>
      <c r="Y308" s="162"/>
      <c r="Z308" s="163"/>
      <c r="AA308" s="165"/>
      <c r="AB308" s="166"/>
      <c r="AC308" s="166"/>
      <c r="AD308" s="167"/>
      <c r="AE308" s="162"/>
      <c r="AF308" s="162"/>
      <c r="AG308" s="163"/>
      <c r="AH308" s="165"/>
      <c r="AI308" s="166"/>
      <c r="AJ308" s="166"/>
      <c r="AK308" s="167"/>
      <c r="AL308" s="162"/>
      <c r="AM308" s="162"/>
      <c r="AN308" s="163"/>
      <c r="AO308" s="165"/>
      <c r="AP308" s="166"/>
      <c r="AQ308" s="166"/>
      <c r="AR308" s="167"/>
      <c r="AS308" s="172"/>
    </row>
    <row r="309" spans="1:45" ht="12.75">
      <c r="A309" s="162">
        <v>45748</v>
      </c>
      <c r="B309" s="162">
        <v>46112</v>
      </c>
      <c r="C309" s="163" t="s">
        <v>13</v>
      </c>
      <c r="D309" s="8" t="s">
        <v>14</v>
      </c>
      <c r="E309" s="21" t="s">
        <v>35</v>
      </c>
      <c r="F309" s="9" t="s">
        <v>15</v>
      </c>
      <c r="G309" s="166" t="s">
        <v>967</v>
      </c>
      <c r="H309" s="166">
        <v>623421706</v>
      </c>
      <c r="I309" s="167" t="s">
        <v>968</v>
      </c>
      <c r="J309" s="166" t="s">
        <v>969</v>
      </c>
      <c r="K309" s="166" t="s">
        <v>970</v>
      </c>
      <c r="L309" s="166">
        <v>623421706</v>
      </c>
      <c r="M309" s="165" t="s">
        <v>971</v>
      </c>
      <c r="N309" s="166"/>
      <c r="O309" s="166"/>
      <c r="P309" s="167"/>
      <c r="Q309" s="162"/>
      <c r="R309" s="162"/>
      <c r="S309" s="163"/>
      <c r="T309" s="165"/>
      <c r="U309" s="166"/>
      <c r="V309" s="166"/>
      <c r="W309" s="167"/>
      <c r="X309" s="162"/>
      <c r="Y309" s="162"/>
      <c r="Z309" s="163"/>
      <c r="AA309" s="165"/>
      <c r="AB309" s="166"/>
      <c r="AC309" s="166"/>
      <c r="AD309" s="167"/>
      <c r="AE309" s="162"/>
      <c r="AF309" s="162"/>
      <c r="AG309" s="163"/>
      <c r="AH309" s="165"/>
      <c r="AI309" s="166"/>
      <c r="AJ309" s="166"/>
      <c r="AK309" s="167"/>
      <c r="AL309" s="162"/>
      <c r="AM309" s="162"/>
      <c r="AN309" s="163"/>
      <c r="AO309" s="165"/>
      <c r="AP309" s="166"/>
      <c r="AQ309" s="166"/>
      <c r="AR309" s="167"/>
      <c r="AS309" s="172"/>
    </row>
    <row r="310" spans="1:45" ht="12.75">
      <c r="A310" s="162">
        <v>45748</v>
      </c>
      <c r="B310" s="162">
        <v>46112</v>
      </c>
      <c r="C310" s="163" t="s">
        <v>13</v>
      </c>
      <c r="D310" s="8" t="s">
        <v>14</v>
      </c>
      <c r="E310" s="21" t="s">
        <v>35</v>
      </c>
      <c r="F310" s="9" t="s">
        <v>15</v>
      </c>
      <c r="G310" s="166" t="s">
        <v>972</v>
      </c>
      <c r="H310" s="166">
        <v>605878834</v>
      </c>
      <c r="I310" s="167" t="s">
        <v>973</v>
      </c>
      <c r="J310" s="166" t="s">
        <v>974</v>
      </c>
      <c r="K310" s="166" t="s">
        <v>972</v>
      </c>
      <c r="L310" s="166">
        <v>605878834</v>
      </c>
      <c r="M310" s="165" t="s">
        <v>975</v>
      </c>
      <c r="N310" s="166"/>
      <c r="O310" s="166"/>
      <c r="P310" s="167"/>
      <c r="Q310" s="162"/>
      <c r="R310" s="162"/>
      <c r="S310" s="163"/>
      <c r="T310" s="165"/>
      <c r="U310" s="166"/>
      <c r="V310" s="166"/>
      <c r="W310" s="167"/>
      <c r="X310" s="162"/>
      <c r="Y310" s="162"/>
      <c r="Z310" s="163"/>
      <c r="AA310" s="165"/>
      <c r="AB310" s="166"/>
      <c r="AC310" s="166"/>
      <c r="AD310" s="167"/>
      <c r="AE310" s="162"/>
      <c r="AF310" s="162"/>
      <c r="AG310" s="163"/>
      <c r="AH310" s="165"/>
      <c r="AI310" s="166"/>
      <c r="AJ310" s="166"/>
      <c r="AK310" s="167"/>
      <c r="AL310" s="162"/>
      <c r="AM310" s="162"/>
      <c r="AN310" s="163"/>
      <c r="AO310" s="165"/>
      <c r="AP310" s="166"/>
      <c r="AQ310" s="166"/>
      <c r="AR310" s="167"/>
      <c r="AS310" s="172"/>
    </row>
    <row r="311" spans="1:45" ht="12.75">
      <c r="A311" s="162">
        <v>45748</v>
      </c>
      <c r="B311" s="162">
        <v>46112</v>
      </c>
      <c r="C311" s="163" t="s">
        <v>13</v>
      </c>
      <c r="D311" s="8" t="s">
        <v>14</v>
      </c>
      <c r="E311" s="21" t="s">
        <v>35</v>
      </c>
      <c r="F311" s="9" t="s">
        <v>15</v>
      </c>
      <c r="G311" s="166" t="s">
        <v>976</v>
      </c>
      <c r="H311" s="166">
        <v>626842136</v>
      </c>
      <c r="I311" s="167" t="s">
        <v>977</v>
      </c>
      <c r="J311" s="166" t="s">
        <v>978</v>
      </c>
      <c r="K311" s="166" t="s">
        <v>976</v>
      </c>
      <c r="L311" s="166">
        <v>626842136</v>
      </c>
      <c r="M311" s="165"/>
      <c r="N311" s="166"/>
      <c r="O311" s="166"/>
      <c r="P311" s="167"/>
      <c r="Q311" s="162"/>
      <c r="R311" s="162"/>
      <c r="S311" s="163"/>
      <c r="T311" s="165"/>
      <c r="U311" s="166"/>
      <c r="V311" s="166"/>
      <c r="W311" s="167"/>
      <c r="X311" s="162"/>
      <c r="Y311" s="162"/>
      <c r="Z311" s="163"/>
      <c r="AA311" s="165"/>
      <c r="AB311" s="166"/>
      <c r="AC311" s="166"/>
      <c r="AD311" s="167"/>
      <c r="AE311" s="162"/>
      <c r="AF311" s="162"/>
      <c r="AG311" s="163"/>
      <c r="AH311" s="165"/>
      <c r="AI311" s="166"/>
      <c r="AJ311" s="166"/>
      <c r="AK311" s="167"/>
      <c r="AL311" s="162"/>
      <c r="AM311" s="162"/>
      <c r="AN311" s="163"/>
      <c r="AO311" s="165"/>
      <c r="AP311" s="166"/>
      <c r="AQ311" s="166"/>
      <c r="AR311" s="167"/>
      <c r="AS311" s="172"/>
    </row>
    <row r="312" spans="1:45" ht="12.75">
      <c r="A312" s="162">
        <v>45748</v>
      </c>
      <c r="B312" s="162">
        <v>46112</v>
      </c>
      <c r="C312" s="163" t="s">
        <v>13</v>
      </c>
      <c r="D312" s="8" t="s">
        <v>14</v>
      </c>
      <c r="E312" s="21" t="s">
        <v>35</v>
      </c>
      <c r="F312" s="9" t="s">
        <v>15</v>
      </c>
      <c r="G312" s="166" t="s">
        <v>979</v>
      </c>
      <c r="H312" s="166">
        <v>662244590</v>
      </c>
      <c r="I312" s="167" t="s">
        <v>980</v>
      </c>
      <c r="J312" s="166" t="s">
        <v>981</v>
      </c>
      <c r="K312" s="166" t="s">
        <v>979</v>
      </c>
      <c r="L312" s="166">
        <v>662244590</v>
      </c>
      <c r="M312" s="165" t="s">
        <v>982</v>
      </c>
      <c r="N312" s="166"/>
      <c r="O312" s="166"/>
      <c r="P312" s="167"/>
      <c r="Q312" s="162"/>
      <c r="R312" s="162"/>
      <c r="S312" s="163"/>
      <c r="T312" s="165"/>
      <c r="U312" s="166"/>
      <c r="V312" s="166"/>
      <c r="W312" s="167"/>
      <c r="X312" s="162"/>
      <c r="Y312" s="162"/>
      <c r="Z312" s="163"/>
      <c r="AA312" s="165"/>
      <c r="AB312" s="166"/>
      <c r="AC312" s="166"/>
      <c r="AD312" s="167"/>
      <c r="AE312" s="162"/>
      <c r="AF312" s="162"/>
      <c r="AG312" s="163"/>
      <c r="AH312" s="165"/>
      <c r="AI312" s="166"/>
      <c r="AJ312" s="166"/>
      <c r="AK312" s="167"/>
      <c r="AL312" s="162"/>
      <c r="AM312" s="162"/>
      <c r="AN312" s="163"/>
      <c r="AO312" s="165"/>
      <c r="AP312" s="166"/>
      <c r="AQ312" s="166"/>
      <c r="AR312" s="167"/>
      <c r="AS312" s="172"/>
    </row>
    <row r="313" spans="1:45" ht="12.75">
      <c r="A313" s="162">
        <v>45748</v>
      </c>
      <c r="B313" s="162">
        <v>46112</v>
      </c>
      <c r="C313" s="163" t="s">
        <v>13</v>
      </c>
      <c r="D313" s="8" t="s">
        <v>14</v>
      </c>
      <c r="E313" s="21" t="s">
        <v>35</v>
      </c>
      <c r="F313" s="9" t="s">
        <v>15</v>
      </c>
      <c r="G313" s="166" t="s">
        <v>983</v>
      </c>
      <c r="H313" s="166">
        <v>658062063</v>
      </c>
      <c r="I313" s="167" t="s">
        <v>984</v>
      </c>
      <c r="J313" s="166" t="s">
        <v>985</v>
      </c>
      <c r="K313" s="166" t="s">
        <v>986</v>
      </c>
      <c r="L313" s="166">
        <v>658062063</v>
      </c>
      <c r="M313" s="165"/>
      <c r="N313" s="166"/>
      <c r="O313" s="166"/>
      <c r="P313" s="167"/>
      <c r="Q313" s="162"/>
      <c r="R313" s="162"/>
      <c r="S313" s="163"/>
      <c r="T313" s="165"/>
      <c r="U313" s="166"/>
      <c r="V313" s="166"/>
      <c r="W313" s="167"/>
      <c r="X313" s="162"/>
      <c r="Y313" s="162"/>
      <c r="Z313" s="163"/>
      <c r="AA313" s="165"/>
      <c r="AB313" s="166"/>
      <c r="AC313" s="166"/>
      <c r="AD313" s="167"/>
      <c r="AE313" s="162"/>
      <c r="AF313" s="162"/>
      <c r="AG313" s="163"/>
      <c r="AH313" s="165"/>
      <c r="AI313" s="166"/>
      <c r="AJ313" s="166"/>
      <c r="AK313" s="167"/>
      <c r="AL313" s="162"/>
      <c r="AM313" s="162"/>
      <c r="AN313" s="163"/>
      <c r="AO313" s="165"/>
      <c r="AP313" s="166"/>
      <c r="AQ313" s="166"/>
      <c r="AR313" s="167"/>
      <c r="AS313" s="172"/>
    </row>
    <row r="314" spans="1:45" ht="12.75">
      <c r="A314" s="162">
        <v>45748</v>
      </c>
      <c r="B314" s="162">
        <v>46112</v>
      </c>
      <c r="C314" s="163" t="s">
        <v>13</v>
      </c>
      <c r="D314" s="8" t="s">
        <v>14</v>
      </c>
      <c r="E314" s="21" t="s">
        <v>35</v>
      </c>
      <c r="F314" s="9" t="s">
        <v>15</v>
      </c>
      <c r="G314" s="166" t="s">
        <v>987</v>
      </c>
      <c r="H314" s="166">
        <v>659829357</v>
      </c>
      <c r="I314" s="167" t="s">
        <v>988</v>
      </c>
      <c r="J314" s="166" t="s">
        <v>989</v>
      </c>
      <c r="K314" s="166" t="s">
        <v>987</v>
      </c>
      <c r="L314" s="166">
        <v>659829357</v>
      </c>
      <c r="M314" s="165"/>
      <c r="N314" s="166"/>
      <c r="O314" s="166"/>
      <c r="P314" s="167"/>
      <c r="Q314" s="162"/>
      <c r="R314" s="162"/>
      <c r="S314" s="163"/>
      <c r="T314" s="165"/>
      <c r="U314" s="166"/>
      <c r="V314" s="166"/>
      <c r="W314" s="167"/>
      <c r="X314" s="162"/>
      <c r="Y314" s="162"/>
      <c r="Z314" s="163"/>
      <c r="AA314" s="165"/>
      <c r="AB314" s="166"/>
      <c r="AC314" s="166"/>
      <c r="AD314" s="167"/>
      <c r="AE314" s="162"/>
      <c r="AF314" s="162"/>
      <c r="AG314" s="163"/>
      <c r="AH314" s="165"/>
      <c r="AI314" s="166"/>
      <c r="AJ314" s="166"/>
      <c r="AK314" s="167"/>
      <c r="AL314" s="162"/>
      <c r="AM314" s="162"/>
      <c r="AN314" s="163"/>
      <c r="AO314" s="165"/>
      <c r="AP314" s="166"/>
      <c r="AQ314" s="166"/>
      <c r="AR314" s="167"/>
      <c r="AS314" s="172"/>
    </row>
    <row r="315" spans="1:45" ht="12.75">
      <c r="A315" s="162">
        <v>45748</v>
      </c>
      <c r="B315" s="162">
        <v>46112</v>
      </c>
      <c r="C315" s="163" t="s">
        <v>13</v>
      </c>
      <c r="D315" s="8" t="s">
        <v>14</v>
      </c>
      <c r="E315" s="21" t="s">
        <v>35</v>
      </c>
      <c r="F315" s="9" t="s">
        <v>15</v>
      </c>
      <c r="G315" s="166" t="s">
        <v>990</v>
      </c>
      <c r="H315" s="173" t="s">
        <v>991</v>
      </c>
      <c r="I315" s="167" t="s">
        <v>992</v>
      </c>
      <c r="J315" s="174" t="s">
        <v>993</v>
      </c>
      <c r="K315" s="166" t="s">
        <v>990</v>
      </c>
      <c r="L315" s="166">
        <v>621364283</v>
      </c>
      <c r="M315" s="165"/>
      <c r="N315" s="166"/>
      <c r="O315" s="166"/>
      <c r="P315" s="167"/>
      <c r="Q315" s="162"/>
      <c r="R315" s="162"/>
      <c r="S315" s="163"/>
      <c r="T315" s="165"/>
      <c r="U315" s="166"/>
      <c r="V315" s="166"/>
      <c r="W315" s="167"/>
      <c r="X315" s="162"/>
      <c r="Y315" s="162"/>
      <c r="Z315" s="163"/>
      <c r="AA315" s="165"/>
      <c r="AB315" s="166"/>
      <c r="AC315" s="166"/>
      <c r="AD315" s="167"/>
      <c r="AE315" s="162"/>
      <c r="AF315" s="162"/>
      <c r="AG315" s="163"/>
      <c r="AH315" s="165"/>
      <c r="AI315" s="166"/>
      <c r="AJ315" s="166"/>
      <c r="AK315" s="167"/>
      <c r="AL315" s="162"/>
      <c r="AM315" s="162"/>
      <c r="AN315" s="163"/>
      <c r="AO315" s="165"/>
      <c r="AP315" s="166"/>
      <c r="AQ315" s="166"/>
      <c r="AR315" s="167"/>
      <c r="AS315" s="172"/>
    </row>
    <row r="316" spans="1:45" ht="12.75">
      <c r="A316" s="162">
        <v>45748</v>
      </c>
      <c r="B316" s="162">
        <v>46112</v>
      </c>
      <c r="C316" s="163" t="s">
        <v>13</v>
      </c>
      <c r="D316" s="8" t="s">
        <v>14</v>
      </c>
      <c r="E316" s="21" t="s">
        <v>35</v>
      </c>
      <c r="F316" s="9" t="s">
        <v>15</v>
      </c>
      <c r="G316" s="166" t="s">
        <v>994</v>
      </c>
      <c r="H316" s="166">
        <v>683430693</v>
      </c>
      <c r="I316" s="167" t="s">
        <v>995</v>
      </c>
      <c r="J316" s="166" t="s">
        <v>996</v>
      </c>
      <c r="K316" s="166" t="s">
        <v>994</v>
      </c>
      <c r="L316" s="166">
        <v>683430693</v>
      </c>
      <c r="M316" s="165"/>
      <c r="N316" s="166"/>
      <c r="O316" s="166"/>
      <c r="P316" s="167"/>
      <c r="Q316" s="162"/>
      <c r="R316" s="162"/>
      <c r="S316" s="163"/>
      <c r="T316" s="165"/>
      <c r="U316" s="166"/>
      <c r="V316" s="166"/>
      <c r="W316" s="167"/>
      <c r="X316" s="162"/>
      <c r="Y316" s="162"/>
      <c r="Z316" s="163"/>
      <c r="AA316" s="165"/>
      <c r="AB316" s="166"/>
      <c r="AC316" s="166"/>
      <c r="AD316" s="167"/>
      <c r="AE316" s="162"/>
      <c r="AF316" s="162"/>
      <c r="AG316" s="163"/>
      <c r="AH316" s="165"/>
      <c r="AI316" s="166"/>
      <c r="AJ316" s="166"/>
      <c r="AK316" s="167"/>
      <c r="AL316" s="162"/>
      <c r="AM316" s="162"/>
      <c r="AN316" s="163"/>
      <c r="AO316" s="165"/>
      <c r="AP316" s="166"/>
      <c r="AQ316" s="166"/>
      <c r="AR316" s="167"/>
      <c r="AS316" s="172"/>
    </row>
    <row r="317" spans="1:45" ht="12.75">
      <c r="A317" s="162">
        <v>45748</v>
      </c>
      <c r="B317" s="162">
        <v>46112</v>
      </c>
      <c r="C317" s="163" t="s">
        <v>13</v>
      </c>
      <c r="D317" s="8" t="s">
        <v>14</v>
      </c>
      <c r="E317" s="21" t="s">
        <v>35</v>
      </c>
      <c r="F317" s="9" t="s">
        <v>15</v>
      </c>
      <c r="G317" s="166" t="s">
        <v>997</v>
      </c>
      <c r="H317" s="166"/>
      <c r="I317" s="167" t="s">
        <v>998</v>
      </c>
      <c r="J317" s="166" t="s">
        <v>999</v>
      </c>
      <c r="K317" s="166" t="s">
        <v>1000</v>
      </c>
      <c r="L317" s="166">
        <v>699305917</v>
      </c>
      <c r="M317" s="165"/>
      <c r="N317" s="166"/>
      <c r="O317" s="166"/>
      <c r="P317" s="167"/>
      <c r="Q317" s="162"/>
      <c r="R317" s="162"/>
      <c r="S317" s="163"/>
      <c r="T317" s="165"/>
      <c r="U317" s="166"/>
      <c r="V317" s="166"/>
      <c r="W317" s="167"/>
      <c r="X317" s="162"/>
      <c r="Y317" s="162"/>
      <c r="Z317" s="163"/>
      <c r="AA317" s="165"/>
      <c r="AB317" s="166"/>
      <c r="AC317" s="166"/>
      <c r="AD317" s="167"/>
      <c r="AE317" s="162"/>
      <c r="AF317" s="162"/>
      <c r="AG317" s="163"/>
      <c r="AH317" s="165"/>
      <c r="AI317" s="166"/>
      <c r="AJ317" s="166"/>
      <c r="AK317" s="167"/>
      <c r="AL317" s="162"/>
      <c r="AM317" s="162"/>
      <c r="AN317" s="163"/>
      <c r="AO317" s="165"/>
      <c r="AP317" s="166"/>
      <c r="AQ317" s="166"/>
      <c r="AR317" s="167"/>
      <c r="AS317" s="172"/>
    </row>
    <row r="318" spans="1:45" ht="12.75">
      <c r="A318" s="162">
        <v>45748</v>
      </c>
      <c r="B318" s="162">
        <v>46112</v>
      </c>
      <c r="C318" s="163" t="s">
        <v>424</v>
      </c>
      <c r="D318" s="8" t="s">
        <v>14</v>
      </c>
      <c r="E318" s="21" t="s">
        <v>35</v>
      </c>
      <c r="F318" s="9" t="s">
        <v>15</v>
      </c>
      <c r="G318" s="166" t="s">
        <v>1001</v>
      </c>
      <c r="H318" s="166"/>
      <c r="I318" s="167" t="s">
        <v>1002</v>
      </c>
      <c r="J318" s="166" t="s">
        <v>1003</v>
      </c>
      <c r="K318" s="166"/>
      <c r="L318" s="166">
        <f>393319395848</f>
        <v>393319395848</v>
      </c>
      <c r="M318" s="165" t="s">
        <v>1004</v>
      </c>
      <c r="N318" s="166"/>
      <c r="O318" s="166"/>
      <c r="P318" s="167"/>
      <c r="Q318" s="162"/>
      <c r="R318" s="162"/>
      <c r="S318" s="163"/>
      <c r="T318" s="165"/>
      <c r="U318" s="166"/>
      <c r="V318" s="166"/>
      <c r="W318" s="167"/>
      <c r="X318" s="162"/>
      <c r="Y318" s="162"/>
      <c r="Z318" s="163"/>
      <c r="AA318" s="165"/>
      <c r="AB318" s="166"/>
      <c r="AC318" s="166"/>
      <c r="AD318" s="167"/>
      <c r="AE318" s="162"/>
      <c r="AF318" s="162"/>
      <c r="AG318" s="163"/>
      <c r="AH318" s="165"/>
      <c r="AI318" s="166"/>
      <c r="AJ318" s="166"/>
      <c r="AK318" s="167"/>
      <c r="AL318" s="162"/>
      <c r="AM318" s="162"/>
      <c r="AN318" s="163"/>
      <c r="AO318" s="165"/>
      <c r="AP318" s="166"/>
      <c r="AQ318" s="166"/>
      <c r="AR318" s="167"/>
      <c r="AS318" s="172"/>
    </row>
    <row r="319" spans="1:45" ht="12.75">
      <c r="A319" s="162">
        <v>45748</v>
      </c>
      <c r="B319" s="162">
        <v>46112</v>
      </c>
      <c r="C319" s="163" t="s">
        <v>424</v>
      </c>
      <c r="D319" s="8" t="s">
        <v>14</v>
      </c>
      <c r="E319" s="21" t="s">
        <v>35</v>
      </c>
      <c r="F319" s="9" t="s">
        <v>15</v>
      </c>
      <c r="G319" s="166" t="s">
        <v>1005</v>
      </c>
      <c r="H319" s="166">
        <v>676016372</v>
      </c>
      <c r="I319" s="167" t="s">
        <v>1006</v>
      </c>
      <c r="J319" s="166" t="s">
        <v>1007</v>
      </c>
      <c r="K319" s="166" t="s">
        <v>1008</v>
      </c>
      <c r="L319" s="166">
        <v>676016372</v>
      </c>
      <c r="M319" s="165"/>
      <c r="N319" s="166"/>
      <c r="O319" s="166"/>
      <c r="P319" s="167"/>
      <c r="Q319" s="162"/>
      <c r="R319" s="162"/>
      <c r="S319" s="163"/>
      <c r="T319" s="165"/>
      <c r="U319" s="166"/>
      <c r="V319" s="166"/>
      <c r="W319" s="167"/>
      <c r="X319" s="162"/>
      <c r="Y319" s="162"/>
      <c r="Z319" s="163"/>
      <c r="AA319" s="165"/>
      <c r="AB319" s="166"/>
      <c r="AC319" s="166"/>
      <c r="AD319" s="167"/>
      <c r="AE319" s="162"/>
      <c r="AF319" s="162"/>
      <c r="AG319" s="163"/>
      <c r="AH319" s="165"/>
      <c r="AI319" s="166"/>
      <c r="AJ319" s="166"/>
      <c r="AK319" s="167"/>
      <c r="AL319" s="162"/>
      <c r="AM319" s="162"/>
      <c r="AN319" s="163"/>
      <c r="AO319" s="165"/>
      <c r="AP319" s="166"/>
      <c r="AQ319" s="166"/>
      <c r="AR319" s="167"/>
      <c r="AS319" s="172"/>
    </row>
    <row r="320" spans="1:45" ht="12.75">
      <c r="A320" s="162">
        <v>45748</v>
      </c>
      <c r="B320" s="162">
        <v>46112</v>
      </c>
      <c r="C320" s="163" t="s">
        <v>424</v>
      </c>
      <c r="D320" s="8" t="s">
        <v>14</v>
      </c>
      <c r="E320" s="21" t="s">
        <v>35</v>
      </c>
      <c r="F320" s="9" t="s">
        <v>15</v>
      </c>
      <c r="G320" s="166" t="s">
        <v>1009</v>
      </c>
      <c r="H320" s="166">
        <v>628924911</v>
      </c>
      <c r="I320" s="167" t="s">
        <v>1010</v>
      </c>
      <c r="J320" s="166" t="s">
        <v>1011</v>
      </c>
      <c r="K320" s="166" t="s">
        <v>1009</v>
      </c>
      <c r="L320" s="166">
        <v>628924911</v>
      </c>
      <c r="M320" s="165"/>
      <c r="N320" s="166"/>
      <c r="O320" s="166"/>
      <c r="P320" s="167"/>
      <c r="Q320" s="162"/>
      <c r="R320" s="162"/>
      <c r="S320" s="163"/>
      <c r="T320" s="165"/>
      <c r="U320" s="166"/>
      <c r="V320" s="166"/>
      <c r="W320" s="167"/>
      <c r="X320" s="162"/>
      <c r="Y320" s="162"/>
      <c r="Z320" s="163"/>
      <c r="AA320" s="165"/>
      <c r="AB320" s="166"/>
      <c r="AC320" s="166"/>
      <c r="AD320" s="167"/>
      <c r="AE320" s="162"/>
      <c r="AF320" s="162"/>
      <c r="AG320" s="163"/>
      <c r="AH320" s="165"/>
      <c r="AI320" s="166"/>
      <c r="AJ320" s="166"/>
      <c r="AK320" s="167"/>
      <c r="AL320" s="162"/>
      <c r="AM320" s="162"/>
      <c r="AN320" s="163"/>
      <c r="AO320" s="165"/>
      <c r="AP320" s="166"/>
      <c r="AQ320" s="166"/>
      <c r="AR320" s="167"/>
      <c r="AS320" s="172"/>
    </row>
    <row r="321" spans="1:45" ht="12.75">
      <c r="A321" s="162">
        <v>45748</v>
      </c>
      <c r="B321" s="162">
        <v>46112</v>
      </c>
      <c r="C321" s="163" t="s">
        <v>13</v>
      </c>
      <c r="D321" s="8" t="s">
        <v>14</v>
      </c>
      <c r="E321" s="21" t="s">
        <v>35</v>
      </c>
      <c r="F321" s="9" t="s">
        <v>15</v>
      </c>
      <c r="G321" s="166" t="s">
        <v>1012</v>
      </c>
      <c r="H321" s="166">
        <v>633694146</v>
      </c>
      <c r="I321" s="167" t="s">
        <v>1013</v>
      </c>
      <c r="J321" s="166" t="s">
        <v>1014</v>
      </c>
      <c r="K321" s="166" t="s">
        <v>1015</v>
      </c>
      <c r="L321" s="166">
        <v>633694146</v>
      </c>
      <c r="M321" s="165"/>
      <c r="N321" s="166"/>
      <c r="O321" s="166"/>
      <c r="P321" s="167"/>
      <c r="Q321" s="162"/>
      <c r="R321" s="162"/>
      <c r="S321" s="163"/>
      <c r="T321" s="165"/>
      <c r="U321" s="166"/>
      <c r="V321" s="166"/>
      <c r="W321" s="167"/>
      <c r="X321" s="162"/>
      <c r="Y321" s="162"/>
      <c r="Z321" s="163"/>
      <c r="AA321" s="165"/>
      <c r="AB321" s="166"/>
      <c r="AC321" s="166"/>
      <c r="AD321" s="167"/>
      <c r="AE321" s="162"/>
      <c r="AF321" s="162"/>
      <c r="AG321" s="163"/>
      <c r="AH321" s="165"/>
      <c r="AI321" s="166"/>
      <c r="AJ321" s="166"/>
      <c r="AK321" s="167"/>
      <c r="AL321" s="162"/>
      <c r="AM321" s="162"/>
      <c r="AN321" s="163"/>
      <c r="AO321" s="165"/>
      <c r="AP321" s="166"/>
      <c r="AQ321" s="166"/>
      <c r="AR321" s="167"/>
      <c r="AS321" s="172"/>
    </row>
    <row r="322" spans="1:45" ht="12.75">
      <c r="A322" s="162">
        <v>45748</v>
      </c>
      <c r="B322" s="162">
        <v>46112</v>
      </c>
      <c r="C322" s="163" t="s">
        <v>13</v>
      </c>
      <c r="D322" s="164" t="s">
        <v>246</v>
      </c>
      <c r="E322" s="21" t="s">
        <v>35</v>
      </c>
      <c r="F322" s="9" t="s">
        <v>15</v>
      </c>
      <c r="G322" s="166" t="s">
        <v>1016</v>
      </c>
      <c r="H322" s="166">
        <v>722837983</v>
      </c>
      <c r="I322" s="167" t="s">
        <v>1017</v>
      </c>
      <c r="J322" s="166" t="s">
        <v>1018</v>
      </c>
      <c r="K322" s="166" t="s">
        <v>1016</v>
      </c>
      <c r="L322" s="166">
        <v>722837983</v>
      </c>
      <c r="M322" s="165"/>
      <c r="N322" s="166"/>
      <c r="O322" s="166"/>
      <c r="P322" s="167"/>
      <c r="Q322" s="162"/>
      <c r="R322" s="162"/>
      <c r="S322" s="163"/>
      <c r="T322" s="165"/>
      <c r="U322" s="166"/>
      <c r="V322" s="166"/>
      <c r="W322" s="167"/>
      <c r="X322" s="162"/>
      <c r="Y322" s="162"/>
      <c r="Z322" s="163"/>
      <c r="AA322" s="165"/>
      <c r="AB322" s="166"/>
      <c r="AC322" s="166"/>
      <c r="AD322" s="167"/>
      <c r="AE322" s="162"/>
      <c r="AF322" s="162"/>
      <c r="AG322" s="163"/>
      <c r="AH322" s="165"/>
      <c r="AI322" s="166"/>
      <c r="AJ322" s="166"/>
      <c r="AK322" s="167"/>
      <c r="AL322" s="162"/>
      <c r="AM322" s="162"/>
      <c r="AN322" s="163"/>
      <c r="AO322" s="165"/>
      <c r="AP322" s="166"/>
      <c r="AQ322" s="166"/>
      <c r="AR322" s="167"/>
      <c r="AS322" s="172"/>
    </row>
    <row r="323" spans="1:45" ht="12.75">
      <c r="A323" s="162">
        <v>45748</v>
      </c>
      <c r="B323" s="162">
        <v>46112</v>
      </c>
      <c r="C323" s="163" t="s">
        <v>13</v>
      </c>
      <c r="D323" s="8" t="s">
        <v>14</v>
      </c>
      <c r="E323" s="21" t="s">
        <v>35</v>
      </c>
      <c r="F323" s="9" t="s">
        <v>15</v>
      </c>
      <c r="G323" s="166" t="s">
        <v>1019</v>
      </c>
      <c r="H323" s="166">
        <v>672788086</v>
      </c>
      <c r="I323" s="167" t="s">
        <v>1020</v>
      </c>
      <c r="J323" s="166" t="s">
        <v>1021</v>
      </c>
      <c r="K323" s="166" t="s">
        <v>1019</v>
      </c>
      <c r="L323" s="166">
        <v>672788086</v>
      </c>
      <c r="M323" s="165"/>
      <c r="N323" s="166"/>
      <c r="O323" s="166"/>
      <c r="P323" s="167"/>
      <c r="Q323" s="162"/>
      <c r="R323" s="162"/>
      <c r="S323" s="163"/>
      <c r="T323" s="165"/>
      <c r="U323" s="166"/>
      <c r="V323" s="166"/>
      <c r="W323" s="167"/>
      <c r="X323" s="162"/>
      <c r="Y323" s="162"/>
      <c r="Z323" s="163"/>
      <c r="AA323" s="165"/>
      <c r="AB323" s="166"/>
      <c r="AC323" s="166"/>
      <c r="AD323" s="167"/>
      <c r="AE323" s="162"/>
      <c r="AF323" s="162"/>
      <c r="AG323" s="163"/>
      <c r="AH323" s="165"/>
      <c r="AI323" s="166"/>
      <c r="AJ323" s="166"/>
      <c r="AK323" s="167"/>
      <c r="AL323" s="162"/>
      <c r="AM323" s="162"/>
      <c r="AN323" s="163"/>
      <c r="AO323" s="165"/>
      <c r="AP323" s="166"/>
      <c r="AQ323" s="166"/>
      <c r="AR323" s="167"/>
      <c r="AS323" s="172"/>
    </row>
    <row r="324" spans="1:45" ht="12.75">
      <c r="A324" s="162">
        <v>45748</v>
      </c>
      <c r="B324" s="162">
        <v>46112</v>
      </c>
      <c r="C324" s="163" t="s">
        <v>13</v>
      </c>
      <c r="D324" s="8" t="s">
        <v>14</v>
      </c>
      <c r="E324" s="21" t="s">
        <v>35</v>
      </c>
      <c r="F324" s="9" t="s">
        <v>15</v>
      </c>
      <c r="G324" s="166" t="s">
        <v>1022</v>
      </c>
      <c r="H324" s="166">
        <v>651441321</v>
      </c>
      <c r="I324" s="167" t="s">
        <v>1023</v>
      </c>
      <c r="J324" s="166" t="s">
        <v>1024</v>
      </c>
      <c r="K324" s="166" t="s">
        <v>1022</v>
      </c>
      <c r="L324" s="166">
        <v>651441321</v>
      </c>
      <c r="M324" s="165"/>
      <c r="N324" s="166"/>
      <c r="O324" s="166"/>
      <c r="P324" s="167"/>
      <c r="Q324" s="162"/>
      <c r="R324" s="162"/>
      <c r="S324" s="163"/>
      <c r="T324" s="165"/>
      <c r="U324" s="166"/>
      <c r="V324" s="166"/>
      <c r="W324" s="167"/>
      <c r="X324" s="162"/>
      <c r="Y324" s="162"/>
      <c r="Z324" s="163"/>
      <c r="AA324" s="165"/>
      <c r="AB324" s="166"/>
      <c r="AC324" s="166"/>
      <c r="AD324" s="167"/>
      <c r="AE324" s="162"/>
      <c r="AF324" s="162"/>
      <c r="AG324" s="163"/>
      <c r="AH324" s="165"/>
      <c r="AI324" s="166"/>
      <c r="AJ324" s="166"/>
      <c r="AK324" s="167"/>
      <c r="AL324" s="162"/>
      <c r="AM324" s="162"/>
      <c r="AN324" s="163"/>
      <c r="AO324" s="165"/>
      <c r="AP324" s="166"/>
      <c r="AQ324" s="166"/>
      <c r="AR324" s="167"/>
      <c r="AS324" s="172"/>
    </row>
    <row r="325" spans="1:45" ht="15" customHeight="1">
      <c r="A325" s="162">
        <v>45748</v>
      </c>
      <c r="B325" s="162">
        <v>46112</v>
      </c>
      <c r="C325" s="163" t="s">
        <v>13</v>
      </c>
      <c r="D325" s="8" t="s">
        <v>14</v>
      </c>
      <c r="E325" s="21" t="s">
        <v>35</v>
      </c>
      <c r="F325" s="9" t="s">
        <v>15</v>
      </c>
      <c r="G325" s="166" t="s">
        <v>1025</v>
      </c>
      <c r="H325" s="166">
        <v>686110172</v>
      </c>
      <c r="I325" s="167" t="s">
        <v>1026</v>
      </c>
      <c r="J325" s="166" t="s">
        <v>1027</v>
      </c>
      <c r="K325" s="166" t="s">
        <v>1027</v>
      </c>
      <c r="L325" s="166">
        <f>549116685-3342</f>
        <v>549113343</v>
      </c>
      <c r="M325" s="165" t="s">
        <v>1028</v>
      </c>
      <c r="N325" s="166"/>
      <c r="O325" s="166"/>
      <c r="P325" s="167"/>
      <c r="Q325" s="162"/>
      <c r="R325" s="162"/>
      <c r="S325" s="163"/>
      <c r="T325" s="165"/>
      <c r="U325" s="166"/>
      <c r="V325" s="166"/>
      <c r="W325" s="167"/>
      <c r="X325" s="162"/>
      <c r="Y325" s="162"/>
      <c r="Z325" s="163"/>
      <c r="AA325" s="165"/>
      <c r="AB325" s="166"/>
      <c r="AC325" s="166"/>
      <c r="AD325" s="167"/>
      <c r="AE325" s="162"/>
      <c r="AF325" s="162"/>
      <c r="AG325" s="163"/>
      <c r="AH325" s="165"/>
      <c r="AI325" s="166"/>
      <c r="AJ325" s="166"/>
      <c r="AK325" s="167"/>
      <c r="AL325" s="162"/>
      <c r="AM325" s="162"/>
      <c r="AN325" s="163"/>
      <c r="AO325" s="165"/>
      <c r="AP325" s="166"/>
      <c r="AQ325" s="166"/>
      <c r="AR325" s="167"/>
      <c r="AS325" s="172"/>
    </row>
    <row r="326" spans="1:45" ht="12.75">
      <c r="A326" s="162">
        <v>45748</v>
      </c>
      <c r="B326" s="162">
        <v>46112</v>
      </c>
      <c r="C326" s="163" t="s">
        <v>424</v>
      </c>
      <c r="D326" s="8" t="s">
        <v>14</v>
      </c>
      <c r="E326" s="21" t="s">
        <v>35</v>
      </c>
      <c r="F326" s="9" t="s">
        <v>15</v>
      </c>
      <c r="G326" s="166" t="s">
        <v>1029</v>
      </c>
      <c r="H326" s="166">
        <v>678723245</v>
      </c>
      <c r="I326" s="167" t="s">
        <v>1030</v>
      </c>
      <c r="J326" s="166"/>
      <c r="K326" s="166" t="s">
        <v>1029</v>
      </c>
      <c r="L326" s="166">
        <v>678723245</v>
      </c>
      <c r="M326" s="165"/>
      <c r="N326" s="166"/>
      <c r="O326" s="166"/>
      <c r="P326" s="167"/>
      <c r="Q326" s="162"/>
      <c r="R326" s="162"/>
      <c r="S326" s="163"/>
      <c r="T326" s="165"/>
      <c r="U326" s="166"/>
      <c r="V326" s="166"/>
      <c r="W326" s="167"/>
      <c r="X326" s="162"/>
      <c r="Y326" s="162"/>
      <c r="Z326" s="163"/>
      <c r="AA326" s="165"/>
      <c r="AB326" s="166"/>
      <c r="AC326" s="166"/>
      <c r="AD326" s="167"/>
      <c r="AE326" s="162"/>
      <c r="AF326" s="162"/>
      <c r="AG326" s="163"/>
      <c r="AH326" s="165"/>
      <c r="AI326" s="166"/>
      <c r="AJ326" s="166"/>
      <c r="AK326" s="167"/>
      <c r="AL326" s="162"/>
      <c r="AM326" s="162"/>
      <c r="AN326" s="163"/>
      <c r="AO326" s="165"/>
      <c r="AP326" s="166"/>
      <c r="AQ326" s="166"/>
      <c r="AR326" s="167"/>
      <c r="AS326" s="172"/>
    </row>
    <row r="327" spans="1:45" ht="39" customHeight="1">
      <c r="A327" s="162">
        <v>45748</v>
      </c>
      <c r="B327" s="162">
        <v>46112</v>
      </c>
      <c r="C327" s="163" t="s">
        <v>424</v>
      </c>
      <c r="D327" s="8" t="s">
        <v>14</v>
      </c>
      <c r="E327" s="21" t="s">
        <v>35</v>
      </c>
      <c r="F327" s="9" t="s">
        <v>15</v>
      </c>
      <c r="G327" s="166" t="s">
        <v>1031</v>
      </c>
      <c r="H327" s="166">
        <v>661069904</v>
      </c>
      <c r="I327" s="167" t="s">
        <v>1032</v>
      </c>
      <c r="J327" s="166" t="s">
        <v>1033</v>
      </c>
      <c r="K327" s="166" t="s">
        <v>1031</v>
      </c>
      <c r="L327" s="166">
        <v>661069904</v>
      </c>
      <c r="M327" s="165"/>
      <c r="N327" s="166"/>
      <c r="O327" s="166"/>
      <c r="P327" s="167"/>
      <c r="Q327" s="162"/>
      <c r="R327" s="162"/>
      <c r="S327" s="163"/>
      <c r="T327" s="165"/>
      <c r="U327" s="166"/>
      <c r="V327" s="166"/>
      <c r="W327" s="167"/>
      <c r="X327" s="162"/>
      <c r="Y327" s="162"/>
      <c r="Z327" s="163"/>
      <c r="AA327" s="165"/>
      <c r="AB327" s="166"/>
      <c r="AC327" s="166"/>
      <c r="AD327" s="167"/>
      <c r="AE327" s="162"/>
      <c r="AF327" s="162"/>
      <c r="AG327" s="163"/>
      <c r="AH327" s="165"/>
      <c r="AI327" s="166"/>
      <c r="AJ327" s="166"/>
      <c r="AK327" s="167"/>
      <c r="AL327" s="162"/>
      <c r="AM327" s="162"/>
      <c r="AN327" s="163"/>
      <c r="AO327" s="165"/>
      <c r="AP327" s="166"/>
      <c r="AQ327" s="166"/>
      <c r="AR327" s="167"/>
      <c r="AS327" s="172"/>
    </row>
    <row r="328" spans="1:45" ht="12.75">
      <c r="A328" s="162">
        <v>45748</v>
      </c>
      <c r="B328" s="162">
        <v>46112</v>
      </c>
      <c r="C328" s="163" t="s">
        <v>424</v>
      </c>
      <c r="D328" s="8" t="s">
        <v>14</v>
      </c>
      <c r="E328" s="21" t="s">
        <v>35</v>
      </c>
      <c r="F328" s="9" t="s">
        <v>15</v>
      </c>
      <c r="G328" s="166" t="s">
        <v>1034</v>
      </c>
      <c r="H328" s="166">
        <v>676230767</v>
      </c>
      <c r="I328" s="167" t="s">
        <v>1035</v>
      </c>
      <c r="J328" s="166" t="s">
        <v>1036</v>
      </c>
      <c r="K328" s="166" t="s">
        <v>1034</v>
      </c>
      <c r="L328" s="166">
        <v>676230767</v>
      </c>
      <c r="M328" s="165"/>
      <c r="N328" s="166"/>
      <c r="O328" s="166"/>
      <c r="P328" s="167"/>
      <c r="Q328" s="162"/>
      <c r="R328" s="162"/>
      <c r="S328" s="163"/>
      <c r="T328" s="165"/>
      <c r="U328" s="166"/>
      <c r="V328" s="166"/>
      <c r="W328" s="167"/>
      <c r="X328" s="162"/>
      <c r="Y328" s="162"/>
      <c r="Z328" s="163"/>
      <c r="AA328" s="165"/>
      <c r="AB328" s="166"/>
      <c r="AC328" s="166"/>
      <c r="AD328" s="167"/>
      <c r="AE328" s="162"/>
      <c r="AF328" s="162"/>
      <c r="AG328" s="163"/>
      <c r="AH328" s="165"/>
      <c r="AI328" s="166"/>
      <c r="AJ328" s="166"/>
      <c r="AK328" s="167"/>
      <c r="AL328" s="162"/>
      <c r="AM328" s="162"/>
      <c r="AN328" s="163"/>
      <c r="AO328" s="165"/>
      <c r="AP328" s="166"/>
      <c r="AQ328" s="166"/>
      <c r="AR328" s="167"/>
      <c r="AS328" s="172"/>
    </row>
    <row r="329" spans="1:45" ht="12.75">
      <c r="A329" s="162">
        <v>45748</v>
      </c>
      <c r="B329" s="162">
        <v>46112</v>
      </c>
      <c r="C329" s="163" t="s">
        <v>424</v>
      </c>
      <c r="D329" s="8" t="s">
        <v>14</v>
      </c>
      <c r="E329" s="21" t="s">
        <v>35</v>
      </c>
      <c r="F329" s="9" t="s">
        <v>15</v>
      </c>
      <c r="G329" s="166" t="s">
        <v>1037</v>
      </c>
      <c r="H329" s="166">
        <v>662257644</v>
      </c>
      <c r="I329" s="167" t="s">
        <v>1038</v>
      </c>
      <c r="J329" s="166" t="s">
        <v>1039</v>
      </c>
      <c r="K329" s="166" t="s">
        <v>1040</v>
      </c>
      <c r="L329" s="166">
        <v>662257644</v>
      </c>
      <c r="M329" s="165"/>
      <c r="N329" s="166"/>
      <c r="O329" s="166"/>
      <c r="P329" s="167"/>
      <c r="Q329" s="162"/>
      <c r="R329" s="162"/>
      <c r="S329" s="163"/>
      <c r="T329" s="165"/>
      <c r="U329" s="166"/>
      <c r="V329" s="166"/>
      <c r="W329" s="167"/>
      <c r="X329" s="162"/>
      <c r="Y329" s="162"/>
      <c r="Z329" s="163"/>
      <c r="AA329" s="165"/>
      <c r="AB329" s="166"/>
      <c r="AC329" s="166"/>
      <c r="AD329" s="167"/>
      <c r="AE329" s="162"/>
      <c r="AF329" s="162"/>
      <c r="AG329" s="163"/>
      <c r="AH329" s="165"/>
      <c r="AI329" s="166"/>
      <c r="AJ329" s="166"/>
      <c r="AK329" s="167"/>
      <c r="AL329" s="162"/>
      <c r="AM329" s="162"/>
      <c r="AN329" s="163"/>
      <c r="AO329" s="165"/>
      <c r="AP329" s="166"/>
      <c r="AQ329" s="166"/>
      <c r="AR329" s="167"/>
      <c r="AS329" s="172"/>
    </row>
    <row r="330" spans="1:45" ht="12.75">
      <c r="A330" s="162">
        <v>45748</v>
      </c>
      <c r="B330" s="162">
        <v>46112</v>
      </c>
      <c r="C330" s="163" t="s">
        <v>424</v>
      </c>
      <c r="D330" s="8" t="s">
        <v>14</v>
      </c>
      <c r="E330" s="21" t="s">
        <v>35</v>
      </c>
      <c r="F330" s="9" t="s">
        <v>15</v>
      </c>
      <c r="G330" s="166" t="s">
        <v>1041</v>
      </c>
      <c r="H330" s="166">
        <v>682922462</v>
      </c>
      <c r="I330" s="167" t="s">
        <v>1042</v>
      </c>
      <c r="J330" s="166" t="s">
        <v>1043</v>
      </c>
      <c r="K330" s="166" t="s">
        <v>1041</v>
      </c>
      <c r="L330" s="166">
        <v>682922462</v>
      </c>
      <c r="M330" s="165"/>
      <c r="N330" s="166"/>
      <c r="O330" s="166"/>
      <c r="P330" s="167"/>
      <c r="Q330" s="162"/>
      <c r="R330" s="162"/>
      <c r="S330" s="163"/>
      <c r="T330" s="165"/>
      <c r="U330" s="166"/>
      <c r="V330" s="166"/>
      <c r="W330" s="167"/>
      <c r="X330" s="162"/>
      <c r="Y330" s="162"/>
      <c r="Z330" s="163"/>
      <c r="AA330" s="165"/>
      <c r="AB330" s="166"/>
      <c r="AC330" s="166"/>
      <c r="AD330" s="167"/>
      <c r="AE330" s="162"/>
      <c r="AF330" s="162"/>
      <c r="AG330" s="163"/>
      <c r="AH330" s="165"/>
      <c r="AI330" s="166"/>
      <c r="AJ330" s="166"/>
      <c r="AK330" s="167"/>
      <c r="AL330" s="162"/>
      <c r="AM330" s="162"/>
      <c r="AN330" s="163"/>
      <c r="AO330" s="165"/>
      <c r="AP330" s="166"/>
      <c r="AQ330" s="166"/>
      <c r="AR330" s="167"/>
      <c r="AS330" s="172"/>
    </row>
    <row r="331" spans="1:45" ht="12.75">
      <c r="A331" s="162">
        <v>45748</v>
      </c>
      <c r="B331" s="162">
        <v>46112</v>
      </c>
      <c r="C331" s="163" t="s">
        <v>13</v>
      </c>
      <c r="D331" s="8" t="s">
        <v>14</v>
      </c>
      <c r="E331" s="21" t="s">
        <v>35</v>
      </c>
      <c r="F331" s="9" t="s">
        <v>15</v>
      </c>
      <c r="G331" s="166" t="s">
        <v>1044</v>
      </c>
      <c r="H331" s="166">
        <v>617175162</v>
      </c>
      <c r="I331" s="167" t="s">
        <v>1045</v>
      </c>
      <c r="J331" s="166" t="s">
        <v>1046</v>
      </c>
      <c r="K331" s="166" t="s">
        <v>1044</v>
      </c>
      <c r="L331" s="166">
        <v>617175162</v>
      </c>
      <c r="M331" s="165"/>
      <c r="N331" s="166"/>
      <c r="O331" s="166"/>
      <c r="P331" s="167"/>
      <c r="Q331" s="162"/>
      <c r="R331" s="162"/>
      <c r="S331" s="163"/>
      <c r="T331" s="165"/>
      <c r="U331" s="166"/>
      <c r="V331" s="166"/>
      <c r="W331" s="167"/>
      <c r="X331" s="162"/>
      <c r="Y331" s="162"/>
      <c r="Z331" s="163"/>
      <c r="AA331" s="165"/>
      <c r="AB331" s="166"/>
      <c r="AC331" s="166"/>
      <c r="AD331" s="167"/>
      <c r="AE331" s="162"/>
      <c r="AF331" s="162"/>
      <c r="AG331" s="163"/>
      <c r="AH331" s="165"/>
      <c r="AI331" s="166"/>
      <c r="AJ331" s="166"/>
      <c r="AK331" s="167"/>
      <c r="AL331" s="162"/>
      <c r="AM331" s="162"/>
      <c r="AN331" s="163"/>
      <c r="AO331" s="165"/>
      <c r="AP331" s="166"/>
      <c r="AQ331" s="166"/>
      <c r="AR331" s="167"/>
      <c r="AS331" s="172"/>
    </row>
    <row r="332" spans="1:45" ht="12.75">
      <c r="A332" s="162">
        <v>45748</v>
      </c>
      <c r="B332" s="162">
        <v>46112</v>
      </c>
      <c r="C332" s="163" t="s">
        <v>424</v>
      </c>
      <c r="D332" s="8" t="s">
        <v>14</v>
      </c>
      <c r="E332" s="21" t="s">
        <v>35</v>
      </c>
      <c r="F332" s="9" t="s">
        <v>15</v>
      </c>
      <c r="G332" s="166" t="s">
        <v>1047</v>
      </c>
      <c r="H332" s="166">
        <v>629817776</v>
      </c>
      <c r="I332" s="167" t="s">
        <v>1048</v>
      </c>
      <c r="J332" s="166" t="s">
        <v>1049</v>
      </c>
      <c r="K332" s="166" t="s">
        <v>1047</v>
      </c>
      <c r="L332" s="166">
        <v>629817776</v>
      </c>
      <c r="M332" s="165"/>
      <c r="N332" s="166"/>
      <c r="O332" s="166"/>
      <c r="P332" s="167"/>
      <c r="Q332" s="162"/>
      <c r="R332" s="162"/>
      <c r="S332" s="163"/>
      <c r="T332" s="165"/>
      <c r="U332" s="166"/>
      <c r="V332" s="166"/>
      <c r="W332" s="167"/>
      <c r="X332" s="162"/>
      <c r="Y332" s="162"/>
      <c r="Z332" s="163"/>
      <c r="AA332" s="165"/>
      <c r="AB332" s="166"/>
      <c r="AC332" s="166"/>
      <c r="AD332" s="167"/>
      <c r="AE332" s="162"/>
      <c r="AF332" s="162"/>
      <c r="AG332" s="163"/>
      <c r="AH332" s="165"/>
      <c r="AI332" s="166"/>
      <c r="AJ332" s="166"/>
      <c r="AK332" s="167"/>
      <c r="AL332" s="162"/>
      <c r="AM332" s="162"/>
      <c r="AN332" s="163"/>
      <c r="AO332" s="165"/>
      <c r="AP332" s="166"/>
      <c r="AQ332" s="166"/>
      <c r="AR332" s="167"/>
      <c r="AS332" s="172"/>
    </row>
    <row r="333" spans="1:45" ht="12.75">
      <c r="A333" s="162">
        <v>45748</v>
      </c>
      <c r="B333" s="162">
        <v>46112</v>
      </c>
      <c r="C333" s="163" t="s">
        <v>424</v>
      </c>
      <c r="D333" s="8" t="s">
        <v>14</v>
      </c>
      <c r="E333" s="21" t="s">
        <v>35</v>
      </c>
      <c r="F333" s="9" t="s">
        <v>15</v>
      </c>
      <c r="G333" s="166" t="s">
        <v>1050</v>
      </c>
      <c r="H333" s="166">
        <v>661301104</v>
      </c>
      <c r="I333" s="167" t="s">
        <v>1051</v>
      </c>
      <c r="J333" s="166" t="s">
        <v>1052</v>
      </c>
      <c r="K333" s="166" t="s">
        <v>1050</v>
      </c>
      <c r="L333" s="166">
        <v>661301104</v>
      </c>
      <c r="M333" s="165" t="s">
        <v>1053</v>
      </c>
      <c r="N333" s="166"/>
      <c r="O333" s="166"/>
      <c r="P333" s="167"/>
      <c r="Q333" s="162"/>
      <c r="R333" s="162"/>
      <c r="S333" s="163"/>
      <c r="T333" s="165"/>
      <c r="U333" s="166"/>
      <c r="V333" s="166"/>
      <c r="W333" s="167"/>
      <c r="X333" s="162"/>
      <c r="Y333" s="162"/>
      <c r="Z333" s="163"/>
      <c r="AA333" s="165"/>
      <c r="AB333" s="166"/>
      <c r="AC333" s="166"/>
      <c r="AD333" s="167"/>
      <c r="AE333" s="162"/>
      <c r="AF333" s="162"/>
      <c r="AG333" s="163"/>
      <c r="AH333" s="165"/>
      <c r="AI333" s="166"/>
      <c r="AJ333" s="166"/>
      <c r="AK333" s="167"/>
      <c r="AL333" s="162"/>
      <c r="AM333" s="162"/>
      <c r="AN333" s="163"/>
      <c r="AO333" s="165"/>
      <c r="AP333" s="166"/>
      <c r="AQ333" s="166"/>
      <c r="AR333" s="167"/>
      <c r="AS333" s="172"/>
    </row>
    <row r="334" spans="1:45" ht="12.75">
      <c r="A334" s="131">
        <v>45778</v>
      </c>
      <c r="B334" s="175">
        <v>46142</v>
      </c>
      <c r="C334" s="132" t="s">
        <v>13</v>
      </c>
      <c r="D334" s="8" t="s">
        <v>14</v>
      </c>
      <c r="E334" s="21" t="s">
        <v>35</v>
      </c>
      <c r="F334" s="9" t="s">
        <v>15</v>
      </c>
      <c r="G334" s="177" t="s">
        <v>1054</v>
      </c>
      <c r="H334" s="177">
        <v>634089123</v>
      </c>
      <c r="I334" s="178" t="s">
        <v>1055</v>
      </c>
      <c r="J334" s="177" t="s">
        <v>1054</v>
      </c>
      <c r="K334" s="177" t="s">
        <v>1054</v>
      </c>
      <c r="L334" s="177">
        <v>634089123</v>
      </c>
      <c r="M334" s="176"/>
      <c r="N334" s="177"/>
      <c r="O334" s="177"/>
      <c r="P334" s="178"/>
      <c r="Q334" s="131"/>
      <c r="R334" s="131"/>
      <c r="S334" s="132"/>
      <c r="T334" s="176"/>
      <c r="U334" s="177"/>
      <c r="V334" s="177"/>
      <c r="W334" s="178"/>
      <c r="X334" s="131"/>
      <c r="Y334" s="131"/>
      <c r="Z334" s="132"/>
      <c r="AA334" s="176"/>
      <c r="AB334" s="177"/>
      <c r="AC334" s="177"/>
      <c r="AD334" s="178"/>
      <c r="AE334" s="131"/>
      <c r="AF334" s="131"/>
      <c r="AG334" s="132"/>
      <c r="AH334" s="176"/>
      <c r="AI334" s="177"/>
      <c r="AJ334" s="177"/>
      <c r="AK334" s="178"/>
      <c r="AL334" s="131"/>
      <c r="AM334" s="131"/>
      <c r="AN334" s="132"/>
      <c r="AO334" s="176"/>
      <c r="AP334" s="177"/>
      <c r="AQ334" s="177"/>
      <c r="AR334" s="178"/>
      <c r="AS334" s="179"/>
    </row>
    <row r="335" spans="1:45" ht="12.75">
      <c r="A335" s="175">
        <v>45778</v>
      </c>
      <c r="B335" s="175">
        <v>46142</v>
      </c>
      <c r="C335" s="180" t="s">
        <v>13</v>
      </c>
      <c r="D335" s="8" t="s">
        <v>14</v>
      </c>
      <c r="E335" s="21" t="s">
        <v>35</v>
      </c>
      <c r="F335" s="9" t="s">
        <v>15</v>
      </c>
      <c r="G335" s="180" t="s">
        <v>1056</v>
      </c>
      <c r="H335" s="182">
        <v>626414510</v>
      </c>
      <c r="I335" s="183" t="s">
        <v>1057</v>
      </c>
      <c r="J335" s="182" t="s">
        <v>1058</v>
      </c>
      <c r="K335" s="180" t="s">
        <v>1056</v>
      </c>
      <c r="L335" s="177">
        <v>626414510</v>
      </c>
      <c r="M335" s="184" t="s">
        <v>1059</v>
      </c>
      <c r="N335" s="185"/>
      <c r="O335" s="185"/>
      <c r="P335" s="185"/>
      <c r="Q335" s="185"/>
      <c r="R335" s="185"/>
      <c r="S335" s="185"/>
      <c r="T335" s="185"/>
      <c r="U335" s="185"/>
      <c r="V335" s="186"/>
      <c r="W335" s="186"/>
      <c r="X335" s="186"/>
      <c r="Y335" s="186"/>
      <c r="Z335" s="186"/>
      <c r="AA335" s="186"/>
      <c r="AB335" s="186"/>
      <c r="AC335" s="186"/>
      <c r="AD335" s="186"/>
      <c r="AE335" s="187"/>
      <c r="AF335" s="187"/>
      <c r="AG335" s="187"/>
      <c r="AH335" s="187"/>
      <c r="AI335" s="187"/>
      <c r="AJ335" s="187"/>
      <c r="AK335" s="187"/>
      <c r="AL335" s="187"/>
      <c r="AM335" s="187"/>
      <c r="AN335" s="187"/>
      <c r="AO335" s="187"/>
      <c r="AP335" s="187"/>
      <c r="AQ335" s="187"/>
      <c r="AR335" s="187"/>
      <c r="AS335" s="187"/>
    </row>
    <row r="336" spans="1:45" ht="12.75">
      <c r="A336" s="175">
        <v>45778</v>
      </c>
      <c r="B336" s="175">
        <v>46142</v>
      </c>
      <c r="C336" s="180" t="s">
        <v>13</v>
      </c>
      <c r="D336" s="8" t="s">
        <v>14</v>
      </c>
      <c r="E336" s="21" t="s">
        <v>35</v>
      </c>
      <c r="F336" s="9" t="s">
        <v>15</v>
      </c>
      <c r="G336" s="180" t="s">
        <v>1060</v>
      </c>
      <c r="H336" s="182">
        <v>650843524</v>
      </c>
      <c r="I336" s="183" t="s">
        <v>1061</v>
      </c>
      <c r="J336" s="182" t="s">
        <v>1062</v>
      </c>
      <c r="K336" s="180" t="s">
        <v>1060</v>
      </c>
      <c r="L336" s="177">
        <v>650843524</v>
      </c>
      <c r="M336" s="184"/>
      <c r="N336" s="185"/>
      <c r="O336" s="185"/>
      <c r="P336" s="185"/>
      <c r="Q336" s="185"/>
      <c r="R336" s="185"/>
      <c r="S336" s="185"/>
      <c r="T336" s="185"/>
      <c r="U336" s="185"/>
      <c r="V336" s="186"/>
      <c r="W336" s="186"/>
      <c r="X336" s="186"/>
      <c r="Y336" s="186"/>
      <c r="Z336" s="186"/>
      <c r="AA336" s="186"/>
      <c r="AB336" s="186"/>
      <c r="AC336" s="186"/>
      <c r="AD336" s="186"/>
      <c r="AE336" s="187"/>
      <c r="AF336" s="187"/>
      <c r="AG336" s="187"/>
      <c r="AH336" s="187"/>
      <c r="AI336" s="187"/>
      <c r="AJ336" s="187"/>
      <c r="AK336" s="187"/>
      <c r="AL336" s="187"/>
      <c r="AM336" s="187"/>
      <c r="AN336" s="187"/>
      <c r="AO336" s="187"/>
      <c r="AP336" s="187"/>
      <c r="AQ336" s="187"/>
      <c r="AR336" s="187"/>
      <c r="AS336" s="187"/>
    </row>
    <row r="337" spans="1:45" ht="12.75">
      <c r="A337" s="175">
        <v>45778</v>
      </c>
      <c r="B337" s="175">
        <v>46142</v>
      </c>
      <c r="C337" s="180" t="s">
        <v>13</v>
      </c>
      <c r="D337" s="8" t="s">
        <v>14</v>
      </c>
      <c r="E337" s="21" t="s">
        <v>35</v>
      </c>
      <c r="F337" s="9" t="s">
        <v>15</v>
      </c>
      <c r="G337" s="180" t="s">
        <v>1063</v>
      </c>
      <c r="H337" s="182">
        <v>676297152</v>
      </c>
      <c r="I337" s="183" t="s">
        <v>1064</v>
      </c>
      <c r="J337" s="182" t="s">
        <v>1065</v>
      </c>
      <c r="K337" s="180" t="s">
        <v>1063</v>
      </c>
      <c r="L337" s="177">
        <v>676297152</v>
      </c>
      <c r="M337" s="184"/>
      <c r="N337" s="185"/>
      <c r="O337" s="185"/>
      <c r="P337" s="185"/>
      <c r="Q337" s="185"/>
      <c r="R337" s="185"/>
      <c r="S337" s="185"/>
      <c r="T337" s="185"/>
      <c r="U337" s="185"/>
      <c r="V337" s="186"/>
      <c r="W337" s="186"/>
      <c r="X337" s="186"/>
      <c r="Y337" s="186"/>
      <c r="Z337" s="186"/>
      <c r="AA337" s="186"/>
      <c r="AB337" s="186"/>
      <c r="AC337" s="186"/>
      <c r="AD337" s="186"/>
      <c r="AE337" s="187"/>
      <c r="AF337" s="187"/>
      <c r="AG337" s="187"/>
      <c r="AH337" s="187"/>
      <c r="AI337" s="187"/>
      <c r="AJ337" s="187"/>
      <c r="AK337" s="187"/>
      <c r="AL337" s="187"/>
      <c r="AM337" s="187"/>
      <c r="AN337" s="187"/>
      <c r="AO337" s="187"/>
      <c r="AP337" s="187"/>
      <c r="AQ337" s="187"/>
      <c r="AR337" s="187"/>
      <c r="AS337" s="187"/>
    </row>
    <row r="338" spans="1:45" ht="12.75">
      <c r="A338" s="175">
        <v>45778</v>
      </c>
      <c r="B338" s="175">
        <v>46142</v>
      </c>
      <c r="C338" s="180" t="s">
        <v>13</v>
      </c>
      <c r="D338" s="8" t="s">
        <v>14</v>
      </c>
      <c r="E338" s="181" t="s">
        <v>15</v>
      </c>
      <c r="F338" s="9" t="s">
        <v>15</v>
      </c>
      <c r="G338" s="180" t="s">
        <v>1066</v>
      </c>
      <c r="H338" s="182">
        <f>5491156956064</f>
        <v>5491156956064</v>
      </c>
      <c r="I338" s="183" t="s">
        <v>1067</v>
      </c>
      <c r="J338" s="182" t="s">
        <v>1066</v>
      </c>
      <c r="K338" s="180" t="s">
        <v>1066</v>
      </c>
      <c r="L338" s="177">
        <f>5491156956064</f>
        <v>5491156956064</v>
      </c>
      <c r="M338" s="184"/>
      <c r="N338" s="185"/>
      <c r="O338" s="185"/>
      <c r="P338" s="185"/>
      <c r="Q338" s="185"/>
      <c r="R338" s="185"/>
      <c r="S338" s="185"/>
      <c r="T338" s="185"/>
      <c r="U338" s="185"/>
      <c r="V338" s="186"/>
      <c r="W338" s="186"/>
      <c r="X338" s="186"/>
      <c r="Y338" s="186"/>
      <c r="Z338" s="186"/>
      <c r="AA338" s="186"/>
      <c r="AB338" s="186"/>
      <c r="AC338" s="186"/>
      <c r="AD338" s="186"/>
      <c r="AE338" s="187"/>
      <c r="AF338" s="187"/>
      <c r="AG338" s="187"/>
      <c r="AH338" s="187"/>
      <c r="AI338" s="187"/>
      <c r="AJ338" s="187"/>
      <c r="AK338" s="187"/>
      <c r="AL338" s="187"/>
      <c r="AM338" s="187"/>
      <c r="AN338" s="187"/>
      <c r="AO338" s="187"/>
      <c r="AP338" s="187"/>
      <c r="AQ338" s="187"/>
      <c r="AR338" s="187"/>
      <c r="AS338" s="187"/>
    </row>
    <row r="339" spans="1:45" ht="12.75">
      <c r="A339" s="175">
        <v>45778</v>
      </c>
      <c r="B339" s="175">
        <v>46142</v>
      </c>
      <c r="C339" s="180" t="s">
        <v>13</v>
      </c>
      <c r="D339" s="8" t="s">
        <v>14</v>
      </c>
      <c r="E339" s="21" t="s">
        <v>35</v>
      </c>
      <c r="F339" s="9" t="s">
        <v>15</v>
      </c>
      <c r="G339" s="180" t="s">
        <v>1068</v>
      </c>
      <c r="H339" s="182">
        <v>642882251</v>
      </c>
      <c r="I339" s="183" t="s">
        <v>1069</v>
      </c>
      <c r="J339" s="182" t="s">
        <v>1070</v>
      </c>
      <c r="K339" s="180" t="s">
        <v>1068</v>
      </c>
      <c r="L339" s="177">
        <v>642882251</v>
      </c>
      <c r="M339" s="184" t="s">
        <v>1071</v>
      </c>
      <c r="N339" s="185"/>
      <c r="O339" s="185"/>
      <c r="P339" s="185"/>
      <c r="Q339" s="185"/>
      <c r="R339" s="185"/>
      <c r="S339" s="185"/>
      <c r="T339" s="185"/>
      <c r="U339" s="185"/>
      <c r="V339" s="186"/>
      <c r="W339" s="186"/>
      <c r="X339" s="186"/>
      <c r="Y339" s="186"/>
      <c r="Z339" s="186"/>
      <c r="AA339" s="186"/>
      <c r="AB339" s="186"/>
      <c r="AC339" s="186"/>
      <c r="AD339" s="186"/>
      <c r="AE339" s="187"/>
      <c r="AF339" s="187"/>
      <c r="AG339" s="187"/>
      <c r="AH339" s="187"/>
      <c r="AI339" s="187"/>
      <c r="AJ339" s="187"/>
      <c r="AK339" s="187"/>
      <c r="AL339" s="187"/>
      <c r="AM339" s="187"/>
      <c r="AN339" s="187"/>
      <c r="AO339" s="187"/>
      <c r="AP339" s="187"/>
      <c r="AQ339" s="187"/>
      <c r="AR339" s="187"/>
      <c r="AS339" s="187"/>
    </row>
    <row r="340" spans="1:45" ht="12.75">
      <c r="A340" s="175">
        <v>45778</v>
      </c>
      <c r="B340" s="175">
        <v>46142</v>
      </c>
      <c r="C340" s="180" t="s">
        <v>13</v>
      </c>
      <c r="D340" s="8" t="s">
        <v>14</v>
      </c>
      <c r="E340" s="21" t="s">
        <v>35</v>
      </c>
      <c r="F340" s="9" t="s">
        <v>15</v>
      </c>
      <c r="G340" s="180" t="s">
        <v>1072</v>
      </c>
      <c r="H340" s="182">
        <v>612405894</v>
      </c>
      <c r="I340" s="183" t="s">
        <v>1073</v>
      </c>
      <c r="J340" s="182" t="s">
        <v>1074</v>
      </c>
      <c r="K340" s="180" t="s">
        <v>1072</v>
      </c>
      <c r="L340" s="177">
        <v>612405894</v>
      </c>
      <c r="M340" s="184"/>
      <c r="N340" s="185"/>
      <c r="O340" s="185"/>
      <c r="P340" s="185"/>
      <c r="Q340" s="185"/>
      <c r="R340" s="185"/>
      <c r="S340" s="185"/>
      <c r="T340" s="185"/>
      <c r="U340" s="185"/>
      <c r="V340" s="186"/>
      <c r="W340" s="186"/>
      <c r="X340" s="186"/>
      <c r="Y340" s="186"/>
      <c r="Z340" s="186"/>
      <c r="AA340" s="186"/>
      <c r="AB340" s="186"/>
      <c r="AC340" s="186"/>
      <c r="AD340" s="186"/>
      <c r="AE340" s="187"/>
      <c r="AF340" s="187"/>
      <c r="AG340" s="187"/>
      <c r="AH340" s="187"/>
      <c r="AI340" s="187"/>
      <c r="AJ340" s="187"/>
      <c r="AK340" s="187"/>
      <c r="AL340" s="187"/>
      <c r="AM340" s="187"/>
      <c r="AN340" s="187"/>
      <c r="AO340" s="187"/>
      <c r="AP340" s="187"/>
      <c r="AQ340" s="187"/>
      <c r="AR340" s="187"/>
      <c r="AS340" s="187"/>
    </row>
    <row r="341" spans="1:45" ht="12.75">
      <c r="A341" s="175">
        <v>45778</v>
      </c>
      <c r="B341" s="175">
        <v>46142</v>
      </c>
      <c r="C341" s="180" t="s">
        <v>13</v>
      </c>
      <c r="D341" s="8" t="s">
        <v>14</v>
      </c>
      <c r="E341" s="21" t="s">
        <v>35</v>
      </c>
      <c r="F341" s="9" t="s">
        <v>15</v>
      </c>
      <c r="G341" s="180" t="s">
        <v>1075</v>
      </c>
      <c r="H341" s="182">
        <v>652552800</v>
      </c>
      <c r="I341" s="183" t="s">
        <v>1076</v>
      </c>
      <c r="J341" s="182" t="s">
        <v>1077</v>
      </c>
      <c r="K341" s="180" t="s">
        <v>1075</v>
      </c>
      <c r="L341" s="182">
        <v>652552800</v>
      </c>
      <c r="M341" s="184"/>
      <c r="N341" s="185"/>
      <c r="O341" s="185"/>
      <c r="P341" s="185"/>
      <c r="Q341" s="185"/>
      <c r="R341" s="185"/>
      <c r="S341" s="185"/>
      <c r="T341" s="185"/>
      <c r="U341" s="185"/>
      <c r="V341" s="186"/>
      <c r="W341" s="186"/>
      <c r="X341" s="186"/>
      <c r="Y341" s="186"/>
      <c r="Z341" s="186"/>
      <c r="AA341" s="186"/>
      <c r="AB341" s="186"/>
      <c r="AC341" s="186"/>
      <c r="AD341" s="186"/>
      <c r="AE341" s="187"/>
      <c r="AF341" s="187"/>
      <c r="AG341" s="187"/>
      <c r="AH341" s="187"/>
      <c r="AI341" s="187"/>
      <c r="AJ341" s="187"/>
      <c r="AK341" s="187"/>
      <c r="AL341" s="187"/>
      <c r="AM341" s="187"/>
      <c r="AN341" s="187"/>
      <c r="AO341" s="187"/>
      <c r="AP341" s="187"/>
      <c r="AQ341" s="187"/>
      <c r="AR341" s="187"/>
      <c r="AS341" s="187"/>
    </row>
    <row r="342" spans="1:45" ht="12.75">
      <c r="A342" s="175">
        <v>45778</v>
      </c>
      <c r="B342" s="175">
        <v>46142</v>
      </c>
      <c r="C342" s="180" t="s">
        <v>13</v>
      </c>
      <c r="D342" s="8" t="s">
        <v>14</v>
      </c>
      <c r="E342" s="21" t="s">
        <v>35</v>
      </c>
      <c r="F342" s="9" t="s">
        <v>15</v>
      </c>
      <c r="G342" s="180" t="s">
        <v>1078</v>
      </c>
      <c r="H342" s="182">
        <v>696624983</v>
      </c>
      <c r="I342" s="183" t="s">
        <v>1079</v>
      </c>
      <c r="J342" s="182" t="s">
        <v>1080</v>
      </c>
      <c r="K342" s="180" t="s">
        <v>1078</v>
      </c>
      <c r="L342" s="182">
        <v>696624983</v>
      </c>
      <c r="M342" s="184"/>
      <c r="N342" s="185"/>
      <c r="O342" s="185"/>
      <c r="P342" s="185"/>
      <c r="Q342" s="185"/>
      <c r="R342" s="185"/>
      <c r="S342" s="185"/>
      <c r="T342" s="185"/>
      <c r="U342" s="185"/>
      <c r="V342" s="186"/>
      <c r="W342" s="186"/>
      <c r="X342" s="186"/>
      <c r="Y342" s="186"/>
      <c r="Z342" s="186"/>
      <c r="AA342" s="186"/>
      <c r="AB342" s="186"/>
      <c r="AC342" s="186"/>
      <c r="AD342" s="186"/>
      <c r="AE342" s="187"/>
      <c r="AF342" s="187"/>
      <c r="AG342" s="187"/>
      <c r="AH342" s="187"/>
      <c r="AI342" s="187"/>
      <c r="AJ342" s="187"/>
      <c r="AK342" s="187"/>
      <c r="AL342" s="187"/>
      <c r="AM342" s="187"/>
      <c r="AN342" s="187"/>
      <c r="AO342" s="187"/>
      <c r="AP342" s="187"/>
      <c r="AQ342" s="187"/>
      <c r="AR342" s="187"/>
      <c r="AS342" s="187"/>
    </row>
    <row r="343" spans="1:45" ht="12.75">
      <c r="A343" s="175">
        <v>45778</v>
      </c>
      <c r="B343" s="175">
        <v>46142</v>
      </c>
      <c r="C343" s="180" t="s">
        <v>13</v>
      </c>
      <c r="D343" s="8" t="s">
        <v>14</v>
      </c>
      <c r="E343" s="21" t="s">
        <v>35</v>
      </c>
      <c r="F343" s="9" t="s">
        <v>15</v>
      </c>
      <c r="G343" s="180" t="s">
        <v>1081</v>
      </c>
      <c r="H343" s="182">
        <v>676456338</v>
      </c>
      <c r="I343" s="183" t="s">
        <v>1082</v>
      </c>
      <c r="J343" s="182" t="s">
        <v>1083</v>
      </c>
      <c r="K343" s="180" t="s">
        <v>1081</v>
      </c>
      <c r="L343" s="182">
        <v>676456338</v>
      </c>
      <c r="M343" s="184"/>
      <c r="N343" s="185"/>
      <c r="O343" s="185"/>
      <c r="P343" s="185"/>
      <c r="Q343" s="185"/>
      <c r="R343" s="185"/>
      <c r="S343" s="185"/>
      <c r="T343" s="185"/>
      <c r="U343" s="185"/>
      <c r="V343" s="186"/>
      <c r="W343" s="186"/>
      <c r="X343" s="186"/>
      <c r="Y343" s="186"/>
      <c r="Z343" s="186"/>
      <c r="AA343" s="186"/>
      <c r="AB343" s="186"/>
      <c r="AC343" s="186"/>
      <c r="AD343" s="186"/>
      <c r="AE343" s="187"/>
      <c r="AF343" s="187"/>
      <c r="AG343" s="187"/>
      <c r="AH343" s="187"/>
      <c r="AI343" s="187"/>
      <c r="AJ343" s="187"/>
      <c r="AK343" s="187"/>
      <c r="AL343" s="187"/>
      <c r="AM343" s="187"/>
      <c r="AN343" s="187"/>
      <c r="AO343" s="187"/>
      <c r="AP343" s="187"/>
      <c r="AQ343" s="187"/>
      <c r="AR343" s="187"/>
      <c r="AS343" s="187"/>
    </row>
    <row r="344" spans="1:45" ht="15" customHeight="1">
      <c r="A344" s="175">
        <v>45778</v>
      </c>
      <c r="B344" s="175">
        <v>46142</v>
      </c>
      <c r="C344" s="180" t="s">
        <v>13</v>
      </c>
      <c r="D344" s="8" t="s">
        <v>14</v>
      </c>
      <c r="E344" s="21" t="s">
        <v>35</v>
      </c>
      <c r="F344" s="9" t="s">
        <v>15</v>
      </c>
      <c r="G344" s="180" t="s">
        <v>1084</v>
      </c>
      <c r="H344" s="182">
        <v>747484099</v>
      </c>
      <c r="I344" s="183" t="s">
        <v>1085</v>
      </c>
      <c r="J344" s="182" t="s">
        <v>1086</v>
      </c>
      <c r="K344" s="180" t="s">
        <v>1087</v>
      </c>
      <c r="L344" s="182">
        <v>639654793</v>
      </c>
      <c r="M344" s="184"/>
      <c r="N344" s="185"/>
      <c r="O344" s="185"/>
      <c r="P344" s="185"/>
      <c r="Q344" s="185"/>
      <c r="R344" s="185"/>
      <c r="S344" s="185"/>
      <c r="T344" s="185"/>
      <c r="U344" s="185"/>
      <c r="V344" s="186"/>
      <c r="W344" s="186"/>
      <c r="X344" s="186"/>
      <c r="Y344" s="186"/>
      <c r="Z344" s="186"/>
      <c r="AA344" s="186"/>
      <c r="AB344" s="186"/>
      <c r="AC344" s="186"/>
      <c r="AD344" s="186"/>
      <c r="AE344" s="187"/>
      <c r="AF344" s="187"/>
      <c r="AG344" s="187"/>
      <c r="AH344" s="187"/>
      <c r="AI344" s="187"/>
      <c r="AJ344" s="187"/>
      <c r="AK344" s="187"/>
      <c r="AL344" s="187"/>
      <c r="AM344" s="187"/>
      <c r="AN344" s="187"/>
      <c r="AO344" s="187"/>
      <c r="AP344" s="187"/>
      <c r="AQ344" s="187"/>
      <c r="AR344" s="187"/>
      <c r="AS344" s="187"/>
    </row>
    <row r="345" spans="1:45" ht="15" customHeight="1">
      <c r="A345" s="175">
        <v>45778</v>
      </c>
      <c r="B345" s="175">
        <v>46142</v>
      </c>
      <c r="C345" s="180" t="s">
        <v>13</v>
      </c>
      <c r="D345" s="8" t="s">
        <v>14</v>
      </c>
      <c r="E345" s="21" t="s">
        <v>35</v>
      </c>
      <c r="F345" s="9" t="s">
        <v>15</v>
      </c>
      <c r="G345" s="180" t="s">
        <v>1088</v>
      </c>
      <c r="H345" s="182">
        <v>669866216</v>
      </c>
      <c r="I345" s="183" t="s">
        <v>1089</v>
      </c>
      <c r="J345" s="182" t="s">
        <v>1090</v>
      </c>
      <c r="K345" s="180" t="s">
        <v>1091</v>
      </c>
      <c r="L345" s="182">
        <v>669866216</v>
      </c>
      <c r="M345" s="184"/>
      <c r="N345" s="185"/>
      <c r="O345" s="185"/>
      <c r="P345" s="185"/>
      <c r="Q345" s="185"/>
      <c r="R345" s="185"/>
      <c r="S345" s="185"/>
      <c r="T345" s="185"/>
      <c r="U345" s="185"/>
      <c r="V345" s="186"/>
      <c r="W345" s="186"/>
      <c r="X345" s="186"/>
      <c r="Y345" s="186"/>
      <c r="Z345" s="186"/>
      <c r="AA345" s="186"/>
      <c r="AB345" s="186"/>
      <c r="AC345" s="186"/>
      <c r="AD345" s="186"/>
      <c r="AE345" s="187"/>
      <c r="AF345" s="187"/>
      <c r="AG345" s="187"/>
      <c r="AH345" s="187"/>
      <c r="AI345" s="187"/>
      <c r="AJ345" s="187"/>
      <c r="AK345" s="187"/>
      <c r="AL345" s="187"/>
      <c r="AM345" s="187"/>
      <c r="AN345" s="187"/>
      <c r="AO345" s="187"/>
      <c r="AP345" s="187"/>
      <c r="AQ345" s="187"/>
      <c r="AR345" s="187"/>
      <c r="AS345" s="187"/>
    </row>
    <row r="346" spans="1:45" ht="15" customHeight="1">
      <c r="A346" s="175">
        <v>45778</v>
      </c>
      <c r="B346" s="175">
        <v>46142</v>
      </c>
      <c r="C346" s="180" t="s">
        <v>13</v>
      </c>
      <c r="D346" s="8" t="s">
        <v>14</v>
      </c>
      <c r="E346" s="21" t="s">
        <v>35</v>
      </c>
      <c r="F346" s="9" t="s">
        <v>15</v>
      </c>
      <c r="G346" s="180" t="s">
        <v>1092</v>
      </c>
      <c r="H346" s="182">
        <v>676619083</v>
      </c>
      <c r="I346" s="183" t="s">
        <v>1093</v>
      </c>
      <c r="J346" s="182" t="s">
        <v>1094</v>
      </c>
      <c r="K346" s="180" t="s">
        <v>1092</v>
      </c>
      <c r="L346" s="182">
        <v>676619083</v>
      </c>
      <c r="M346" s="184"/>
      <c r="N346" s="185"/>
      <c r="O346" s="185"/>
      <c r="P346" s="185"/>
      <c r="Q346" s="185"/>
      <c r="R346" s="185"/>
      <c r="S346" s="185"/>
      <c r="T346" s="185"/>
      <c r="U346" s="185"/>
      <c r="V346" s="186"/>
      <c r="W346" s="186"/>
      <c r="X346" s="186"/>
      <c r="Y346" s="186"/>
      <c r="Z346" s="186"/>
      <c r="AA346" s="186"/>
      <c r="AB346" s="186"/>
      <c r="AC346" s="186"/>
      <c r="AD346" s="186"/>
      <c r="AE346" s="187"/>
      <c r="AF346" s="187"/>
      <c r="AG346" s="187"/>
      <c r="AH346" s="187"/>
      <c r="AI346" s="187"/>
      <c r="AJ346" s="187"/>
      <c r="AK346" s="187"/>
      <c r="AL346" s="187"/>
      <c r="AM346" s="187"/>
      <c r="AN346" s="187"/>
      <c r="AO346" s="187"/>
      <c r="AP346" s="187"/>
      <c r="AQ346" s="187"/>
      <c r="AR346" s="187"/>
      <c r="AS346" s="187"/>
    </row>
    <row r="347" spans="1:45" ht="15" customHeight="1">
      <c r="A347" s="175">
        <v>45778</v>
      </c>
      <c r="B347" s="175">
        <v>46142</v>
      </c>
      <c r="C347" s="180" t="s">
        <v>13</v>
      </c>
      <c r="D347" s="8" t="s">
        <v>14</v>
      </c>
      <c r="E347" s="21" t="s">
        <v>35</v>
      </c>
      <c r="F347" s="9" t="s">
        <v>15</v>
      </c>
      <c r="G347" s="180" t="s">
        <v>1095</v>
      </c>
      <c r="H347" s="182">
        <v>617311896</v>
      </c>
      <c r="I347" s="183" t="s">
        <v>1096</v>
      </c>
      <c r="J347" s="182" t="s">
        <v>1097</v>
      </c>
      <c r="K347" s="180" t="s">
        <v>1095</v>
      </c>
      <c r="L347" s="182">
        <v>617311896</v>
      </c>
      <c r="M347" s="184"/>
      <c r="N347" s="185"/>
      <c r="O347" s="185"/>
      <c r="P347" s="185"/>
      <c r="Q347" s="185"/>
      <c r="R347" s="185"/>
      <c r="S347" s="185"/>
      <c r="T347" s="185"/>
      <c r="U347" s="185"/>
      <c r="V347" s="186"/>
      <c r="W347" s="186"/>
      <c r="X347" s="186"/>
      <c r="Y347" s="186"/>
      <c r="Z347" s="186"/>
      <c r="AA347" s="186"/>
      <c r="AB347" s="186"/>
      <c r="AC347" s="186"/>
      <c r="AD347" s="186"/>
      <c r="AE347" s="187"/>
      <c r="AF347" s="187"/>
      <c r="AG347" s="187"/>
      <c r="AH347" s="187"/>
      <c r="AI347" s="187"/>
      <c r="AJ347" s="187"/>
      <c r="AK347" s="187"/>
      <c r="AL347" s="187"/>
      <c r="AM347" s="187"/>
      <c r="AN347" s="187"/>
      <c r="AO347" s="187"/>
      <c r="AP347" s="187"/>
      <c r="AQ347" s="187"/>
      <c r="AR347" s="187"/>
      <c r="AS347" s="187"/>
    </row>
    <row r="348" spans="1:45" ht="15" customHeight="1">
      <c r="A348" s="175">
        <v>45778</v>
      </c>
      <c r="B348" s="175">
        <v>46142</v>
      </c>
      <c r="C348" s="180" t="s">
        <v>13</v>
      </c>
      <c r="D348" s="8" t="s">
        <v>14</v>
      </c>
      <c r="E348" s="21" t="s">
        <v>35</v>
      </c>
      <c r="F348" s="9" t="s">
        <v>15</v>
      </c>
      <c r="G348" s="180" t="s">
        <v>1098</v>
      </c>
      <c r="H348" s="182">
        <v>615350391</v>
      </c>
      <c r="I348" s="183" t="s">
        <v>1099</v>
      </c>
      <c r="J348" s="182" t="s">
        <v>1100</v>
      </c>
      <c r="K348" s="180" t="s">
        <v>1098</v>
      </c>
      <c r="L348" s="182">
        <v>615350391</v>
      </c>
      <c r="M348" s="184"/>
      <c r="N348" s="185"/>
      <c r="O348" s="185"/>
      <c r="P348" s="185"/>
      <c r="Q348" s="185"/>
      <c r="R348" s="185"/>
      <c r="S348" s="185"/>
      <c r="T348" s="185"/>
      <c r="U348" s="185"/>
      <c r="V348" s="186"/>
      <c r="W348" s="186"/>
      <c r="X348" s="186"/>
      <c r="Y348" s="186"/>
      <c r="Z348" s="186"/>
      <c r="AA348" s="186"/>
      <c r="AB348" s="186"/>
      <c r="AC348" s="186"/>
      <c r="AD348" s="186"/>
      <c r="AE348" s="187"/>
      <c r="AF348" s="187"/>
      <c r="AG348" s="187"/>
      <c r="AH348" s="187"/>
      <c r="AI348" s="187"/>
      <c r="AJ348" s="187"/>
      <c r="AK348" s="187"/>
      <c r="AL348" s="187"/>
      <c r="AM348" s="187"/>
      <c r="AN348" s="187"/>
      <c r="AO348" s="187"/>
      <c r="AP348" s="187"/>
      <c r="AQ348" s="187"/>
      <c r="AR348" s="187"/>
      <c r="AS348" s="187"/>
    </row>
    <row r="349" spans="1:45" ht="15" customHeight="1">
      <c r="A349" s="175">
        <v>45778</v>
      </c>
      <c r="B349" s="175">
        <v>46142</v>
      </c>
      <c r="C349" s="180" t="s">
        <v>13</v>
      </c>
      <c r="D349" s="8" t="s">
        <v>14</v>
      </c>
      <c r="E349" s="21" t="s">
        <v>35</v>
      </c>
      <c r="F349" s="9" t="s">
        <v>15</v>
      </c>
      <c r="G349" s="180" t="s">
        <v>1101</v>
      </c>
      <c r="H349" s="182">
        <v>622131113</v>
      </c>
      <c r="I349" s="183" t="s">
        <v>1102</v>
      </c>
      <c r="J349" s="182" t="s">
        <v>1103</v>
      </c>
      <c r="K349" s="180" t="s">
        <v>1101</v>
      </c>
      <c r="L349" s="182">
        <v>622131113</v>
      </c>
      <c r="M349" s="184"/>
      <c r="N349" s="185"/>
      <c r="O349" s="185"/>
      <c r="P349" s="185"/>
      <c r="Q349" s="185"/>
      <c r="R349" s="185"/>
      <c r="S349" s="185"/>
      <c r="T349" s="185"/>
      <c r="U349" s="185"/>
      <c r="V349" s="186"/>
      <c r="W349" s="186"/>
      <c r="X349" s="186"/>
      <c r="Y349" s="186"/>
      <c r="Z349" s="186"/>
      <c r="AA349" s="186"/>
      <c r="AB349" s="186"/>
      <c r="AC349" s="186"/>
      <c r="AD349" s="186"/>
      <c r="AE349" s="187"/>
      <c r="AF349" s="187"/>
      <c r="AG349" s="187"/>
      <c r="AH349" s="187"/>
      <c r="AI349" s="187"/>
      <c r="AJ349" s="187"/>
      <c r="AK349" s="187"/>
      <c r="AL349" s="187"/>
      <c r="AM349" s="187"/>
      <c r="AN349" s="187"/>
      <c r="AO349" s="187"/>
      <c r="AP349" s="187"/>
      <c r="AQ349" s="187"/>
      <c r="AR349" s="187"/>
      <c r="AS349" s="187"/>
    </row>
    <row r="350" spans="1:45" ht="15" customHeight="1">
      <c r="A350" s="175">
        <v>45778</v>
      </c>
      <c r="B350" s="175">
        <v>46142</v>
      </c>
      <c r="C350" s="180" t="s">
        <v>13</v>
      </c>
      <c r="D350" s="8" t="s">
        <v>14</v>
      </c>
      <c r="E350" s="21" t="s">
        <v>35</v>
      </c>
      <c r="F350" s="9" t="s">
        <v>15</v>
      </c>
      <c r="G350" s="180" t="s">
        <v>1104</v>
      </c>
      <c r="H350" s="182">
        <v>687612951</v>
      </c>
      <c r="I350" s="183" t="s">
        <v>1105</v>
      </c>
      <c r="J350" s="182" t="s">
        <v>1106</v>
      </c>
      <c r="K350" s="180" t="s">
        <v>1107</v>
      </c>
      <c r="L350" s="182">
        <v>687612951</v>
      </c>
      <c r="M350" s="184" t="s">
        <v>1108</v>
      </c>
      <c r="N350" s="185"/>
      <c r="O350" s="185"/>
      <c r="P350" s="185"/>
      <c r="Q350" s="185"/>
      <c r="R350" s="185"/>
      <c r="S350" s="185"/>
      <c r="T350" s="185"/>
      <c r="U350" s="185"/>
      <c r="V350" s="186"/>
      <c r="W350" s="186"/>
      <c r="X350" s="186"/>
      <c r="Y350" s="186"/>
      <c r="Z350" s="186"/>
      <c r="AA350" s="186"/>
      <c r="AB350" s="186"/>
      <c r="AC350" s="186"/>
      <c r="AD350" s="186"/>
      <c r="AE350" s="187"/>
      <c r="AF350" s="187"/>
      <c r="AG350" s="187"/>
      <c r="AH350" s="187"/>
      <c r="AI350" s="187"/>
      <c r="AJ350" s="187"/>
      <c r="AK350" s="187"/>
      <c r="AL350" s="187"/>
      <c r="AM350" s="187"/>
      <c r="AN350" s="187"/>
      <c r="AO350" s="187"/>
      <c r="AP350" s="187"/>
      <c r="AQ350" s="187"/>
      <c r="AR350" s="187"/>
      <c r="AS350" s="187"/>
    </row>
    <row r="351" spans="1:45" ht="15" customHeight="1">
      <c r="A351" s="175">
        <v>45778</v>
      </c>
      <c r="B351" s="175">
        <v>46142</v>
      </c>
      <c r="C351" s="180" t="s">
        <v>13</v>
      </c>
      <c r="D351" s="8" t="s">
        <v>14</v>
      </c>
      <c r="E351" s="21" t="s">
        <v>35</v>
      </c>
      <c r="F351" s="9" t="s">
        <v>15</v>
      </c>
      <c r="G351" s="180" t="s">
        <v>1109</v>
      </c>
      <c r="H351" s="188" t="s">
        <v>1110</v>
      </c>
      <c r="I351" s="183" t="s">
        <v>1111</v>
      </c>
      <c r="J351" s="182" t="s">
        <v>1112</v>
      </c>
      <c r="K351" s="180" t="s">
        <v>1109</v>
      </c>
      <c r="L351" s="188" t="s">
        <v>1110</v>
      </c>
      <c r="M351" s="184"/>
      <c r="N351" s="185"/>
      <c r="O351" s="185"/>
      <c r="P351" s="185"/>
      <c r="Q351" s="185"/>
      <c r="R351" s="185"/>
      <c r="S351" s="185"/>
      <c r="T351" s="185"/>
      <c r="U351" s="185"/>
      <c r="V351" s="186"/>
      <c r="W351" s="186"/>
      <c r="X351" s="186"/>
      <c r="Y351" s="186"/>
      <c r="Z351" s="186"/>
      <c r="AA351" s="186"/>
      <c r="AB351" s="186"/>
      <c r="AC351" s="186"/>
      <c r="AD351" s="186"/>
      <c r="AE351" s="187"/>
      <c r="AF351" s="187"/>
      <c r="AG351" s="187"/>
      <c r="AH351" s="187"/>
      <c r="AI351" s="187"/>
      <c r="AJ351" s="187"/>
      <c r="AK351" s="187"/>
      <c r="AL351" s="187"/>
      <c r="AM351" s="187"/>
      <c r="AN351" s="187"/>
      <c r="AO351" s="187"/>
      <c r="AP351" s="187"/>
      <c r="AQ351" s="187"/>
      <c r="AR351" s="187"/>
      <c r="AS351" s="187"/>
    </row>
    <row r="352" spans="1:45" ht="15" customHeight="1">
      <c r="A352" s="175">
        <v>45778</v>
      </c>
      <c r="B352" s="175">
        <v>46142</v>
      </c>
      <c r="C352" s="180" t="s">
        <v>13</v>
      </c>
      <c r="D352" s="8" t="s">
        <v>14</v>
      </c>
      <c r="E352" s="21" t="s">
        <v>35</v>
      </c>
      <c r="F352" s="9" t="s">
        <v>15</v>
      </c>
      <c r="G352" s="180" t="s">
        <v>1113</v>
      </c>
      <c r="H352" s="182">
        <v>683408773</v>
      </c>
      <c r="I352" s="183" t="s">
        <v>1114</v>
      </c>
      <c r="J352" s="182" t="s">
        <v>1115</v>
      </c>
      <c r="K352" s="180" t="s">
        <v>1113</v>
      </c>
      <c r="L352" s="182">
        <v>683408773</v>
      </c>
      <c r="M352" s="184"/>
      <c r="N352" s="185"/>
      <c r="O352" s="185"/>
      <c r="P352" s="185"/>
      <c r="Q352" s="185"/>
      <c r="R352" s="185"/>
      <c r="S352" s="185"/>
      <c r="T352" s="185"/>
      <c r="U352" s="185"/>
      <c r="V352" s="186"/>
      <c r="W352" s="186"/>
      <c r="X352" s="186"/>
      <c r="Y352" s="186"/>
      <c r="Z352" s="186"/>
      <c r="AA352" s="186"/>
      <c r="AB352" s="186"/>
      <c r="AC352" s="186"/>
      <c r="AD352" s="186"/>
      <c r="AE352" s="187"/>
      <c r="AF352" s="187"/>
      <c r="AG352" s="187"/>
      <c r="AH352" s="187"/>
      <c r="AI352" s="187"/>
      <c r="AJ352" s="187"/>
      <c r="AK352" s="187"/>
      <c r="AL352" s="187"/>
      <c r="AM352" s="187"/>
      <c r="AN352" s="187"/>
      <c r="AO352" s="187"/>
      <c r="AP352" s="187"/>
      <c r="AQ352" s="187"/>
      <c r="AR352" s="187"/>
      <c r="AS352" s="187"/>
    </row>
    <row r="353" spans="1:45" ht="15" customHeight="1">
      <c r="A353" s="189">
        <v>45778</v>
      </c>
      <c r="B353" s="189">
        <v>46142</v>
      </c>
      <c r="C353" s="190" t="s">
        <v>13</v>
      </c>
      <c r="D353" s="191" t="s">
        <v>246</v>
      </c>
      <c r="E353" s="21" t="s">
        <v>35</v>
      </c>
      <c r="F353" s="9" t="s">
        <v>35</v>
      </c>
      <c r="G353" s="190" t="s">
        <v>1116</v>
      </c>
      <c r="H353" s="192">
        <v>615324611</v>
      </c>
      <c r="I353" s="193" t="s">
        <v>1117</v>
      </c>
      <c r="J353" s="192" t="s">
        <v>1118</v>
      </c>
      <c r="K353" s="190" t="s">
        <v>1116</v>
      </c>
      <c r="L353" s="192">
        <v>615324611</v>
      </c>
      <c r="M353" s="194"/>
      <c r="N353" s="195"/>
      <c r="O353" s="195"/>
      <c r="P353" s="195"/>
      <c r="Q353" s="195"/>
      <c r="R353" s="195"/>
      <c r="S353" s="195"/>
      <c r="T353" s="195"/>
      <c r="U353" s="195"/>
      <c r="V353" s="187"/>
      <c r="W353" s="187"/>
      <c r="X353" s="187"/>
      <c r="Y353" s="187"/>
      <c r="Z353" s="187"/>
      <c r="AA353" s="187"/>
      <c r="AB353" s="187"/>
      <c r="AC353" s="187"/>
      <c r="AD353" s="187"/>
      <c r="AE353" s="187"/>
      <c r="AF353" s="187"/>
      <c r="AG353" s="187"/>
      <c r="AH353" s="187"/>
      <c r="AI353" s="187"/>
      <c r="AJ353" s="187"/>
      <c r="AK353" s="187"/>
      <c r="AL353" s="187"/>
      <c r="AM353" s="187"/>
      <c r="AN353" s="187"/>
      <c r="AO353" s="187"/>
      <c r="AP353" s="187"/>
      <c r="AQ353" s="187"/>
      <c r="AR353" s="187"/>
      <c r="AS353" s="187"/>
    </row>
    <row r="354" spans="1:45" ht="15" customHeight="1">
      <c r="A354" s="175">
        <v>45778</v>
      </c>
      <c r="B354" s="175">
        <v>46142</v>
      </c>
      <c r="C354" s="180" t="s">
        <v>13</v>
      </c>
      <c r="D354" s="8" t="s">
        <v>14</v>
      </c>
      <c r="E354" s="21" t="s">
        <v>35</v>
      </c>
      <c r="F354" s="9" t="s">
        <v>15</v>
      </c>
      <c r="G354" s="180" t="s">
        <v>1119</v>
      </c>
      <c r="H354" s="182">
        <v>615324611</v>
      </c>
      <c r="I354" s="183" t="s">
        <v>1117</v>
      </c>
      <c r="J354" s="182" t="s">
        <v>1120</v>
      </c>
      <c r="K354" s="180" t="s">
        <v>1121</v>
      </c>
      <c r="L354" s="182">
        <v>615324611</v>
      </c>
      <c r="M354" s="184"/>
      <c r="N354" s="185"/>
      <c r="O354" s="185"/>
      <c r="P354" s="185"/>
      <c r="Q354" s="185"/>
      <c r="R354" s="185"/>
      <c r="S354" s="185"/>
      <c r="T354" s="185"/>
      <c r="U354" s="185"/>
      <c r="V354" s="186"/>
      <c r="W354" s="186"/>
      <c r="X354" s="186"/>
      <c r="Y354" s="186"/>
      <c r="Z354" s="186"/>
      <c r="AA354" s="186"/>
      <c r="AB354" s="186"/>
      <c r="AC354" s="186"/>
      <c r="AD354" s="186"/>
      <c r="AE354" s="187"/>
      <c r="AF354" s="187"/>
      <c r="AG354" s="187"/>
      <c r="AH354" s="187"/>
      <c r="AI354" s="187"/>
      <c r="AJ354" s="187"/>
      <c r="AK354" s="187"/>
      <c r="AL354" s="187"/>
      <c r="AM354" s="187"/>
      <c r="AN354" s="187"/>
      <c r="AO354" s="187"/>
      <c r="AP354" s="187"/>
      <c r="AQ354" s="187"/>
      <c r="AR354" s="187"/>
      <c r="AS354" s="187"/>
    </row>
    <row r="355" spans="1:45" ht="15" customHeight="1">
      <c r="A355" s="175">
        <v>45778</v>
      </c>
      <c r="B355" s="175">
        <v>46142</v>
      </c>
      <c r="C355" s="180" t="s">
        <v>13</v>
      </c>
      <c r="D355" s="8" t="s">
        <v>14</v>
      </c>
      <c r="E355" s="21" t="s">
        <v>35</v>
      </c>
      <c r="F355" s="9" t="s">
        <v>15</v>
      </c>
      <c r="G355" s="180" t="s">
        <v>1122</v>
      </c>
      <c r="H355" s="182">
        <v>609069990</v>
      </c>
      <c r="I355" s="183" t="s">
        <v>1123</v>
      </c>
      <c r="J355" s="182" t="s">
        <v>1124</v>
      </c>
      <c r="K355" s="180" t="s">
        <v>1122</v>
      </c>
      <c r="L355" s="182">
        <v>609069990</v>
      </c>
      <c r="M355" s="184"/>
      <c r="N355" s="185"/>
      <c r="O355" s="185"/>
      <c r="P355" s="185"/>
      <c r="Q355" s="185"/>
      <c r="R355" s="185"/>
      <c r="S355" s="185"/>
      <c r="T355" s="185"/>
      <c r="U355" s="185"/>
      <c r="V355" s="186"/>
      <c r="W355" s="186"/>
      <c r="X355" s="186"/>
      <c r="Y355" s="186"/>
      <c r="Z355" s="186"/>
      <c r="AA355" s="186"/>
      <c r="AB355" s="186"/>
      <c r="AC355" s="186"/>
      <c r="AD355" s="186"/>
      <c r="AE355" s="187"/>
      <c r="AF355" s="187"/>
      <c r="AG355" s="187"/>
      <c r="AH355" s="187"/>
      <c r="AI355" s="187"/>
      <c r="AJ355" s="187"/>
      <c r="AK355" s="187"/>
      <c r="AL355" s="187"/>
      <c r="AM355" s="187"/>
      <c r="AN355" s="187"/>
      <c r="AO355" s="187"/>
      <c r="AP355" s="187"/>
      <c r="AQ355" s="187"/>
      <c r="AR355" s="187"/>
      <c r="AS355" s="187"/>
    </row>
    <row r="356" spans="1:45" ht="15" customHeight="1">
      <c r="A356" s="175">
        <v>45778</v>
      </c>
      <c r="B356" s="175">
        <v>46142</v>
      </c>
      <c r="C356" s="180" t="s">
        <v>13</v>
      </c>
      <c r="D356" s="8" t="s">
        <v>14</v>
      </c>
      <c r="E356" s="21" t="s">
        <v>35</v>
      </c>
      <c r="F356" s="9" t="s">
        <v>15</v>
      </c>
      <c r="G356" s="180" t="s">
        <v>250</v>
      </c>
      <c r="H356" s="182">
        <v>613022392</v>
      </c>
      <c r="I356" s="183" t="s">
        <v>1125</v>
      </c>
      <c r="J356" s="182" t="s">
        <v>1126</v>
      </c>
      <c r="K356" s="180" t="s">
        <v>250</v>
      </c>
      <c r="L356" s="182">
        <v>613022392</v>
      </c>
      <c r="M356" s="184"/>
      <c r="N356" s="185"/>
      <c r="O356" s="185"/>
      <c r="P356" s="185"/>
      <c r="Q356" s="185"/>
      <c r="R356" s="185"/>
      <c r="S356" s="185"/>
      <c r="T356" s="185"/>
      <c r="U356" s="185"/>
      <c r="V356" s="186"/>
      <c r="W356" s="186"/>
      <c r="X356" s="186"/>
      <c r="Y356" s="186"/>
      <c r="Z356" s="186"/>
      <c r="AA356" s="186"/>
      <c r="AB356" s="186"/>
      <c r="AC356" s="186"/>
      <c r="AD356" s="186"/>
      <c r="AE356" s="187"/>
      <c r="AF356" s="187"/>
      <c r="AG356" s="187"/>
      <c r="AH356" s="187"/>
      <c r="AI356" s="187"/>
      <c r="AJ356" s="187"/>
      <c r="AK356" s="187"/>
      <c r="AL356" s="187"/>
      <c r="AM356" s="187"/>
      <c r="AN356" s="187"/>
      <c r="AO356" s="187"/>
      <c r="AP356" s="187"/>
      <c r="AQ356" s="187"/>
      <c r="AR356" s="187"/>
      <c r="AS356" s="187"/>
    </row>
    <row r="357" spans="1:45" ht="12.75">
      <c r="A357" s="196">
        <v>45809</v>
      </c>
      <c r="B357" s="196">
        <v>46173</v>
      </c>
      <c r="C357" s="197" t="s">
        <v>13</v>
      </c>
      <c r="D357" s="8" t="s">
        <v>14</v>
      </c>
      <c r="E357" s="21" t="s">
        <v>35</v>
      </c>
      <c r="F357" s="9" t="s">
        <v>15</v>
      </c>
      <c r="G357" s="199" t="s">
        <v>1127</v>
      </c>
      <c r="H357" s="200">
        <v>635686614</v>
      </c>
      <c r="I357" s="200" t="s">
        <v>1128</v>
      </c>
      <c r="J357" s="199" t="s">
        <v>1129</v>
      </c>
      <c r="K357" s="199" t="s">
        <v>1127</v>
      </c>
      <c r="L357" s="200">
        <v>635686614</v>
      </c>
      <c r="M357" s="201"/>
      <c r="N357" s="202"/>
      <c r="O357" s="202"/>
      <c r="P357" s="202"/>
      <c r="Q357" s="202"/>
      <c r="R357" s="202"/>
      <c r="S357" s="202"/>
      <c r="T357" s="202"/>
      <c r="U357" s="202"/>
      <c r="V357" s="203"/>
      <c r="W357" s="203"/>
      <c r="X357" s="203"/>
      <c r="Y357" s="203"/>
      <c r="Z357" s="203"/>
      <c r="AA357" s="203"/>
      <c r="AB357" s="203"/>
      <c r="AC357" s="203"/>
      <c r="AD357" s="203"/>
      <c r="AE357" s="204"/>
      <c r="AF357" s="204"/>
      <c r="AG357" s="204"/>
      <c r="AH357" s="204"/>
      <c r="AI357" s="204"/>
      <c r="AJ357" s="204"/>
      <c r="AK357" s="204"/>
      <c r="AL357" s="204"/>
      <c r="AM357" s="204"/>
      <c r="AN357" s="204"/>
      <c r="AO357" s="204"/>
      <c r="AP357" s="204"/>
      <c r="AQ357" s="204"/>
      <c r="AR357" s="204"/>
      <c r="AS357" s="204"/>
    </row>
    <row r="358" spans="1:45" ht="12.75">
      <c r="A358" s="196">
        <v>45809</v>
      </c>
      <c r="B358" s="196">
        <v>46173</v>
      </c>
      <c r="C358" s="197" t="s">
        <v>13</v>
      </c>
      <c r="D358" s="198" t="s">
        <v>246</v>
      </c>
      <c r="E358" s="21" t="s">
        <v>35</v>
      </c>
      <c r="F358" s="9" t="s">
        <v>15</v>
      </c>
      <c r="G358" s="199" t="s">
        <v>1130</v>
      </c>
      <c r="H358" s="200">
        <v>609807475</v>
      </c>
      <c r="I358" s="200" t="s">
        <v>1131</v>
      </c>
      <c r="J358" s="199" t="s">
        <v>1132</v>
      </c>
      <c r="K358" s="199" t="s">
        <v>1130</v>
      </c>
      <c r="L358" s="200">
        <v>609807475</v>
      </c>
      <c r="M358" s="198" t="s">
        <v>1133</v>
      </c>
      <c r="N358" s="202"/>
      <c r="O358" s="202"/>
      <c r="P358" s="202"/>
      <c r="Q358" s="202"/>
      <c r="R358" s="202"/>
      <c r="S358" s="202"/>
      <c r="T358" s="202"/>
      <c r="U358" s="202"/>
      <c r="V358" s="203"/>
      <c r="W358" s="203"/>
      <c r="X358" s="203"/>
      <c r="Y358" s="203"/>
      <c r="Z358" s="203"/>
      <c r="AA358" s="203"/>
      <c r="AB358" s="203"/>
      <c r="AC358" s="203"/>
      <c r="AD358" s="203"/>
      <c r="AE358" s="204"/>
      <c r="AF358" s="204"/>
      <c r="AG358" s="204"/>
      <c r="AH358" s="204"/>
      <c r="AI358" s="204"/>
      <c r="AJ358" s="204"/>
      <c r="AK358" s="204"/>
      <c r="AL358" s="204"/>
      <c r="AM358" s="204"/>
      <c r="AN358" s="204"/>
      <c r="AO358" s="204"/>
      <c r="AP358" s="204"/>
      <c r="AQ358" s="204"/>
      <c r="AR358" s="204"/>
      <c r="AS358" s="204"/>
    </row>
    <row r="359" spans="1:45" ht="12.75">
      <c r="A359" s="196">
        <v>45809</v>
      </c>
      <c r="B359" s="196">
        <v>46173</v>
      </c>
      <c r="C359" s="197" t="s">
        <v>13</v>
      </c>
      <c r="D359" s="8" t="s">
        <v>14</v>
      </c>
      <c r="E359" s="21" t="s">
        <v>35</v>
      </c>
      <c r="F359" s="9" t="s">
        <v>15</v>
      </c>
      <c r="G359" s="199" t="s">
        <v>1134</v>
      </c>
      <c r="H359" s="200">
        <v>695898396</v>
      </c>
      <c r="I359" s="200" t="s">
        <v>1135</v>
      </c>
      <c r="J359" s="199" t="s">
        <v>1136</v>
      </c>
      <c r="K359" s="199" t="s">
        <v>1134</v>
      </c>
      <c r="L359" s="200">
        <v>695898396</v>
      </c>
      <c r="M359" s="201"/>
      <c r="N359" s="202"/>
      <c r="O359" s="202"/>
      <c r="P359" s="202"/>
      <c r="Q359" s="202"/>
      <c r="R359" s="202"/>
      <c r="S359" s="202"/>
      <c r="T359" s="202"/>
      <c r="U359" s="202"/>
      <c r="V359" s="203"/>
      <c r="W359" s="203"/>
      <c r="X359" s="203"/>
      <c r="Y359" s="203"/>
      <c r="Z359" s="203"/>
      <c r="AA359" s="203"/>
      <c r="AB359" s="203"/>
      <c r="AC359" s="203"/>
      <c r="AD359" s="203"/>
      <c r="AE359" s="204"/>
      <c r="AF359" s="204"/>
      <c r="AG359" s="204"/>
      <c r="AH359" s="204"/>
      <c r="AI359" s="204"/>
      <c r="AJ359" s="204"/>
      <c r="AK359" s="204"/>
      <c r="AL359" s="204"/>
      <c r="AM359" s="204"/>
      <c r="AN359" s="204"/>
      <c r="AO359" s="204"/>
      <c r="AP359" s="204"/>
      <c r="AQ359" s="204"/>
      <c r="AR359" s="204"/>
      <c r="AS359" s="204"/>
    </row>
    <row r="360" spans="1:45" ht="12.75">
      <c r="A360" s="196">
        <v>45809</v>
      </c>
      <c r="B360" s="196">
        <v>46173</v>
      </c>
      <c r="C360" s="197" t="s">
        <v>13</v>
      </c>
      <c r="D360" s="8" t="s">
        <v>14</v>
      </c>
      <c r="E360" s="21" t="s">
        <v>35</v>
      </c>
      <c r="F360" s="9" t="s">
        <v>15</v>
      </c>
      <c r="G360" s="199" t="s">
        <v>1137</v>
      </c>
      <c r="H360" s="200">
        <v>614357433</v>
      </c>
      <c r="I360" s="200" t="s">
        <v>1138</v>
      </c>
      <c r="J360" s="199" t="s">
        <v>1137</v>
      </c>
      <c r="K360" s="199" t="s">
        <v>1137</v>
      </c>
      <c r="L360" s="200">
        <v>614357433</v>
      </c>
      <c r="M360" s="201"/>
      <c r="N360" s="202"/>
      <c r="O360" s="202"/>
      <c r="P360" s="202"/>
      <c r="Q360" s="202"/>
      <c r="R360" s="202"/>
      <c r="S360" s="202"/>
      <c r="T360" s="202"/>
      <c r="U360" s="202"/>
      <c r="V360" s="203"/>
      <c r="W360" s="203"/>
      <c r="X360" s="203"/>
      <c r="Y360" s="203"/>
      <c r="Z360" s="203"/>
      <c r="AA360" s="203"/>
      <c r="AB360" s="203"/>
      <c r="AC360" s="203"/>
      <c r="AD360" s="203"/>
      <c r="AE360" s="204"/>
      <c r="AF360" s="204"/>
      <c r="AG360" s="204"/>
      <c r="AH360" s="204"/>
      <c r="AI360" s="204"/>
      <c r="AJ360" s="204"/>
      <c r="AK360" s="204"/>
      <c r="AL360" s="204"/>
      <c r="AM360" s="204"/>
      <c r="AN360" s="204"/>
      <c r="AO360" s="204"/>
      <c r="AP360" s="204"/>
      <c r="AQ360" s="204"/>
      <c r="AR360" s="204"/>
      <c r="AS360" s="204"/>
    </row>
    <row r="361" spans="1:45" ht="12.75">
      <c r="A361" s="196">
        <v>45809</v>
      </c>
      <c r="B361" s="196">
        <v>46173</v>
      </c>
      <c r="C361" s="197" t="s">
        <v>13</v>
      </c>
      <c r="D361" s="8" t="s">
        <v>14</v>
      </c>
      <c r="E361" s="21" t="s">
        <v>35</v>
      </c>
      <c r="F361" s="9" t="s">
        <v>15</v>
      </c>
      <c r="G361" s="199" t="s">
        <v>1139</v>
      </c>
      <c r="H361" s="200">
        <v>648854667</v>
      </c>
      <c r="I361" s="200" t="s">
        <v>1140</v>
      </c>
      <c r="J361" s="199" t="s">
        <v>1139</v>
      </c>
      <c r="K361" s="199" t="s">
        <v>1139</v>
      </c>
      <c r="L361" s="200">
        <v>648854667</v>
      </c>
      <c r="M361" s="201"/>
      <c r="N361" s="202"/>
      <c r="O361" s="202"/>
      <c r="P361" s="202"/>
      <c r="Q361" s="202"/>
      <c r="R361" s="202"/>
      <c r="S361" s="202"/>
      <c r="T361" s="202"/>
      <c r="U361" s="202"/>
      <c r="V361" s="203"/>
      <c r="W361" s="203"/>
      <c r="X361" s="203"/>
      <c r="Y361" s="203"/>
      <c r="Z361" s="203"/>
      <c r="AA361" s="203"/>
      <c r="AB361" s="203"/>
      <c r="AC361" s="203"/>
      <c r="AD361" s="203"/>
      <c r="AE361" s="204"/>
      <c r="AF361" s="204"/>
      <c r="AG361" s="204"/>
      <c r="AH361" s="204"/>
      <c r="AI361" s="204"/>
      <c r="AJ361" s="204"/>
      <c r="AK361" s="204"/>
      <c r="AL361" s="204"/>
      <c r="AM361" s="204"/>
      <c r="AN361" s="204"/>
      <c r="AO361" s="204"/>
      <c r="AP361" s="204"/>
      <c r="AQ361" s="204"/>
      <c r="AR361" s="204"/>
      <c r="AS361" s="204"/>
    </row>
    <row r="362" spans="1:45" ht="12.75">
      <c r="A362" s="196">
        <v>45809</v>
      </c>
      <c r="B362" s="196">
        <v>46173</v>
      </c>
      <c r="C362" s="197" t="s">
        <v>13</v>
      </c>
      <c r="D362" s="8" t="s">
        <v>14</v>
      </c>
      <c r="E362" s="21" t="s">
        <v>35</v>
      </c>
      <c r="F362" s="9" t="s">
        <v>15</v>
      </c>
      <c r="G362" s="199" t="s">
        <v>1141</v>
      </c>
      <c r="H362" s="200">
        <v>601603443</v>
      </c>
      <c r="I362" s="200" t="s">
        <v>1142</v>
      </c>
      <c r="J362" s="199" t="s">
        <v>1143</v>
      </c>
      <c r="K362" s="199" t="s">
        <v>1144</v>
      </c>
      <c r="L362" s="200">
        <v>601603443</v>
      </c>
      <c r="M362" s="201"/>
      <c r="N362" s="202"/>
      <c r="O362" s="202"/>
      <c r="P362" s="202"/>
      <c r="Q362" s="202"/>
      <c r="R362" s="202"/>
      <c r="S362" s="202"/>
      <c r="T362" s="202"/>
      <c r="U362" s="202"/>
      <c r="V362" s="203"/>
      <c r="W362" s="203"/>
      <c r="X362" s="203"/>
      <c r="Y362" s="203"/>
      <c r="Z362" s="203"/>
      <c r="AA362" s="203"/>
      <c r="AB362" s="203"/>
      <c r="AC362" s="203"/>
      <c r="AD362" s="203"/>
      <c r="AE362" s="204"/>
      <c r="AF362" s="204"/>
      <c r="AG362" s="204"/>
      <c r="AH362" s="204"/>
      <c r="AI362" s="204"/>
      <c r="AJ362" s="204"/>
      <c r="AK362" s="204"/>
      <c r="AL362" s="204"/>
      <c r="AM362" s="204"/>
      <c r="AN362" s="204"/>
      <c r="AO362" s="204"/>
      <c r="AP362" s="204"/>
      <c r="AQ362" s="204"/>
      <c r="AR362" s="204"/>
      <c r="AS362" s="204"/>
    </row>
    <row r="363" spans="1:45" ht="12.75">
      <c r="A363" s="196">
        <v>45809</v>
      </c>
      <c r="B363" s="196">
        <v>46173</v>
      </c>
      <c r="C363" s="197" t="s">
        <v>13</v>
      </c>
      <c r="D363" s="8" t="s">
        <v>14</v>
      </c>
      <c r="E363" s="21" t="s">
        <v>35</v>
      </c>
      <c r="F363" s="9" t="s">
        <v>15</v>
      </c>
      <c r="G363" s="199" t="s">
        <v>1145</v>
      </c>
      <c r="H363" s="200">
        <v>630168243</v>
      </c>
      <c r="I363" s="200" t="s">
        <v>1146</v>
      </c>
      <c r="J363" s="199" t="s">
        <v>1147</v>
      </c>
      <c r="K363" s="199" t="s">
        <v>1145</v>
      </c>
      <c r="L363" s="200">
        <v>630168243</v>
      </c>
      <c r="M363" s="201"/>
      <c r="N363" s="202"/>
      <c r="O363" s="202"/>
      <c r="P363" s="202"/>
      <c r="Q363" s="202"/>
      <c r="R363" s="202"/>
      <c r="S363" s="202"/>
      <c r="T363" s="202"/>
      <c r="U363" s="202"/>
      <c r="V363" s="203"/>
      <c r="W363" s="203"/>
      <c r="X363" s="203"/>
      <c r="Y363" s="203"/>
      <c r="Z363" s="203"/>
      <c r="AA363" s="203"/>
      <c r="AB363" s="203"/>
      <c r="AC363" s="203"/>
      <c r="AD363" s="203"/>
      <c r="AE363" s="204"/>
      <c r="AF363" s="204"/>
      <c r="AG363" s="204"/>
      <c r="AH363" s="204"/>
      <c r="AI363" s="204"/>
      <c r="AJ363" s="204"/>
      <c r="AK363" s="204"/>
      <c r="AL363" s="204"/>
      <c r="AM363" s="204"/>
      <c r="AN363" s="204"/>
      <c r="AO363" s="204"/>
      <c r="AP363" s="204"/>
      <c r="AQ363" s="204"/>
      <c r="AR363" s="204"/>
      <c r="AS363" s="204"/>
    </row>
    <row r="364" spans="1:45" ht="12.75">
      <c r="A364" s="196">
        <v>45809</v>
      </c>
      <c r="B364" s="196">
        <v>46173</v>
      </c>
      <c r="C364" s="197" t="s">
        <v>13</v>
      </c>
      <c r="D364" s="8" t="s">
        <v>14</v>
      </c>
      <c r="E364" s="21" t="s">
        <v>35</v>
      </c>
      <c r="F364" s="9" t="s">
        <v>15</v>
      </c>
      <c r="G364" s="199" t="s">
        <v>1148</v>
      </c>
      <c r="H364" s="200">
        <v>611632390</v>
      </c>
      <c r="I364" s="200" t="s">
        <v>1149</v>
      </c>
      <c r="J364" s="199" t="s">
        <v>1150</v>
      </c>
      <c r="K364" s="199" t="s">
        <v>1148</v>
      </c>
      <c r="L364" s="200">
        <v>611632390</v>
      </c>
      <c r="M364" s="201"/>
      <c r="N364" s="202"/>
      <c r="O364" s="202"/>
      <c r="P364" s="202"/>
      <c r="Q364" s="202"/>
      <c r="R364" s="202"/>
      <c r="S364" s="202"/>
      <c r="T364" s="202"/>
      <c r="U364" s="202"/>
      <c r="V364" s="203"/>
      <c r="W364" s="203"/>
      <c r="X364" s="203"/>
      <c r="Y364" s="203"/>
      <c r="Z364" s="203"/>
      <c r="AA364" s="203"/>
      <c r="AB364" s="203"/>
      <c r="AC364" s="203"/>
      <c r="AD364" s="203"/>
      <c r="AE364" s="204"/>
      <c r="AF364" s="204"/>
      <c r="AG364" s="204"/>
      <c r="AH364" s="204"/>
      <c r="AI364" s="204"/>
      <c r="AJ364" s="204"/>
      <c r="AK364" s="204"/>
      <c r="AL364" s="204"/>
      <c r="AM364" s="204"/>
      <c r="AN364" s="204"/>
      <c r="AO364" s="204"/>
      <c r="AP364" s="204"/>
      <c r="AQ364" s="204"/>
      <c r="AR364" s="204"/>
      <c r="AS364" s="204"/>
    </row>
    <row r="365" spans="1:45" ht="12.75">
      <c r="A365" s="196">
        <v>45809</v>
      </c>
      <c r="B365" s="196">
        <v>46173</v>
      </c>
      <c r="C365" s="197" t="s">
        <v>13</v>
      </c>
      <c r="D365" s="8" t="s">
        <v>14</v>
      </c>
      <c r="E365" s="21" t="s">
        <v>35</v>
      </c>
      <c r="F365" s="9" t="s">
        <v>15</v>
      </c>
      <c r="G365" s="199" t="s">
        <v>1151</v>
      </c>
      <c r="H365" s="200">
        <v>666300400</v>
      </c>
      <c r="I365" s="200" t="s">
        <v>1152</v>
      </c>
      <c r="J365" s="199" t="s">
        <v>1153</v>
      </c>
      <c r="K365" s="199" t="s">
        <v>1151</v>
      </c>
      <c r="L365" s="200">
        <v>666300400</v>
      </c>
      <c r="M365" s="201"/>
      <c r="N365" s="202"/>
      <c r="O365" s="202"/>
      <c r="P365" s="202"/>
      <c r="Q365" s="202"/>
      <c r="R365" s="202"/>
      <c r="S365" s="202"/>
      <c r="T365" s="202"/>
      <c r="U365" s="202"/>
      <c r="V365" s="203"/>
      <c r="W365" s="203"/>
      <c r="X365" s="203"/>
      <c r="Y365" s="203"/>
      <c r="Z365" s="203"/>
      <c r="AA365" s="203"/>
      <c r="AB365" s="203"/>
      <c r="AC365" s="203"/>
      <c r="AD365" s="203"/>
      <c r="AE365" s="204"/>
      <c r="AF365" s="204"/>
      <c r="AG365" s="204"/>
      <c r="AH365" s="204"/>
      <c r="AI365" s="204"/>
      <c r="AJ365" s="204"/>
      <c r="AK365" s="204"/>
      <c r="AL365" s="204"/>
      <c r="AM365" s="204"/>
      <c r="AN365" s="204"/>
      <c r="AO365" s="204"/>
      <c r="AP365" s="204"/>
      <c r="AQ365" s="204"/>
      <c r="AR365" s="204"/>
      <c r="AS365" s="204"/>
    </row>
    <row r="366" spans="1:45" ht="12.75">
      <c r="A366" s="196">
        <v>45809</v>
      </c>
      <c r="B366" s="196">
        <v>46173</v>
      </c>
      <c r="C366" s="197" t="s">
        <v>13</v>
      </c>
      <c r="D366" s="8" t="s">
        <v>14</v>
      </c>
      <c r="E366" s="21" t="s">
        <v>35</v>
      </c>
      <c r="F366" s="9" t="s">
        <v>15</v>
      </c>
      <c r="G366" s="199" t="s">
        <v>1154</v>
      </c>
      <c r="H366" s="200" t="s">
        <v>1155</v>
      </c>
      <c r="I366" s="200" t="s">
        <v>1156</v>
      </c>
      <c r="J366" s="199" t="s">
        <v>1154</v>
      </c>
      <c r="K366" s="199" t="s">
        <v>1154</v>
      </c>
      <c r="L366" s="200" t="s">
        <v>1157</v>
      </c>
      <c r="M366" s="201" t="s">
        <v>1158</v>
      </c>
      <c r="N366" s="202"/>
      <c r="O366" s="202"/>
      <c r="P366" s="202"/>
      <c r="Q366" s="202"/>
      <c r="R366" s="202"/>
      <c r="S366" s="202"/>
      <c r="T366" s="202"/>
      <c r="U366" s="202"/>
      <c r="V366" s="203"/>
      <c r="W366" s="203"/>
      <c r="X366" s="203"/>
      <c r="Y366" s="203"/>
      <c r="Z366" s="203"/>
      <c r="AA366" s="203"/>
      <c r="AB366" s="203"/>
      <c r="AC366" s="203"/>
      <c r="AD366" s="203"/>
      <c r="AE366" s="204"/>
      <c r="AF366" s="204"/>
      <c r="AG366" s="204"/>
      <c r="AH366" s="204"/>
      <c r="AI366" s="204"/>
      <c r="AJ366" s="204"/>
      <c r="AK366" s="204"/>
      <c r="AL366" s="204"/>
      <c r="AM366" s="204"/>
      <c r="AN366" s="204"/>
      <c r="AO366" s="204"/>
      <c r="AP366" s="204"/>
      <c r="AQ366" s="204"/>
      <c r="AR366" s="204"/>
      <c r="AS366" s="204"/>
    </row>
    <row r="367" spans="1:45" ht="12.75">
      <c r="A367" s="196">
        <v>45809</v>
      </c>
      <c r="B367" s="196">
        <v>46173</v>
      </c>
      <c r="C367" s="197" t="s">
        <v>13</v>
      </c>
      <c r="D367" s="8" t="s">
        <v>14</v>
      </c>
      <c r="E367" s="21" t="s">
        <v>35</v>
      </c>
      <c r="F367" s="9" t="s">
        <v>15</v>
      </c>
      <c r="G367" s="199" t="s">
        <v>1159</v>
      </c>
      <c r="H367" s="200" t="s">
        <v>1160</v>
      </c>
      <c r="I367" s="200" t="s">
        <v>1161</v>
      </c>
      <c r="J367" s="199" t="s">
        <v>1159</v>
      </c>
      <c r="K367" s="199" t="s">
        <v>1159</v>
      </c>
      <c r="L367" s="200" t="s">
        <v>1160</v>
      </c>
      <c r="M367" s="201" t="s">
        <v>1158</v>
      </c>
      <c r="N367" s="202"/>
      <c r="O367" s="202"/>
      <c r="P367" s="202"/>
      <c r="Q367" s="202"/>
      <c r="R367" s="202"/>
      <c r="S367" s="202"/>
      <c r="T367" s="202"/>
      <c r="U367" s="202"/>
      <c r="V367" s="203"/>
      <c r="W367" s="203"/>
      <c r="X367" s="203"/>
      <c r="Y367" s="203"/>
      <c r="Z367" s="203"/>
      <c r="AA367" s="203"/>
      <c r="AB367" s="203"/>
      <c r="AC367" s="203"/>
      <c r="AD367" s="203"/>
      <c r="AE367" s="204"/>
      <c r="AF367" s="204"/>
      <c r="AG367" s="204"/>
      <c r="AH367" s="204"/>
      <c r="AI367" s="204"/>
      <c r="AJ367" s="204"/>
      <c r="AK367" s="204"/>
      <c r="AL367" s="204"/>
      <c r="AM367" s="204"/>
      <c r="AN367" s="204"/>
      <c r="AO367" s="204"/>
      <c r="AP367" s="204"/>
      <c r="AQ367" s="204"/>
      <c r="AR367" s="204"/>
      <c r="AS367" s="204"/>
    </row>
    <row r="368" spans="1:45" ht="12.75">
      <c r="A368" s="196">
        <v>45809</v>
      </c>
      <c r="B368" s="196">
        <v>46173</v>
      </c>
      <c r="C368" s="197" t="s">
        <v>13</v>
      </c>
      <c r="D368" s="8" t="s">
        <v>14</v>
      </c>
      <c r="E368" s="21" t="s">
        <v>35</v>
      </c>
      <c r="F368" s="9" t="s">
        <v>15</v>
      </c>
      <c r="G368" s="199" t="s">
        <v>1162</v>
      </c>
      <c r="H368" s="200">
        <v>650213464</v>
      </c>
      <c r="I368" s="200" t="s">
        <v>1163</v>
      </c>
      <c r="J368" s="199" t="s">
        <v>1164</v>
      </c>
      <c r="K368" s="199" t="s">
        <v>1162</v>
      </c>
      <c r="L368" s="200">
        <v>650213464</v>
      </c>
      <c r="M368" s="201" t="s">
        <v>1165</v>
      </c>
      <c r="N368" s="202"/>
      <c r="O368" s="202"/>
      <c r="P368" s="202"/>
      <c r="Q368" s="202"/>
      <c r="R368" s="202"/>
      <c r="S368" s="202"/>
      <c r="T368" s="202"/>
      <c r="U368" s="202"/>
      <c r="V368" s="203"/>
      <c r="W368" s="203"/>
      <c r="X368" s="203"/>
      <c r="Y368" s="203"/>
      <c r="Z368" s="203"/>
      <c r="AA368" s="203"/>
      <c r="AB368" s="203"/>
      <c r="AC368" s="203"/>
      <c r="AD368" s="203"/>
      <c r="AE368" s="204"/>
      <c r="AF368" s="204"/>
      <c r="AG368" s="204"/>
      <c r="AH368" s="204"/>
      <c r="AI368" s="204"/>
      <c r="AJ368" s="204"/>
      <c r="AK368" s="204"/>
      <c r="AL368" s="204"/>
      <c r="AM368" s="204"/>
      <c r="AN368" s="204"/>
      <c r="AO368" s="204"/>
      <c r="AP368" s="204"/>
      <c r="AQ368" s="204"/>
      <c r="AR368" s="204"/>
      <c r="AS368" s="204"/>
    </row>
    <row r="369" spans="1:45" ht="12.75">
      <c r="A369" s="196">
        <v>45809</v>
      </c>
      <c r="B369" s="196">
        <v>46173</v>
      </c>
      <c r="C369" s="197" t="s">
        <v>13</v>
      </c>
      <c r="D369" s="8" t="s">
        <v>14</v>
      </c>
      <c r="E369" s="21" t="s">
        <v>35</v>
      </c>
      <c r="F369" s="9" t="s">
        <v>15</v>
      </c>
      <c r="G369" s="199" t="s">
        <v>1166</v>
      </c>
      <c r="H369" s="200">
        <v>633899768</v>
      </c>
      <c r="I369" s="200" t="s">
        <v>1167</v>
      </c>
      <c r="J369" s="199" t="s">
        <v>1168</v>
      </c>
      <c r="K369" s="199" t="s">
        <v>1166</v>
      </c>
      <c r="L369" s="200">
        <v>633899768</v>
      </c>
      <c r="M369" s="201" t="s">
        <v>1169</v>
      </c>
      <c r="N369" s="202"/>
      <c r="O369" s="202"/>
      <c r="P369" s="202"/>
      <c r="Q369" s="202"/>
      <c r="R369" s="202"/>
      <c r="S369" s="202"/>
      <c r="T369" s="202"/>
      <c r="U369" s="202"/>
      <c r="V369" s="203"/>
      <c r="W369" s="203"/>
      <c r="X369" s="203"/>
      <c r="Y369" s="203"/>
      <c r="Z369" s="203"/>
      <c r="AA369" s="203"/>
      <c r="AB369" s="203"/>
      <c r="AC369" s="203"/>
      <c r="AD369" s="203"/>
      <c r="AE369" s="204"/>
      <c r="AF369" s="204"/>
      <c r="AG369" s="204"/>
      <c r="AH369" s="204"/>
      <c r="AI369" s="204"/>
      <c r="AJ369" s="204"/>
      <c r="AK369" s="204"/>
      <c r="AL369" s="204"/>
      <c r="AM369" s="204"/>
      <c r="AN369" s="204"/>
      <c r="AO369" s="204"/>
      <c r="AP369" s="204"/>
      <c r="AQ369" s="204"/>
      <c r="AR369" s="204"/>
      <c r="AS369" s="204"/>
    </row>
    <row r="370" spans="1:45" ht="12.75">
      <c r="A370" s="196">
        <v>45809</v>
      </c>
      <c r="B370" s="196">
        <v>46173</v>
      </c>
      <c r="C370" s="197" t="s">
        <v>13</v>
      </c>
      <c r="D370" s="8" t="s">
        <v>14</v>
      </c>
      <c r="E370" s="197" t="s">
        <v>15</v>
      </c>
      <c r="F370" s="9" t="s">
        <v>15</v>
      </c>
      <c r="G370" s="199" t="s">
        <v>1170</v>
      </c>
      <c r="H370" s="200">
        <v>685430370</v>
      </c>
      <c r="I370" s="200" t="s">
        <v>1171</v>
      </c>
      <c r="J370" s="199" t="s">
        <v>1170</v>
      </c>
      <c r="K370" s="199" t="s">
        <v>1170</v>
      </c>
      <c r="L370" s="200">
        <v>685430370</v>
      </c>
      <c r="M370" s="201"/>
      <c r="N370" s="202"/>
      <c r="O370" s="202"/>
      <c r="P370" s="202"/>
      <c r="Q370" s="202"/>
      <c r="R370" s="202"/>
      <c r="S370" s="202"/>
      <c r="T370" s="202"/>
      <c r="U370" s="202"/>
      <c r="V370" s="203"/>
      <c r="W370" s="203"/>
      <c r="X370" s="203"/>
      <c r="Y370" s="203"/>
      <c r="Z370" s="203"/>
      <c r="AA370" s="203"/>
      <c r="AB370" s="203"/>
      <c r="AC370" s="203"/>
      <c r="AD370" s="203"/>
      <c r="AE370" s="204"/>
      <c r="AF370" s="204"/>
      <c r="AG370" s="204"/>
      <c r="AH370" s="204"/>
      <c r="AI370" s="204"/>
      <c r="AJ370" s="204"/>
      <c r="AK370" s="204"/>
      <c r="AL370" s="204"/>
      <c r="AM370" s="204"/>
      <c r="AN370" s="204"/>
      <c r="AO370" s="204"/>
      <c r="AP370" s="204"/>
      <c r="AQ370" s="204"/>
      <c r="AR370" s="204"/>
      <c r="AS370" s="204"/>
    </row>
    <row r="371" spans="1:45" ht="12.75">
      <c r="A371" s="196">
        <v>45809</v>
      </c>
      <c r="B371" s="196">
        <v>46173</v>
      </c>
      <c r="C371" s="197" t="s">
        <v>13</v>
      </c>
      <c r="D371" s="8" t="s">
        <v>14</v>
      </c>
      <c r="E371" s="21" t="s">
        <v>35</v>
      </c>
      <c r="F371" s="9" t="s">
        <v>15</v>
      </c>
      <c r="G371" s="199" t="s">
        <v>1172</v>
      </c>
      <c r="H371" s="200">
        <v>618700528</v>
      </c>
      <c r="I371" s="200" t="s">
        <v>1173</v>
      </c>
      <c r="J371" s="199" t="s">
        <v>1174</v>
      </c>
      <c r="K371" s="199" t="s">
        <v>1172</v>
      </c>
      <c r="L371" s="200">
        <v>618700528</v>
      </c>
      <c r="M371" s="201" t="s">
        <v>1175</v>
      </c>
      <c r="N371" s="202"/>
      <c r="O371" s="202"/>
      <c r="P371" s="202"/>
      <c r="Q371" s="202"/>
      <c r="R371" s="202"/>
      <c r="S371" s="202"/>
      <c r="T371" s="202"/>
      <c r="U371" s="202"/>
      <c r="V371" s="203"/>
      <c r="W371" s="203"/>
      <c r="X371" s="203"/>
      <c r="Y371" s="203"/>
      <c r="Z371" s="203"/>
      <c r="AA371" s="203"/>
      <c r="AB371" s="203"/>
      <c r="AC371" s="203"/>
      <c r="AD371" s="203"/>
      <c r="AE371" s="204"/>
      <c r="AF371" s="204"/>
      <c r="AG371" s="204"/>
      <c r="AH371" s="204"/>
      <c r="AI371" s="204"/>
      <c r="AJ371" s="204"/>
      <c r="AK371" s="204"/>
      <c r="AL371" s="204"/>
      <c r="AM371" s="204"/>
      <c r="AN371" s="204"/>
      <c r="AO371" s="204"/>
      <c r="AP371" s="204"/>
      <c r="AQ371" s="204"/>
      <c r="AR371" s="204"/>
      <c r="AS371" s="204"/>
    </row>
    <row r="372" spans="1:45" ht="12.75">
      <c r="A372" s="196">
        <v>45809</v>
      </c>
      <c r="B372" s="196">
        <v>46173</v>
      </c>
      <c r="C372" s="197" t="s">
        <v>13</v>
      </c>
      <c r="D372" s="8" t="s">
        <v>14</v>
      </c>
      <c r="E372" s="197" t="s">
        <v>15</v>
      </c>
      <c r="F372" s="9" t="s">
        <v>15</v>
      </c>
      <c r="G372" s="199" t="s">
        <v>1176</v>
      </c>
      <c r="H372" s="200">
        <v>615517463</v>
      </c>
      <c r="I372" s="200" t="s">
        <v>1177</v>
      </c>
      <c r="J372" s="199" t="s">
        <v>1178</v>
      </c>
      <c r="K372" s="199" t="s">
        <v>1176</v>
      </c>
      <c r="L372" s="200">
        <v>615517463</v>
      </c>
      <c r="M372" s="201" t="s">
        <v>1179</v>
      </c>
      <c r="N372" s="202"/>
      <c r="O372" s="202"/>
      <c r="P372" s="202"/>
      <c r="Q372" s="202"/>
      <c r="R372" s="202"/>
      <c r="S372" s="202"/>
      <c r="T372" s="202"/>
      <c r="U372" s="202"/>
      <c r="V372" s="203"/>
      <c r="W372" s="203"/>
      <c r="X372" s="203"/>
      <c r="Y372" s="203"/>
      <c r="Z372" s="203"/>
      <c r="AA372" s="203"/>
      <c r="AB372" s="203"/>
      <c r="AC372" s="203"/>
      <c r="AD372" s="203"/>
      <c r="AE372" s="204"/>
      <c r="AF372" s="204"/>
      <c r="AG372" s="204"/>
      <c r="AH372" s="204"/>
      <c r="AI372" s="204"/>
      <c r="AJ372" s="204"/>
      <c r="AK372" s="204"/>
      <c r="AL372" s="204"/>
      <c r="AM372" s="204"/>
      <c r="AN372" s="204"/>
      <c r="AO372" s="204"/>
      <c r="AP372" s="204"/>
      <c r="AQ372" s="204"/>
      <c r="AR372" s="204"/>
      <c r="AS372" s="204"/>
    </row>
    <row r="373" spans="1:45" ht="12.75">
      <c r="A373" s="196">
        <v>45809</v>
      </c>
      <c r="B373" s="196">
        <v>46173</v>
      </c>
      <c r="C373" s="197" t="s">
        <v>13</v>
      </c>
      <c r="D373" s="8" t="s">
        <v>14</v>
      </c>
      <c r="E373" s="21" t="s">
        <v>35</v>
      </c>
      <c r="F373" s="9" t="s">
        <v>15</v>
      </c>
      <c r="G373" s="199" t="s">
        <v>1180</v>
      </c>
      <c r="H373" s="200">
        <v>609641876</v>
      </c>
      <c r="I373" s="200" t="s">
        <v>1181</v>
      </c>
      <c r="J373" s="199" t="s">
        <v>1182</v>
      </c>
      <c r="K373" s="199" t="s">
        <v>1180</v>
      </c>
      <c r="L373" s="200">
        <v>609641876</v>
      </c>
      <c r="M373" s="201" t="s">
        <v>1183</v>
      </c>
      <c r="N373" s="202"/>
      <c r="O373" s="202"/>
      <c r="P373" s="202"/>
      <c r="Q373" s="202"/>
      <c r="R373" s="202"/>
      <c r="S373" s="202"/>
      <c r="T373" s="202"/>
      <c r="U373" s="202"/>
      <c r="V373" s="203"/>
      <c r="W373" s="203"/>
      <c r="X373" s="203"/>
      <c r="Y373" s="203"/>
      <c r="Z373" s="203"/>
      <c r="AA373" s="203"/>
      <c r="AB373" s="203"/>
      <c r="AC373" s="203"/>
      <c r="AD373" s="203"/>
      <c r="AE373" s="204"/>
      <c r="AF373" s="204"/>
      <c r="AG373" s="204"/>
      <c r="AH373" s="204"/>
      <c r="AI373" s="204"/>
      <c r="AJ373" s="204"/>
      <c r="AK373" s="204"/>
      <c r="AL373" s="204"/>
      <c r="AM373" s="204"/>
      <c r="AN373" s="204"/>
      <c r="AO373" s="204"/>
      <c r="AP373" s="204"/>
      <c r="AQ373" s="204"/>
      <c r="AR373" s="204"/>
      <c r="AS373" s="204"/>
    </row>
    <row r="374" spans="1:45" ht="12.75">
      <c r="A374" s="196">
        <v>45809</v>
      </c>
      <c r="B374" s="196">
        <v>46173</v>
      </c>
      <c r="C374" s="197" t="s">
        <v>13</v>
      </c>
      <c r="D374" s="8" t="s">
        <v>14</v>
      </c>
      <c r="E374" s="21" t="s">
        <v>35</v>
      </c>
      <c r="F374" s="9" t="s">
        <v>15</v>
      </c>
      <c r="G374" s="199" t="s">
        <v>1184</v>
      </c>
      <c r="H374" s="200">
        <v>661552406</v>
      </c>
      <c r="I374" s="200" t="s">
        <v>1185</v>
      </c>
      <c r="J374" s="199" t="s">
        <v>1186</v>
      </c>
      <c r="K374" s="199" t="s">
        <v>1184</v>
      </c>
      <c r="L374" s="200">
        <v>661552406</v>
      </c>
      <c r="M374" s="201" t="s">
        <v>1187</v>
      </c>
      <c r="N374" s="202"/>
      <c r="O374" s="202"/>
      <c r="P374" s="202"/>
      <c r="Q374" s="202"/>
      <c r="R374" s="202"/>
      <c r="S374" s="202"/>
      <c r="T374" s="202"/>
      <c r="U374" s="202"/>
      <c r="V374" s="203"/>
      <c r="W374" s="203"/>
      <c r="X374" s="203"/>
      <c r="Y374" s="203"/>
      <c r="Z374" s="203"/>
      <c r="AA374" s="203"/>
      <c r="AB374" s="203"/>
      <c r="AC374" s="203"/>
      <c r="AD374" s="203"/>
      <c r="AE374" s="204"/>
      <c r="AF374" s="204"/>
      <c r="AG374" s="204"/>
      <c r="AH374" s="204"/>
      <c r="AI374" s="204"/>
      <c r="AJ374" s="204"/>
      <c r="AK374" s="204"/>
      <c r="AL374" s="204"/>
      <c r="AM374" s="204"/>
      <c r="AN374" s="204"/>
      <c r="AO374" s="204"/>
      <c r="AP374" s="204"/>
      <c r="AQ374" s="204"/>
      <c r="AR374" s="204"/>
      <c r="AS374" s="204"/>
    </row>
    <row r="375" spans="1:45" ht="12.75">
      <c r="A375" s="196">
        <v>45809</v>
      </c>
      <c r="B375" s="196">
        <v>46173</v>
      </c>
      <c r="C375" s="197" t="s">
        <v>13</v>
      </c>
      <c r="D375" s="8" t="s">
        <v>14</v>
      </c>
      <c r="E375" s="21" t="s">
        <v>35</v>
      </c>
      <c r="F375" s="9" t="s">
        <v>15</v>
      </c>
      <c r="G375" s="199" t="s">
        <v>1188</v>
      </c>
      <c r="H375" s="200">
        <v>655949279</v>
      </c>
      <c r="I375" s="200" t="s">
        <v>1189</v>
      </c>
      <c r="J375" s="199" t="s">
        <v>1190</v>
      </c>
      <c r="K375" s="199" t="s">
        <v>1188</v>
      </c>
      <c r="L375" s="200">
        <v>655949279</v>
      </c>
      <c r="M375" s="201"/>
      <c r="N375" s="202"/>
      <c r="O375" s="202"/>
      <c r="P375" s="202"/>
      <c r="Q375" s="202"/>
      <c r="R375" s="202"/>
      <c r="S375" s="202"/>
      <c r="T375" s="202"/>
      <c r="U375" s="202"/>
      <c r="V375" s="203"/>
      <c r="W375" s="203"/>
      <c r="X375" s="203"/>
      <c r="Y375" s="203"/>
      <c r="Z375" s="203"/>
      <c r="AA375" s="203"/>
      <c r="AB375" s="203"/>
      <c r="AC375" s="203"/>
      <c r="AD375" s="203"/>
      <c r="AE375" s="204"/>
      <c r="AF375" s="204"/>
      <c r="AG375" s="204"/>
      <c r="AH375" s="204"/>
      <c r="AI375" s="204"/>
      <c r="AJ375" s="204"/>
      <c r="AK375" s="204"/>
      <c r="AL375" s="204"/>
      <c r="AM375" s="204"/>
      <c r="AN375" s="204"/>
      <c r="AO375" s="204"/>
      <c r="AP375" s="204"/>
      <c r="AQ375" s="204"/>
      <c r="AR375" s="204"/>
      <c r="AS375" s="204"/>
    </row>
    <row r="376" spans="1:45" ht="12.75">
      <c r="A376" s="196">
        <v>45809</v>
      </c>
      <c r="B376" s="196">
        <v>46173</v>
      </c>
      <c r="C376" s="197" t="s">
        <v>13</v>
      </c>
      <c r="D376" s="8" t="s">
        <v>14</v>
      </c>
      <c r="E376" s="197" t="s">
        <v>15</v>
      </c>
      <c r="F376" s="9" t="s">
        <v>15</v>
      </c>
      <c r="G376" s="199" t="s">
        <v>1191</v>
      </c>
      <c r="H376" s="200">
        <v>663868621</v>
      </c>
      <c r="I376" s="200" t="s">
        <v>1192</v>
      </c>
      <c r="J376" s="199" t="s">
        <v>1193</v>
      </c>
      <c r="K376" s="199" t="s">
        <v>1191</v>
      </c>
      <c r="L376" s="200">
        <v>663868621</v>
      </c>
      <c r="M376" s="201" t="s">
        <v>1194</v>
      </c>
      <c r="N376" s="202"/>
      <c r="O376" s="202"/>
      <c r="P376" s="202"/>
      <c r="Q376" s="202"/>
      <c r="R376" s="202"/>
      <c r="S376" s="202"/>
      <c r="T376" s="202"/>
      <c r="U376" s="202"/>
      <c r="V376" s="203"/>
      <c r="W376" s="203"/>
      <c r="X376" s="203"/>
      <c r="Y376" s="203"/>
      <c r="Z376" s="203"/>
      <c r="AA376" s="203"/>
      <c r="AB376" s="203"/>
      <c r="AC376" s="203"/>
      <c r="AD376" s="203"/>
      <c r="AE376" s="204"/>
      <c r="AF376" s="204"/>
      <c r="AG376" s="204"/>
      <c r="AH376" s="204"/>
      <c r="AI376" s="204"/>
      <c r="AJ376" s="204"/>
      <c r="AK376" s="204"/>
      <c r="AL376" s="204"/>
      <c r="AM376" s="204"/>
      <c r="AN376" s="204"/>
      <c r="AO376" s="204"/>
      <c r="AP376" s="204"/>
      <c r="AQ376" s="204"/>
      <c r="AR376" s="204"/>
      <c r="AS376" s="204"/>
    </row>
    <row r="377" spans="1:45" ht="12.75">
      <c r="A377" s="196">
        <v>45809</v>
      </c>
      <c r="B377" s="196">
        <v>46173</v>
      </c>
      <c r="C377" s="197" t="s">
        <v>13</v>
      </c>
      <c r="D377" s="8" t="s">
        <v>14</v>
      </c>
      <c r="E377" s="21" t="s">
        <v>35</v>
      </c>
      <c r="F377" s="9" t="s">
        <v>15</v>
      </c>
      <c r="G377" s="199" t="s">
        <v>1195</v>
      </c>
      <c r="H377" s="200">
        <v>643849438</v>
      </c>
      <c r="I377" s="200" t="s">
        <v>1196</v>
      </c>
      <c r="J377" s="199" t="s">
        <v>1197</v>
      </c>
      <c r="K377" s="199" t="s">
        <v>1195</v>
      </c>
      <c r="L377" s="200">
        <v>643849438</v>
      </c>
      <c r="M377" s="201"/>
      <c r="N377" s="202"/>
      <c r="O377" s="202"/>
      <c r="P377" s="202"/>
      <c r="Q377" s="202"/>
      <c r="R377" s="202"/>
      <c r="S377" s="202"/>
      <c r="T377" s="202"/>
      <c r="U377" s="202"/>
      <c r="V377" s="203"/>
      <c r="W377" s="203"/>
      <c r="X377" s="203"/>
      <c r="Y377" s="203"/>
      <c r="Z377" s="203"/>
      <c r="AA377" s="203"/>
      <c r="AB377" s="203"/>
      <c r="AC377" s="203"/>
      <c r="AD377" s="203"/>
      <c r="AE377" s="204"/>
      <c r="AF377" s="204"/>
      <c r="AG377" s="204"/>
      <c r="AH377" s="204"/>
      <c r="AI377" s="204"/>
      <c r="AJ377" s="204"/>
      <c r="AK377" s="204"/>
      <c r="AL377" s="204"/>
      <c r="AM377" s="204"/>
      <c r="AN377" s="204"/>
      <c r="AO377" s="204"/>
      <c r="AP377" s="204"/>
      <c r="AQ377" s="204"/>
      <c r="AR377" s="204"/>
      <c r="AS377" s="204"/>
    </row>
    <row r="378" spans="1:45" ht="12.75">
      <c r="A378" s="196">
        <v>45809</v>
      </c>
      <c r="B378" s="196">
        <v>46173</v>
      </c>
      <c r="C378" s="197" t="s">
        <v>13</v>
      </c>
      <c r="D378" s="8" t="s">
        <v>14</v>
      </c>
      <c r="E378" s="21" t="s">
        <v>35</v>
      </c>
      <c r="F378" s="9" t="s">
        <v>15</v>
      </c>
      <c r="G378" s="199" t="s">
        <v>1198</v>
      </c>
      <c r="H378" s="200">
        <v>662243676</v>
      </c>
      <c r="I378" s="200" t="s">
        <v>1199</v>
      </c>
      <c r="J378" s="199" t="s">
        <v>1200</v>
      </c>
      <c r="K378" s="199" t="s">
        <v>1198</v>
      </c>
      <c r="L378" s="200">
        <v>661317456</v>
      </c>
      <c r="M378" s="201" t="s">
        <v>1201</v>
      </c>
      <c r="N378" s="202"/>
      <c r="O378" s="202"/>
      <c r="P378" s="202"/>
      <c r="Q378" s="202"/>
      <c r="R378" s="202"/>
      <c r="S378" s="202"/>
      <c r="T378" s="202"/>
      <c r="U378" s="202"/>
      <c r="V378" s="203"/>
      <c r="W378" s="203"/>
      <c r="X378" s="203"/>
      <c r="Y378" s="203"/>
      <c r="Z378" s="203"/>
      <c r="AA378" s="203"/>
      <c r="AB378" s="203"/>
      <c r="AC378" s="203"/>
      <c r="AD378" s="203"/>
      <c r="AE378" s="204"/>
      <c r="AF378" s="204"/>
      <c r="AG378" s="204"/>
      <c r="AH378" s="204"/>
      <c r="AI378" s="204"/>
      <c r="AJ378" s="204"/>
      <c r="AK378" s="204"/>
      <c r="AL378" s="204"/>
      <c r="AM378" s="204"/>
      <c r="AN378" s="204"/>
      <c r="AO378" s="204"/>
      <c r="AP378" s="204"/>
      <c r="AQ378" s="204"/>
      <c r="AR378" s="204"/>
      <c r="AS378" s="204"/>
    </row>
    <row r="379" spans="1:45" ht="12.75">
      <c r="A379" s="196">
        <v>45809</v>
      </c>
      <c r="B379" s="196">
        <v>46173</v>
      </c>
      <c r="C379" s="197" t="s">
        <v>13</v>
      </c>
      <c r="D379" s="8" t="s">
        <v>14</v>
      </c>
      <c r="E379" s="21" t="s">
        <v>35</v>
      </c>
      <c r="F379" s="9" t="s">
        <v>15</v>
      </c>
      <c r="G379" s="199" t="s">
        <v>1202</v>
      </c>
      <c r="H379" s="200">
        <v>611126579</v>
      </c>
      <c r="I379" s="200" t="s">
        <v>1203</v>
      </c>
      <c r="J379" s="199" t="s">
        <v>1204</v>
      </c>
      <c r="K379" s="199" t="s">
        <v>1202</v>
      </c>
      <c r="L379" s="200">
        <v>611126579</v>
      </c>
      <c r="M379" s="201"/>
      <c r="N379" s="202"/>
      <c r="O379" s="202"/>
      <c r="P379" s="202"/>
      <c r="Q379" s="202"/>
      <c r="R379" s="202"/>
      <c r="S379" s="202"/>
      <c r="T379" s="202"/>
      <c r="U379" s="202"/>
      <c r="V379" s="203"/>
      <c r="W379" s="203"/>
      <c r="X379" s="203"/>
      <c r="Y379" s="203"/>
      <c r="Z379" s="203"/>
      <c r="AA379" s="203"/>
      <c r="AB379" s="203"/>
      <c r="AC379" s="203"/>
      <c r="AD379" s="203"/>
      <c r="AE379" s="204"/>
      <c r="AF379" s="204"/>
      <c r="AG379" s="204"/>
      <c r="AH379" s="204"/>
      <c r="AI379" s="204"/>
      <c r="AJ379" s="204"/>
      <c r="AK379" s="204"/>
      <c r="AL379" s="204"/>
      <c r="AM379" s="204"/>
      <c r="AN379" s="204"/>
      <c r="AO379" s="204"/>
      <c r="AP379" s="204"/>
      <c r="AQ379" s="204"/>
      <c r="AR379" s="204"/>
      <c r="AS379" s="204"/>
    </row>
    <row r="380" spans="1:45" ht="12.75">
      <c r="A380" s="196">
        <v>45809</v>
      </c>
      <c r="B380" s="196">
        <v>46173</v>
      </c>
      <c r="C380" s="197" t="s">
        <v>13</v>
      </c>
      <c r="D380" s="8" t="s">
        <v>14</v>
      </c>
      <c r="E380" s="21" t="s">
        <v>35</v>
      </c>
      <c r="F380" s="9" t="s">
        <v>15</v>
      </c>
      <c r="G380" s="199" t="s">
        <v>1205</v>
      </c>
      <c r="H380" s="200">
        <v>699988709</v>
      </c>
      <c r="I380" s="200" t="s">
        <v>1206</v>
      </c>
      <c r="J380" s="199" t="s">
        <v>1207</v>
      </c>
      <c r="K380" s="199" t="s">
        <v>1205</v>
      </c>
      <c r="L380" s="200">
        <v>699988709</v>
      </c>
      <c r="M380" s="201"/>
      <c r="N380" s="202"/>
      <c r="O380" s="202"/>
      <c r="P380" s="202"/>
      <c r="Q380" s="202"/>
      <c r="R380" s="202"/>
      <c r="S380" s="202"/>
      <c r="T380" s="202"/>
      <c r="U380" s="202"/>
      <c r="V380" s="203"/>
      <c r="W380" s="203"/>
      <c r="X380" s="203"/>
      <c r="Y380" s="203"/>
      <c r="Z380" s="203"/>
      <c r="AA380" s="203"/>
      <c r="AB380" s="203"/>
      <c r="AC380" s="203"/>
      <c r="AD380" s="203"/>
      <c r="AE380" s="204"/>
      <c r="AF380" s="204"/>
      <c r="AG380" s="204"/>
      <c r="AH380" s="204"/>
      <c r="AI380" s="204"/>
      <c r="AJ380" s="204"/>
      <c r="AK380" s="204"/>
      <c r="AL380" s="204"/>
      <c r="AM380" s="204"/>
      <c r="AN380" s="204"/>
      <c r="AO380" s="204"/>
      <c r="AP380" s="204"/>
      <c r="AQ380" s="204"/>
      <c r="AR380" s="204"/>
      <c r="AS380" s="204"/>
    </row>
    <row r="381" spans="1:45" ht="12.75">
      <c r="A381" s="196">
        <v>45809</v>
      </c>
      <c r="B381" s="196">
        <v>46173</v>
      </c>
      <c r="C381" s="197" t="s">
        <v>13</v>
      </c>
      <c r="D381" s="8" t="s">
        <v>14</v>
      </c>
      <c r="E381" s="21" t="s">
        <v>35</v>
      </c>
      <c r="F381" s="9" t="s">
        <v>15</v>
      </c>
      <c r="G381" s="199" t="s">
        <v>1208</v>
      </c>
      <c r="H381" s="200">
        <v>630042718</v>
      </c>
      <c r="I381" s="200" t="s">
        <v>1209</v>
      </c>
      <c r="J381" s="199" t="s">
        <v>1210</v>
      </c>
      <c r="K381" s="199" t="s">
        <v>1211</v>
      </c>
      <c r="L381" s="200">
        <v>653917515</v>
      </c>
      <c r="M381" s="201" t="s">
        <v>1212</v>
      </c>
      <c r="N381" s="202"/>
      <c r="O381" s="202"/>
      <c r="P381" s="202"/>
      <c r="Q381" s="202"/>
      <c r="R381" s="202"/>
      <c r="S381" s="202"/>
      <c r="T381" s="202"/>
      <c r="U381" s="202"/>
      <c r="V381" s="203"/>
      <c r="W381" s="203"/>
      <c r="X381" s="203"/>
      <c r="Y381" s="203"/>
      <c r="Z381" s="203"/>
      <c r="AA381" s="203"/>
      <c r="AB381" s="203"/>
      <c r="AC381" s="203"/>
      <c r="AD381" s="203"/>
      <c r="AE381" s="204"/>
      <c r="AF381" s="204"/>
      <c r="AG381" s="204"/>
      <c r="AH381" s="204"/>
      <c r="AI381" s="204"/>
      <c r="AJ381" s="204"/>
      <c r="AK381" s="204"/>
      <c r="AL381" s="204"/>
      <c r="AM381" s="204"/>
      <c r="AN381" s="204"/>
      <c r="AO381" s="204"/>
      <c r="AP381" s="204"/>
      <c r="AQ381" s="204"/>
      <c r="AR381" s="204"/>
      <c r="AS381" s="204"/>
    </row>
    <row r="382" spans="1:45" ht="12.75">
      <c r="A382" s="196">
        <v>45809</v>
      </c>
      <c r="B382" s="196">
        <v>46173</v>
      </c>
      <c r="C382" s="197" t="s">
        <v>13</v>
      </c>
      <c r="D382" s="8" t="s">
        <v>14</v>
      </c>
      <c r="E382" s="21" t="s">
        <v>35</v>
      </c>
      <c r="F382" s="9" t="s">
        <v>15</v>
      </c>
      <c r="G382" s="199" t="s">
        <v>1213</v>
      </c>
      <c r="H382" s="200">
        <v>628117586</v>
      </c>
      <c r="I382" s="200" t="s">
        <v>1214</v>
      </c>
      <c r="J382" s="199" t="s">
        <v>1215</v>
      </c>
      <c r="K382" s="199" t="s">
        <v>1216</v>
      </c>
      <c r="L382" s="200">
        <v>628117586</v>
      </c>
      <c r="M382" s="201"/>
      <c r="N382" s="202"/>
      <c r="O382" s="202"/>
      <c r="P382" s="202"/>
      <c r="Q382" s="202"/>
      <c r="R382" s="202"/>
      <c r="S382" s="202"/>
      <c r="T382" s="202"/>
      <c r="U382" s="202"/>
      <c r="V382" s="203"/>
      <c r="W382" s="203"/>
      <c r="X382" s="203"/>
      <c r="Y382" s="203"/>
      <c r="Z382" s="203"/>
      <c r="AA382" s="203"/>
      <c r="AB382" s="203"/>
      <c r="AC382" s="203"/>
      <c r="AD382" s="203"/>
      <c r="AE382" s="204"/>
      <c r="AF382" s="204"/>
      <c r="AG382" s="204"/>
      <c r="AH382" s="204"/>
      <c r="AI382" s="204"/>
      <c r="AJ382" s="204"/>
      <c r="AK382" s="204"/>
      <c r="AL382" s="204"/>
      <c r="AM382" s="204"/>
      <c r="AN382" s="204"/>
      <c r="AO382" s="204"/>
      <c r="AP382" s="204"/>
      <c r="AQ382" s="204"/>
      <c r="AR382" s="204"/>
      <c r="AS382" s="204"/>
    </row>
    <row r="383" spans="1:45" ht="12.75">
      <c r="A383" s="196">
        <v>45809</v>
      </c>
      <c r="B383" s="196">
        <v>46173</v>
      </c>
      <c r="C383" s="197" t="s">
        <v>13</v>
      </c>
      <c r="D383" s="8" t="s">
        <v>14</v>
      </c>
      <c r="E383" s="21" t="s">
        <v>35</v>
      </c>
      <c r="F383" s="9" t="s">
        <v>15</v>
      </c>
      <c r="G383" s="199" t="s">
        <v>1217</v>
      </c>
      <c r="H383" s="200">
        <v>652449055</v>
      </c>
      <c r="I383" s="200" t="s">
        <v>1218</v>
      </c>
      <c r="J383" s="199" t="s">
        <v>1219</v>
      </c>
      <c r="K383" s="199" t="s">
        <v>1217</v>
      </c>
      <c r="L383" s="200">
        <v>652449055</v>
      </c>
      <c r="M383" s="201"/>
      <c r="N383" s="202"/>
      <c r="O383" s="202"/>
      <c r="P383" s="202"/>
      <c r="Q383" s="202"/>
      <c r="R383" s="202"/>
      <c r="S383" s="202"/>
      <c r="T383" s="202"/>
      <c r="U383" s="202"/>
      <c r="V383" s="203"/>
      <c r="W383" s="203"/>
      <c r="X383" s="203"/>
      <c r="Y383" s="203"/>
      <c r="Z383" s="203"/>
      <c r="AA383" s="203"/>
      <c r="AB383" s="203"/>
      <c r="AC383" s="203"/>
      <c r="AD383" s="203"/>
      <c r="AE383" s="204"/>
      <c r="AF383" s="204"/>
      <c r="AG383" s="204"/>
      <c r="AH383" s="204"/>
      <c r="AI383" s="204"/>
      <c r="AJ383" s="204"/>
      <c r="AK383" s="204"/>
      <c r="AL383" s="204"/>
      <c r="AM383" s="204"/>
      <c r="AN383" s="204"/>
      <c r="AO383" s="204"/>
      <c r="AP383" s="204"/>
      <c r="AQ383" s="204"/>
      <c r="AR383" s="204"/>
      <c r="AS383" s="204"/>
    </row>
    <row r="384" spans="1:45" ht="12.75">
      <c r="A384" s="196">
        <v>45809</v>
      </c>
      <c r="B384" s="196">
        <v>46173</v>
      </c>
      <c r="C384" s="197" t="s">
        <v>13</v>
      </c>
      <c r="D384" s="8" t="s">
        <v>14</v>
      </c>
      <c r="E384" s="21" t="s">
        <v>35</v>
      </c>
      <c r="F384" s="9" t="s">
        <v>15</v>
      </c>
      <c r="G384" s="199" t="s">
        <v>1220</v>
      </c>
      <c r="H384" s="200">
        <v>630037527</v>
      </c>
      <c r="I384" s="200" t="s">
        <v>1221</v>
      </c>
      <c r="J384" s="199" t="s">
        <v>1222</v>
      </c>
      <c r="K384" s="199" t="s">
        <v>1223</v>
      </c>
      <c r="L384" s="200">
        <v>630788562</v>
      </c>
      <c r="M384" s="201"/>
      <c r="N384" s="202"/>
      <c r="O384" s="202"/>
      <c r="P384" s="202"/>
      <c r="Q384" s="202"/>
      <c r="R384" s="202"/>
      <c r="S384" s="202"/>
      <c r="T384" s="202"/>
      <c r="U384" s="202"/>
      <c r="V384" s="203"/>
      <c r="W384" s="203"/>
      <c r="X384" s="203"/>
      <c r="Y384" s="203"/>
      <c r="Z384" s="203"/>
      <c r="AA384" s="203"/>
      <c r="AB384" s="203"/>
      <c r="AC384" s="203"/>
      <c r="AD384" s="203"/>
      <c r="AE384" s="204"/>
      <c r="AF384" s="204"/>
      <c r="AG384" s="204"/>
      <c r="AH384" s="204"/>
      <c r="AI384" s="204"/>
      <c r="AJ384" s="204"/>
      <c r="AK384" s="204"/>
      <c r="AL384" s="204"/>
      <c r="AM384" s="204"/>
      <c r="AN384" s="204"/>
      <c r="AO384" s="204"/>
      <c r="AP384" s="204"/>
      <c r="AQ384" s="204"/>
      <c r="AR384" s="204"/>
      <c r="AS384" s="204"/>
    </row>
    <row r="385" spans="1:45" ht="12.75">
      <c r="A385" s="196">
        <v>45809</v>
      </c>
      <c r="B385" s="196">
        <v>46173</v>
      </c>
      <c r="C385" s="197" t="s">
        <v>13</v>
      </c>
      <c r="D385" s="8" t="s">
        <v>14</v>
      </c>
      <c r="E385" s="21" t="s">
        <v>35</v>
      </c>
      <c r="F385" s="9" t="s">
        <v>15</v>
      </c>
      <c r="G385" s="199" t="s">
        <v>1224</v>
      </c>
      <c r="H385" s="200">
        <v>677908588</v>
      </c>
      <c r="I385" s="200" t="s">
        <v>1225</v>
      </c>
      <c r="J385" s="199" t="s">
        <v>1226</v>
      </c>
      <c r="K385" s="199" t="s">
        <v>1227</v>
      </c>
      <c r="L385" s="200">
        <v>928374026</v>
      </c>
      <c r="M385" s="201"/>
      <c r="N385" s="202"/>
      <c r="O385" s="202"/>
      <c r="P385" s="202"/>
      <c r="Q385" s="202"/>
      <c r="R385" s="202"/>
      <c r="S385" s="202"/>
      <c r="T385" s="202"/>
      <c r="U385" s="202"/>
      <c r="V385" s="203"/>
      <c r="W385" s="203"/>
      <c r="X385" s="203"/>
      <c r="Y385" s="203"/>
      <c r="Z385" s="203"/>
      <c r="AA385" s="203"/>
      <c r="AB385" s="203"/>
      <c r="AC385" s="203"/>
      <c r="AD385" s="203"/>
      <c r="AE385" s="204"/>
      <c r="AF385" s="204"/>
      <c r="AG385" s="204"/>
      <c r="AH385" s="204"/>
      <c r="AI385" s="204"/>
      <c r="AJ385" s="204"/>
      <c r="AK385" s="204"/>
      <c r="AL385" s="204"/>
      <c r="AM385" s="204"/>
      <c r="AN385" s="204"/>
      <c r="AO385" s="204"/>
      <c r="AP385" s="204"/>
      <c r="AQ385" s="204"/>
      <c r="AR385" s="204"/>
      <c r="AS385" s="204"/>
    </row>
    <row r="386" spans="1:45" ht="12.75">
      <c r="A386" s="196">
        <v>45809</v>
      </c>
      <c r="B386" s="196">
        <v>46173</v>
      </c>
      <c r="C386" s="197" t="s">
        <v>13</v>
      </c>
      <c r="D386" s="8" t="s">
        <v>14</v>
      </c>
      <c r="E386" s="21" t="s">
        <v>35</v>
      </c>
      <c r="F386" s="9" t="s">
        <v>15</v>
      </c>
      <c r="G386" s="199" t="s">
        <v>1228</v>
      </c>
      <c r="H386" s="200">
        <v>617270102</v>
      </c>
      <c r="I386" s="200" t="s">
        <v>1229</v>
      </c>
      <c r="J386" s="199" t="s">
        <v>1230</v>
      </c>
      <c r="K386" s="199" t="s">
        <v>1228</v>
      </c>
      <c r="L386" s="200">
        <v>617270102</v>
      </c>
      <c r="M386" s="201"/>
      <c r="N386" s="202"/>
      <c r="O386" s="202"/>
      <c r="P386" s="202"/>
      <c r="Q386" s="202"/>
      <c r="R386" s="202"/>
      <c r="S386" s="202"/>
      <c r="T386" s="202"/>
      <c r="U386" s="202"/>
      <c r="V386" s="203"/>
      <c r="W386" s="203"/>
      <c r="X386" s="203"/>
      <c r="Y386" s="203"/>
      <c r="Z386" s="203"/>
      <c r="AA386" s="203"/>
      <c r="AB386" s="203"/>
      <c r="AC386" s="203"/>
      <c r="AD386" s="203"/>
      <c r="AE386" s="204"/>
      <c r="AF386" s="204"/>
      <c r="AG386" s="204"/>
      <c r="AH386" s="204"/>
      <c r="AI386" s="204"/>
      <c r="AJ386" s="204"/>
      <c r="AK386" s="204"/>
      <c r="AL386" s="204"/>
      <c r="AM386" s="204"/>
      <c r="AN386" s="204"/>
      <c r="AO386" s="204"/>
      <c r="AP386" s="204"/>
      <c r="AQ386" s="204"/>
      <c r="AR386" s="204"/>
      <c r="AS386" s="204"/>
    </row>
    <row r="387" spans="1:45" ht="12.75">
      <c r="A387" s="196">
        <v>45809</v>
      </c>
      <c r="B387" s="196">
        <v>46173</v>
      </c>
      <c r="C387" s="197" t="s">
        <v>13</v>
      </c>
      <c r="D387" s="8" t="s">
        <v>14</v>
      </c>
      <c r="E387" s="21" t="s">
        <v>35</v>
      </c>
      <c r="F387" s="9" t="s">
        <v>15</v>
      </c>
      <c r="G387" s="199" t="s">
        <v>1231</v>
      </c>
      <c r="H387" s="200">
        <v>644532623</v>
      </c>
      <c r="I387" s="200" t="s">
        <v>1232</v>
      </c>
      <c r="J387" s="199" t="s">
        <v>1233</v>
      </c>
      <c r="K387" s="199" t="s">
        <v>1231</v>
      </c>
      <c r="L387" s="200">
        <v>644532623</v>
      </c>
      <c r="M387" s="201"/>
      <c r="N387" s="202"/>
      <c r="O387" s="202"/>
      <c r="P387" s="202"/>
      <c r="Q387" s="202"/>
      <c r="R387" s="202"/>
      <c r="S387" s="202"/>
      <c r="T387" s="202"/>
      <c r="U387" s="202"/>
      <c r="V387" s="203"/>
      <c r="W387" s="203"/>
      <c r="X387" s="203"/>
      <c r="Y387" s="203"/>
      <c r="Z387" s="203"/>
      <c r="AA387" s="203"/>
      <c r="AB387" s="203"/>
      <c r="AC387" s="203"/>
      <c r="AD387" s="203"/>
      <c r="AE387" s="204"/>
      <c r="AF387" s="204"/>
      <c r="AG387" s="204"/>
      <c r="AH387" s="204"/>
      <c r="AI387" s="204"/>
      <c r="AJ387" s="204"/>
      <c r="AK387" s="204"/>
      <c r="AL387" s="204"/>
      <c r="AM387" s="204"/>
      <c r="AN387" s="204"/>
      <c r="AO387" s="204"/>
      <c r="AP387" s="204"/>
      <c r="AQ387" s="204"/>
      <c r="AR387" s="204"/>
      <c r="AS387" s="204"/>
    </row>
    <row r="388" spans="1:45" ht="12.75">
      <c r="A388" s="196">
        <v>45809</v>
      </c>
      <c r="B388" s="196">
        <v>46173</v>
      </c>
      <c r="C388" s="197" t="s">
        <v>13</v>
      </c>
      <c r="D388" s="8" t="s">
        <v>14</v>
      </c>
      <c r="E388" s="21" t="s">
        <v>35</v>
      </c>
      <c r="F388" s="9" t="s">
        <v>15</v>
      </c>
      <c r="G388" s="199" t="s">
        <v>1234</v>
      </c>
      <c r="H388" s="200">
        <v>641530434</v>
      </c>
      <c r="I388" s="200" t="s">
        <v>1235</v>
      </c>
      <c r="J388" s="199" t="s">
        <v>1236</v>
      </c>
      <c r="K388" s="199" t="s">
        <v>1234</v>
      </c>
      <c r="L388" s="200">
        <v>641530434</v>
      </c>
      <c r="M388" s="201"/>
      <c r="N388" s="202"/>
      <c r="O388" s="202"/>
      <c r="P388" s="202"/>
      <c r="Q388" s="202"/>
      <c r="R388" s="202"/>
      <c r="S388" s="202"/>
      <c r="T388" s="202"/>
      <c r="U388" s="202"/>
      <c r="V388" s="203"/>
      <c r="W388" s="203"/>
      <c r="X388" s="203"/>
      <c r="Y388" s="203"/>
      <c r="Z388" s="203"/>
      <c r="AA388" s="203"/>
      <c r="AB388" s="203"/>
      <c r="AC388" s="203"/>
      <c r="AD388" s="203"/>
      <c r="AE388" s="204"/>
      <c r="AF388" s="204"/>
      <c r="AG388" s="204"/>
      <c r="AH388" s="204"/>
      <c r="AI388" s="204"/>
      <c r="AJ388" s="204"/>
      <c r="AK388" s="204"/>
      <c r="AL388" s="204"/>
      <c r="AM388" s="204"/>
      <c r="AN388" s="204"/>
      <c r="AO388" s="204"/>
      <c r="AP388" s="204"/>
      <c r="AQ388" s="204"/>
      <c r="AR388" s="204"/>
      <c r="AS388" s="204"/>
    </row>
    <row r="389" spans="1:45" ht="12.75">
      <c r="A389" s="196">
        <v>45809</v>
      </c>
      <c r="B389" s="196">
        <v>46173</v>
      </c>
      <c r="C389" s="197" t="s">
        <v>13</v>
      </c>
      <c r="D389" s="8" t="s">
        <v>14</v>
      </c>
      <c r="E389" s="197" t="s">
        <v>15</v>
      </c>
      <c r="F389" s="9" t="s">
        <v>15</v>
      </c>
      <c r="G389" s="199" t="s">
        <v>1237</v>
      </c>
      <c r="H389" s="200">
        <v>604380565</v>
      </c>
      <c r="I389" s="200" t="s">
        <v>1238</v>
      </c>
      <c r="J389" s="199" t="s">
        <v>1239</v>
      </c>
      <c r="K389" s="199" t="s">
        <v>1237</v>
      </c>
      <c r="L389" s="200">
        <v>604380565</v>
      </c>
      <c r="M389" s="201"/>
      <c r="N389" s="202"/>
      <c r="O389" s="202"/>
      <c r="P389" s="202"/>
      <c r="Q389" s="202"/>
      <c r="R389" s="202"/>
      <c r="S389" s="202"/>
      <c r="T389" s="202"/>
      <c r="U389" s="202"/>
      <c r="V389" s="203"/>
      <c r="W389" s="203"/>
      <c r="X389" s="203"/>
      <c r="Y389" s="203"/>
      <c r="Z389" s="203"/>
      <c r="AA389" s="203"/>
      <c r="AB389" s="203"/>
      <c r="AC389" s="203"/>
      <c r="AD389" s="203"/>
      <c r="AE389" s="204"/>
      <c r="AF389" s="204"/>
      <c r="AG389" s="204"/>
      <c r="AH389" s="204"/>
      <c r="AI389" s="204"/>
      <c r="AJ389" s="204"/>
      <c r="AK389" s="204"/>
      <c r="AL389" s="204"/>
      <c r="AM389" s="204"/>
      <c r="AN389" s="204"/>
      <c r="AO389" s="204"/>
      <c r="AP389" s="204"/>
      <c r="AQ389" s="204"/>
      <c r="AR389" s="204"/>
      <c r="AS389" s="204"/>
    </row>
    <row r="390" spans="1:45" ht="12.75">
      <c r="A390" s="196">
        <v>45809</v>
      </c>
      <c r="B390" s="196">
        <v>46173</v>
      </c>
      <c r="C390" s="197" t="s">
        <v>13</v>
      </c>
      <c r="D390" s="8" t="s">
        <v>14</v>
      </c>
      <c r="E390" s="21" t="s">
        <v>35</v>
      </c>
      <c r="F390" s="9" t="s">
        <v>15</v>
      </c>
      <c r="G390" s="199" t="s">
        <v>1240</v>
      </c>
      <c r="H390" s="200">
        <v>628804989</v>
      </c>
      <c r="I390" s="200" t="s">
        <v>1241</v>
      </c>
      <c r="J390" s="199" t="s">
        <v>1242</v>
      </c>
      <c r="K390" s="199" t="s">
        <v>1240</v>
      </c>
      <c r="L390" s="200">
        <v>628804989</v>
      </c>
      <c r="M390" s="201" t="s">
        <v>1243</v>
      </c>
      <c r="N390" s="202"/>
      <c r="O390" s="202"/>
      <c r="P390" s="202"/>
      <c r="Q390" s="202"/>
      <c r="R390" s="202"/>
      <c r="S390" s="202"/>
      <c r="T390" s="202"/>
      <c r="U390" s="202"/>
      <c r="V390" s="203"/>
      <c r="W390" s="203"/>
      <c r="X390" s="203"/>
      <c r="Y390" s="203"/>
      <c r="Z390" s="203"/>
      <c r="AA390" s="203"/>
      <c r="AB390" s="203"/>
      <c r="AC390" s="203"/>
      <c r="AD390" s="203"/>
      <c r="AE390" s="204"/>
      <c r="AF390" s="204"/>
      <c r="AG390" s="204"/>
      <c r="AH390" s="204"/>
      <c r="AI390" s="204"/>
      <c r="AJ390" s="204"/>
      <c r="AK390" s="204"/>
      <c r="AL390" s="204"/>
      <c r="AM390" s="204"/>
      <c r="AN390" s="204"/>
      <c r="AO390" s="204"/>
      <c r="AP390" s="204"/>
      <c r="AQ390" s="204"/>
      <c r="AR390" s="204"/>
      <c r="AS390" s="204"/>
    </row>
    <row r="391" spans="1:45" ht="12.75">
      <c r="A391" s="196">
        <v>45809</v>
      </c>
      <c r="B391" s="196">
        <v>46173</v>
      </c>
      <c r="C391" s="197" t="s">
        <v>13</v>
      </c>
      <c r="D391" s="8" t="s">
        <v>14</v>
      </c>
      <c r="E391" s="197" t="s">
        <v>15</v>
      </c>
      <c r="F391" s="9" t="s">
        <v>15</v>
      </c>
      <c r="G391" s="199" t="s">
        <v>1244</v>
      </c>
      <c r="H391" s="200">
        <f>5511995268764</f>
        <v>5511995268764</v>
      </c>
      <c r="I391" s="200" t="s">
        <v>1245</v>
      </c>
      <c r="J391" s="199" t="s">
        <v>1244</v>
      </c>
      <c r="K391" s="199" t="s">
        <v>1244</v>
      </c>
      <c r="L391" s="200">
        <f>5511995268764</f>
        <v>5511995268764</v>
      </c>
      <c r="M391" s="201"/>
      <c r="N391" s="202"/>
      <c r="O391" s="202"/>
      <c r="P391" s="202"/>
      <c r="Q391" s="202"/>
      <c r="R391" s="202"/>
      <c r="S391" s="202"/>
      <c r="T391" s="202"/>
      <c r="U391" s="202"/>
      <c r="V391" s="203"/>
      <c r="W391" s="203"/>
      <c r="X391" s="203"/>
      <c r="Y391" s="203"/>
      <c r="Z391" s="203"/>
      <c r="AA391" s="203"/>
      <c r="AB391" s="203"/>
      <c r="AC391" s="203"/>
      <c r="AD391" s="203"/>
      <c r="AE391" s="204"/>
      <c r="AF391" s="204"/>
      <c r="AG391" s="204"/>
      <c r="AH391" s="204"/>
      <c r="AI391" s="204"/>
      <c r="AJ391" s="204"/>
      <c r="AK391" s="204"/>
      <c r="AL391" s="204"/>
      <c r="AM391" s="204"/>
      <c r="AN391" s="204"/>
      <c r="AO391" s="204"/>
      <c r="AP391" s="204"/>
      <c r="AQ391" s="204"/>
      <c r="AR391" s="204"/>
      <c r="AS391" s="204"/>
    </row>
    <row r="392" spans="1:45" ht="12.75">
      <c r="A392" s="196"/>
      <c r="B392" s="196"/>
      <c r="C392" s="197"/>
      <c r="D392" s="8" t="s">
        <v>14</v>
      </c>
      <c r="E392" s="21" t="s">
        <v>35</v>
      </c>
      <c r="F392" s="9" t="s">
        <v>15</v>
      </c>
      <c r="G392" s="199"/>
      <c r="H392" s="200"/>
      <c r="I392" s="200"/>
      <c r="J392" s="199"/>
      <c r="K392" s="199"/>
      <c r="L392" s="200"/>
      <c r="M392" s="201"/>
      <c r="N392" s="202"/>
      <c r="O392" s="202"/>
      <c r="P392" s="202"/>
      <c r="Q392" s="202"/>
      <c r="R392" s="202"/>
      <c r="S392" s="202"/>
      <c r="T392" s="202"/>
      <c r="U392" s="202"/>
      <c r="V392" s="203"/>
      <c r="W392" s="203"/>
      <c r="X392" s="203"/>
      <c r="Y392" s="203"/>
      <c r="Z392" s="203"/>
      <c r="AA392" s="203"/>
      <c r="AB392" s="203"/>
      <c r="AC392" s="203"/>
      <c r="AD392" s="203"/>
      <c r="AE392" s="204"/>
      <c r="AF392" s="204"/>
      <c r="AG392" s="204"/>
      <c r="AH392" s="204"/>
      <c r="AI392" s="204"/>
      <c r="AJ392" s="204"/>
      <c r="AK392" s="204"/>
      <c r="AL392" s="204"/>
      <c r="AM392" s="204"/>
      <c r="AN392" s="204"/>
      <c r="AO392" s="204"/>
      <c r="AP392" s="204"/>
      <c r="AQ392" s="204"/>
      <c r="AR392" s="204"/>
      <c r="AS392" s="204"/>
    </row>
    <row r="393" spans="1:45" ht="12.75">
      <c r="A393" s="205"/>
      <c r="B393" s="205"/>
      <c r="C393" s="205"/>
      <c r="D393" s="206"/>
      <c r="E393" s="205"/>
      <c r="F393" s="205"/>
      <c r="G393" s="207"/>
      <c r="H393" s="207"/>
      <c r="I393" s="207"/>
      <c r="J393" s="207"/>
      <c r="K393" s="205"/>
      <c r="L393" s="205"/>
      <c r="M393" s="208"/>
      <c r="N393" s="209"/>
      <c r="O393" s="209"/>
      <c r="P393" s="209"/>
      <c r="Q393" s="209"/>
      <c r="R393" s="209"/>
      <c r="S393" s="209"/>
      <c r="T393" s="209"/>
      <c r="U393" s="209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1"/>
      <c r="AF393" s="211"/>
      <c r="AG393" s="211"/>
      <c r="AH393" s="211"/>
      <c r="AI393" s="211"/>
      <c r="AJ393" s="211"/>
      <c r="AK393" s="211"/>
      <c r="AL393" s="211"/>
      <c r="AM393" s="211"/>
      <c r="AN393" s="211"/>
      <c r="AO393" s="211"/>
      <c r="AP393" s="211"/>
      <c r="AQ393" s="211"/>
      <c r="AR393" s="211"/>
      <c r="AS393" s="211"/>
    </row>
    <row r="394" spans="1:45" ht="12.75">
      <c r="A394" s="205"/>
      <c r="B394" s="205"/>
      <c r="C394" s="205"/>
      <c r="D394" s="206"/>
      <c r="E394" s="205"/>
      <c r="F394" s="205"/>
      <c r="G394" s="207"/>
      <c r="H394" s="207"/>
      <c r="I394" s="207"/>
      <c r="J394" s="207"/>
      <c r="K394" s="205"/>
      <c r="L394" s="205"/>
      <c r="M394" s="208"/>
      <c r="N394" s="209"/>
      <c r="O394" s="209"/>
      <c r="P394" s="209"/>
      <c r="Q394" s="209"/>
      <c r="R394" s="209"/>
      <c r="S394" s="209"/>
      <c r="T394" s="209"/>
      <c r="U394" s="209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1"/>
      <c r="AF394" s="211"/>
      <c r="AG394" s="211"/>
      <c r="AH394" s="211"/>
      <c r="AI394" s="211"/>
      <c r="AJ394" s="211"/>
      <c r="AK394" s="211"/>
      <c r="AL394" s="211"/>
      <c r="AM394" s="211"/>
      <c r="AN394" s="211"/>
      <c r="AO394" s="211"/>
      <c r="AP394" s="211"/>
      <c r="AQ394" s="211"/>
      <c r="AR394" s="211"/>
      <c r="AS394" s="211"/>
    </row>
    <row r="395" spans="1:45" ht="12.75">
      <c r="A395" s="205"/>
      <c r="B395" s="205"/>
      <c r="C395" s="205"/>
      <c r="D395" s="206"/>
      <c r="E395" s="205"/>
      <c r="F395" s="205"/>
      <c r="G395" s="207"/>
      <c r="H395" s="207"/>
      <c r="I395" s="207"/>
      <c r="J395" s="207"/>
      <c r="K395" s="205"/>
      <c r="L395" s="205"/>
      <c r="M395" s="208"/>
      <c r="N395" s="209"/>
      <c r="O395" s="209"/>
      <c r="P395" s="209"/>
      <c r="Q395" s="209"/>
      <c r="R395" s="209"/>
      <c r="S395" s="209"/>
      <c r="T395" s="209"/>
      <c r="U395" s="209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1"/>
      <c r="AF395" s="211"/>
      <c r="AG395" s="211"/>
      <c r="AH395" s="211"/>
      <c r="AI395" s="211"/>
      <c r="AJ395" s="211"/>
      <c r="AK395" s="211"/>
      <c r="AL395" s="211"/>
      <c r="AM395" s="211"/>
      <c r="AN395" s="211"/>
      <c r="AO395" s="211"/>
      <c r="AP395" s="211"/>
      <c r="AQ395" s="211"/>
      <c r="AR395" s="211"/>
      <c r="AS395" s="211"/>
    </row>
    <row r="396" spans="1:45" ht="12.75">
      <c r="A396" s="205"/>
      <c r="B396" s="205"/>
      <c r="C396" s="205"/>
      <c r="D396" s="206"/>
      <c r="E396" s="205"/>
      <c r="F396" s="205"/>
      <c r="G396" s="207"/>
      <c r="H396" s="207"/>
      <c r="I396" s="207"/>
      <c r="J396" s="207"/>
      <c r="K396" s="205"/>
      <c r="L396" s="205"/>
      <c r="M396" s="208"/>
      <c r="N396" s="209"/>
      <c r="O396" s="209"/>
      <c r="P396" s="209"/>
      <c r="Q396" s="209"/>
      <c r="R396" s="209"/>
      <c r="S396" s="209"/>
      <c r="T396" s="209"/>
      <c r="U396" s="209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1"/>
      <c r="AF396" s="211"/>
      <c r="AG396" s="211"/>
      <c r="AH396" s="211"/>
      <c r="AI396" s="211"/>
      <c r="AJ396" s="211"/>
      <c r="AK396" s="211"/>
      <c r="AL396" s="211"/>
      <c r="AM396" s="211"/>
      <c r="AN396" s="211"/>
      <c r="AO396" s="211"/>
      <c r="AP396" s="211"/>
      <c r="AQ396" s="211"/>
      <c r="AR396" s="211"/>
      <c r="AS396" s="211"/>
    </row>
    <row r="397" spans="1:45" ht="12.75">
      <c r="A397" s="205"/>
      <c r="B397" s="205"/>
      <c r="C397" s="205"/>
      <c r="D397" s="206"/>
      <c r="E397" s="205"/>
      <c r="F397" s="205"/>
      <c r="G397" s="207"/>
      <c r="H397" s="207"/>
      <c r="I397" s="207"/>
      <c r="J397" s="207"/>
      <c r="K397" s="205"/>
      <c r="L397" s="205"/>
      <c r="M397" s="208"/>
      <c r="N397" s="209"/>
      <c r="O397" s="209"/>
      <c r="P397" s="209"/>
      <c r="Q397" s="209"/>
      <c r="R397" s="209"/>
      <c r="S397" s="209"/>
      <c r="T397" s="209"/>
      <c r="U397" s="209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1"/>
      <c r="AF397" s="211"/>
      <c r="AG397" s="211"/>
      <c r="AH397" s="211"/>
      <c r="AI397" s="211"/>
      <c r="AJ397" s="211"/>
      <c r="AK397" s="211"/>
      <c r="AL397" s="211"/>
      <c r="AM397" s="211"/>
      <c r="AN397" s="211"/>
      <c r="AO397" s="211"/>
      <c r="AP397" s="211"/>
      <c r="AQ397" s="211"/>
      <c r="AR397" s="211"/>
      <c r="AS397" s="211"/>
    </row>
    <row r="398" spans="1:45" ht="12.75">
      <c r="A398" s="205"/>
      <c r="B398" s="205"/>
      <c r="C398" s="205"/>
      <c r="D398" s="206"/>
      <c r="E398" s="205"/>
      <c r="F398" s="205"/>
      <c r="G398" s="207"/>
      <c r="H398" s="207"/>
      <c r="I398" s="207"/>
      <c r="J398" s="207"/>
      <c r="K398" s="205"/>
      <c r="L398" s="205"/>
      <c r="M398" s="208"/>
      <c r="N398" s="209"/>
      <c r="O398" s="209"/>
      <c r="P398" s="209"/>
      <c r="Q398" s="209"/>
      <c r="R398" s="209"/>
      <c r="S398" s="209"/>
      <c r="T398" s="209"/>
      <c r="U398" s="209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1"/>
      <c r="AF398" s="211"/>
      <c r="AG398" s="211"/>
      <c r="AH398" s="211"/>
      <c r="AI398" s="211"/>
      <c r="AJ398" s="211"/>
      <c r="AK398" s="211"/>
      <c r="AL398" s="211"/>
      <c r="AM398" s="211"/>
      <c r="AN398" s="211"/>
      <c r="AO398" s="211"/>
      <c r="AP398" s="211"/>
      <c r="AQ398" s="211"/>
      <c r="AR398" s="211"/>
      <c r="AS398" s="211"/>
    </row>
    <row r="399" spans="1:45" ht="12.75">
      <c r="A399" s="205"/>
      <c r="B399" s="205"/>
      <c r="C399" s="205"/>
      <c r="D399" s="206"/>
      <c r="E399" s="205"/>
      <c r="F399" s="205"/>
      <c r="G399" s="207"/>
      <c r="H399" s="207"/>
      <c r="I399" s="207"/>
      <c r="J399" s="207"/>
      <c r="K399" s="205"/>
      <c r="L399" s="205"/>
      <c r="M399" s="208"/>
      <c r="N399" s="209"/>
      <c r="O399" s="209"/>
      <c r="P399" s="209"/>
      <c r="Q399" s="209"/>
      <c r="R399" s="209"/>
      <c r="S399" s="209"/>
      <c r="T399" s="209"/>
      <c r="U399" s="209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1"/>
      <c r="AF399" s="211"/>
      <c r="AG399" s="211"/>
      <c r="AH399" s="211"/>
      <c r="AI399" s="211"/>
      <c r="AJ399" s="211"/>
      <c r="AK399" s="211"/>
      <c r="AL399" s="211"/>
      <c r="AM399" s="211"/>
      <c r="AN399" s="211"/>
      <c r="AO399" s="211"/>
      <c r="AP399" s="211"/>
      <c r="AQ399" s="211"/>
      <c r="AR399" s="211"/>
      <c r="AS399" s="211"/>
    </row>
    <row r="400" spans="1:45" ht="12.75">
      <c r="A400" s="212"/>
      <c r="B400" s="212"/>
      <c r="C400" s="212"/>
      <c r="D400" s="213"/>
      <c r="E400" s="212"/>
      <c r="F400" s="212"/>
      <c r="G400" s="214"/>
      <c r="H400" s="214"/>
      <c r="I400" s="214"/>
      <c r="J400" s="214"/>
      <c r="K400" s="212"/>
      <c r="L400" s="212"/>
      <c r="M400" s="215"/>
      <c r="N400" s="18"/>
      <c r="O400" s="18"/>
      <c r="P400" s="18"/>
      <c r="Q400" s="18"/>
      <c r="R400" s="18"/>
      <c r="S400" s="18"/>
      <c r="T400" s="18"/>
      <c r="U400" s="18"/>
      <c r="V400" s="1"/>
      <c r="W400" s="1"/>
      <c r="X400" s="1"/>
      <c r="Y400" s="1"/>
      <c r="Z400" s="1"/>
      <c r="AA400" s="1"/>
      <c r="AB400" s="1"/>
      <c r="AC400" s="1"/>
      <c r="AD400" s="1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</row>
    <row r="401" spans="1:45" ht="12.75">
      <c r="A401" s="216"/>
      <c r="B401" s="216"/>
      <c r="C401" s="216"/>
      <c r="D401" s="217"/>
      <c r="E401" s="216"/>
      <c r="F401" s="216"/>
      <c r="G401" s="218"/>
      <c r="H401" s="218"/>
      <c r="I401" s="219"/>
      <c r="J401" s="218"/>
      <c r="K401" s="216"/>
      <c r="L401" s="216"/>
      <c r="M401" s="220"/>
      <c r="N401" s="221"/>
      <c r="O401" s="221"/>
      <c r="P401" s="221"/>
      <c r="Q401" s="221"/>
      <c r="R401" s="221"/>
      <c r="S401" s="221"/>
      <c r="T401" s="221"/>
      <c r="U401" s="221"/>
      <c r="V401" s="222"/>
      <c r="W401" s="222"/>
      <c r="X401" s="222"/>
      <c r="Y401" s="222"/>
      <c r="Z401" s="222"/>
      <c r="AA401" s="222"/>
      <c r="AB401" s="222"/>
      <c r="AC401" s="222"/>
      <c r="AD401" s="222"/>
      <c r="AE401" s="223"/>
      <c r="AF401" s="223"/>
      <c r="AG401" s="223"/>
      <c r="AH401" s="223"/>
      <c r="AI401" s="223"/>
      <c r="AJ401" s="223"/>
      <c r="AK401" s="223"/>
      <c r="AL401" s="223"/>
      <c r="AM401" s="223"/>
      <c r="AN401" s="223"/>
      <c r="AO401" s="223"/>
      <c r="AP401" s="223"/>
      <c r="AQ401" s="223"/>
      <c r="AR401" s="223"/>
      <c r="AS401" s="223"/>
    </row>
    <row r="402" spans="1:45" ht="12.75">
      <c r="A402" s="212"/>
      <c r="B402" s="212"/>
      <c r="C402" s="212"/>
      <c r="D402" s="213"/>
      <c r="E402" s="212"/>
      <c r="F402" s="212"/>
      <c r="G402" s="214"/>
      <c r="H402" s="214"/>
      <c r="I402" s="214"/>
      <c r="J402" s="214"/>
      <c r="K402" s="212"/>
      <c r="L402" s="212"/>
      <c r="M402" s="215"/>
      <c r="N402" s="18"/>
      <c r="O402" s="18"/>
      <c r="P402" s="18"/>
      <c r="Q402" s="18"/>
      <c r="R402" s="18"/>
      <c r="S402" s="18"/>
      <c r="T402" s="18"/>
      <c r="U402" s="18"/>
      <c r="V402" s="1"/>
      <c r="W402" s="1"/>
      <c r="X402" s="1"/>
      <c r="Y402" s="1"/>
      <c r="Z402" s="1"/>
      <c r="AA402" s="1"/>
      <c r="AB402" s="1"/>
      <c r="AC402" s="1"/>
      <c r="AD402" s="1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</row>
    <row r="403" spans="1:45" ht="17.25" customHeight="1">
      <c r="A403" s="212"/>
      <c r="B403" s="212"/>
      <c r="C403" s="212"/>
      <c r="D403" s="213"/>
      <c r="E403" s="212"/>
      <c r="F403" s="212"/>
      <c r="G403" s="214"/>
      <c r="H403" s="214"/>
      <c r="I403" s="214"/>
      <c r="J403" s="214"/>
      <c r="K403" s="212"/>
      <c r="L403" s="212"/>
      <c r="M403" s="215"/>
      <c r="N403" s="18"/>
      <c r="O403" s="18"/>
      <c r="P403" s="18"/>
      <c r="Q403" s="18"/>
      <c r="R403" s="18"/>
      <c r="S403" s="18"/>
      <c r="T403" s="18"/>
      <c r="U403" s="18"/>
      <c r="V403" s="1"/>
      <c r="W403" s="1"/>
      <c r="X403" s="1"/>
      <c r="Y403" s="1"/>
      <c r="Z403" s="1"/>
      <c r="AA403" s="1"/>
      <c r="AB403" s="1"/>
      <c r="AC403" s="1"/>
      <c r="AD403" s="1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</row>
    <row r="404" spans="1:45" ht="17.25" customHeight="1">
      <c r="A404" s="212"/>
      <c r="B404" s="212"/>
      <c r="C404" s="212"/>
      <c r="D404" s="213"/>
      <c r="E404" s="212"/>
      <c r="F404" s="212"/>
      <c r="G404" s="214"/>
      <c r="H404" s="214"/>
      <c r="I404" s="214"/>
      <c r="J404" s="214"/>
      <c r="K404" s="212"/>
      <c r="L404" s="212"/>
      <c r="M404" s="215"/>
      <c r="N404" s="18"/>
      <c r="O404" s="18"/>
      <c r="P404" s="18"/>
      <c r="Q404" s="18"/>
      <c r="R404" s="18"/>
      <c r="S404" s="18"/>
      <c r="T404" s="18"/>
      <c r="U404" s="18"/>
      <c r="V404" s="1"/>
      <c r="W404" s="1"/>
      <c r="X404" s="1"/>
      <c r="Y404" s="1"/>
      <c r="Z404" s="1"/>
      <c r="AA404" s="1"/>
      <c r="AB404" s="1"/>
      <c r="AC404" s="1"/>
      <c r="AD404" s="1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</row>
    <row r="405" spans="1:45" ht="12.75">
      <c r="D405" s="224"/>
      <c r="M405" s="225"/>
      <c r="N405" s="18"/>
      <c r="O405" s="18"/>
      <c r="P405" s="18"/>
      <c r="Q405" s="18"/>
      <c r="R405" s="18"/>
      <c r="S405" s="18"/>
      <c r="T405" s="18"/>
      <c r="U405" s="18"/>
      <c r="V405" s="1"/>
      <c r="W405" s="1"/>
      <c r="X405" s="1"/>
      <c r="Y405" s="1"/>
      <c r="Z405" s="1"/>
      <c r="AA405" s="1"/>
      <c r="AB405" s="1"/>
      <c r="AC405" s="1"/>
      <c r="AD405" s="1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</row>
    <row r="406" spans="1:45" ht="12.75">
      <c r="D406" s="224"/>
      <c r="M406" s="225"/>
      <c r="N406" s="18"/>
      <c r="O406" s="18"/>
      <c r="P406" s="18"/>
      <c r="Q406" s="18"/>
      <c r="R406" s="18"/>
      <c r="S406" s="18"/>
      <c r="T406" s="18"/>
      <c r="U406" s="18"/>
      <c r="V406" s="1"/>
      <c r="W406" s="1"/>
      <c r="X406" s="1"/>
      <c r="Y406" s="1"/>
      <c r="Z406" s="1"/>
      <c r="AA406" s="1"/>
      <c r="AB406" s="1"/>
      <c r="AC406" s="1"/>
      <c r="AD406" s="1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</row>
    <row r="407" spans="1:45" ht="12.75">
      <c r="D407" s="224"/>
      <c r="M407" s="225"/>
      <c r="N407" s="18"/>
      <c r="O407" s="18"/>
      <c r="P407" s="18"/>
      <c r="Q407" s="18"/>
      <c r="R407" s="18"/>
      <c r="S407" s="18"/>
      <c r="T407" s="18"/>
      <c r="U407" s="18"/>
      <c r="V407" s="1"/>
      <c r="W407" s="1"/>
      <c r="X407" s="1"/>
      <c r="Y407" s="1"/>
      <c r="Z407" s="1"/>
      <c r="AA407" s="1"/>
      <c r="AB407" s="1"/>
      <c r="AC407" s="1"/>
      <c r="AD407" s="1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</row>
    <row r="408" spans="1:45" ht="12.75">
      <c r="A408" s="226" t="s">
        <v>1246</v>
      </c>
      <c r="B408" s="227">
        <v>45230</v>
      </c>
      <c r="C408" s="228" t="s">
        <v>13</v>
      </c>
      <c r="D408" s="226"/>
      <c r="E408" s="228"/>
      <c r="F408" s="228"/>
      <c r="G408" s="228" t="s">
        <v>1247</v>
      </c>
      <c r="H408" s="228">
        <f>573108584272</f>
        <v>573108584272</v>
      </c>
      <c r="I408" s="229"/>
      <c r="J408" s="228"/>
      <c r="K408" s="228"/>
      <c r="L408" s="228"/>
      <c r="M408" s="97"/>
      <c r="N408" s="18"/>
      <c r="O408" s="18"/>
      <c r="P408" s="18"/>
      <c r="Q408" s="18"/>
      <c r="R408" s="18"/>
      <c r="S408" s="18"/>
      <c r="T408" s="18"/>
      <c r="U408" s="18"/>
      <c r="V408" s="1"/>
      <c r="W408" s="1"/>
      <c r="X408" s="1"/>
      <c r="Y408" s="1"/>
      <c r="Z408" s="1"/>
      <c r="AA408" s="1"/>
      <c r="AB408" s="1"/>
      <c r="AC408" s="1"/>
      <c r="AD408" s="1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</row>
    <row r="409" spans="1:45" ht="12.75">
      <c r="A409" s="226" t="s">
        <v>1246</v>
      </c>
      <c r="B409" s="226" t="s">
        <v>1248</v>
      </c>
      <c r="C409" s="228" t="s">
        <v>59</v>
      </c>
      <c r="D409" s="226"/>
      <c r="E409" s="228"/>
      <c r="F409" s="228"/>
      <c r="G409" s="228" t="s">
        <v>1249</v>
      </c>
      <c r="H409" s="228">
        <v>666718894</v>
      </c>
      <c r="I409" s="229" t="s">
        <v>1250</v>
      </c>
      <c r="J409" s="228"/>
      <c r="K409" s="228" t="s">
        <v>1249</v>
      </c>
      <c r="L409" s="228">
        <v>666718894</v>
      </c>
      <c r="M409" s="97"/>
      <c r="N409" s="18"/>
      <c r="O409" s="18"/>
      <c r="P409" s="18"/>
      <c r="Q409" s="18"/>
      <c r="R409" s="18"/>
      <c r="S409" s="18"/>
      <c r="T409" s="18"/>
      <c r="U409" s="18"/>
      <c r="V409" s="1"/>
      <c r="W409" s="1"/>
      <c r="X409" s="1"/>
      <c r="Y409" s="1"/>
      <c r="Z409" s="1"/>
      <c r="AA409" s="1"/>
      <c r="AB409" s="1"/>
      <c r="AC409" s="1"/>
      <c r="AD409" s="1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</row>
    <row r="410" spans="1:45" ht="12.75">
      <c r="A410" s="70" t="s">
        <v>1246</v>
      </c>
      <c r="B410" s="71">
        <v>45169</v>
      </c>
      <c r="C410" s="72" t="s">
        <v>32</v>
      </c>
      <c r="D410" s="230"/>
      <c r="E410" s="231" t="s">
        <v>1251</v>
      </c>
      <c r="F410" s="231"/>
      <c r="G410" s="72" t="s">
        <v>1252</v>
      </c>
      <c r="H410" s="72"/>
      <c r="I410" s="74" t="s">
        <v>1253</v>
      </c>
      <c r="J410" s="72" t="s">
        <v>1254</v>
      </c>
      <c r="K410" s="72" t="s">
        <v>1252</v>
      </c>
      <c r="L410" s="74">
        <v>627264128</v>
      </c>
      <c r="M410" s="65"/>
      <c r="N410" s="18"/>
      <c r="O410" s="18"/>
      <c r="P410" s="18"/>
      <c r="Q410" s="18"/>
      <c r="R410" s="18"/>
      <c r="S410" s="18"/>
      <c r="T410" s="18"/>
      <c r="U410" s="18"/>
      <c r="V410" s="1"/>
      <c r="W410" s="1"/>
      <c r="X410" s="1"/>
      <c r="Y410" s="1"/>
      <c r="Z410" s="1"/>
      <c r="AA410" s="1"/>
      <c r="AB410" s="1"/>
      <c r="AC410" s="1"/>
      <c r="AD410" s="1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</row>
    <row r="411" spans="1:45" ht="12.75">
      <c r="A411" s="70" t="s">
        <v>1246</v>
      </c>
      <c r="B411" s="71">
        <v>45169</v>
      </c>
      <c r="C411" s="72" t="s">
        <v>59</v>
      </c>
      <c r="D411" s="70"/>
      <c r="E411" s="72"/>
      <c r="F411" s="72"/>
      <c r="G411" s="72" t="s">
        <v>1255</v>
      </c>
      <c r="H411" s="72">
        <v>623252759</v>
      </c>
      <c r="I411" s="74" t="s">
        <v>1256</v>
      </c>
      <c r="J411" s="72" t="s">
        <v>1255</v>
      </c>
      <c r="K411" s="72" t="s">
        <v>1255</v>
      </c>
      <c r="L411" s="72">
        <v>623252759</v>
      </c>
      <c r="M411" s="232"/>
      <c r="N411" s="18"/>
      <c r="O411" s="18"/>
      <c r="P411" s="18"/>
      <c r="Q411" s="18"/>
      <c r="R411" s="18"/>
      <c r="S411" s="18"/>
      <c r="T411" s="18"/>
      <c r="U411" s="18"/>
      <c r="V411" s="1"/>
      <c r="W411" s="1"/>
      <c r="X411" s="1"/>
      <c r="Y411" s="1"/>
      <c r="Z411" s="1"/>
      <c r="AA411" s="1"/>
      <c r="AB411" s="1"/>
      <c r="AC411" s="1"/>
      <c r="AD411" s="1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</row>
    <row r="412" spans="1:45" ht="12.75">
      <c r="A412" s="233" t="s">
        <v>1246</v>
      </c>
      <c r="B412" s="234">
        <v>45473</v>
      </c>
      <c r="C412" s="235" t="s">
        <v>13</v>
      </c>
      <c r="D412" s="233"/>
      <c r="E412" s="235"/>
      <c r="F412" s="235"/>
      <c r="G412" s="235" t="s">
        <v>1257</v>
      </c>
      <c r="H412" s="236" t="s">
        <v>1258</v>
      </c>
      <c r="I412" s="237" t="s">
        <v>1259</v>
      </c>
      <c r="J412" s="235" t="s">
        <v>1260</v>
      </c>
      <c r="K412" s="235"/>
      <c r="L412" s="235">
        <v>376622250</v>
      </c>
      <c r="M412" s="238"/>
      <c r="N412" s="18"/>
      <c r="O412" s="18"/>
      <c r="P412" s="18"/>
      <c r="Q412" s="18"/>
      <c r="R412" s="18"/>
      <c r="S412" s="18"/>
      <c r="T412" s="18"/>
      <c r="U412" s="18"/>
      <c r="V412" s="1"/>
      <c r="W412" s="1"/>
      <c r="X412" s="1"/>
      <c r="Y412" s="1"/>
      <c r="Z412" s="1"/>
      <c r="AA412" s="1"/>
      <c r="AB412" s="1"/>
      <c r="AC412" s="1"/>
      <c r="AD412" s="1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</row>
    <row r="413" spans="1:45" ht="12.75">
      <c r="A413" s="226" t="s">
        <v>1246</v>
      </c>
      <c r="B413" s="226" t="s">
        <v>1248</v>
      </c>
      <c r="C413" s="228" t="s">
        <v>59</v>
      </c>
      <c r="D413" s="226"/>
      <c r="E413" s="228"/>
      <c r="F413" s="228"/>
      <c r="G413" s="228" t="s">
        <v>1261</v>
      </c>
      <c r="H413" s="228">
        <v>637325751</v>
      </c>
      <c r="I413" s="229" t="s">
        <v>1262</v>
      </c>
      <c r="J413" s="228" t="s">
        <v>1263</v>
      </c>
      <c r="K413" s="228" t="s">
        <v>1261</v>
      </c>
      <c r="L413" s="228">
        <v>637325751</v>
      </c>
      <c r="M413" s="97"/>
      <c r="N413" s="18"/>
      <c r="O413" s="18"/>
      <c r="P413" s="18"/>
      <c r="Q413" s="18"/>
      <c r="R413" s="18"/>
      <c r="S413" s="18"/>
      <c r="T413" s="18"/>
      <c r="U413" s="18"/>
      <c r="V413" s="1"/>
      <c r="W413" s="1"/>
      <c r="X413" s="1"/>
      <c r="Y413" s="1"/>
      <c r="Z413" s="1"/>
      <c r="AA413" s="1"/>
      <c r="AB413" s="1"/>
      <c r="AC413" s="1"/>
      <c r="AD413" s="1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</row>
    <row r="414" spans="1:45" ht="12.75">
      <c r="A414" s="239" t="s">
        <v>1246</v>
      </c>
      <c r="B414" s="240">
        <v>45138</v>
      </c>
      <c r="C414" s="241" t="s">
        <v>59</v>
      </c>
      <c r="D414" s="239"/>
      <c r="E414" s="241"/>
      <c r="F414" s="241"/>
      <c r="G414" s="241" t="s">
        <v>1264</v>
      </c>
      <c r="H414" s="241">
        <v>616576628</v>
      </c>
      <c r="I414" s="242" t="s">
        <v>1265</v>
      </c>
      <c r="J414" s="241" t="s">
        <v>1266</v>
      </c>
      <c r="K414" s="241" t="s">
        <v>1264</v>
      </c>
      <c r="L414" s="241">
        <v>616576628</v>
      </c>
      <c r="M414" s="56"/>
      <c r="N414" s="18"/>
      <c r="O414" s="18"/>
      <c r="P414" s="18"/>
      <c r="Q414" s="18"/>
      <c r="R414" s="18"/>
      <c r="S414" s="18"/>
      <c r="T414" s="18"/>
      <c r="U414" s="18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41"/>
      <c r="AH414" s="41"/>
      <c r="AI414" s="41"/>
      <c r="AJ414" s="41"/>
      <c r="AK414" s="41"/>
      <c r="AL414" s="41"/>
      <c r="AM414" s="38"/>
      <c r="AN414" s="38"/>
      <c r="AO414" s="38"/>
      <c r="AP414" s="38"/>
      <c r="AQ414" s="38"/>
      <c r="AR414" s="38"/>
      <c r="AS414" s="38"/>
    </row>
    <row r="415" spans="1:45" ht="12.75">
      <c r="A415" s="70" t="s">
        <v>1246</v>
      </c>
      <c r="B415" s="71">
        <v>45169</v>
      </c>
      <c r="C415" s="72" t="s">
        <v>59</v>
      </c>
      <c r="D415" s="70"/>
      <c r="E415" s="72"/>
      <c r="F415" s="72"/>
      <c r="G415" s="72" t="s">
        <v>1267</v>
      </c>
      <c r="H415" s="72">
        <v>644310561</v>
      </c>
      <c r="I415" s="72"/>
      <c r="J415" s="72" t="s">
        <v>1268</v>
      </c>
      <c r="K415" s="72" t="s">
        <v>1267</v>
      </c>
      <c r="L415" s="72">
        <v>644310561</v>
      </c>
      <c r="M415" s="232"/>
      <c r="N415" s="18"/>
      <c r="O415" s="18"/>
      <c r="P415" s="18"/>
      <c r="Q415" s="18"/>
      <c r="R415" s="18"/>
      <c r="S415" s="18"/>
      <c r="T415" s="18"/>
      <c r="U415" s="18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ht="12.75">
      <c r="A416" s="226" t="s">
        <v>1246</v>
      </c>
      <c r="B416" s="226" t="s">
        <v>1248</v>
      </c>
      <c r="C416" s="228" t="s">
        <v>59</v>
      </c>
      <c r="D416" s="226"/>
      <c r="E416" s="228"/>
      <c r="F416" s="228"/>
      <c r="G416" s="228" t="s">
        <v>1269</v>
      </c>
      <c r="H416" s="228"/>
      <c r="I416" s="228"/>
      <c r="J416" s="228"/>
      <c r="K416" s="228" t="s">
        <v>1269</v>
      </c>
      <c r="L416" s="228">
        <v>693785081</v>
      </c>
      <c r="M416" s="97"/>
      <c r="N416" s="18"/>
      <c r="O416" s="18"/>
      <c r="P416" s="18"/>
      <c r="Q416" s="18"/>
      <c r="R416" s="18"/>
      <c r="S416" s="18"/>
      <c r="T416" s="18"/>
      <c r="U416" s="18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ht="12.75">
      <c r="A417" s="24" t="s">
        <v>1246</v>
      </c>
      <c r="B417" s="30">
        <v>45107</v>
      </c>
      <c r="C417" s="25" t="s">
        <v>13</v>
      </c>
      <c r="D417" s="24"/>
      <c r="E417" s="25"/>
      <c r="F417" s="25"/>
      <c r="G417" s="25" t="s">
        <v>1270</v>
      </c>
      <c r="H417" s="25">
        <v>682458466</v>
      </c>
      <c r="I417" s="25"/>
      <c r="J417" s="25" t="s">
        <v>1271</v>
      </c>
      <c r="K417" s="25" t="s">
        <v>1272</v>
      </c>
      <c r="L417" s="31"/>
      <c r="M417" s="243"/>
      <c r="N417" s="18"/>
      <c r="O417" s="18"/>
      <c r="P417" s="18"/>
      <c r="Q417" s="18"/>
      <c r="R417" s="18"/>
      <c r="S417" s="18"/>
      <c r="T417" s="18"/>
      <c r="U417" s="18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ht="12.75">
      <c r="A418" s="117" t="s">
        <v>1246</v>
      </c>
      <c r="B418" s="244">
        <v>45107</v>
      </c>
      <c r="C418" s="118" t="s">
        <v>59</v>
      </c>
      <c r="D418" s="117"/>
      <c r="E418" s="118"/>
      <c r="F418" s="118"/>
      <c r="G418" s="118" t="s">
        <v>1273</v>
      </c>
      <c r="H418" s="118">
        <v>637537642</v>
      </c>
      <c r="I418" s="118"/>
      <c r="J418" s="118" t="s">
        <v>1274</v>
      </c>
      <c r="K418" s="118" t="s">
        <v>1273</v>
      </c>
      <c r="L418" s="118">
        <v>637537642</v>
      </c>
      <c r="M418" s="112"/>
      <c r="N418" s="18"/>
      <c r="O418" s="18"/>
      <c r="P418" s="18"/>
      <c r="Q418" s="18"/>
      <c r="R418" s="18"/>
      <c r="S418" s="18"/>
      <c r="T418" s="18"/>
      <c r="U418" s="18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ht="12.75">
      <c r="A419" s="245" t="s">
        <v>1275</v>
      </c>
      <c r="B419" s="246">
        <v>45016</v>
      </c>
      <c r="C419" s="247" t="s">
        <v>13</v>
      </c>
      <c r="D419" s="245"/>
      <c r="E419" s="247"/>
      <c r="F419" s="247"/>
      <c r="G419" s="247" t="s">
        <v>1276</v>
      </c>
      <c r="H419" s="247">
        <v>686388169</v>
      </c>
      <c r="I419" s="247"/>
      <c r="J419" s="247"/>
      <c r="K419" s="247" t="s">
        <v>1276</v>
      </c>
      <c r="L419" s="248">
        <v>686388169</v>
      </c>
      <c r="M419" s="249"/>
      <c r="N419" s="250"/>
      <c r="O419" s="251"/>
      <c r="P419" s="251"/>
      <c r="Q419" s="252"/>
      <c r="R419" s="253"/>
      <c r="S419" s="251"/>
      <c r="T419" s="251"/>
      <c r="U419" s="25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ht="12.75">
      <c r="A420" s="226" t="s">
        <v>1275</v>
      </c>
      <c r="B420" s="227">
        <v>45077</v>
      </c>
      <c r="C420" s="228" t="s">
        <v>13</v>
      </c>
      <c r="D420" s="230"/>
      <c r="E420" s="231" t="s">
        <v>1277</v>
      </c>
      <c r="F420" s="231"/>
      <c r="G420" s="228" t="s">
        <v>336</v>
      </c>
      <c r="H420" s="228"/>
      <c r="I420" s="228"/>
      <c r="J420" s="228" t="s">
        <v>1278</v>
      </c>
      <c r="K420" s="228" t="s">
        <v>1279</v>
      </c>
      <c r="L420" s="229">
        <v>624470432</v>
      </c>
      <c r="M420" s="97"/>
      <c r="N420" s="250"/>
      <c r="O420" s="1"/>
      <c r="P420" s="1"/>
      <c r="Q420" s="1"/>
      <c r="R420" s="1"/>
      <c r="S420" s="1"/>
      <c r="T420" s="1"/>
      <c r="U420" s="254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ht="12.75">
      <c r="A421" s="226" t="s">
        <v>1246</v>
      </c>
      <c r="B421" s="227">
        <v>45077</v>
      </c>
      <c r="C421" s="228" t="s">
        <v>32</v>
      </c>
      <c r="D421" s="226"/>
      <c r="E421" s="228"/>
      <c r="F421" s="228"/>
      <c r="G421" s="228" t="s">
        <v>1280</v>
      </c>
      <c r="H421" s="228">
        <v>618369470</v>
      </c>
      <c r="I421" s="228"/>
      <c r="J421" s="228" t="s">
        <v>1219</v>
      </c>
      <c r="K421" s="228" t="s">
        <v>1280</v>
      </c>
      <c r="L421" s="229">
        <v>618369470</v>
      </c>
      <c r="M421" s="97"/>
      <c r="N421" s="250"/>
      <c r="O421" s="1"/>
      <c r="P421" s="1"/>
      <c r="Q421" s="1"/>
      <c r="R421" s="1"/>
      <c r="S421" s="1"/>
      <c r="T421" s="1"/>
      <c r="U421" s="254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ht="12.75">
      <c r="A422" s="245" t="s">
        <v>1246</v>
      </c>
      <c r="B422" s="246">
        <v>45016</v>
      </c>
      <c r="C422" s="247" t="s">
        <v>32</v>
      </c>
      <c r="D422" s="245"/>
      <c r="E422" s="247"/>
      <c r="F422" s="247"/>
      <c r="G422" s="247" t="s">
        <v>1281</v>
      </c>
      <c r="H422" s="247">
        <v>956094285</v>
      </c>
      <c r="I422" s="247"/>
      <c r="J422" s="247" t="s">
        <v>1282</v>
      </c>
      <c r="K422" s="247" t="s">
        <v>1283</v>
      </c>
      <c r="L422" s="248">
        <v>956094285</v>
      </c>
      <c r="M422" s="249"/>
      <c r="N422" s="250"/>
      <c r="O422" s="1"/>
      <c r="P422" s="1"/>
      <c r="Q422" s="254"/>
      <c r="R422" s="2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ht="12.75">
      <c r="A423" s="117" t="s">
        <v>1246</v>
      </c>
      <c r="B423" s="244">
        <v>45046</v>
      </c>
      <c r="C423" s="118" t="s">
        <v>13</v>
      </c>
      <c r="D423" s="117"/>
      <c r="E423" s="118"/>
      <c r="F423" s="118"/>
      <c r="G423" s="118" t="s">
        <v>1284</v>
      </c>
      <c r="H423" s="118">
        <v>641153368</v>
      </c>
      <c r="I423" s="118"/>
      <c r="J423" s="118" t="s">
        <v>1285</v>
      </c>
      <c r="K423" s="118" t="s">
        <v>1284</v>
      </c>
      <c r="L423" s="255">
        <v>641153368</v>
      </c>
      <c r="M423" s="112"/>
      <c r="N423" s="250"/>
      <c r="O423" s="1"/>
      <c r="P423" s="1"/>
      <c r="Q423" s="254"/>
      <c r="R423" s="2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ht="12.75">
      <c r="A424" s="245" t="s">
        <v>1246</v>
      </c>
      <c r="B424" s="246">
        <v>45016</v>
      </c>
      <c r="C424" s="247" t="s">
        <v>32</v>
      </c>
      <c r="D424" s="245"/>
      <c r="E424" s="247"/>
      <c r="F424" s="247"/>
      <c r="G424" s="247" t="s">
        <v>1286</v>
      </c>
      <c r="H424" s="247">
        <v>674500657</v>
      </c>
      <c r="I424" s="247"/>
      <c r="J424" s="247" t="s">
        <v>1287</v>
      </c>
      <c r="K424" s="247"/>
      <c r="L424" s="248">
        <v>674500657</v>
      </c>
      <c r="M424" s="249"/>
      <c r="N424" s="250"/>
      <c r="O424" s="1"/>
      <c r="P424" s="1"/>
      <c r="Q424" s="254"/>
      <c r="R424" s="2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ht="12.75">
      <c r="A425" s="239" t="s">
        <v>1288</v>
      </c>
      <c r="B425" s="240">
        <v>45260</v>
      </c>
      <c r="C425" s="241" t="s">
        <v>13</v>
      </c>
      <c r="D425" s="230"/>
      <c r="E425" s="231" t="s">
        <v>1289</v>
      </c>
      <c r="F425" s="231"/>
      <c r="G425" s="241" t="s">
        <v>1290</v>
      </c>
      <c r="H425" s="241">
        <v>610240101</v>
      </c>
      <c r="I425" s="241"/>
      <c r="J425" s="241" t="s">
        <v>1291</v>
      </c>
      <c r="K425" s="241" t="s">
        <v>1290</v>
      </c>
      <c r="L425" s="241">
        <v>610240101</v>
      </c>
      <c r="M425" s="56" t="s">
        <v>1292</v>
      </c>
      <c r="N425" s="250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ht="12.75">
      <c r="D426" s="224"/>
      <c r="M426" s="225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ht="12.75">
      <c r="A427" s="226" t="s">
        <v>1293</v>
      </c>
      <c r="B427" s="226"/>
      <c r="C427" s="228" t="s">
        <v>13</v>
      </c>
      <c r="D427" s="226"/>
      <c r="E427" s="228"/>
      <c r="F427" s="228"/>
      <c r="G427" s="228" t="s">
        <v>1294</v>
      </c>
      <c r="H427" s="228">
        <f>244943967670</f>
        <v>244943967670</v>
      </c>
      <c r="I427" s="228"/>
      <c r="J427" s="228" t="s">
        <v>1295</v>
      </c>
      <c r="K427" s="228"/>
      <c r="L427" s="229">
        <f>244943967670</f>
        <v>244943967670</v>
      </c>
      <c r="M427" s="256"/>
      <c r="N427" s="3"/>
      <c r="O427" s="2"/>
      <c r="P427" s="2"/>
      <c r="Q427" s="2"/>
      <c r="R427" s="2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ht="12.75">
      <c r="A428" s="226" t="s">
        <v>1246</v>
      </c>
      <c r="B428" s="226"/>
      <c r="C428" s="228" t="s">
        <v>1296</v>
      </c>
      <c r="D428" s="226"/>
      <c r="E428" s="228"/>
      <c r="F428" s="228"/>
      <c r="G428" s="228" t="s">
        <v>1297</v>
      </c>
      <c r="H428" s="228"/>
      <c r="I428" s="228"/>
      <c r="J428" s="228" t="s">
        <v>1298</v>
      </c>
      <c r="K428" s="228"/>
      <c r="L428" s="229"/>
      <c r="M428" s="256"/>
      <c r="N428" s="3"/>
      <c r="O428" s="2"/>
      <c r="P428" s="2"/>
      <c r="Q428" s="2"/>
      <c r="R428" s="2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ht="12.75">
      <c r="A429" s="226" t="s">
        <v>1246</v>
      </c>
      <c r="B429" s="226"/>
      <c r="C429" s="228" t="s">
        <v>1296</v>
      </c>
      <c r="D429" s="226"/>
      <c r="E429" s="228"/>
      <c r="F429" s="228"/>
      <c r="G429" s="228" t="s">
        <v>1299</v>
      </c>
      <c r="H429" s="228"/>
      <c r="I429" s="228"/>
      <c r="J429" s="228" t="s">
        <v>1300</v>
      </c>
      <c r="K429" s="228"/>
      <c r="L429" s="229"/>
      <c r="M429" s="256"/>
      <c r="N429" s="3"/>
      <c r="O429" s="2"/>
      <c r="P429" s="2"/>
      <c r="Q429" s="2"/>
      <c r="R429" s="2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ht="12.75">
      <c r="A430" s="226" t="s">
        <v>1246</v>
      </c>
      <c r="B430" s="226"/>
      <c r="C430" s="228" t="s">
        <v>1296</v>
      </c>
      <c r="D430" s="226"/>
      <c r="E430" s="228"/>
      <c r="F430" s="228"/>
      <c r="G430" s="228" t="s">
        <v>1301</v>
      </c>
      <c r="H430" s="228"/>
      <c r="I430" s="228"/>
      <c r="J430" s="228" t="s">
        <v>1301</v>
      </c>
      <c r="K430" s="228"/>
      <c r="L430" s="229"/>
      <c r="M430" s="256"/>
      <c r="N430" s="3"/>
      <c r="O430" s="2"/>
      <c r="P430" s="2"/>
      <c r="Q430" s="2"/>
      <c r="R430" s="2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ht="12.75">
      <c r="A431" s="226" t="s">
        <v>1246</v>
      </c>
      <c r="B431" s="226"/>
      <c r="C431" s="228" t="s">
        <v>1296</v>
      </c>
      <c r="D431" s="226"/>
      <c r="E431" s="228"/>
      <c r="F431" s="228"/>
      <c r="G431" s="228" t="s">
        <v>1302</v>
      </c>
      <c r="H431" s="228"/>
      <c r="I431" s="228"/>
      <c r="J431" s="228" t="s">
        <v>1303</v>
      </c>
      <c r="K431" s="228"/>
      <c r="L431" s="229"/>
      <c r="M431" s="256"/>
      <c r="N431" s="3"/>
      <c r="O431" s="2"/>
      <c r="P431" s="2"/>
      <c r="Q431" s="2"/>
      <c r="R431" s="2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ht="12.75">
      <c r="A432" s="226" t="s">
        <v>1246</v>
      </c>
      <c r="B432" s="226"/>
      <c r="C432" s="228" t="s">
        <v>1296</v>
      </c>
      <c r="D432" s="226"/>
      <c r="E432" s="228"/>
      <c r="F432" s="228"/>
      <c r="G432" s="228" t="s">
        <v>1304</v>
      </c>
      <c r="H432" s="228"/>
      <c r="I432" s="228"/>
      <c r="J432" s="228"/>
      <c r="K432" s="228"/>
      <c r="L432" s="229"/>
      <c r="M432" s="256"/>
      <c r="N432" s="3"/>
      <c r="O432" s="2"/>
      <c r="P432" s="2"/>
      <c r="Q432" s="2"/>
      <c r="R432" s="2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ht="12.75">
      <c r="A433" s="226" t="s">
        <v>1246</v>
      </c>
      <c r="B433" s="226"/>
      <c r="C433" s="228" t="s">
        <v>1296</v>
      </c>
      <c r="D433" s="226"/>
      <c r="E433" s="228"/>
      <c r="F433" s="228"/>
      <c r="G433" s="228" t="s">
        <v>1305</v>
      </c>
      <c r="H433" s="228"/>
      <c r="I433" s="228"/>
      <c r="J433" s="228"/>
      <c r="K433" s="228"/>
      <c r="L433" s="229"/>
      <c r="M433" s="256"/>
      <c r="N433" s="3"/>
      <c r="O433" s="2"/>
      <c r="P433" s="2"/>
      <c r="Q433" s="2"/>
      <c r="R433" s="2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ht="12.75">
      <c r="A434" s="226" t="s">
        <v>1293</v>
      </c>
      <c r="B434" s="226"/>
      <c r="C434" s="228" t="s">
        <v>1296</v>
      </c>
      <c r="D434" s="226"/>
      <c r="E434" s="228"/>
      <c r="F434" s="228"/>
      <c r="G434" s="228" t="s">
        <v>1306</v>
      </c>
      <c r="H434" s="228">
        <v>641940101</v>
      </c>
      <c r="I434" s="228"/>
      <c r="J434" s="228" t="s">
        <v>1307</v>
      </c>
      <c r="K434" s="228"/>
      <c r="L434" s="229">
        <v>641940101</v>
      </c>
      <c r="M434" s="256"/>
      <c r="N434" s="3"/>
      <c r="O434" s="2"/>
      <c r="P434" s="2"/>
      <c r="Q434" s="2"/>
      <c r="R434" s="2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ht="12.75">
      <c r="A435" s="226" t="s">
        <v>1246</v>
      </c>
      <c r="B435" s="226"/>
      <c r="C435" s="228" t="s">
        <v>59</v>
      </c>
      <c r="D435" s="226"/>
      <c r="E435" s="228"/>
      <c r="F435" s="228"/>
      <c r="G435" s="228" t="s">
        <v>1308</v>
      </c>
      <c r="H435" s="228"/>
      <c r="I435" s="228"/>
      <c r="J435" s="228"/>
      <c r="K435" s="228"/>
      <c r="L435" s="229"/>
      <c r="M435" s="256"/>
      <c r="N435" s="3"/>
      <c r="O435" s="2"/>
      <c r="P435" s="2"/>
      <c r="Q435" s="2"/>
      <c r="R435" s="2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ht="12.75">
      <c r="A436" s="226" t="s">
        <v>1246</v>
      </c>
      <c r="B436" s="226"/>
      <c r="C436" s="228" t="s">
        <v>13</v>
      </c>
      <c r="D436" s="226"/>
      <c r="E436" s="228"/>
      <c r="F436" s="228"/>
      <c r="G436" s="228" t="s">
        <v>1309</v>
      </c>
      <c r="H436" s="228">
        <v>628113594</v>
      </c>
      <c r="I436" s="228"/>
      <c r="J436" s="228" t="s">
        <v>1310</v>
      </c>
      <c r="K436" s="228" t="s">
        <v>1309</v>
      </c>
      <c r="L436" s="229">
        <v>628113594</v>
      </c>
      <c r="M436" s="256"/>
      <c r="N436" s="3"/>
      <c r="O436" s="2"/>
      <c r="P436" s="2"/>
      <c r="Q436" s="2"/>
      <c r="R436" s="2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ht="12.75">
      <c r="A437" s="226" t="s">
        <v>1246</v>
      </c>
      <c r="B437" s="226"/>
      <c r="C437" s="228" t="s">
        <v>1296</v>
      </c>
      <c r="D437" s="226"/>
      <c r="E437" s="228"/>
      <c r="F437" s="228"/>
      <c r="G437" s="228" t="s">
        <v>1311</v>
      </c>
      <c r="H437" s="228"/>
      <c r="I437" s="228"/>
      <c r="J437" s="228" t="s">
        <v>1311</v>
      </c>
      <c r="K437" s="228"/>
      <c r="L437" s="229"/>
      <c r="M437" s="256"/>
      <c r="N437" s="3"/>
      <c r="O437" s="2"/>
      <c r="P437" s="2"/>
      <c r="Q437" s="2"/>
      <c r="R437" s="2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ht="12.75">
      <c r="A438" s="226" t="s">
        <v>1246</v>
      </c>
      <c r="B438" s="226"/>
      <c r="C438" s="228" t="s">
        <v>59</v>
      </c>
      <c r="D438" s="226"/>
      <c r="E438" s="228"/>
      <c r="F438" s="228"/>
      <c r="G438" s="228" t="s">
        <v>1312</v>
      </c>
      <c r="H438" s="228"/>
      <c r="I438" s="228"/>
      <c r="J438" s="228"/>
      <c r="K438" s="228"/>
      <c r="L438" s="229"/>
      <c r="M438" s="256"/>
      <c r="N438" s="3"/>
      <c r="O438" s="2"/>
      <c r="P438" s="2"/>
      <c r="Q438" s="2"/>
      <c r="R438" s="2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ht="12.75">
      <c r="A439" s="226" t="s">
        <v>1246</v>
      </c>
      <c r="B439" s="227">
        <v>44713</v>
      </c>
      <c r="C439" s="228" t="s">
        <v>13</v>
      </c>
      <c r="D439" s="226"/>
      <c r="E439" s="228"/>
      <c r="F439" s="228"/>
      <c r="G439" s="228" t="s">
        <v>1313</v>
      </c>
      <c r="H439" s="228"/>
      <c r="I439" s="228"/>
      <c r="J439" s="228" t="s">
        <v>1314</v>
      </c>
      <c r="K439" s="228"/>
      <c r="L439" s="229"/>
      <c r="M439" s="97" t="s">
        <v>1315</v>
      </c>
      <c r="N439" s="250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ht="12.75">
      <c r="A440" s="257" t="s">
        <v>1246</v>
      </c>
      <c r="B440" s="258">
        <v>44743</v>
      </c>
      <c r="C440" s="259" t="s">
        <v>32</v>
      </c>
      <c r="D440" s="257"/>
      <c r="E440" s="259"/>
      <c r="F440" s="259"/>
      <c r="G440" s="259" t="s">
        <v>1316</v>
      </c>
      <c r="H440" s="259"/>
      <c r="I440" s="259"/>
      <c r="J440" s="259" t="s">
        <v>1317</v>
      </c>
      <c r="K440" s="259"/>
      <c r="L440" s="260"/>
      <c r="M440" s="261"/>
      <c r="N440" s="250"/>
      <c r="O440" s="1"/>
      <c r="P440" s="1"/>
      <c r="Q440" s="1"/>
      <c r="R440" s="1"/>
      <c r="S440" s="1"/>
      <c r="T440" s="1"/>
      <c r="U440" s="254"/>
      <c r="V440" s="2"/>
      <c r="W440" s="254"/>
      <c r="X440" s="2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ht="12.75">
      <c r="A441" s="257" t="s">
        <v>1246</v>
      </c>
      <c r="B441" s="258">
        <v>44743</v>
      </c>
      <c r="C441" s="259" t="s">
        <v>59</v>
      </c>
      <c r="D441" s="257"/>
      <c r="E441" s="259"/>
      <c r="F441" s="259"/>
      <c r="G441" s="259" t="s">
        <v>62</v>
      </c>
      <c r="H441" s="259"/>
      <c r="I441" s="259"/>
      <c r="J441" s="259" t="s">
        <v>1318</v>
      </c>
      <c r="K441" s="259"/>
      <c r="L441" s="260"/>
      <c r="M441" s="261"/>
      <c r="N441" s="250"/>
      <c r="O441" s="1"/>
      <c r="P441" s="1"/>
      <c r="Q441" s="1"/>
      <c r="R441" s="1"/>
      <c r="S441" s="1"/>
      <c r="T441" s="1"/>
      <c r="U441" s="254"/>
      <c r="V441" s="2"/>
      <c r="W441" s="254"/>
      <c r="X441" s="2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ht="12.75">
      <c r="A442" s="262" t="s">
        <v>1246</v>
      </c>
      <c r="B442" s="263">
        <v>44682</v>
      </c>
      <c r="C442" s="264" t="s">
        <v>59</v>
      </c>
      <c r="D442" s="262"/>
      <c r="E442" s="264"/>
      <c r="F442" s="264"/>
      <c r="G442" s="264" t="s">
        <v>1319</v>
      </c>
      <c r="H442" s="264"/>
      <c r="I442" s="264"/>
      <c r="J442" s="264"/>
      <c r="K442" s="264" t="s">
        <v>1319</v>
      </c>
      <c r="L442" s="265">
        <v>691881894</v>
      </c>
      <c r="M442" s="266"/>
      <c r="N442" s="250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ht="12.75">
      <c r="A443" s="70" t="s">
        <v>1246</v>
      </c>
      <c r="B443" s="71">
        <v>44985</v>
      </c>
      <c r="C443" s="72" t="s">
        <v>32</v>
      </c>
      <c r="D443" s="70"/>
      <c r="E443" s="72"/>
      <c r="F443" s="72"/>
      <c r="G443" s="72" t="s">
        <v>1320</v>
      </c>
      <c r="H443" s="72">
        <v>644583427</v>
      </c>
      <c r="I443" s="72"/>
      <c r="J443" s="72" t="s">
        <v>1321</v>
      </c>
      <c r="K443" s="72" t="s">
        <v>1320</v>
      </c>
      <c r="L443" s="74">
        <v>644583427</v>
      </c>
      <c r="M443" s="65"/>
      <c r="N443" s="250"/>
      <c r="O443" s="254"/>
      <c r="P443" s="2"/>
      <c r="Q443" s="254"/>
      <c r="R443" s="2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ht="12.75">
      <c r="A444" s="70" t="s">
        <v>1246</v>
      </c>
      <c r="B444" s="71">
        <v>45169</v>
      </c>
      <c r="C444" s="72" t="s">
        <v>59</v>
      </c>
      <c r="D444" s="70"/>
      <c r="E444" s="72"/>
      <c r="F444" s="72"/>
      <c r="G444" s="72" t="s">
        <v>1322</v>
      </c>
      <c r="H444" s="72">
        <v>601620920</v>
      </c>
      <c r="I444" s="72"/>
      <c r="J444" s="72" t="s">
        <v>1323</v>
      </c>
      <c r="K444" s="72" t="s">
        <v>1324</v>
      </c>
      <c r="L444" s="72">
        <v>658949009</v>
      </c>
      <c r="M444" s="65" t="s">
        <v>1325</v>
      </c>
      <c r="N444" s="250"/>
      <c r="O444" s="254"/>
      <c r="P444" s="2"/>
      <c r="Q444" s="254"/>
      <c r="R444" s="2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ht="12.75">
      <c r="A445" s="267" t="s">
        <v>1246</v>
      </c>
      <c r="B445" s="268">
        <v>44865</v>
      </c>
      <c r="C445" s="269" t="s">
        <v>59</v>
      </c>
      <c r="D445" s="267"/>
      <c r="E445" s="269"/>
      <c r="F445" s="269"/>
      <c r="G445" s="269" t="s">
        <v>1326</v>
      </c>
      <c r="H445" s="269"/>
      <c r="I445" s="269"/>
      <c r="J445" s="269"/>
      <c r="K445" s="269" t="s">
        <v>1326</v>
      </c>
      <c r="L445" s="270"/>
      <c r="M445" s="271"/>
      <c r="N445" s="250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ht="12.75">
      <c r="A446" s="267" t="s">
        <v>1293</v>
      </c>
      <c r="B446" s="268">
        <v>44865</v>
      </c>
      <c r="C446" s="269" t="s">
        <v>59</v>
      </c>
      <c r="D446" s="267"/>
      <c r="E446" s="269"/>
      <c r="F446" s="269"/>
      <c r="G446" s="269" t="s">
        <v>1327</v>
      </c>
      <c r="H446" s="269"/>
      <c r="I446" s="269"/>
      <c r="J446" s="269" t="s">
        <v>1328</v>
      </c>
      <c r="K446" s="269" t="s">
        <v>1327</v>
      </c>
      <c r="L446" s="270" t="s">
        <v>1329</v>
      </c>
      <c r="M446" s="271"/>
      <c r="N446" s="250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ht="12.75">
      <c r="A447" s="267" t="s">
        <v>1293</v>
      </c>
      <c r="B447" s="268">
        <v>44865</v>
      </c>
      <c r="C447" s="269" t="s">
        <v>59</v>
      </c>
      <c r="D447" s="267"/>
      <c r="E447" s="269"/>
      <c r="F447" s="269"/>
      <c r="G447" s="269" t="s">
        <v>1330</v>
      </c>
      <c r="H447" s="269">
        <v>644229772</v>
      </c>
      <c r="I447" s="269"/>
      <c r="J447" s="269" t="s">
        <v>1330</v>
      </c>
      <c r="K447" s="269" t="s">
        <v>1331</v>
      </c>
      <c r="L447" s="270">
        <v>644229772</v>
      </c>
      <c r="M447" s="271" t="s">
        <v>1332</v>
      </c>
      <c r="N447" s="250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ht="12.75">
      <c r="A448" s="272"/>
      <c r="B448" s="272"/>
      <c r="C448" s="228" t="s">
        <v>1296</v>
      </c>
      <c r="D448" s="226"/>
      <c r="E448" s="228"/>
      <c r="F448" s="228"/>
      <c r="G448" s="228" t="s">
        <v>1333</v>
      </c>
      <c r="H448" s="228">
        <v>688757033</v>
      </c>
      <c r="I448" s="228"/>
      <c r="J448" s="228"/>
      <c r="K448" s="228" t="s">
        <v>1333</v>
      </c>
      <c r="L448" s="228">
        <v>688757033</v>
      </c>
      <c r="M448" s="256"/>
      <c r="N448" s="250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ht="12.75">
      <c r="A449" s="244">
        <v>44866</v>
      </c>
      <c r="B449" s="244">
        <v>45230</v>
      </c>
      <c r="C449" s="118" t="s">
        <v>13</v>
      </c>
      <c r="D449" s="117"/>
      <c r="E449" s="118"/>
      <c r="F449" s="118"/>
      <c r="G449" s="118" t="s">
        <v>1334</v>
      </c>
      <c r="H449" s="118"/>
      <c r="I449" s="118"/>
      <c r="J449" s="118" t="s">
        <v>1335</v>
      </c>
      <c r="K449" s="118" t="s">
        <v>1334</v>
      </c>
      <c r="L449" s="118">
        <v>686476392</v>
      </c>
      <c r="M449" s="112"/>
      <c r="N449" s="250"/>
      <c r="O449" s="1"/>
      <c r="P449" s="1"/>
      <c r="Q449" s="1"/>
      <c r="R449" s="273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ht="12.75">
      <c r="A450" s="30">
        <v>44562</v>
      </c>
      <c r="B450" s="24" t="s">
        <v>1336</v>
      </c>
      <c r="C450" s="25" t="s">
        <v>13</v>
      </c>
      <c r="D450" s="24"/>
      <c r="E450" s="25"/>
      <c r="F450" s="25"/>
      <c r="G450" s="25" t="s">
        <v>1337</v>
      </c>
      <c r="H450" s="25"/>
      <c r="I450" s="25"/>
      <c r="J450" s="25" t="s">
        <v>1338</v>
      </c>
      <c r="K450" s="25"/>
      <c r="L450" s="25"/>
      <c r="M450" s="243"/>
      <c r="N450" s="250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ht="12.75">
      <c r="A451" s="274">
        <v>44866</v>
      </c>
      <c r="B451" s="275" t="s">
        <v>1336</v>
      </c>
      <c r="C451" s="276" t="s">
        <v>59</v>
      </c>
      <c r="D451" s="275"/>
      <c r="E451" s="276"/>
      <c r="F451" s="276"/>
      <c r="G451" s="276" t="s">
        <v>1290</v>
      </c>
      <c r="H451" s="276"/>
      <c r="I451" s="276"/>
      <c r="J451" s="276"/>
      <c r="K451" s="276"/>
      <c r="L451" s="277"/>
      <c r="M451" s="278"/>
      <c r="N451" s="250"/>
      <c r="O451" s="254"/>
      <c r="P451" s="2"/>
      <c r="Q451" s="254"/>
      <c r="R451" s="2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ht="12.75">
      <c r="A452" s="274">
        <v>44866</v>
      </c>
      <c r="B452" s="275" t="s">
        <v>1336</v>
      </c>
      <c r="C452" s="276" t="s">
        <v>59</v>
      </c>
      <c r="D452" s="275"/>
      <c r="E452" s="276"/>
      <c r="F452" s="276"/>
      <c r="G452" s="276" t="s">
        <v>1339</v>
      </c>
      <c r="H452" s="276">
        <f>51966715040</f>
        <v>51966715040</v>
      </c>
      <c r="I452" s="276"/>
      <c r="J452" s="276" t="s">
        <v>1340</v>
      </c>
      <c r="K452" s="276" t="s">
        <v>1339</v>
      </c>
      <c r="L452" s="277">
        <f>51966715040</f>
        <v>51966715040</v>
      </c>
      <c r="M452" s="278"/>
      <c r="N452" s="250"/>
      <c r="O452" s="254"/>
      <c r="P452" s="2"/>
      <c r="Q452" s="254"/>
      <c r="R452" s="2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ht="12.75">
      <c r="A453" s="274">
        <v>44866</v>
      </c>
      <c r="B453" s="275" t="s">
        <v>1336</v>
      </c>
      <c r="C453" s="276" t="s">
        <v>59</v>
      </c>
      <c r="D453" s="230"/>
      <c r="E453" s="231" t="s">
        <v>1277</v>
      </c>
      <c r="F453" s="231"/>
      <c r="G453" s="276" t="s">
        <v>1341</v>
      </c>
      <c r="H453" s="276">
        <v>602687194</v>
      </c>
      <c r="I453" s="276"/>
      <c r="J453" s="276"/>
      <c r="K453" s="276" t="s">
        <v>1341</v>
      </c>
      <c r="L453" s="277">
        <v>602687194</v>
      </c>
      <c r="M453" s="278"/>
      <c r="N453" s="250"/>
      <c r="O453" s="254"/>
      <c r="P453" s="2"/>
      <c r="Q453" s="254"/>
      <c r="R453" s="2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ht="12.75">
      <c r="A454" s="274">
        <v>45260</v>
      </c>
      <c r="B454" s="275" t="s">
        <v>1336</v>
      </c>
      <c r="C454" s="276" t="s">
        <v>59</v>
      </c>
      <c r="D454" s="275"/>
      <c r="E454" s="276"/>
      <c r="F454" s="276"/>
      <c r="G454" s="276" t="s">
        <v>1342</v>
      </c>
      <c r="H454" s="276">
        <v>611453329</v>
      </c>
      <c r="I454" s="276"/>
      <c r="J454" s="276" t="s">
        <v>1343</v>
      </c>
      <c r="K454" s="276" t="s">
        <v>1342</v>
      </c>
      <c r="L454" s="276">
        <v>611453329</v>
      </c>
      <c r="M454" s="279"/>
      <c r="N454" s="250"/>
      <c r="O454" s="1"/>
      <c r="P454" s="1"/>
      <c r="Q454" s="1"/>
      <c r="R454" s="1"/>
      <c r="S454" s="1"/>
      <c r="T454" s="1"/>
      <c r="U454" s="254"/>
      <c r="V454" s="2"/>
      <c r="W454" s="254"/>
      <c r="X454" s="2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ht="12.75">
      <c r="A455" s="274">
        <v>44866</v>
      </c>
      <c r="B455" s="275" t="s">
        <v>1336</v>
      </c>
      <c r="C455" s="276" t="s">
        <v>1296</v>
      </c>
      <c r="D455" s="275"/>
      <c r="E455" s="276"/>
      <c r="F455" s="276"/>
      <c r="G455" s="276" t="s">
        <v>1344</v>
      </c>
      <c r="H455" s="276">
        <v>671826889</v>
      </c>
      <c r="I455" s="276"/>
      <c r="J455" s="276"/>
      <c r="K455" s="276" t="s">
        <v>1344</v>
      </c>
      <c r="L455" s="277">
        <v>671826889</v>
      </c>
      <c r="M455" s="278"/>
      <c r="N455" s="250"/>
      <c r="O455" s="254"/>
      <c r="P455" s="2"/>
      <c r="Q455" s="254"/>
      <c r="R455" s="2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ht="12.75">
      <c r="A456" s="70" t="s">
        <v>1246</v>
      </c>
      <c r="B456" s="70" t="s">
        <v>1246</v>
      </c>
      <c r="C456" s="72" t="s">
        <v>59</v>
      </c>
      <c r="D456" s="70"/>
      <c r="E456" s="72"/>
      <c r="F456" s="72"/>
      <c r="G456" s="72" t="s">
        <v>1345</v>
      </c>
      <c r="H456" s="72">
        <v>651907706</v>
      </c>
      <c r="I456" s="72"/>
      <c r="J456" s="72" t="s">
        <v>1346</v>
      </c>
      <c r="K456" s="72" t="s">
        <v>1345</v>
      </c>
      <c r="L456" s="74">
        <v>651907706</v>
      </c>
      <c r="M456" s="65"/>
      <c r="N456" s="250"/>
      <c r="O456" s="254"/>
      <c r="P456" s="2"/>
      <c r="Q456" s="254"/>
      <c r="R456" s="2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ht="12.75">
      <c r="A457" s="244">
        <v>44866</v>
      </c>
      <c r="B457" s="117" t="s">
        <v>1246</v>
      </c>
      <c r="C457" s="118" t="s">
        <v>13</v>
      </c>
      <c r="D457" s="117"/>
      <c r="E457" s="118"/>
      <c r="F457" s="118"/>
      <c r="G457" s="118" t="s">
        <v>675</v>
      </c>
      <c r="H457" s="118">
        <v>661835111</v>
      </c>
      <c r="I457" s="255" t="s">
        <v>1347</v>
      </c>
      <c r="J457" s="118" t="s">
        <v>1348</v>
      </c>
      <c r="K457" s="118"/>
      <c r="L457" s="118"/>
      <c r="M457" s="112"/>
      <c r="N457" s="250"/>
      <c r="O457" s="100"/>
      <c r="P457" s="100"/>
      <c r="Q457" s="100"/>
      <c r="R457" s="280"/>
      <c r="S457" s="100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  <c r="AF457" s="100"/>
      <c r="AG457" s="100"/>
      <c r="AH457" s="100"/>
      <c r="AI457" s="100"/>
      <c r="AJ457" s="100"/>
      <c r="AK457" s="100"/>
      <c r="AL457" s="100"/>
      <c r="AM457" s="100"/>
      <c r="AN457" s="100"/>
      <c r="AO457" s="100"/>
      <c r="AP457" s="100"/>
      <c r="AQ457" s="100"/>
      <c r="AR457" s="100"/>
      <c r="AS457" s="100"/>
    </row>
    <row r="458" spans="1:45" ht="12.75">
      <c r="A458" s="244">
        <v>44866</v>
      </c>
      <c r="B458" s="117" t="s">
        <v>1246</v>
      </c>
      <c r="C458" s="118" t="s">
        <v>13</v>
      </c>
      <c r="D458" s="230"/>
      <c r="E458" s="231" t="s">
        <v>1251</v>
      </c>
      <c r="F458" s="231"/>
      <c r="G458" s="118" t="s">
        <v>1349</v>
      </c>
      <c r="H458" s="118">
        <v>606905457</v>
      </c>
      <c r="I458" s="255" t="s">
        <v>1350</v>
      </c>
      <c r="J458" s="118" t="s">
        <v>1351</v>
      </c>
      <c r="K458" s="118" t="s">
        <v>1349</v>
      </c>
      <c r="L458" s="118" t="s">
        <v>1352</v>
      </c>
      <c r="M458" s="112"/>
      <c r="N458" s="250"/>
      <c r="O458" s="100"/>
      <c r="P458" s="100"/>
      <c r="Q458" s="100"/>
      <c r="R458" s="280"/>
      <c r="S458" s="100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  <c r="AF458" s="100"/>
      <c r="AG458" s="100"/>
      <c r="AH458" s="100"/>
      <c r="AI458" s="100"/>
      <c r="AJ458" s="100"/>
      <c r="AK458" s="100"/>
      <c r="AL458" s="100"/>
      <c r="AM458" s="100"/>
      <c r="AN458" s="100"/>
      <c r="AO458" s="100"/>
      <c r="AP458" s="100"/>
      <c r="AQ458" s="100"/>
      <c r="AR458" s="100"/>
      <c r="AS458" s="100"/>
    </row>
    <row r="459" spans="1:45" ht="12.75">
      <c r="A459" s="240">
        <v>44896</v>
      </c>
      <c r="B459" s="239" t="s">
        <v>1246</v>
      </c>
      <c r="C459" s="241" t="s">
        <v>13</v>
      </c>
      <c r="D459" s="239"/>
      <c r="E459" s="241"/>
      <c r="F459" s="241"/>
      <c r="G459" s="241" t="s">
        <v>1353</v>
      </c>
      <c r="H459" s="241">
        <v>662206256</v>
      </c>
      <c r="I459" s="242" t="s">
        <v>1354</v>
      </c>
      <c r="J459" s="241"/>
      <c r="K459" s="241" t="s">
        <v>1353</v>
      </c>
      <c r="L459" s="241">
        <v>662206256</v>
      </c>
      <c r="M459" s="56"/>
      <c r="N459" s="250"/>
      <c r="O459" s="250"/>
      <c r="P459" s="250"/>
      <c r="Q459" s="250"/>
      <c r="R459" s="250"/>
      <c r="S459" s="250"/>
      <c r="T459" s="250"/>
      <c r="U459" s="250"/>
      <c r="V459" s="250"/>
      <c r="W459" s="250"/>
      <c r="X459" s="250"/>
      <c r="Y459" s="250"/>
      <c r="Z459" s="250"/>
      <c r="AA459" s="250"/>
      <c r="AB459" s="250"/>
      <c r="AC459" s="250"/>
      <c r="AD459" s="250"/>
      <c r="AE459" s="250"/>
      <c r="AF459" s="250"/>
      <c r="AG459" s="250"/>
      <c r="AH459" s="250"/>
      <c r="AI459" s="250"/>
      <c r="AJ459" s="250"/>
      <c r="AK459" s="250"/>
      <c r="AL459" s="250"/>
      <c r="AM459" s="250"/>
      <c r="AN459" s="250"/>
      <c r="AO459" s="250"/>
      <c r="AP459" s="250"/>
      <c r="AQ459" s="250"/>
      <c r="AR459" s="250"/>
      <c r="AS459" s="250"/>
    </row>
    <row r="460" spans="1:45" ht="12.75">
      <c r="A460" s="240">
        <v>44896</v>
      </c>
      <c r="B460" s="239" t="s">
        <v>1246</v>
      </c>
      <c r="C460" s="241" t="s">
        <v>13</v>
      </c>
      <c r="D460" s="239"/>
      <c r="E460" s="241"/>
      <c r="F460" s="241"/>
      <c r="G460" s="241" t="s">
        <v>1355</v>
      </c>
      <c r="H460" s="241">
        <v>640388483</v>
      </c>
      <c r="I460" s="242" t="s">
        <v>1356</v>
      </c>
      <c r="J460" s="241" t="s">
        <v>1357</v>
      </c>
      <c r="K460" s="241" t="s">
        <v>1355</v>
      </c>
      <c r="L460" s="241">
        <v>640388483</v>
      </c>
      <c r="M460" s="56"/>
      <c r="N460" s="250"/>
      <c r="O460" s="250"/>
      <c r="P460" s="250"/>
      <c r="Q460" s="250"/>
      <c r="R460" s="250"/>
      <c r="S460" s="250"/>
      <c r="T460" s="250"/>
      <c r="U460" s="250"/>
      <c r="V460" s="250"/>
      <c r="W460" s="250"/>
      <c r="X460" s="250"/>
      <c r="Y460" s="250"/>
      <c r="Z460" s="250"/>
      <c r="AA460" s="250"/>
      <c r="AB460" s="250"/>
      <c r="AC460" s="250"/>
      <c r="AD460" s="250"/>
      <c r="AE460" s="250"/>
      <c r="AF460" s="250"/>
      <c r="AG460" s="250"/>
      <c r="AH460" s="250"/>
      <c r="AI460" s="250"/>
      <c r="AJ460" s="250"/>
      <c r="AK460" s="250"/>
      <c r="AL460" s="250"/>
      <c r="AM460" s="250"/>
      <c r="AN460" s="250"/>
      <c r="AO460" s="250"/>
      <c r="AP460" s="250"/>
      <c r="AQ460" s="250"/>
      <c r="AR460" s="250"/>
      <c r="AS460" s="250"/>
    </row>
    <row r="461" spans="1:45" ht="12.75">
      <c r="A461" s="240">
        <v>44896</v>
      </c>
      <c r="B461" s="239" t="s">
        <v>1358</v>
      </c>
      <c r="C461" s="241" t="s">
        <v>13</v>
      </c>
      <c r="D461" s="239"/>
      <c r="E461" s="241"/>
      <c r="F461" s="241"/>
      <c r="G461" s="241"/>
      <c r="H461" s="241"/>
      <c r="I461" s="242" t="s">
        <v>1359</v>
      </c>
      <c r="J461" s="241" t="s">
        <v>1360</v>
      </c>
      <c r="K461" s="241" t="s">
        <v>545</v>
      </c>
      <c r="L461" s="241"/>
      <c r="M461" s="56"/>
      <c r="N461" s="25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  <c r="AF461" s="100"/>
      <c r="AG461" s="100"/>
      <c r="AH461" s="100"/>
      <c r="AI461" s="100"/>
      <c r="AJ461" s="100"/>
      <c r="AK461" s="100"/>
      <c r="AL461" s="100"/>
      <c r="AM461" s="100"/>
      <c r="AN461" s="100"/>
      <c r="AO461" s="100"/>
      <c r="AP461" s="100"/>
      <c r="AQ461" s="100"/>
      <c r="AR461" s="100"/>
      <c r="AS461" s="100"/>
    </row>
    <row r="462" spans="1:45" ht="12.75">
      <c r="A462" s="30">
        <v>45200</v>
      </c>
      <c r="B462" s="24" t="s">
        <v>1246</v>
      </c>
      <c r="C462" s="25" t="s">
        <v>59</v>
      </c>
      <c r="D462" s="24"/>
      <c r="E462" s="25"/>
      <c r="F462" s="25"/>
      <c r="G462" s="25" t="s">
        <v>1361</v>
      </c>
      <c r="H462" s="25">
        <v>603143562</v>
      </c>
      <c r="I462" s="31" t="s">
        <v>1362</v>
      </c>
      <c r="J462" s="25" t="s">
        <v>1361</v>
      </c>
      <c r="K462" s="25" t="s">
        <v>1361</v>
      </c>
      <c r="L462" s="25">
        <v>603143562</v>
      </c>
      <c r="M462" s="243" t="s">
        <v>1363</v>
      </c>
      <c r="N462" s="25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  <c r="AF462" s="100"/>
      <c r="AG462" s="100"/>
      <c r="AH462" s="100"/>
      <c r="AI462" s="100"/>
      <c r="AJ462" s="100"/>
      <c r="AK462" s="100"/>
      <c r="AL462" s="100"/>
      <c r="AM462" s="100"/>
      <c r="AN462" s="100"/>
      <c r="AO462" s="100"/>
      <c r="AP462" s="100"/>
      <c r="AQ462" s="100"/>
      <c r="AR462" s="100"/>
      <c r="AS462" s="100"/>
    </row>
    <row r="463" spans="1:45" ht="12.75">
      <c r="A463" s="274">
        <v>45231</v>
      </c>
      <c r="B463" s="275" t="s">
        <v>1246</v>
      </c>
      <c r="C463" s="276" t="s">
        <v>59</v>
      </c>
      <c r="D463" s="281"/>
      <c r="E463" s="282"/>
      <c r="F463" s="282"/>
      <c r="G463" s="282" t="s">
        <v>1364</v>
      </c>
      <c r="H463" s="282">
        <v>679139762</v>
      </c>
      <c r="I463" s="283" t="s">
        <v>1365</v>
      </c>
      <c r="J463" s="282" t="s">
        <v>1366</v>
      </c>
      <c r="K463" s="282" t="s">
        <v>1364</v>
      </c>
      <c r="L463" s="282">
        <v>679139762</v>
      </c>
      <c r="M463" s="284" t="s">
        <v>1367</v>
      </c>
      <c r="N463" s="250"/>
      <c r="O463" s="254"/>
      <c r="P463" s="2"/>
      <c r="Q463" s="254"/>
      <c r="R463" s="2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ht="12.75">
      <c r="A464" s="274">
        <v>44958</v>
      </c>
      <c r="B464" s="275" t="s">
        <v>1246</v>
      </c>
      <c r="C464" s="276" t="s">
        <v>13</v>
      </c>
      <c r="D464" s="281"/>
      <c r="E464" s="282"/>
      <c r="F464" s="282"/>
      <c r="G464" s="282" t="s">
        <v>1368</v>
      </c>
      <c r="H464" s="282"/>
      <c r="I464" s="283" t="s">
        <v>1369</v>
      </c>
      <c r="J464" s="282" t="s">
        <v>1368</v>
      </c>
      <c r="K464" s="282" t="s">
        <v>1368</v>
      </c>
      <c r="L464" s="282"/>
      <c r="M464" s="285"/>
      <c r="N464" s="250"/>
      <c r="O464" s="101"/>
      <c r="P464" s="102"/>
      <c r="Q464" s="101"/>
      <c r="R464" s="102"/>
      <c r="S464" s="100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  <c r="AF464" s="100"/>
      <c r="AG464" s="100"/>
      <c r="AH464" s="100"/>
      <c r="AI464" s="100"/>
      <c r="AJ464" s="100"/>
      <c r="AK464" s="100"/>
      <c r="AL464" s="100"/>
      <c r="AM464" s="100"/>
      <c r="AN464" s="100"/>
      <c r="AO464" s="100"/>
      <c r="AP464" s="100"/>
      <c r="AQ464" s="100"/>
      <c r="AR464" s="100"/>
      <c r="AS464" s="100"/>
    </row>
    <row r="465" spans="1:45" ht="12.75">
      <c r="A465" s="30">
        <v>44927</v>
      </c>
      <c r="B465" s="24" t="s">
        <v>1358</v>
      </c>
      <c r="C465" s="25" t="s">
        <v>13</v>
      </c>
      <c r="D465" s="70"/>
      <c r="E465" s="72" t="s">
        <v>1370</v>
      </c>
      <c r="F465" s="72"/>
      <c r="G465" s="235" t="s">
        <v>1371</v>
      </c>
      <c r="H465" s="286" t="s">
        <v>1372</v>
      </c>
      <c r="I465" s="31" t="s">
        <v>1373</v>
      </c>
      <c r="J465" s="25" t="s">
        <v>1374</v>
      </c>
      <c r="K465" s="25" t="s">
        <v>1371</v>
      </c>
      <c r="L465" s="286" t="s">
        <v>1372</v>
      </c>
      <c r="M465" s="243" t="s">
        <v>1375</v>
      </c>
      <c r="N465" s="250"/>
      <c r="O465" s="250"/>
      <c r="P465" s="250"/>
      <c r="Q465" s="250"/>
      <c r="R465" s="250"/>
      <c r="S465" s="250"/>
      <c r="T465" s="250"/>
      <c r="U465" s="250"/>
      <c r="V465" s="250"/>
      <c r="W465" s="250"/>
      <c r="X465" s="250"/>
      <c r="Y465" s="250"/>
      <c r="Z465" s="250"/>
      <c r="AA465" s="250"/>
      <c r="AB465" s="250"/>
      <c r="AC465" s="250"/>
      <c r="AD465" s="250"/>
      <c r="AE465" s="250"/>
      <c r="AF465" s="250"/>
      <c r="AG465" s="250"/>
      <c r="AH465" s="250"/>
      <c r="AI465" s="250"/>
      <c r="AJ465" s="250"/>
      <c r="AK465" s="250"/>
      <c r="AL465" s="250"/>
      <c r="AM465" s="250"/>
      <c r="AN465" s="250"/>
      <c r="AO465" s="250"/>
      <c r="AP465" s="250"/>
      <c r="AQ465" s="250"/>
      <c r="AR465" s="250"/>
      <c r="AS465" s="250"/>
    </row>
    <row r="466" spans="1:45" ht="12.75">
      <c r="A466" s="30">
        <v>45108</v>
      </c>
      <c r="B466" s="24" t="s">
        <v>1358</v>
      </c>
      <c r="C466" s="25" t="s">
        <v>32</v>
      </c>
      <c r="D466" s="70"/>
      <c r="E466" s="72" t="s">
        <v>1370</v>
      </c>
      <c r="F466" s="72"/>
      <c r="G466" s="235" t="s">
        <v>1376</v>
      </c>
      <c r="H466" s="286" t="s">
        <v>1377</v>
      </c>
      <c r="I466" s="31" t="s">
        <v>1378</v>
      </c>
      <c r="J466" s="25" t="s">
        <v>1376</v>
      </c>
      <c r="K466" s="25" t="s">
        <v>1376</v>
      </c>
      <c r="L466" s="286" t="s">
        <v>1377</v>
      </c>
      <c r="M466" s="243" t="s">
        <v>1375</v>
      </c>
      <c r="N466" s="250"/>
      <c r="O466" s="250"/>
      <c r="P466" s="250"/>
      <c r="Q466" s="250"/>
      <c r="R466" s="250"/>
      <c r="S466" s="250"/>
      <c r="T466" s="250"/>
      <c r="U466" s="250"/>
      <c r="V466" s="250"/>
      <c r="W466" s="250"/>
      <c r="X466" s="250"/>
      <c r="Y466" s="250"/>
      <c r="Z466" s="250"/>
      <c r="AA466" s="250"/>
      <c r="AB466" s="250"/>
      <c r="AC466" s="250"/>
      <c r="AD466" s="250"/>
      <c r="AE466" s="250"/>
      <c r="AF466" s="250"/>
      <c r="AG466" s="250"/>
      <c r="AH466" s="250"/>
      <c r="AI466" s="250"/>
      <c r="AJ466" s="250"/>
      <c r="AK466" s="250"/>
      <c r="AL466" s="250"/>
      <c r="AM466" s="250"/>
      <c r="AN466" s="250"/>
      <c r="AO466" s="250"/>
      <c r="AP466" s="250"/>
      <c r="AQ466" s="250"/>
      <c r="AR466" s="250"/>
      <c r="AS466" s="250"/>
    </row>
    <row r="467" spans="1:45" ht="12.75">
      <c r="A467" s="234">
        <v>44927</v>
      </c>
      <c r="B467" s="233" t="s">
        <v>1246</v>
      </c>
      <c r="C467" s="235" t="s">
        <v>13</v>
      </c>
      <c r="D467" s="70"/>
      <c r="E467" s="72" t="s">
        <v>1370</v>
      </c>
      <c r="F467" s="72"/>
      <c r="G467" s="235" t="s">
        <v>1379</v>
      </c>
      <c r="H467" s="235">
        <v>676027953</v>
      </c>
      <c r="I467" s="237" t="s">
        <v>1380</v>
      </c>
      <c r="J467" s="235" t="s">
        <v>1381</v>
      </c>
      <c r="K467" s="235" t="s">
        <v>1379</v>
      </c>
      <c r="L467" s="235">
        <v>676027953</v>
      </c>
      <c r="M467" s="238"/>
      <c r="N467" s="287"/>
      <c r="O467" s="288"/>
      <c r="P467" s="288"/>
      <c r="Q467" s="288"/>
      <c r="R467" s="288"/>
      <c r="S467" s="288"/>
      <c r="T467" s="288"/>
      <c r="U467" s="288"/>
      <c r="V467" s="288"/>
      <c r="W467" s="288"/>
      <c r="X467" s="288"/>
      <c r="Y467" s="288"/>
      <c r="Z467" s="288"/>
      <c r="AA467" s="288"/>
      <c r="AB467" s="288"/>
      <c r="AC467" s="288"/>
      <c r="AD467" s="288"/>
      <c r="AE467" s="288"/>
      <c r="AF467" s="288"/>
      <c r="AG467" s="288"/>
      <c r="AH467" s="288"/>
      <c r="AI467" s="288"/>
      <c r="AJ467" s="288"/>
      <c r="AK467" s="288"/>
      <c r="AL467" s="288"/>
      <c r="AM467" s="288"/>
      <c r="AN467" s="288"/>
      <c r="AO467" s="288"/>
      <c r="AP467" s="288"/>
      <c r="AQ467" s="288"/>
      <c r="AR467" s="288"/>
      <c r="AS467" s="288"/>
    </row>
    <row r="468" spans="1:45" ht="12.75">
      <c r="A468" s="227">
        <v>45261</v>
      </c>
      <c r="B468" s="226" t="s">
        <v>1382</v>
      </c>
      <c r="C468" s="228" t="s">
        <v>1383</v>
      </c>
      <c r="D468" s="226"/>
      <c r="E468" s="228"/>
      <c r="F468" s="228"/>
      <c r="G468" s="228" t="s">
        <v>1384</v>
      </c>
      <c r="H468" s="228">
        <v>625059565</v>
      </c>
      <c r="I468" s="229" t="s">
        <v>1385</v>
      </c>
      <c r="J468" s="228" t="s">
        <v>1386</v>
      </c>
      <c r="K468" s="228" t="s">
        <v>1384</v>
      </c>
      <c r="L468" s="228">
        <v>625059565</v>
      </c>
      <c r="M468" s="97" t="s">
        <v>1387</v>
      </c>
      <c r="N468" s="250"/>
      <c r="O468" s="17"/>
      <c r="P468" s="17"/>
      <c r="Q468" s="17"/>
      <c r="R468" s="17"/>
      <c r="S468" s="17"/>
      <c r="T468" s="17"/>
      <c r="U468" s="18"/>
      <c r="V468" s="19"/>
      <c r="W468" s="18"/>
      <c r="X468" s="19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</row>
    <row r="469" spans="1:45" ht="12.75">
      <c r="A469" s="71">
        <v>45261</v>
      </c>
      <c r="B469" s="70" t="s">
        <v>1358</v>
      </c>
      <c r="C469" s="72" t="s">
        <v>59</v>
      </c>
      <c r="D469" s="70"/>
      <c r="E469" s="72"/>
      <c r="F469" s="72"/>
      <c r="G469" s="72" t="s">
        <v>1388</v>
      </c>
      <c r="H469" s="72">
        <v>609417131</v>
      </c>
      <c r="I469" s="74" t="s">
        <v>1389</v>
      </c>
      <c r="J469" s="72" t="s">
        <v>1390</v>
      </c>
      <c r="K469" s="72" t="s">
        <v>1388</v>
      </c>
      <c r="L469" s="72">
        <v>609417131</v>
      </c>
      <c r="M469" s="232" t="s">
        <v>1391</v>
      </c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</row>
    <row r="470" spans="1:45" ht="12.75">
      <c r="A470" s="274">
        <v>44958</v>
      </c>
      <c r="B470" s="275" t="s">
        <v>1246</v>
      </c>
      <c r="C470" s="276" t="s">
        <v>13</v>
      </c>
      <c r="D470" s="281"/>
      <c r="E470" s="282"/>
      <c r="F470" s="282"/>
      <c r="G470" s="282" t="s">
        <v>1392</v>
      </c>
      <c r="H470" s="282">
        <v>611065425</v>
      </c>
      <c r="I470" s="283" t="s">
        <v>1393</v>
      </c>
      <c r="J470" s="282" t="s">
        <v>1394</v>
      </c>
      <c r="K470" s="282" t="s">
        <v>1392</v>
      </c>
      <c r="L470" s="282">
        <v>611065425</v>
      </c>
      <c r="M470" s="289" t="s">
        <v>1395</v>
      </c>
      <c r="N470" s="1"/>
      <c r="O470" s="28"/>
      <c r="P470" s="29"/>
      <c r="Q470" s="28"/>
      <c r="R470" s="29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</row>
    <row r="471" spans="1:45" ht="12.75">
      <c r="A471" s="274">
        <v>44958</v>
      </c>
      <c r="B471" s="281" t="s">
        <v>1358</v>
      </c>
      <c r="C471" s="276" t="s">
        <v>13</v>
      </c>
      <c r="D471" s="290"/>
      <c r="E471" s="291"/>
      <c r="F471" s="291"/>
      <c r="G471" s="282" t="s">
        <v>1396</v>
      </c>
      <c r="H471" s="282">
        <v>680660204</v>
      </c>
      <c r="I471" s="283" t="s">
        <v>1397</v>
      </c>
      <c r="J471" s="282" t="s">
        <v>1398</v>
      </c>
      <c r="K471" s="282" t="s">
        <v>1396</v>
      </c>
      <c r="L471" s="282">
        <v>680660204</v>
      </c>
      <c r="M471" s="289"/>
      <c r="N471" s="1"/>
      <c r="O471" s="28"/>
      <c r="P471" s="29"/>
      <c r="Q471" s="28"/>
      <c r="R471" s="29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</row>
    <row r="472" spans="1:45" ht="12.75">
      <c r="A472" s="274">
        <v>44958</v>
      </c>
      <c r="B472" s="281" t="s">
        <v>1358</v>
      </c>
      <c r="C472" s="276" t="s">
        <v>13</v>
      </c>
      <c r="D472" s="70"/>
      <c r="E472" s="72" t="s">
        <v>1370</v>
      </c>
      <c r="F472" s="72"/>
      <c r="G472" s="282" t="s">
        <v>1399</v>
      </c>
      <c r="H472" s="282">
        <v>691165718</v>
      </c>
      <c r="I472" s="283" t="s">
        <v>1400</v>
      </c>
      <c r="J472" s="282" t="s">
        <v>1401</v>
      </c>
      <c r="K472" s="282" t="s">
        <v>1402</v>
      </c>
      <c r="L472" s="282">
        <v>691165718</v>
      </c>
      <c r="M472" s="292" t="s">
        <v>1403</v>
      </c>
      <c r="N472" s="1"/>
      <c r="O472" s="28"/>
      <c r="P472" s="29"/>
      <c r="Q472" s="28"/>
      <c r="R472" s="29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</row>
    <row r="473" spans="1:45" ht="12.75">
      <c r="A473" s="274"/>
      <c r="B473" s="275" t="s">
        <v>1246</v>
      </c>
      <c r="C473" s="276" t="s">
        <v>65</v>
      </c>
      <c r="D473" s="70"/>
      <c r="E473" s="72" t="s">
        <v>1404</v>
      </c>
      <c r="F473" s="72"/>
      <c r="G473" s="276" t="s">
        <v>1405</v>
      </c>
      <c r="H473" s="276">
        <v>621357482</v>
      </c>
      <c r="I473" s="277" t="s">
        <v>1406</v>
      </c>
      <c r="J473" s="276" t="s">
        <v>1407</v>
      </c>
      <c r="K473" s="276" t="s">
        <v>1405</v>
      </c>
      <c r="L473" s="276">
        <v>621357482</v>
      </c>
      <c r="M473" s="279" t="s">
        <v>1408</v>
      </c>
      <c r="N473" s="1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</row>
    <row r="474" spans="1:45" ht="12.75">
      <c r="A474" s="246">
        <v>45292</v>
      </c>
      <c r="B474" s="245" t="s">
        <v>1246</v>
      </c>
      <c r="C474" s="247" t="s">
        <v>65</v>
      </c>
      <c r="D474" s="245"/>
      <c r="E474" s="247"/>
      <c r="F474" s="247"/>
      <c r="G474" s="247" t="s">
        <v>1409</v>
      </c>
      <c r="H474" s="248">
        <v>605747558</v>
      </c>
      <c r="I474" s="248" t="s">
        <v>1410</v>
      </c>
      <c r="J474" s="293"/>
      <c r="K474" s="247" t="s">
        <v>1409</v>
      </c>
      <c r="L474" s="293"/>
      <c r="M474" s="294"/>
      <c r="N474" s="1"/>
      <c r="O474" s="41"/>
      <c r="P474" s="41"/>
      <c r="Q474" s="39"/>
      <c r="R474" s="40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</row>
    <row r="475" spans="1:45" ht="12.75">
      <c r="A475" s="71">
        <v>44986</v>
      </c>
      <c r="B475" s="70" t="s">
        <v>1246</v>
      </c>
      <c r="C475" s="72" t="s">
        <v>13</v>
      </c>
      <c r="D475" s="70"/>
      <c r="E475" s="72" t="s">
        <v>1370</v>
      </c>
      <c r="F475" s="72"/>
      <c r="G475" s="72" t="s">
        <v>1399</v>
      </c>
      <c r="H475" s="72">
        <v>691165718</v>
      </c>
      <c r="I475" s="74" t="s">
        <v>1411</v>
      </c>
      <c r="J475" s="72" t="s">
        <v>1412</v>
      </c>
      <c r="K475" s="72" t="s">
        <v>1413</v>
      </c>
      <c r="L475" s="72">
        <v>667063011</v>
      </c>
      <c r="M475" s="65" t="s">
        <v>1414</v>
      </c>
      <c r="N475" s="1"/>
      <c r="O475" s="28"/>
      <c r="P475" s="29"/>
      <c r="Q475" s="28"/>
      <c r="R475" s="29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</row>
    <row r="476" spans="1:45" ht="12.75">
      <c r="A476" s="71">
        <v>44986</v>
      </c>
      <c r="B476" s="70" t="s">
        <v>1246</v>
      </c>
      <c r="C476" s="72" t="s">
        <v>13</v>
      </c>
      <c r="D476" s="70"/>
      <c r="E476" s="72" t="s">
        <v>1370</v>
      </c>
      <c r="F476" s="72"/>
      <c r="G476" s="72" t="s">
        <v>1415</v>
      </c>
      <c r="H476" s="72">
        <v>642724493</v>
      </c>
      <c r="I476" s="74" t="s">
        <v>1416</v>
      </c>
      <c r="J476" s="72" t="s">
        <v>1417</v>
      </c>
      <c r="K476" s="72" t="s">
        <v>1415</v>
      </c>
      <c r="L476" s="72">
        <v>642724493</v>
      </c>
      <c r="M476" s="232" t="s">
        <v>1418</v>
      </c>
      <c r="N476" s="1"/>
      <c r="O476" s="28"/>
      <c r="P476" s="29"/>
      <c r="Q476" s="28"/>
      <c r="R476" s="29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</row>
    <row r="477" spans="1:45" ht="12.75">
      <c r="A477" s="244">
        <v>45047</v>
      </c>
      <c r="B477" s="117" t="s">
        <v>1246</v>
      </c>
      <c r="C477" s="118" t="s">
        <v>13</v>
      </c>
      <c r="D477" s="117"/>
      <c r="E477" s="118"/>
      <c r="F477" s="118"/>
      <c r="G477" s="118" t="s">
        <v>1419</v>
      </c>
      <c r="H477" s="118">
        <v>623198287</v>
      </c>
      <c r="I477" s="255" t="s">
        <v>1420</v>
      </c>
      <c r="J477" s="118"/>
      <c r="K477" s="118" t="s">
        <v>1419</v>
      </c>
      <c r="L477" s="118">
        <v>623198287</v>
      </c>
      <c r="M477" s="112" t="s">
        <v>1421</v>
      </c>
      <c r="N477" s="1"/>
      <c r="O477" s="27"/>
      <c r="P477" s="27"/>
      <c r="Q477" s="27"/>
      <c r="R477" s="116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</row>
    <row r="478" spans="1:45" ht="12.75">
      <c r="A478" s="246">
        <v>45017</v>
      </c>
      <c r="B478" s="245" t="s">
        <v>1246</v>
      </c>
      <c r="C478" s="247" t="s">
        <v>13</v>
      </c>
      <c r="D478" s="245"/>
      <c r="E478" s="247"/>
      <c r="F478" s="247"/>
      <c r="G478" s="247"/>
      <c r="H478" s="295" t="s">
        <v>1422</v>
      </c>
      <c r="I478" s="248" t="s">
        <v>1423</v>
      </c>
      <c r="J478" s="247"/>
      <c r="K478" s="247" t="s">
        <v>1424</v>
      </c>
      <c r="L478" s="248">
        <v>5575944283</v>
      </c>
      <c r="M478" s="249" t="s">
        <v>1425</v>
      </c>
      <c r="N478" s="1"/>
      <c r="O478" s="27"/>
      <c r="P478" s="27"/>
      <c r="Q478" s="28"/>
      <c r="R478" s="29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</row>
    <row r="479" spans="1:45" ht="12.75">
      <c r="A479" s="246">
        <v>45292</v>
      </c>
      <c r="B479" s="245" t="s">
        <v>1246</v>
      </c>
      <c r="C479" s="247" t="s">
        <v>65</v>
      </c>
      <c r="D479" s="245"/>
      <c r="E479" s="247"/>
      <c r="F479" s="247"/>
      <c r="G479" s="247" t="s">
        <v>1426</v>
      </c>
      <c r="H479" s="247">
        <v>638667676</v>
      </c>
      <c r="I479" s="248" t="s">
        <v>1427</v>
      </c>
      <c r="J479" s="247" t="s">
        <v>1428</v>
      </c>
      <c r="K479" s="247" t="s">
        <v>1429</v>
      </c>
      <c r="L479" s="247">
        <v>645874202</v>
      </c>
      <c r="M479" s="249" t="s">
        <v>1430</v>
      </c>
      <c r="N479" s="1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</row>
    <row r="480" spans="1:45" ht="12.75">
      <c r="A480" s="246">
        <v>45292</v>
      </c>
      <c r="B480" s="245" t="s">
        <v>1246</v>
      </c>
      <c r="C480" s="247" t="s">
        <v>59</v>
      </c>
      <c r="D480" s="245"/>
      <c r="E480" s="247"/>
      <c r="F480" s="247"/>
      <c r="G480" s="247" t="s">
        <v>1431</v>
      </c>
      <c r="H480" s="247">
        <v>910917604</v>
      </c>
      <c r="I480" s="248" t="s">
        <v>1432</v>
      </c>
      <c r="J480" s="247" t="s">
        <v>1433</v>
      </c>
      <c r="K480" s="247" t="s">
        <v>1434</v>
      </c>
      <c r="L480" s="247">
        <f>494041343660</f>
        <v>494041343660</v>
      </c>
      <c r="M480" s="249" t="s">
        <v>1425</v>
      </c>
      <c r="N480" s="1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</row>
    <row r="481" spans="1:45" ht="12.75">
      <c r="A481" s="268">
        <v>45047</v>
      </c>
      <c r="B481" s="267" t="s">
        <v>1246</v>
      </c>
      <c r="C481" s="269" t="s">
        <v>13</v>
      </c>
      <c r="D481" s="267"/>
      <c r="E481" s="269"/>
      <c r="F481" s="269"/>
      <c r="G481" s="269" t="s">
        <v>1435</v>
      </c>
      <c r="H481" s="269"/>
      <c r="I481" s="270" t="s">
        <v>1436</v>
      </c>
      <c r="J481" s="269" t="s">
        <v>1437</v>
      </c>
      <c r="K481" s="269" t="s">
        <v>1435</v>
      </c>
      <c r="L481" s="270">
        <v>622928250</v>
      </c>
      <c r="M481" s="271" t="s">
        <v>1438</v>
      </c>
      <c r="N481" s="1"/>
      <c r="O481" s="27"/>
      <c r="P481" s="27"/>
      <c r="Q481" s="27"/>
      <c r="R481" s="27"/>
      <c r="S481" s="27"/>
      <c r="T481" s="27"/>
      <c r="U481" s="27"/>
      <c r="V481" s="27"/>
      <c r="W481" s="29"/>
      <c r="X481" s="59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</row>
    <row r="482" spans="1:45" ht="15" customHeight="1">
      <c r="A482" s="244">
        <v>45047</v>
      </c>
      <c r="B482" s="117" t="s">
        <v>1246</v>
      </c>
      <c r="C482" s="118" t="s">
        <v>13</v>
      </c>
      <c r="D482" s="117"/>
      <c r="E482" s="118"/>
      <c r="F482" s="118"/>
      <c r="G482" s="118"/>
      <c r="H482" s="118">
        <v>693516505</v>
      </c>
      <c r="I482" s="255" t="s">
        <v>1439</v>
      </c>
      <c r="J482" s="118" t="s">
        <v>1440</v>
      </c>
      <c r="K482" s="118" t="s">
        <v>1441</v>
      </c>
      <c r="L482" s="118">
        <v>693516505</v>
      </c>
      <c r="M482" s="112" t="s">
        <v>1442</v>
      </c>
      <c r="N482" s="1"/>
      <c r="O482" s="27"/>
      <c r="P482" s="27"/>
      <c r="Q482" s="27"/>
      <c r="R482" s="116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</row>
    <row r="483" spans="1:45" ht="12.75">
      <c r="A483" s="296">
        <v>45323</v>
      </c>
      <c r="B483" s="117" t="s">
        <v>1246</v>
      </c>
      <c r="C483" s="297" t="s">
        <v>59</v>
      </c>
      <c r="D483" s="298"/>
      <c r="E483" s="299"/>
      <c r="F483" s="299"/>
      <c r="G483" s="299" t="s">
        <v>1443</v>
      </c>
      <c r="H483" s="300">
        <v>617152719</v>
      </c>
      <c r="I483" s="300" t="s">
        <v>1444</v>
      </c>
      <c r="J483" s="299"/>
      <c r="K483" s="299" t="s">
        <v>1443</v>
      </c>
      <c r="L483" s="300">
        <v>617152719</v>
      </c>
      <c r="M483" s="301" t="s">
        <v>1445</v>
      </c>
      <c r="N483" s="1"/>
      <c r="O483" s="302"/>
      <c r="P483" s="303"/>
      <c r="Q483" s="302"/>
      <c r="R483" s="303"/>
      <c r="S483" s="288"/>
      <c r="T483" s="288"/>
      <c r="U483" s="288"/>
      <c r="V483" s="288"/>
      <c r="W483" s="288"/>
      <c r="X483" s="288"/>
      <c r="Y483" s="288"/>
      <c r="Z483" s="288"/>
      <c r="AA483" s="288"/>
      <c r="AB483" s="288"/>
      <c r="AC483" s="288"/>
      <c r="AD483" s="288"/>
      <c r="AE483" s="288"/>
      <c r="AF483" s="288"/>
      <c r="AG483" s="288"/>
      <c r="AH483" s="288"/>
      <c r="AI483" s="288"/>
      <c r="AJ483" s="288"/>
      <c r="AK483" s="288"/>
      <c r="AL483" s="288"/>
      <c r="AM483" s="288"/>
      <c r="AN483" s="288"/>
      <c r="AO483" s="288"/>
      <c r="AP483" s="288"/>
      <c r="AQ483" s="288"/>
      <c r="AR483" s="288"/>
      <c r="AS483" s="288"/>
    </row>
    <row r="484" spans="1:45" ht="12.75">
      <c r="A484" s="227">
        <v>45078</v>
      </c>
      <c r="B484" s="226" t="s">
        <v>1246</v>
      </c>
      <c r="C484" s="228" t="s">
        <v>13</v>
      </c>
      <c r="D484" s="384"/>
      <c r="E484" s="385"/>
      <c r="F484" s="385"/>
      <c r="G484" s="228" t="s">
        <v>1446</v>
      </c>
      <c r="H484" s="229">
        <v>602525014</v>
      </c>
      <c r="I484" s="229" t="s">
        <v>1447</v>
      </c>
      <c r="J484" s="228" t="s">
        <v>1446</v>
      </c>
      <c r="K484" s="228" t="s">
        <v>1446</v>
      </c>
      <c r="L484" s="229">
        <v>602525014</v>
      </c>
      <c r="M484" s="97" t="s">
        <v>1448</v>
      </c>
      <c r="N484" s="1"/>
      <c r="O484" s="315"/>
      <c r="P484" s="315"/>
      <c r="Q484" s="315"/>
      <c r="R484" s="315"/>
      <c r="S484" s="315"/>
      <c r="T484" s="315"/>
      <c r="U484" s="386"/>
      <c r="V484" s="387"/>
      <c r="W484" s="386"/>
      <c r="X484" s="387"/>
      <c r="Y484" s="315"/>
      <c r="Z484" s="315"/>
      <c r="AA484" s="315"/>
      <c r="AB484" s="315"/>
      <c r="AC484" s="315"/>
      <c r="AD484" s="315"/>
      <c r="AE484" s="315"/>
      <c r="AF484" s="315"/>
      <c r="AG484" s="315"/>
      <c r="AH484" s="315"/>
      <c r="AI484" s="315"/>
      <c r="AJ484" s="315"/>
      <c r="AK484" s="315"/>
      <c r="AL484" s="315"/>
      <c r="AM484" s="315"/>
      <c r="AN484" s="315"/>
      <c r="AO484" s="315"/>
      <c r="AP484" s="315"/>
      <c r="AQ484" s="315"/>
      <c r="AR484" s="315"/>
      <c r="AS484" s="315"/>
    </row>
    <row r="485" spans="1:45" ht="12.75">
      <c r="A485" s="240">
        <v>45413</v>
      </c>
      <c r="B485" s="239" t="s">
        <v>1246</v>
      </c>
      <c r="C485" s="241" t="s">
        <v>59</v>
      </c>
      <c r="D485" s="35"/>
      <c r="E485" s="36"/>
      <c r="F485" s="36"/>
      <c r="G485" s="304" t="s">
        <v>1449</v>
      </c>
      <c r="H485" s="305">
        <v>680722101</v>
      </c>
      <c r="I485" s="305" t="s">
        <v>1450</v>
      </c>
      <c r="J485" s="304" t="s">
        <v>1451</v>
      </c>
      <c r="K485" s="304" t="s">
        <v>1452</v>
      </c>
      <c r="L485" s="305" t="s">
        <v>1453</v>
      </c>
      <c r="M485" s="306" t="s">
        <v>1454</v>
      </c>
      <c r="N485" s="41"/>
      <c r="O485" s="39"/>
      <c r="P485" s="40"/>
      <c r="Q485" s="39"/>
      <c r="R485" s="40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</row>
    <row r="486" spans="1:45" ht="12.75">
      <c r="A486" s="240">
        <v>45413</v>
      </c>
      <c r="B486" s="239" t="s">
        <v>1246</v>
      </c>
      <c r="C486" s="241" t="s">
        <v>59</v>
      </c>
      <c r="D486" s="35"/>
      <c r="E486" s="36"/>
      <c r="F486" s="36"/>
      <c r="G486" s="304" t="s">
        <v>1455</v>
      </c>
      <c r="H486" s="305">
        <v>607761649</v>
      </c>
      <c r="I486" s="305" t="s">
        <v>1456</v>
      </c>
      <c r="J486" s="304" t="s">
        <v>1457</v>
      </c>
      <c r="K486" s="304" t="s">
        <v>1457</v>
      </c>
      <c r="L486" s="305">
        <v>607761649</v>
      </c>
      <c r="M486" s="306" t="s">
        <v>1458</v>
      </c>
      <c r="N486" s="41"/>
      <c r="O486" s="39"/>
      <c r="P486" s="40"/>
      <c r="Q486" s="39"/>
      <c r="R486" s="40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</row>
    <row r="487" spans="1:45" ht="12.75">
      <c r="A487" s="307">
        <v>45078</v>
      </c>
      <c r="B487" s="307">
        <v>45443</v>
      </c>
      <c r="C487" s="308" t="s">
        <v>13</v>
      </c>
      <c r="D487" s="309"/>
      <c r="E487" s="308" t="s">
        <v>1459</v>
      </c>
      <c r="F487" s="308"/>
      <c r="G487" s="308" t="s">
        <v>146</v>
      </c>
      <c r="H487" s="308">
        <v>674290401</v>
      </c>
      <c r="I487" s="310" t="s">
        <v>148</v>
      </c>
      <c r="J487" s="308" t="s">
        <v>1460</v>
      </c>
      <c r="K487" s="308" t="s">
        <v>146</v>
      </c>
      <c r="L487" s="308">
        <v>674290401</v>
      </c>
      <c r="M487" s="311" t="s">
        <v>1461</v>
      </c>
      <c r="O487" s="287"/>
      <c r="P487" s="287"/>
      <c r="Q487" s="287"/>
      <c r="R487" s="287"/>
      <c r="S487" s="287"/>
      <c r="T487" s="287"/>
      <c r="U487" s="312"/>
      <c r="V487" s="313"/>
      <c r="W487" s="312"/>
      <c r="X487" s="313"/>
      <c r="Y487" s="287"/>
      <c r="Z487" s="287"/>
      <c r="AA487" s="287"/>
      <c r="AB487" s="287"/>
      <c r="AC487" s="287"/>
      <c r="AD487" s="287"/>
      <c r="AE487" s="287"/>
      <c r="AF487" s="287"/>
      <c r="AG487" s="287"/>
      <c r="AH487" s="287"/>
      <c r="AI487" s="287"/>
      <c r="AJ487" s="287"/>
      <c r="AK487" s="287"/>
      <c r="AL487" s="287"/>
      <c r="AM487" s="287"/>
      <c r="AN487" s="287"/>
      <c r="AO487" s="287"/>
      <c r="AP487" s="287"/>
      <c r="AQ487" s="287"/>
      <c r="AR487" s="287"/>
      <c r="AS487" s="287"/>
    </row>
    <row r="488" spans="1:45" ht="12.75">
      <c r="A488" s="314">
        <v>45413</v>
      </c>
      <c r="B488" s="314">
        <v>45504</v>
      </c>
      <c r="C488" s="315" t="s">
        <v>59</v>
      </c>
      <c r="D488" s="316"/>
      <c r="E488" s="317" t="s">
        <v>1246</v>
      </c>
      <c r="F488" s="317"/>
      <c r="G488" s="318" t="s">
        <v>1462</v>
      </c>
      <c r="H488" s="319">
        <v>642146258</v>
      </c>
      <c r="I488" s="319" t="s">
        <v>1463</v>
      </c>
      <c r="J488" s="318" t="s">
        <v>1464</v>
      </c>
      <c r="K488" s="318" t="s">
        <v>1465</v>
      </c>
      <c r="L488" s="319">
        <v>642146258</v>
      </c>
      <c r="M488" s="317" t="s">
        <v>1246</v>
      </c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</row>
    <row r="489" spans="1:45" ht="12.75">
      <c r="A489" s="314">
        <v>45413</v>
      </c>
      <c r="B489" s="314">
        <v>45504</v>
      </c>
      <c r="C489" s="315" t="s">
        <v>59</v>
      </c>
      <c r="D489" s="316"/>
      <c r="E489" s="317" t="s">
        <v>1246</v>
      </c>
      <c r="F489" s="317"/>
      <c r="G489" s="318" t="s">
        <v>1466</v>
      </c>
      <c r="H489" s="319">
        <v>628647925</v>
      </c>
      <c r="I489" s="319" t="s">
        <v>1467</v>
      </c>
      <c r="J489" s="318" t="s">
        <v>1466</v>
      </c>
      <c r="K489" s="318" t="s">
        <v>1466</v>
      </c>
      <c r="L489" s="319">
        <v>628647925</v>
      </c>
      <c r="M489" s="317" t="s">
        <v>1246</v>
      </c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</row>
    <row r="490" spans="1:45" ht="12.75">
      <c r="A490" s="320">
        <v>45139</v>
      </c>
      <c r="B490" s="320">
        <v>45504</v>
      </c>
      <c r="C490" s="321" t="s">
        <v>13</v>
      </c>
      <c r="D490" s="322"/>
      <c r="E490" s="321" t="s">
        <v>1246</v>
      </c>
      <c r="F490" s="321"/>
      <c r="G490" s="321" t="s">
        <v>1468</v>
      </c>
      <c r="H490" s="321">
        <v>624595389</v>
      </c>
      <c r="I490" s="323" t="s">
        <v>1469</v>
      </c>
      <c r="J490" s="321" t="s">
        <v>1470</v>
      </c>
      <c r="K490" s="321" t="s">
        <v>1471</v>
      </c>
      <c r="L490" s="321">
        <v>624595389</v>
      </c>
      <c r="M490" s="51" t="s">
        <v>1472</v>
      </c>
      <c r="N490" s="52" t="s">
        <v>1473</v>
      </c>
      <c r="O490" s="52"/>
      <c r="P490" s="52"/>
      <c r="Q490" s="52"/>
      <c r="R490" s="52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</row>
    <row r="491" spans="1:45" ht="27" customHeight="1">
      <c r="A491" s="234">
        <v>45383</v>
      </c>
      <c r="B491" s="70" t="s">
        <v>1246</v>
      </c>
      <c r="C491" s="235" t="s">
        <v>59</v>
      </c>
      <c r="D491" s="324"/>
      <c r="E491" s="325"/>
      <c r="F491" s="325"/>
      <c r="G491" s="235" t="s">
        <v>1474</v>
      </c>
      <c r="H491" s="326" t="s">
        <v>1475</v>
      </c>
      <c r="I491" s="237" t="s">
        <v>1476</v>
      </c>
      <c r="J491" s="235" t="s">
        <v>1474</v>
      </c>
      <c r="K491" s="235" t="s">
        <v>1474</v>
      </c>
      <c r="L491" s="326" t="s">
        <v>1475</v>
      </c>
      <c r="M491" s="327" t="s">
        <v>1477</v>
      </c>
      <c r="N491" s="115"/>
      <c r="O491" s="115"/>
      <c r="P491" s="115"/>
      <c r="Q491" s="115"/>
      <c r="R491" s="115"/>
      <c r="S491" s="328"/>
      <c r="T491" s="328"/>
      <c r="U491" s="328"/>
      <c r="V491" s="328"/>
      <c r="W491" s="328"/>
      <c r="X491" s="328"/>
      <c r="Y491" s="328"/>
      <c r="Z491" s="328"/>
      <c r="AA491" s="328"/>
      <c r="AB491" s="328"/>
      <c r="AC491" s="328"/>
      <c r="AD491" s="328"/>
      <c r="AE491" s="328"/>
      <c r="AF491" s="328"/>
      <c r="AG491" s="328"/>
      <c r="AH491" s="328"/>
      <c r="AI491" s="328"/>
      <c r="AJ491" s="328"/>
      <c r="AK491" s="328"/>
      <c r="AL491" s="328"/>
      <c r="AM491" s="328"/>
      <c r="AN491" s="328"/>
      <c r="AO491" s="328"/>
      <c r="AP491" s="328"/>
      <c r="AQ491" s="328"/>
      <c r="AR491" s="328"/>
      <c r="AS491" s="328"/>
    </row>
    <row r="492" spans="1:45" ht="17.25" customHeight="1">
      <c r="A492" s="234">
        <v>45108</v>
      </c>
      <c r="B492" s="70" t="s">
        <v>1246</v>
      </c>
      <c r="C492" s="235" t="s">
        <v>13</v>
      </c>
      <c r="D492" s="70"/>
      <c r="E492" s="72" t="s">
        <v>1370</v>
      </c>
      <c r="F492" s="72"/>
      <c r="G492" s="235" t="s">
        <v>1478</v>
      </c>
      <c r="H492" s="237">
        <v>640607101</v>
      </c>
      <c r="I492" s="237" t="s">
        <v>1479</v>
      </c>
      <c r="J492" s="235" t="s">
        <v>1480</v>
      </c>
      <c r="K492" s="235" t="s">
        <v>1481</v>
      </c>
      <c r="L492" s="237">
        <v>640607101</v>
      </c>
      <c r="M492" s="327" t="s">
        <v>1482</v>
      </c>
      <c r="N492" s="52"/>
      <c r="O492" s="52"/>
      <c r="P492" s="52"/>
      <c r="Q492" s="52"/>
      <c r="R492" s="52"/>
      <c r="S492" s="288"/>
      <c r="T492" s="288"/>
      <c r="U492" s="288"/>
      <c r="V492" s="288"/>
      <c r="W492" s="288"/>
      <c r="X492" s="288"/>
      <c r="Y492" s="288"/>
      <c r="Z492" s="288"/>
      <c r="AA492" s="288"/>
      <c r="AB492" s="288"/>
      <c r="AC492" s="288"/>
      <c r="AD492" s="288"/>
      <c r="AE492" s="288"/>
      <c r="AF492" s="288"/>
      <c r="AG492" s="288"/>
      <c r="AH492" s="288"/>
      <c r="AI492" s="288"/>
      <c r="AJ492" s="288"/>
      <c r="AK492" s="288"/>
      <c r="AL492" s="288"/>
      <c r="AM492" s="288"/>
      <c r="AN492" s="288"/>
      <c r="AO492" s="288"/>
      <c r="AP492" s="288"/>
      <c r="AQ492" s="288"/>
      <c r="AR492" s="288"/>
      <c r="AS492" s="288"/>
    </row>
    <row r="493" spans="1:45" ht="12.75">
      <c r="A493" s="234">
        <v>45108</v>
      </c>
      <c r="B493" s="70" t="s">
        <v>1246</v>
      </c>
      <c r="C493" s="235" t="s">
        <v>13</v>
      </c>
      <c r="D493" s="233"/>
      <c r="E493" s="235" t="s">
        <v>1483</v>
      </c>
      <c r="F493" s="235"/>
      <c r="G493" s="235" t="s">
        <v>1484</v>
      </c>
      <c r="H493" s="237">
        <v>663292447</v>
      </c>
      <c r="I493" s="237" t="s">
        <v>1485</v>
      </c>
      <c r="J493" s="235" t="s">
        <v>1486</v>
      </c>
      <c r="K493" s="235" t="s">
        <v>1487</v>
      </c>
      <c r="L493" s="237">
        <v>663571257</v>
      </c>
      <c r="M493" s="329" t="s">
        <v>1488</v>
      </c>
      <c r="N493" s="52"/>
      <c r="O493" s="52"/>
      <c r="P493" s="52"/>
      <c r="Q493" s="52"/>
      <c r="R493" s="52"/>
      <c r="S493" s="288"/>
      <c r="T493" s="288"/>
      <c r="U493" s="288"/>
      <c r="V493" s="288"/>
      <c r="W493" s="288"/>
      <c r="X493" s="288"/>
      <c r="Y493" s="288"/>
      <c r="Z493" s="288"/>
      <c r="AA493" s="288"/>
      <c r="AB493" s="288"/>
      <c r="AC493" s="288"/>
      <c r="AD493" s="288"/>
      <c r="AE493" s="288"/>
      <c r="AF493" s="288"/>
      <c r="AG493" s="288"/>
      <c r="AH493" s="288"/>
      <c r="AI493" s="288"/>
      <c r="AJ493" s="288"/>
      <c r="AK493" s="288"/>
      <c r="AL493" s="288"/>
      <c r="AM493" s="288"/>
      <c r="AN493" s="288"/>
      <c r="AO493" s="288"/>
      <c r="AP493" s="288"/>
      <c r="AQ493" s="288"/>
      <c r="AR493" s="288"/>
      <c r="AS493" s="288"/>
    </row>
    <row r="494" spans="1:45" ht="12.75">
      <c r="A494" s="330" t="s">
        <v>1489</v>
      </c>
      <c r="B494" s="331">
        <v>45535</v>
      </c>
      <c r="C494" s="332" t="s">
        <v>13</v>
      </c>
      <c r="D494" s="76"/>
      <c r="E494" s="77" t="s">
        <v>1490</v>
      </c>
      <c r="F494" s="77"/>
      <c r="G494" s="332" t="s">
        <v>1491</v>
      </c>
      <c r="H494" s="332"/>
      <c r="I494" s="333" t="s">
        <v>1492</v>
      </c>
      <c r="J494" s="332" t="s">
        <v>1493</v>
      </c>
      <c r="K494" s="332" t="s">
        <v>1494</v>
      </c>
      <c r="L494" s="332"/>
      <c r="M494" s="334" t="s">
        <v>1495</v>
      </c>
      <c r="N494" s="52"/>
      <c r="O494" s="18"/>
      <c r="P494" s="19"/>
      <c r="Q494" s="18"/>
      <c r="R494" s="19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</row>
    <row r="495" spans="1:45" ht="12.75">
      <c r="A495" s="335">
        <v>45261</v>
      </c>
      <c r="B495" s="335">
        <v>45626</v>
      </c>
      <c r="C495" s="332" t="s">
        <v>13</v>
      </c>
      <c r="D495" s="76"/>
      <c r="E495" s="77" t="s">
        <v>1490</v>
      </c>
      <c r="F495" s="77"/>
      <c r="G495" s="332" t="s">
        <v>1496</v>
      </c>
      <c r="H495" s="336">
        <v>678566367</v>
      </c>
      <c r="I495" s="337" t="s">
        <v>1497</v>
      </c>
      <c r="J495" s="336" t="s">
        <v>1498</v>
      </c>
      <c r="K495" s="336" t="s">
        <v>1499</v>
      </c>
      <c r="L495" s="336">
        <v>664958927</v>
      </c>
      <c r="M495" s="336" t="s">
        <v>1500</v>
      </c>
    </row>
    <row r="496" spans="1:45" ht="12.75">
      <c r="A496" s="227">
        <v>45200</v>
      </c>
      <c r="B496" s="226" t="s">
        <v>1501</v>
      </c>
      <c r="C496" s="228" t="s">
        <v>13</v>
      </c>
      <c r="D496" s="226"/>
      <c r="E496" s="228" t="s">
        <v>1502</v>
      </c>
      <c r="F496" s="228"/>
      <c r="G496" s="228" t="s">
        <v>1503</v>
      </c>
      <c r="H496" s="228">
        <v>685886003</v>
      </c>
      <c r="I496" s="229" t="s">
        <v>1504</v>
      </c>
      <c r="J496" s="228" t="s">
        <v>1505</v>
      </c>
      <c r="K496" s="228" t="s">
        <v>1503</v>
      </c>
      <c r="L496" s="228">
        <v>685886003</v>
      </c>
      <c r="M496" s="97" t="s">
        <v>1506</v>
      </c>
      <c r="N496" s="32"/>
      <c r="O496" s="250"/>
      <c r="P496" s="250"/>
      <c r="Q496" s="250"/>
      <c r="R496" s="250"/>
      <c r="S496" s="250"/>
      <c r="T496" s="250"/>
      <c r="U496" s="338"/>
      <c r="V496" s="3"/>
      <c r="W496" s="338"/>
      <c r="X496" s="3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</row>
    <row r="497" spans="1:45" ht="12.75">
      <c r="A497" s="227">
        <v>45200</v>
      </c>
      <c r="B497" s="227" t="s">
        <v>1501</v>
      </c>
      <c r="C497" s="228" t="s">
        <v>13</v>
      </c>
      <c r="D497" s="226"/>
      <c r="E497" s="228" t="s">
        <v>1502</v>
      </c>
      <c r="F497" s="228"/>
      <c r="G497" s="228" t="s">
        <v>1507</v>
      </c>
      <c r="H497" s="229">
        <v>678571230</v>
      </c>
      <c r="I497" s="229" t="s">
        <v>1508</v>
      </c>
      <c r="J497" s="228" t="s">
        <v>1509</v>
      </c>
      <c r="K497" s="228"/>
      <c r="L497" s="229">
        <v>678571230</v>
      </c>
      <c r="M497" s="97" t="s">
        <v>1506</v>
      </c>
      <c r="N497" s="115"/>
      <c r="O497" s="27"/>
      <c r="P497" s="27"/>
      <c r="Q497" s="27"/>
      <c r="R497" s="27"/>
      <c r="S497" s="27"/>
      <c r="T497" s="27"/>
      <c r="U497" s="28"/>
      <c r="V497" s="29"/>
      <c r="W497" s="28"/>
      <c r="X497" s="29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</row>
    <row r="498" spans="1:45" ht="12.75">
      <c r="A498" s="70" t="s">
        <v>1489</v>
      </c>
      <c r="B498" s="71">
        <v>45535</v>
      </c>
      <c r="C498" s="72" t="s">
        <v>13</v>
      </c>
      <c r="D498" s="76"/>
      <c r="E498" s="77" t="s">
        <v>1490</v>
      </c>
      <c r="F498" s="77"/>
      <c r="G498" s="72" t="s">
        <v>250</v>
      </c>
      <c r="H498" s="74">
        <v>613022392</v>
      </c>
      <c r="I498" s="74" t="s">
        <v>1510</v>
      </c>
      <c r="J498" s="72" t="s">
        <v>1511</v>
      </c>
      <c r="K498" s="65" t="s">
        <v>1512</v>
      </c>
      <c r="L498" s="74" t="s">
        <v>1513</v>
      </c>
      <c r="M498" s="339" t="s">
        <v>1514</v>
      </c>
      <c r="N498" s="115"/>
      <c r="O498" s="28"/>
      <c r="P498" s="29"/>
      <c r="Q498" s="28"/>
      <c r="R498" s="29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</row>
    <row r="499" spans="1:45" ht="12.75">
      <c r="A499" s="340">
        <v>44835</v>
      </c>
      <c r="B499" s="341">
        <v>11590</v>
      </c>
      <c r="C499" s="77" t="s">
        <v>13</v>
      </c>
      <c r="D499" s="76"/>
      <c r="E499" s="77" t="s">
        <v>1490</v>
      </c>
      <c r="F499" s="77"/>
      <c r="G499" s="77" t="s">
        <v>1515</v>
      </c>
      <c r="H499" s="77">
        <v>609956722</v>
      </c>
      <c r="I499" s="77" t="s">
        <v>1516</v>
      </c>
      <c r="J499" s="77" t="s">
        <v>1517</v>
      </c>
      <c r="K499" s="77" t="s">
        <v>1515</v>
      </c>
      <c r="L499" s="77">
        <v>609956722</v>
      </c>
      <c r="M499" s="77" t="s">
        <v>1518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spans="1:45" ht="12.75">
      <c r="A500" s="117" t="s">
        <v>1246</v>
      </c>
      <c r="B500" s="244">
        <v>45596</v>
      </c>
      <c r="C500" s="118" t="s">
        <v>424</v>
      </c>
      <c r="D500" s="117"/>
      <c r="E500" s="118" t="s">
        <v>1246</v>
      </c>
      <c r="F500" s="118"/>
      <c r="G500" s="118" t="s">
        <v>1349</v>
      </c>
      <c r="H500" s="118">
        <v>606905457</v>
      </c>
      <c r="I500" s="255" t="s">
        <v>1350</v>
      </c>
      <c r="J500" s="118" t="s">
        <v>1519</v>
      </c>
      <c r="K500" s="118" t="s">
        <v>1349</v>
      </c>
      <c r="L500" s="118">
        <v>606905457</v>
      </c>
      <c r="M500" s="112"/>
      <c r="N500" s="52"/>
      <c r="O500" s="17"/>
      <c r="P500" s="17"/>
      <c r="Q500" s="17"/>
      <c r="R500" s="114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</row>
    <row r="501" spans="1:45" ht="12.75">
      <c r="A501" s="239" t="s">
        <v>202</v>
      </c>
      <c r="B501" s="240">
        <v>45626</v>
      </c>
      <c r="C501" s="241" t="s">
        <v>59</v>
      </c>
      <c r="D501" s="239"/>
      <c r="E501" s="241" t="s">
        <v>1520</v>
      </c>
      <c r="F501" s="241"/>
      <c r="G501" s="241" t="s">
        <v>1521</v>
      </c>
      <c r="H501" s="241">
        <f>573182409064</f>
        <v>573182409064</v>
      </c>
      <c r="I501" s="242" t="s">
        <v>1522</v>
      </c>
      <c r="J501" s="241" t="s">
        <v>1521</v>
      </c>
      <c r="K501" s="241" t="s">
        <v>1521</v>
      </c>
      <c r="L501" s="241">
        <f>573182409064</f>
        <v>573182409064</v>
      </c>
      <c r="M501" s="56" t="s">
        <v>1523</v>
      </c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</row>
    <row r="502" spans="1:45" ht="12.75">
      <c r="D502" s="224"/>
    </row>
    <row r="503" spans="1:45" ht="12.75">
      <c r="A503" s="227">
        <v>45200</v>
      </c>
      <c r="B503" s="227">
        <v>45565</v>
      </c>
      <c r="C503" s="228" t="s">
        <v>13</v>
      </c>
      <c r="D503" s="226"/>
      <c r="E503" s="228" t="s">
        <v>1524</v>
      </c>
      <c r="F503" s="228"/>
      <c r="G503" s="228" t="s">
        <v>1525</v>
      </c>
      <c r="H503" s="228">
        <v>676706215</v>
      </c>
      <c r="I503" s="229" t="s">
        <v>1526</v>
      </c>
      <c r="J503" s="228" t="s">
        <v>1527</v>
      </c>
      <c r="K503" s="228" t="s">
        <v>1525</v>
      </c>
      <c r="L503" s="229" t="s">
        <v>1528</v>
      </c>
      <c r="M503" s="97" t="s">
        <v>1529</v>
      </c>
      <c r="N503" s="115"/>
      <c r="O503" s="27"/>
      <c r="P503" s="27"/>
      <c r="Q503" s="27"/>
      <c r="R503" s="27"/>
      <c r="S503" s="27"/>
      <c r="T503" s="27"/>
      <c r="U503" s="28"/>
      <c r="V503" s="29"/>
      <c r="W503" s="28"/>
      <c r="X503" s="29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</row>
    <row r="504" spans="1:45" ht="12.75">
      <c r="A504" s="227">
        <v>45474</v>
      </c>
      <c r="B504" s="226" t="s">
        <v>1501</v>
      </c>
      <c r="C504" s="228" t="s">
        <v>59</v>
      </c>
      <c r="D504" s="226"/>
      <c r="E504" s="228" t="s">
        <v>1524</v>
      </c>
      <c r="F504" s="228"/>
      <c r="G504" s="228" t="s">
        <v>1530</v>
      </c>
      <c r="H504" s="229">
        <v>911976184</v>
      </c>
      <c r="I504" s="229" t="s">
        <v>1531</v>
      </c>
      <c r="J504" s="228" t="s">
        <v>1530</v>
      </c>
      <c r="K504" s="228" t="s">
        <v>1530</v>
      </c>
      <c r="L504" s="229">
        <v>911976184</v>
      </c>
      <c r="M504" s="97" t="s">
        <v>1529</v>
      </c>
      <c r="N504" s="115"/>
      <c r="O504" s="342"/>
      <c r="P504" s="342"/>
      <c r="Q504" s="343"/>
      <c r="R504" s="344"/>
      <c r="S504" s="342"/>
      <c r="T504" s="342"/>
      <c r="U504" s="342"/>
      <c r="V504" s="342"/>
      <c r="W504" s="342"/>
      <c r="X504" s="342"/>
      <c r="Y504" s="342"/>
      <c r="Z504" s="342"/>
      <c r="AA504" s="342"/>
      <c r="AB504" s="342"/>
      <c r="AC504" s="342"/>
      <c r="AD504" s="342"/>
      <c r="AE504" s="342"/>
      <c r="AF504" s="342"/>
      <c r="AG504" s="342"/>
      <c r="AH504" s="342"/>
      <c r="AI504" s="342"/>
      <c r="AJ504" s="342"/>
      <c r="AK504" s="342"/>
      <c r="AL504" s="342"/>
      <c r="AM504" s="342"/>
      <c r="AN504" s="342"/>
      <c r="AO504" s="342"/>
      <c r="AP504" s="342"/>
      <c r="AQ504" s="342"/>
      <c r="AR504" s="342"/>
      <c r="AS504" s="342"/>
    </row>
    <row r="505" spans="1:45" ht="12.75">
      <c r="A505" s="244">
        <v>45597</v>
      </c>
      <c r="B505" s="244">
        <v>45961</v>
      </c>
      <c r="C505" s="118" t="s">
        <v>13</v>
      </c>
      <c r="D505" s="117"/>
      <c r="E505" s="118" t="s">
        <v>1524</v>
      </c>
      <c r="F505" s="118"/>
      <c r="G505" s="118" t="s">
        <v>1532</v>
      </c>
      <c r="H505" s="345" t="s">
        <v>1533</v>
      </c>
      <c r="I505" s="255" t="s">
        <v>1534</v>
      </c>
      <c r="J505" s="118" t="s">
        <v>1535</v>
      </c>
      <c r="K505" s="118" t="s">
        <v>1536</v>
      </c>
      <c r="L505" s="346" t="s">
        <v>1533</v>
      </c>
      <c r="M505" s="112"/>
      <c r="N505" s="52"/>
      <c r="O505" s="17"/>
      <c r="P505" s="17"/>
      <c r="Q505" s="17"/>
      <c r="R505" s="114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</row>
    <row r="506" spans="1:45" ht="12.75">
      <c r="A506" s="240">
        <v>45261</v>
      </c>
      <c r="B506" s="240">
        <v>45626</v>
      </c>
      <c r="C506" s="241" t="s">
        <v>424</v>
      </c>
      <c r="D506" s="117"/>
      <c r="E506" s="118" t="s">
        <v>1524</v>
      </c>
      <c r="F506" s="118"/>
      <c r="G506" s="241" t="s">
        <v>1537</v>
      </c>
      <c r="H506" s="241">
        <v>524421390833</v>
      </c>
      <c r="I506" s="242" t="s">
        <v>1538</v>
      </c>
      <c r="J506" s="241" t="s">
        <v>1537</v>
      </c>
      <c r="K506" s="241" t="s">
        <v>1539</v>
      </c>
      <c r="L506" s="241">
        <v>524421390833</v>
      </c>
      <c r="M506" s="56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</row>
    <row r="507" spans="1:45" ht="12.75">
      <c r="A507" s="227">
        <v>45200</v>
      </c>
      <c r="B507" s="226" t="s">
        <v>1501</v>
      </c>
      <c r="C507" s="228" t="s">
        <v>13</v>
      </c>
      <c r="D507" s="226"/>
      <c r="E507" s="228" t="s">
        <v>1524</v>
      </c>
      <c r="F507" s="228"/>
      <c r="G507" s="228" t="s">
        <v>1540</v>
      </c>
      <c r="H507" s="228">
        <v>650773553</v>
      </c>
      <c r="I507" s="229" t="s">
        <v>1541</v>
      </c>
      <c r="J507" s="228" t="s">
        <v>1542</v>
      </c>
      <c r="K507" s="228" t="s">
        <v>1543</v>
      </c>
      <c r="L507" s="228">
        <v>650773553</v>
      </c>
      <c r="M507" s="97" t="s">
        <v>1544</v>
      </c>
      <c r="N507" s="32"/>
      <c r="O507" s="250"/>
      <c r="P507" s="250"/>
      <c r="Q507" s="250"/>
      <c r="R507" s="250"/>
      <c r="S507" s="250"/>
      <c r="T507" s="250"/>
      <c r="U507" s="338"/>
      <c r="V507" s="3"/>
      <c r="W507" s="338"/>
      <c r="X507" s="3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</row>
    <row r="508" spans="1:45" ht="12.75">
      <c r="A508" s="227">
        <v>45597</v>
      </c>
      <c r="B508" s="226">
        <v>45688</v>
      </c>
      <c r="C508" s="228" t="s">
        <v>65</v>
      </c>
      <c r="D508" s="226"/>
      <c r="E508" s="228" t="s">
        <v>1545</v>
      </c>
      <c r="F508" s="228"/>
      <c r="G508" s="228" t="s">
        <v>1546</v>
      </c>
      <c r="H508" s="228">
        <v>603481377</v>
      </c>
      <c r="I508" s="229" t="s">
        <v>1547</v>
      </c>
      <c r="J508" s="228" t="s">
        <v>1548</v>
      </c>
      <c r="K508" s="228" t="s">
        <v>1548</v>
      </c>
      <c r="L508" s="228">
        <v>603481377</v>
      </c>
      <c r="M508" s="97"/>
      <c r="N508" s="32"/>
      <c r="O508" s="250"/>
      <c r="P508" s="250"/>
      <c r="Q508" s="250"/>
      <c r="R508" s="250"/>
      <c r="S508" s="250"/>
      <c r="T508" s="250"/>
      <c r="U508" s="338"/>
      <c r="V508" s="3"/>
      <c r="W508" s="338"/>
      <c r="X508" s="3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</row>
    <row r="509" spans="1:45" ht="12.75">
      <c r="A509" s="71">
        <v>45597</v>
      </c>
      <c r="B509" s="71">
        <v>45688</v>
      </c>
      <c r="C509" s="72" t="s">
        <v>65</v>
      </c>
      <c r="D509" s="85"/>
      <c r="E509" s="86" t="s">
        <v>1549</v>
      </c>
      <c r="F509" s="86"/>
      <c r="G509" s="87" t="s">
        <v>1550</v>
      </c>
      <c r="H509" s="87">
        <v>605804179</v>
      </c>
      <c r="I509" s="88" t="s">
        <v>1551</v>
      </c>
      <c r="J509" s="87" t="s">
        <v>1552</v>
      </c>
      <c r="K509" s="87" t="s">
        <v>1553</v>
      </c>
      <c r="L509" s="87">
        <v>605804179</v>
      </c>
      <c r="M509" s="65"/>
      <c r="N509" s="32"/>
      <c r="O509" s="28"/>
      <c r="P509" s="29"/>
      <c r="Q509" s="28"/>
      <c r="R509" s="29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</row>
    <row r="510" spans="1:45" ht="12.75">
      <c r="A510" s="71">
        <v>45292</v>
      </c>
      <c r="B510" s="71">
        <v>45657</v>
      </c>
      <c r="C510" s="72" t="s">
        <v>424</v>
      </c>
      <c r="D510" s="85"/>
      <c r="E510" s="86" t="s">
        <v>1506</v>
      </c>
      <c r="F510" s="86"/>
      <c r="G510" s="87" t="s">
        <v>1554</v>
      </c>
      <c r="H510" s="87">
        <v>646399895</v>
      </c>
      <c r="I510" s="88" t="s">
        <v>1555</v>
      </c>
      <c r="J510" s="87" t="s">
        <v>1556</v>
      </c>
      <c r="K510" s="87" t="s">
        <v>1554</v>
      </c>
      <c r="L510" s="87">
        <v>646399895</v>
      </c>
      <c r="M510" s="65" t="s">
        <v>1557</v>
      </c>
      <c r="N510" s="32"/>
      <c r="O510" s="28"/>
      <c r="P510" s="29"/>
      <c r="Q510" s="28"/>
      <c r="R510" s="29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</row>
    <row r="511" spans="1:45" ht="12.75">
      <c r="A511" s="347">
        <v>45292</v>
      </c>
      <c r="B511" s="347">
        <v>45657</v>
      </c>
      <c r="C511" s="348" t="s">
        <v>13</v>
      </c>
      <c r="D511" s="349"/>
      <c r="E511" s="348" t="s">
        <v>1524</v>
      </c>
      <c r="F511" s="348"/>
      <c r="G511" s="348" t="s">
        <v>1558</v>
      </c>
      <c r="H511" s="348">
        <v>698941653</v>
      </c>
      <c r="I511" s="350" t="s">
        <v>1559</v>
      </c>
      <c r="J511" s="348" t="s">
        <v>1560</v>
      </c>
      <c r="K511" s="348" t="s">
        <v>1561</v>
      </c>
      <c r="L511" s="348">
        <v>698941653</v>
      </c>
      <c r="M511" s="351"/>
      <c r="N511" s="32"/>
      <c r="O511" s="250"/>
      <c r="P511" s="250"/>
      <c r="Q511" s="250"/>
      <c r="R511" s="250"/>
      <c r="S511" s="250"/>
      <c r="T511" s="250"/>
      <c r="U511" s="250"/>
      <c r="V511" s="250"/>
      <c r="W511" s="250"/>
      <c r="X511" s="250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</row>
    <row r="512" spans="1:45" ht="12.75">
      <c r="A512" s="71">
        <v>45597</v>
      </c>
      <c r="B512" s="71">
        <v>45688</v>
      </c>
      <c r="C512" s="352" t="s">
        <v>65</v>
      </c>
      <c r="D512" s="70"/>
      <c r="E512" s="72" t="s">
        <v>1562</v>
      </c>
      <c r="F512" s="72"/>
      <c r="G512" s="72" t="s">
        <v>1563</v>
      </c>
      <c r="H512" s="72">
        <v>659976525</v>
      </c>
      <c r="I512" s="74" t="s">
        <v>1564</v>
      </c>
      <c r="J512" s="72" t="s">
        <v>1565</v>
      </c>
      <c r="K512" s="72" t="s">
        <v>1563</v>
      </c>
      <c r="L512" s="74"/>
      <c r="M512" s="65"/>
      <c r="N512" s="86"/>
      <c r="O512" s="91"/>
      <c r="P512" s="91"/>
      <c r="Q512" s="91"/>
      <c r="R512" s="91"/>
      <c r="S512" s="91"/>
      <c r="T512" s="91"/>
      <c r="U512" s="89"/>
      <c r="V512" s="90"/>
      <c r="W512" s="89"/>
      <c r="X512" s="90"/>
      <c r="Y512" s="91"/>
      <c r="Z512" s="91"/>
      <c r="AA512" s="91"/>
      <c r="AB512" s="91"/>
      <c r="AC512" s="91"/>
      <c r="AD512" s="91"/>
      <c r="AE512" s="91"/>
      <c r="AF512" s="91"/>
      <c r="AG512" s="91"/>
      <c r="AH512" s="91"/>
      <c r="AI512" s="91"/>
      <c r="AJ512" s="91"/>
      <c r="AK512" s="91"/>
      <c r="AL512" s="91"/>
      <c r="AM512" s="91"/>
      <c r="AN512" s="91"/>
      <c r="AO512" s="91"/>
      <c r="AP512" s="91"/>
      <c r="AQ512" s="91"/>
      <c r="AR512" s="91"/>
      <c r="AS512" s="91"/>
    </row>
    <row r="513" spans="1:45" ht="12.75">
      <c r="A513" s="71">
        <v>45323</v>
      </c>
      <c r="B513" s="71">
        <v>45688</v>
      </c>
      <c r="C513" s="72" t="s">
        <v>424</v>
      </c>
      <c r="D513" s="85"/>
      <c r="E513" s="86" t="s">
        <v>1506</v>
      </c>
      <c r="F513" s="86"/>
      <c r="G513" s="72" t="s">
        <v>754</v>
      </c>
      <c r="H513" s="72">
        <v>633916466</v>
      </c>
      <c r="I513" s="74" t="s">
        <v>755</v>
      </c>
      <c r="J513" s="72" t="s">
        <v>1566</v>
      </c>
      <c r="K513" s="72" t="s">
        <v>754</v>
      </c>
      <c r="L513" s="72">
        <v>633916466</v>
      </c>
      <c r="M513" s="65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115"/>
      <c r="Z513" s="115"/>
      <c r="AA513" s="115"/>
      <c r="AB513" s="115"/>
      <c r="AC513" s="115"/>
      <c r="AD513" s="115"/>
      <c r="AE513" s="115"/>
      <c r="AF513" s="115"/>
      <c r="AG513" s="115"/>
      <c r="AH513" s="115"/>
      <c r="AI513" s="115"/>
      <c r="AJ513" s="115"/>
      <c r="AK513" s="115"/>
      <c r="AL513" s="115"/>
      <c r="AM513" s="115"/>
      <c r="AN513" s="115"/>
      <c r="AO513" s="115"/>
      <c r="AP513" s="115"/>
      <c r="AQ513" s="115"/>
      <c r="AR513" s="115"/>
      <c r="AS513" s="115"/>
    </row>
    <row r="514" spans="1:45" ht="12.75">
      <c r="A514" s="347">
        <v>45292</v>
      </c>
      <c r="B514" s="347">
        <v>45657</v>
      </c>
      <c r="C514" s="348" t="s">
        <v>424</v>
      </c>
      <c r="D514" s="349"/>
      <c r="E514" s="348" t="s">
        <v>1246</v>
      </c>
      <c r="F514" s="348"/>
      <c r="G514" s="348" t="s">
        <v>1567</v>
      </c>
      <c r="H514" s="348">
        <v>690108547</v>
      </c>
      <c r="I514" s="350" t="s">
        <v>1568</v>
      </c>
      <c r="J514" s="348" t="s">
        <v>1569</v>
      </c>
      <c r="K514" s="348" t="s">
        <v>1567</v>
      </c>
      <c r="L514" s="348">
        <v>650125563</v>
      </c>
      <c r="M514" s="351"/>
      <c r="N514" s="32"/>
      <c r="O514" s="250"/>
      <c r="P514" s="250"/>
      <c r="Q514" s="250"/>
      <c r="R514" s="250"/>
      <c r="S514" s="250"/>
      <c r="T514" s="250"/>
      <c r="U514" s="250"/>
      <c r="V514" s="250"/>
      <c r="W514" s="250"/>
      <c r="X514" s="250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</row>
    <row r="515" spans="1:45" ht="12.75">
      <c r="A515" s="71">
        <v>45323</v>
      </c>
      <c r="B515" s="71">
        <v>45688</v>
      </c>
      <c r="C515" s="72" t="s">
        <v>13</v>
      </c>
      <c r="D515" s="353"/>
      <c r="E515" s="87" t="s">
        <v>1506</v>
      </c>
      <c r="F515" s="87"/>
      <c r="G515" s="87" t="s">
        <v>1570</v>
      </c>
      <c r="H515" s="87">
        <v>676962353</v>
      </c>
      <c r="I515" s="88" t="s">
        <v>1571</v>
      </c>
      <c r="J515" s="87" t="s">
        <v>1572</v>
      </c>
      <c r="K515" s="87" t="s">
        <v>1573</v>
      </c>
      <c r="L515" s="87">
        <v>676962353</v>
      </c>
      <c r="M515" s="354"/>
      <c r="N515" s="32"/>
      <c r="O515" s="338"/>
      <c r="P515" s="3"/>
      <c r="Q515" s="338"/>
      <c r="R515" s="3"/>
      <c r="S515" s="250"/>
      <c r="T515" s="250"/>
      <c r="U515" s="250"/>
      <c r="V515" s="250"/>
      <c r="W515" s="250"/>
      <c r="X515" s="250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</row>
    <row r="516" spans="1:45" ht="12.75">
      <c r="A516" s="71">
        <v>45323</v>
      </c>
      <c r="B516" s="71">
        <v>45688</v>
      </c>
      <c r="C516" s="72" t="s">
        <v>13</v>
      </c>
      <c r="D516" s="85"/>
      <c r="E516" s="86" t="s">
        <v>1246</v>
      </c>
      <c r="F516" s="86"/>
      <c r="G516" s="87" t="s">
        <v>1574</v>
      </c>
      <c r="H516" s="87">
        <f>50769741218</f>
        <v>50769741218</v>
      </c>
      <c r="I516" s="88" t="s">
        <v>1575</v>
      </c>
      <c r="J516" s="87" t="s">
        <v>1576</v>
      </c>
      <c r="K516" s="87" t="s">
        <v>1574</v>
      </c>
      <c r="L516" s="87">
        <f>50769372655</f>
        <v>50769372655</v>
      </c>
      <c r="M516" s="355"/>
      <c r="N516" s="32"/>
      <c r="O516" s="28"/>
      <c r="P516" s="29"/>
      <c r="Q516" s="28"/>
      <c r="R516" s="29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</row>
    <row r="517" spans="1:45" ht="12.75">
      <c r="A517" s="347">
        <v>45292</v>
      </c>
      <c r="B517" s="347">
        <v>45657</v>
      </c>
      <c r="C517" s="348" t="s">
        <v>13</v>
      </c>
      <c r="D517" s="349"/>
      <c r="E517" s="348" t="s">
        <v>1246</v>
      </c>
      <c r="F517" s="348"/>
      <c r="G517" s="348" t="s">
        <v>1577</v>
      </c>
      <c r="H517" s="350">
        <v>722710234</v>
      </c>
      <c r="I517" s="350" t="s">
        <v>1578</v>
      </c>
      <c r="J517" s="348" t="s">
        <v>1579</v>
      </c>
      <c r="K517" s="348" t="s">
        <v>1577</v>
      </c>
      <c r="L517" s="350">
        <v>916567700</v>
      </c>
      <c r="M517" s="356"/>
      <c r="N517" s="357"/>
      <c r="O517" s="342"/>
      <c r="P517" s="342"/>
      <c r="Q517" s="342"/>
      <c r="R517" s="342"/>
      <c r="S517" s="342"/>
      <c r="T517" s="342"/>
      <c r="U517" s="342"/>
      <c r="V517" s="342"/>
      <c r="W517" s="342"/>
      <c r="X517" s="342"/>
      <c r="Y517" s="342"/>
      <c r="Z517" s="342"/>
      <c r="AA517" s="342"/>
      <c r="AB517" s="342"/>
      <c r="AC517" s="342"/>
      <c r="AD517" s="342"/>
      <c r="AE517" s="342"/>
      <c r="AF517" s="342"/>
      <c r="AG517" s="342"/>
      <c r="AH517" s="342"/>
      <c r="AI517" s="342"/>
      <c r="AJ517" s="342"/>
      <c r="AK517" s="342"/>
      <c r="AL517" s="342"/>
      <c r="AM517" s="342"/>
      <c r="AN517" s="342"/>
      <c r="AO517" s="342"/>
      <c r="AP517" s="342"/>
      <c r="AQ517" s="342"/>
      <c r="AR517" s="342"/>
      <c r="AS517" s="342"/>
    </row>
    <row r="518" spans="1:45" ht="12.75">
      <c r="A518" s="71">
        <v>45323</v>
      </c>
      <c r="B518" s="71">
        <v>45688</v>
      </c>
      <c r="C518" s="72" t="s">
        <v>13</v>
      </c>
      <c r="D518" s="70"/>
      <c r="E518" s="72" t="s">
        <v>1506</v>
      </c>
      <c r="F518" s="72"/>
      <c r="G518" s="72" t="s">
        <v>1580</v>
      </c>
      <c r="H518" s="74">
        <v>644087831</v>
      </c>
      <c r="I518" s="74" t="s">
        <v>1581</v>
      </c>
      <c r="J518" s="72" t="s">
        <v>1582</v>
      </c>
      <c r="K518" s="72" t="s">
        <v>1580</v>
      </c>
      <c r="L518" s="74">
        <v>663356282</v>
      </c>
      <c r="M518" s="358"/>
      <c r="N518" s="357"/>
      <c r="O518" s="342"/>
      <c r="P518" s="342"/>
      <c r="Q518" s="342"/>
      <c r="R518" s="342"/>
      <c r="S518" s="342"/>
      <c r="T518" s="342"/>
      <c r="U518" s="342"/>
      <c r="V518" s="342"/>
      <c r="W518" s="342"/>
      <c r="X518" s="342"/>
      <c r="Y518" s="342"/>
      <c r="Z518" s="342"/>
      <c r="AA518" s="342"/>
      <c r="AB518" s="342"/>
      <c r="AC518" s="342"/>
      <c r="AD518" s="342"/>
      <c r="AE518" s="342"/>
      <c r="AF518" s="342"/>
      <c r="AG518" s="342"/>
      <c r="AH518" s="342"/>
      <c r="AI518" s="342"/>
      <c r="AJ518" s="342"/>
      <c r="AK518" s="342"/>
      <c r="AL518" s="342"/>
      <c r="AM518" s="342"/>
      <c r="AN518" s="342"/>
      <c r="AO518" s="342"/>
      <c r="AP518" s="342"/>
      <c r="AQ518" s="342"/>
      <c r="AR518" s="342"/>
      <c r="AS518" s="342"/>
    </row>
    <row r="519" spans="1:45" ht="12.75">
      <c r="A519" s="71">
        <v>45323</v>
      </c>
      <c r="B519" s="71">
        <v>45688</v>
      </c>
      <c r="C519" s="72" t="s">
        <v>13</v>
      </c>
      <c r="D519" s="70"/>
      <c r="E519" s="72" t="s">
        <v>1583</v>
      </c>
      <c r="F519" s="72"/>
      <c r="G519" s="72" t="s">
        <v>784</v>
      </c>
      <c r="H519" s="74">
        <v>679202770</v>
      </c>
      <c r="I519" s="74" t="s">
        <v>785</v>
      </c>
      <c r="J519" s="72" t="s">
        <v>1584</v>
      </c>
      <c r="K519" s="72"/>
      <c r="L519" s="74"/>
      <c r="M519" s="358"/>
      <c r="N519" s="357"/>
      <c r="O519" s="342"/>
      <c r="P519" s="342"/>
      <c r="Q519" s="342"/>
      <c r="R519" s="342"/>
      <c r="S519" s="342"/>
      <c r="T519" s="342"/>
      <c r="U519" s="342"/>
      <c r="V519" s="342"/>
      <c r="W519" s="342"/>
      <c r="X519" s="342"/>
      <c r="Y519" s="342"/>
      <c r="Z519" s="342"/>
      <c r="AA519" s="342"/>
      <c r="AB519" s="342"/>
      <c r="AC519" s="342"/>
      <c r="AD519" s="342"/>
      <c r="AE519" s="342"/>
      <c r="AF519" s="342"/>
      <c r="AG519" s="342"/>
      <c r="AH519" s="342"/>
      <c r="AI519" s="342"/>
      <c r="AJ519" s="342"/>
      <c r="AK519" s="342"/>
      <c r="AL519" s="342"/>
      <c r="AM519" s="342"/>
      <c r="AN519" s="342"/>
      <c r="AO519" s="342"/>
      <c r="AP519" s="342"/>
      <c r="AQ519" s="342"/>
      <c r="AR519" s="342"/>
      <c r="AS519" s="342"/>
    </row>
    <row r="520" spans="1:45" ht="12.75">
      <c r="A520" s="71">
        <v>45323</v>
      </c>
      <c r="B520" s="71">
        <v>45688</v>
      </c>
      <c r="C520" s="72" t="s">
        <v>13</v>
      </c>
      <c r="D520" s="70"/>
      <c r="E520" s="72" t="s">
        <v>1506</v>
      </c>
      <c r="F520" s="72"/>
      <c r="G520" s="72" t="s">
        <v>1585</v>
      </c>
      <c r="H520" s="72">
        <v>447960232751</v>
      </c>
      <c r="I520" s="74" t="s">
        <v>1586</v>
      </c>
      <c r="J520" s="73"/>
      <c r="K520" s="72" t="s">
        <v>1585</v>
      </c>
      <c r="L520" s="72">
        <v>447960232751</v>
      </c>
      <c r="M520" s="65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115"/>
      <c r="Z520" s="115"/>
      <c r="AA520" s="115"/>
      <c r="AB520" s="115"/>
      <c r="AC520" s="115"/>
      <c r="AD520" s="115"/>
      <c r="AE520" s="115"/>
      <c r="AF520" s="115"/>
      <c r="AG520" s="115"/>
      <c r="AH520" s="115"/>
      <c r="AI520" s="115"/>
      <c r="AJ520" s="115"/>
      <c r="AK520" s="115"/>
      <c r="AL520" s="115"/>
      <c r="AM520" s="115"/>
      <c r="AN520" s="115"/>
      <c r="AO520" s="115"/>
      <c r="AP520" s="115"/>
      <c r="AQ520" s="115"/>
      <c r="AR520" s="115"/>
      <c r="AS520" s="115"/>
    </row>
    <row r="521" spans="1:45" ht="16.5" customHeight="1">
      <c r="A521" s="244">
        <v>45352</v>
      </c>
      <c r="B521" s="244">
        <v>45716</v>
      </c>
      <c r="C521" s="118" t="s">
        <v>13</v>
      </c>
      <c r="D521" s="117"/>
      <c r="E521" s="118" t="s">
        <v>1587</v>
      </c>
      <c r="F521" s="118"/>
      <c r="G521" s="118" t="s">
        <v>1588</v>
      </c>
      <c r="H521" s="118">
        <v>658563405</v>
      </c>
      <c r="I521" s="255" t="s">
        <v>1589</v>
      </c>
      <c r="J521" s="118" t="s">
        <v>1590</v>
      </c>
      <c r="K521" s="118" t="s">
        <v>1591</v>
      </c>
      <c r="L521" s="118">
        <v>658563405</v>
      </c>
      <c r="M521" s="359"/>
      <c r="N521" s="32"/>
      <c r="O521" s="28"/>
      <c r="P521" s="29"/>
      <c r="Q521" s="28"/>
      <c r="R521" s="29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</row>
    <row r="522" spans="1:45" ht="12.75">
      <c r="A522" s="360">
        <v>45566</v>
      </c>
      <c r="B522" s="360">
        <v>45657</v>
      </c>
      <c r="C522" s="361" t="s">
        <v>59</v>
      </c>
      <c r="D522" s="362"/>
      <c r="E522" s="363" t="s">
        <v>1592</v>
      </c>
      <c r="F522" s="363"/>
      <c r="G522" s="361" t="s">
        <v>1593</v>
      </c>
      <c r="H522" s="361">
        <v>657361565</v>
      </c>
      <c r="I522" s="364" t="s">
        <v>1594</v>
      </c>
      <c r="J522" s="361" t="s">
        <v>1593</v>
      </c>
      <c r="K522" s="361" t="s">
        <v>1593</v>
      </c>
      <c r="L522" s="361">
        <v>65736156</v>
      </c>
      <c r="M522" s="365" t="s">
        <v>1595</v>
      </c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</row>
    <row r="523" spans="1:45" ht="12.75">
      <c r="A523" s="263">
        <v>45383</v>
      </c>
      <c r="B523" s="263">
        <v>45747</v>
      </c>
      <c r="C523" s="264" t="s">
        <v>13</v>
      </c>
      <c r="D523" s="262"/>
      <c r="E523" s="264" t="s">
        <v>1596</v>
      </c>
      <c r="F523" s="264"/>
      <c r="G523" s="264" t="s">
        <v>1597</v>
      </c>
      <c r="H523" s="264">
        <v>632413056</v>
      </c>
      <c r="I523" s="265" t="s">
        <v>1598</v>
      </c>
      <c r="J523" s="264" t="s">
        <v>522</v>
      </c>
      <c r="K523" s="264" t="s">
        <v>1597</v>
      </c>
      <c r="L523" s="264">
        <v>632413056</v>
      </c>
      <c r="M523" s="266"/>
      <c r="N523" s="32"/>
      <c r="O523" s="28"/>
      <c r="P523" s="29"/>
      <c r="Q523" s="28"/>
      <c r="R523" s="29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</row>
    <row r="524" spans="1:45" ht="12.75">
      <c r="A524" s="366">
        <v>45383</v>
      </c>
      <c r="B524" s="366">
        <v>45747</v>
      </c>
      <c r="C524" s="367" t="s">
        <v>13</v>
      </c>
      <c r="D524" s="368"/>
      <c r="E524" s="367"/>
      <c r="F524" s="367"/>
      <c r="G524" s="367" t="s">
        <v>1599</v>
      </c>
      <c r="H524" s="367">
        <v>666254112</v>
      </c>
      <c r="I524" s="369" t="s">
        <v>1600</v>
      </c>
      <c r="J524" s="367"/>
      <c r="K524" s="367" t="s">
        <v>1599</v>
      </c>
      <c r="L524" s="367">
        <v>666254112</v>
      </c>
      <c r="M524" s="370" t="s">
        <v>1601</v>
      </c>
      <c r="O524" s="302"/>
      <c r="P524" s="303"/>
      <c r="Q524" s="302"/>
      <c r="R524" s="303"/>
      <c r="S524" s="288"/>
      <c r="T524" s="288"/>
      <c r="U524" s="288"/>
      <c r="V524" s="288"/>
      <c r="W524" s="288"/>
      <c r="X524" s="288"/>
      <c r="Y524" s="288"/>
      <c r="Z524" s="288"/>
      <c r="AA524" s="288"/>
      <c r="AB524" s="288"/>
      <c r="AC524" s="288"/>
      <c r="AD524" s="288"/>
      <c r="AE524" s="288"/>
      <c r="AF524" s="288"/>
      <c r="AG524" s="288"/>
      <c r="AH524" s="288"/>
      <c r="AI524" s="288"/>
      <c r="AJ524" s="288"/>
      <c r="AK524" s="288"/>
      <c r="AL524" s="288"/>
      <c r="AM524" s="288"/>
      <c r="AN524" s="288"/>
      <c r="AO524" s="288"/>
      <c r="AP524" s="288"/>
      <c r="AQ524" s="288"/>
      <c r="AR524" s="288"/>
      <c r="AS524" s="288"/>
    </row>
    <row r="525" spans="1:45" ht="12.75">
      <c r="A525" s="263">
        <v>45383</v>
      </c>
      <c r="B525" s="263">
        <v>45747</v>
      </c>
      <c r="C525" s="264" t="s">
        <v>424</v>
      </c>
      <c r="D525" s="262"/>
      <c r="E525" s="264" t="s">
        <v>1602</v>
      </c>
      <c r="F525" s="264"/>
      <c r="G525" s="264" t="s">
        <v>1603</v>
      </c>
      <c r="H525" s="264">
        <v>687702449</v>
      </c>
      <c r="I525" s="265" t="s">
        <v>1604</v>
      </c>
      <c r="J525" s="264" t="s">
        <v>1605</v>
      </c>
      <c r="K525" s="264" t="s">
        <v>1603</v>
      </c>
      <c r="L525" s="264">
        <v>687702449</v>
      </c>
      <c r="M525" s="266"/>
      <c r="N525" s="32"/>
      <c r="O525" s="28"/>
      <c r="P525" s="29"/>
      <c r="Q525" s="28"/>
      <c r="R525" s="29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</row>
    <row r="526" spans="1:45" ht="12.75">
      <c r="A526" s="263">
        <v>45658</v>
      </c>
      <c r="B526" s="263">
        <v>45747</v>
      </c>
      <c r="C526" s="264" t="s">
        <v>59</v>
      </c>
      <c r="D526" s="262"/>
      <c r="E526" s="264" t="s">
        <v>1606</v>
      </c>
      <c r="F526" s="264"/>
      <c r="G526" s="264" t="s">
        <v>1607</v>
      </c>
      <c r="H526" s="264">
        <f>31619884082</f>
        <v>31619884082</v>
      </c>
      <c r="I526" s="265" t="s">
        <v>1608</v>
      </c>
      <c r="J526" s="264" t="s">
        <v>1609</v>
      </c>
      <c r="K526" s="264" t="s">
        <v>1607</v>
      </c>
      <c r="L526" s="264">
        <f>31619884082</f>
        <v>31619884082</v>
      </c>
      <c r="M526" s="334"/>
      <c r="N526" s="12"/>
      <c r="O526" s="17"/>
      <c r="P526" s="17"/>
      <c r="Q526" s="18"/>
      <c r="R526" s="19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</row>
    <row r="527" spans="1:45" ht="12.75">
      <c r="A527" s="263">
        <v>45352</v>
      </c>
      <c r="B527" s="263">
        <v>45716</v>
      </c>
      <c r="C527" s="264" t="s">
        <v>424</v>
      </c>
      <c r="D527" s="262"/>
      <c r="E527" s="264" t="s">
        <v>1610</v>
      </c>
      <c r="F527" s="264"/>
      <c r="G527" s="264" t="s">
        <v>1611</v>
      </c>
      <c r="H527" s="264">
        <v>900732890</v>
      </c>
      <c r="I527" s="265" t="s">
        <v>1612</v>
      </c>
      <c r="J527" s="264" t="s">
        <v>1613</v>
      </c>
      <c r="K527" s="264" t="s">
        <v>1614</v>
      </c>
      <c r="L527" s="264">
        <v>637181832</v>
      </c>
      <c r="M527" s="334"/>
      <c r="N527" s="12"/>
      <c r="O527" s="17"/>
      <c r="P527" s="17"/>
      <c r="Q527" s="18"/>
      <c r="R527" s="19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</row>
    <row r="528" spans="1:45" ht="12.75">
      <c r="A528" s="71">
        <v>45323</v>
      </c>
      <c r="B528" s="71">
        <v>45688</v>
      </c>
      <c r="C528" s="72" t="s">
        <v>13</v>
      </c>
      <c r="D528" s="70"/>
      <c r="E528" s="72" t="s">
        <v>1615</v>
      </c>
      <c r="F528" s="72"/>
      <c r="G528" s="72" t="s">
        <v>1616</v>
      </c>
      <c r="H528" s="72">
        <v>697967572</v>
      </c>
      <c r="I528" s="74" t="s">
        <v>1617</v>
      </c>
      <c r="J528" s="72" t="s">
        <v>1618</v>
      </c>
      <c r="K528" s="72" t="s">
        <v>1616</v>
      </c>
      <c r="L528" s="72">
        <v>697967572</v>
      </c>
      <c r="M528" s="65"/>
      <c r="N528" s="32"/>
      <c r="O528" s="231"/>
      <c r="P528" s="231"/>
      <c r="Q528" s="231"/>
      <c r="R528" s="231"/>
      <c r="S528" s="231"/>
      <c r="T528" s="231"/>
      <c r="U528" s="231"/>
      <c r="V528" s="231"/>
      <c r="W528" s="231"/>
      <c r="X528" s="231"/>
      <c r="Y528" s="231"/>
      <c r="Z528" s="231"/>
      <c r="AA528" s="231"/>
      <c r="AB528" s="231"/>
      <c r="AC528" s="231"/>
      <c r="AD528" s="231"/>
      <c r="AE528" s="231"/>
      <c r="AF528" s="231"/>
      <c r="AG528" s="231"/>
      <c r="AH528" s="231"/>
      <c r="AI528" s="231"/>
      <c r="AJ528" s="231"/>
      <c r="AK528" s="231"/>
      <c r="AL528" s="231"/>
      <c r="AM528" s="231"/>
      <c r="AN528" s="231"/>
      <c r="AO528" s="231"/>
      <c r="AP528" s="231"/>
      <c r="AQ528" s="231"/>
      <c r="AR528" s="231"/>
      <c r="AS528" s="231"/>
    </row>
    <row r="529" spans="1:45" ht="12.75">
      <c r="A529" s="244">
        <v>45352</v>
      </c>
      <c r="B529" s="244">
        <v>45716</v>
      </c>
      <c r="C529" s="118" t="s">
        <v>424</v>
      </c>
      <c r="D529" s="117"/>
      <c r="E529" s="118" t="s">
        <v>1615</v>
      </c>
      <c r="F529" s="118"/>
      <c r="G529" s="118" t="s">
        <v>1619</v>
      </c>
      <c r="H529" s="118">
        <v>621067834</v>
      </c>
      <c r="I529" s="255" t="s">
        <v>1620</v>
      </c>
      <c r="J529" s="297" t="s">
        <v>1621</v>
      </c>
      <c r="K529" s="118" t="s">
        <v>1619</v>
      </c>
      <c r="L529" s="118">
        <v>600119723</v>
      </c>
      <c r="M529" s="112"/>
      <c r="N529" s="32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15"/>
      <c r="AC529" s="115"/>
      <c r="AD529" s="115"/>
      <c r="AE529" s="115"/>
      <c r="AF529" s="115"/>
      <c r="AG529" s="115"/>
      <c r="AH529" s="115"/>
      <c r="AI529" s="115"/>
      <c r="AJ529" s="115"/>
      <c r="AK529" s="115"/>
      <c r="AL529" s="115"/>
      <c r="AM529" s="115"/>
      <c r="AN529" s="115"/>
      <c r="AO529" s="115"/>
      <c r="AP529" s="115"/>
      <c r="AQ529" s="115"/>
      <c r="AR529" s="115"/>
      <c r="AS529" s="115"/>
    </row>
    <row r="530" spans="1:45" ht="12.75">
      <c r="A530" s="244">
        <v>45352</v>
      </c>
      <c r="B530" s="244">
        <v>45716</v>
      </c>
      <c r="C530" s="118" t="s">
        <v>13</v>
      </c>
      <c r="D530" s="117"/>
      <c r="E530" s="118" t="s">
        <v>1615</v>
      </c>
      <c r="F530" s="118"/>
      <c r="G530" s="118" t="s">
        <v>1622</v>
      </c>
      <c r="H530" s="118">
        <v>654725960</v>
      </c>
      <c r="I530" s="255" t="s">
        <v>1623</v>
      </c>
      <c r="J530" s="118" t="s">
        <v>1624</v>
      </c>
      <c r="K530" s="118"/>
      <c r="L530" s="118">
        <v>654725960</v>
      </c>
      <c r="M530" s="112"/>
      <c r="N530" s="32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</row>
    <row r="531" spans="1:45" ht="12.75">
      <c r="A531" s="263">
        <v>45383</v>
      </c>
      <c r="B531" s="263">
        <v>45747</v>
      </c>
      <c r="C531" s="264" t="s">
        <v>13</v>
      </c>
      <c r="D531" s="262"/>
      <c r="E531" s="264" t="s">
        <v>1615</v>
      </c>
      <c r="F531" s="264"/>
      <c r="G531" s="264" t="s">
        <v>1625</v>
      </c>
      <c r="H531" s="264">
        <v>666600005</v>
      </c>
      <c r="I531" s="265" t="s">
        <v>1626</v>
      </c>
      <c r="J531" s="264" t="s">
        <v>1627</v>
      </c>
      <c r="K531" s="264" t="s">
        <v>1625</v>
      </c>
      <c r="L531" s="264">
        <v>666600005</v>
      </c>
      <c r="M531" s="266"/>
      <c r="N531" s="32"/>
      <c r="O531" s="28"/>
      <c r="P531" s="29"/>
      <c r="Q531" s="28"/>
      <c r="R531" s="29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</row>
    <row r="532" spans="1:45" ht="12.75">
      <c r="A532" s="263">
        <v>45627</v>
      </c>
      <c r="B532" s="263">
        <v>45716</v>
      </c>
      <c r="C532" s="264" t="s">
        <v>59</v>
      </c>
      <c r="D532" s="262"/>
      <c r="E532" s="264" t="s">
        <v>1628</v>
      </c>
      <c r="F532" s="264"/>
      <c r="G532" s="264" t="s">
        <v>1629</v>
      </c>
      <c r="H532" s="264">
        <v>650746089</v>
      </c>
      <c r="I532" s="265" t="s">
        <v>1630</v>
      </c>
      <c r="J532" s="264" t="s">
        <v>1631</v>
      </c>
      <c r="K532" s="264" t="s">
        <v>1632</v>
      </c>
      <c r="L532" s="264">
        <v>650746089</v>
      </c>
      <c r="M532" s="266" t="s">
        <v>1633</v>
      </c>
      <c r="N532" s="32"/>
      <c r="O532" s="28"/>
      <c r="P532" s="29"/>
      <c r="Q532" s="28"/>
      <c r="R532" s="29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</row>
    <row r="533" spans="1:45" ht="12.75">
      <c r="A533" s="240">
        <v>45413</v>
      </c>
      <c r="B533" s="240">
        <v>45777</v>
      </c>
      <c r="C533" s="241" t="s">
        <v>13</v>
      </c>
      <c r="D533" s="371"/>
      <c r="E533" s="372" t="s">
        <v>1634</v>
      </c>
      <c r="F533" s="372"/>
      <c r="G533" s="241" t="s">
        <v>1635</v>
      </c>
      <c r="H533" s="241">
        <v>639350742</v>
      </c>
      <c r="I533" s="242" t="s">
        <v>1636</v>
      </c>
      <c r="J533" s="241" t="s">
        <v>1637</v>
      </c>
      <c r="K533" s="241" t="s">
        <v>1635</v>
      </c>
      <c r="L533" s="241">
        <v>639350742</v>
      </c>
      <c r="M533" s="51"/>
      <c r="N533" s="32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15"/>
      <c r="AC533" s="115"/>
      <c r="AD533" s="115"/>
      <c r="AE533" s="115"/>
      <c r="AF533" s="115"/>
      <c r="AG533" s="115"/>
      <c r="AH533" s="115"/>
      <c r="AI533" s="115"/>
      <c r="AJ533" s="115"/>
      <c r="AK533" s="115"/>
      <c r="AL533" s="115"/>
      <c r="AM533" s="115"/>
      <c r="AN533" s="115"/>
      <c r="AO533" s="115"/>
      <c r="AP533" s="115"/>
      <c r="AQ533" s="115"/>
      <c r="AR533" s="115"/>
      <c r="AS533" s="115"/>
    </row>
    <row r="534" spans="1:45" ht="63">
      <c r="A534" s="240">
        <v>45413</v>
      </c>
      <c r="B534" s="240">
        <v>45777</v>
      </c>
      <c r="C534" s="241" t="s">
        <v>13</v>
      </c>
      <c r="D534" s="371"/>
      <c r="E534" s="372" t="s">
        <v>1638</v>
      </c>
      <c r="F534" s="372"/>
      <c r="G534" s="241" t="s">
        <v>1639</v>
      </c>
      <c r="H534" s="241">
        <v>613424620</v>
      </c>
      <c r="I534" s="242" t="s">
        <v>1640</v>
      </c>
      <c r="J534" s="241"/>
      <c r="K534" s="241" t="s">
        <v>1641</v>
      </c>
      <c r="L534" s="241">
        <v>613424620</v>
      </c>
      <c r="M534" s="373" t="s">
        <v>1642</v>
      </c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  <c r="AD534" s="115"/>
      <c r="AE534" s="115"/>
      <c r="AF534" s="115"/>
      <c r="AG534" s="115"/>
      <c r="AH534" s="115"/>
      <c r="AI534" s="115"/>
      <c r="AJ534" s="115"/>
      <c r="AK534" s="115"/>
      <c r="AL534" s="115"/>
      <c r="AM534" s="115"/>
      <c r="AN534" s="115"/>
      <c r="AO534" s="115"/>
      <c r="AP534" s="115"/>
      <c r="AQ534" s="115"/>
      <c r="AR534" s="115"/>
      <c r="AS534" s="115"/>
    </row>
    <row r="535" spans="1:45" ht="12.75">
      <c r="A535" s="240">
        <v>45413</v>
      </c>
      <c r="B535" s="240">
        <v>45777</v>
      </c>
      <c r="C535" s="241" t="s">
        <v>13</v>
      </c>
      <c r="D535" s="374"/>
      <c r="E535" s="375" t="s">
        <v>1643</v>
      </c>
      <c r="F535" s="375"/>
      <c r="G535" s="241" t="s">
        <v>1644</v>
      </c>
      <c r="H535" s="242">
        <v>625471747</v>
      </c>
      <c r="I535" s="242" t="s">
        <v>1645</v>
      </c>
      <c r="J535" s="374"/>
      <c r="K535" s="241" t="s">
        <v>1644</v>
      </c>
      <c r="L535" s="242">
        <v>625471747</v>
      </c>
      <c r="M535" s="374"/>
      <c r="N535" s="38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</row>
    <row r="536" spans="1:45" ht="12.75">
      <c r="A536" s="240">
        <v>45413</v>
      </c>
      <c r="B536" s="240">
        <v>45777</v>
      </c>
      <c r="C536" s="241" t="s">
        <v>13</v>
      </c>
      <c r="D536" s="374"/>
      <c r="E536" s="241" t="s">
        <v>1506</v>
      </c>
      <c r="F536" s="241"/>
      <c r="G536" s="241" t="s">
        <v>1646</v>
      </c>
      <c r="H536" s="242">
        <v>639308760</v>
      </c>
      <c r="I536" s="242" t="s">
        <v>1647</v>
      </c>
      <c r="J536" s="241" t="s">
        <v>1648</v>
      </c>
      <c r="K536" s="241" t="s">
        <v>1646</v>
      </c>
      <c r="L536" s="242">
        <v>639308760</v>
      </c>
      <c r="M536" s="241" t="s">
        <v>1649</v>
      </c>
      <c r="N536" s="38"/>
      <c r="O536" s="41"/>
      <c r="P536" s="41"/>
      <c r="Q536" s="41"/>
      <c r="R536" s="41"/>
      <c r="S536" s="41"/>
      <c r="T536" s="41"/>
      <c r="U536" s="41"/>
      <c r="V536" s="41"/>
      <c r="W536" s="40"/>
      <c r="X536" s="376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</row>
    <row r="537" spans="1:45" ht="12.75">
      <c r="A537" s="240">
        <v>45689</v>
      </c>
      <c r="B537" s="240">
        <v>45777</v>
      </c>
      <c r="C537" s="241" t="s">
        <v>65</v>
      </c>
      <c r="D537" s="374"/>
      <c r="E537" s="241" t="s">
        <v>1650</v>
      </c>
      <c r="F537" s="241"/>
      <c r="G537" s="241" t="s">
        <v>1651</v>
      </c>
      <c r="H537" s="242">
        <v>649191129</v>
      </c>
      <c r="I537" s="242" t="s">
        <v>1652</v>
      </c>
      <c r="J537" s="241" t="s">
        <v>1653</v>
      </c>
      <c r="K537" s="241" t="s">
        <v>1653</v>
      </c>
      <c r="L537" s="242">
        <v>649191129</v>
      </c>
      <c r="M537" s="374"/>
      <c r="N537" s="38"/>
      <c r="O537" s="41"/>
      <c r="P537" s="41"/>
      <c r="Q537" s="41"/>
      <c r="R537" s="41"/>
      <c r="S537" s="41"/>
      <c r="T537" s="41"/>
      <c r="U537" s="41"/>
      <c r="V537" s="41"/>
      <c r="W537" s="40"/>
      <c r="X537" s="376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</row>
    <row r="538" spans="1:45" ht="12.75">
      <c r="A538" s="240">
        <v>45413</v>
      </c>
      <c r="B538" s="240">
        <v>45777</v>
      </c>
      <c r="C538" s="241" t="s">
        <v>13</v>
      </c>
      <c r="D538" s="371"/>
      <c r="E538" s="372" t="s">
        <v>1246</v>
      </c>
      <c r="F538" s="372"/>
      <c r="G538" s="241" t="s">
        <v>1654</v>
      </c>
      <c r="H538" s="241">
        <v>674841033</v>
      </c>
      <c r="I538" s="242" t="s">
        <v>1655</v>
      </c>
      <c r="J538" s="241" t="s">
        <v>1656</v>
      </c>
      <c r="K538" s="241" t="s">
        <v>1654</v>
      </c>
      <c r="L538" s="241">
        <v>674841033</v>
      </c>
      <c r="M538" s="56"/>
      <c r="N538" s="32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  <c r="AD538" s="115"/>
      <c r="AE538" s="115"/>
      <c r="AF538" s="115"/>
      <c r="AG538" s="115"/>
      <c r="AH538" s="115"/>
      <c r="AI538" s="115"/>
      <c r="AJ538" s="115"/>
      <c r="AK538" s="115"/>
      <c r="AL538" s="115"/>
      <c r="AM538" s="115"/>
      <c r="AN538" s="115"/>
      <c r="AO538" s="115"/>
      <c r="AP538" s="115"/>
      <c r="AQ538" s="115"/>
      <c r="AR538" s="115"/>
      <c r="AS538" s="115"/>
    </row>
    <row r="539" spans="1:45" ht="12.75">
      <c r="A539" s="240">
        <v>45413</v>
      </c>
      <c r="B539" s="240">
        <v>45777</v>
      </c>
      <c r="C539" s="241" t="s">
        <v>13</v>
      </c>
      <c r="D539" s="371"/>
      <c r="E539" s="372" t="s">
        <v>1657</v>
      </c>
      <c r="F539" s="372"/>
      <c r="G539" s="241" t="s">
        <v>1658</v>
      </c>
      <c r="H539" s="241">
        <v>650637780</v>
      </c>
      <c r="I539" s="242" t="s">
        <v>1659</v>
      </c>
      <c r="J539" s="241" t="s">
        <v>1658</v>
      </c>
      <c r="K539" s="241" t="s">
        <v>1658</v>
      </c>
      <c r="L539" s="241">
        <v>650637780</v>
      </c>
      <c r="M539" s="56"/>
      <c r="N539" s="32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  <c r="AD539" s="115"/>
      <c r="AE539" s="115"/>
      <c r="AF539" s="115"/>
      <c r="AG539" s="115"/>
      <c r="AH539" s="115"/>
      <c r="AI539" s="115"/>
      <c r="AJ539" s="115"/>
      <c r="AK539" s="115"/>
      <c r="AL539" s="115"/>
      <c r="AM539" s="115"/>
      <c r="AN539" s="115"/>
      <c r="AO539" s="115"/>
      <c r="AP539" s="115"/>
      <c r="AQ539" s="115"/>
      <c r="AR539" s="115"/>
      <c r="AS539" s="115"/>
    </row>
    <row r="540" spans="1:45" ht="12.75">
      <c r="A540" s="240">
        <v>45413</v>
      </c>
      <c r="B540" s="240">
        <v>45777</v>
      </c>
      <c r="C540" s="241" t="s">
        <v>13</v>
      </c>
      <c r="D540" s="371"/>
      <c r="E540" s="372" t="s">
        <v>1615</v>
      </c>
      <c r="F540" s="372"/>
      <c r="G540" s="241" t="s">
        <v>1660</v>
      </c>
      <c r="H540" s="241">
        <v>692728034</v>
      </c>
      <c r="I540" s="242" t="s">
        <v>1661</v>
      </c>
      <c r="J540" s="241" t="s">
        <v>1662</v>
      </c>
      <c r="K540" s="241" t="s">
        <v>1087</v>
      </c>
      <c r="L540" s="241">
        <v>692728034</v>
      </c>
      <c r="M540" s="56" t="s">
        <v>1663</v>
      </c>
      <c r="N540" s="32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  <c r="AD540" s="115"/>
      <c r="AE540" s="115"/>
      <c r="AF540" s="115"/>
      <c r="AG540" s="115"/>
      <c r="AH540" s="115"/>
      <c r="AI540" s="115"/>
      <c r="AJ540" s="115"/>
      <c r="AK540" s="115"/>
      <c r="AL540" s="115"/>
      <c r="AM540" s="115"/>
      <c r="AN540" s="115"/>
      <c r="AO540" s="115"/>
      <c r="AP540" s="115"/>
      <c r="AQ540" s="115"/>
      <c r="AR540" s="115"/>
      <c r="AS540" s="115"/>
    </row>
    <row r="541" spans="1:45" ht="12.75">
      <c r="A541" s="347">
        <v>45444</v>
      </c>
      <c r="B541" s="347">
        <v>45808</v>
      </c>
      <c r="C541" s="348" t="s">
        <v>13</v>
      </c>
      <c r="D541" s="349"/>
      <c r="E541" s="377" t="s">
        <v>1664</v>
      </c>
      <c r="F541" s="377"/>
      <c r="G541" s="348" t="s">
        <v>1665</v>
      </c>
      <c r="H541" s="348">
        <v>627714563</v>
      </c>
      <c r="I541" s="350" t="s">
        <v>1666</v>
      </c>
      <c r="J541" s="348" t="s">
        <v>1667</v>
      </c>
      <c r="K541" s="348" t="s">
        <v>1665</v>
      </c>
      <c r="L541" s="348">
        <v>627714496</v>
      </c>
      <c r="M541" s="351" t="s">
        <v>1668</v>
      </c>
      <c r="N541" s="32"/>
      <c r="O541" s="27"/>
      <c r="P541" s="27"/>
      <c r="Q541" s="27"/>
      <c r="R541" s="27"/>
      <c r="S541" s="27"/>
      <c r="T541" s="27"/>
      <c r="U541" s="28"/>
      <c r="V541" s="29"/>
      <c r="W541" s="28"/>
      <c r="X541" s="29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</row>
    <row r="542" spans="1:45" ht="12.75">
      <c r="A542" s="378"/>
      <c r="B542" s="378"/>
      <c r="C542" s="1"/>
      <c r="D542" s="378"/>
      <c r="E542" s="1"/>
      <c r="F542" s="1"/>
      <c r="G542" s="1"/>
      <c r="H542" s="1"/>
      <c r="I542" s="1"/>
      <c r="J542" s="1"/>
      <c r="K542" s="1"/>
      <c r="L542" s="1"/>
      <c r="M542" s="379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 spans="1:45" ht="12.75">
      <c r="A543" s="378"/>
      <c r="B543" s="378"/>
      <c r="C543" s="1"/>
      <c r="D543" s="378"/>
      <c r="E543" s="1"/>
      <c r="F543" s="1"/>
      <c r="G543" s="1"/>
      <c r="H543" s="1"/>
      <c r="I543" s="1"/>
      <c r="J543" s="1"/>
      <c r="K543" s="1"/>
      <c r="L543" s="1"/>
      <c r="M543" s="379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 spans="1:45" ht="12.75">
      <c r="A544" s="378"/>
      <c r="B544" s="378"/>
      <c r="C544" s="1"/>
      <c r="D544" s="378"/>
      <c r="E544" s="1"/>
      <c r="F544" s="1"/>
      <c r="G544" s="1"/>
      <c r="H544" s="1"/>
      <c r="I544" s="1"/>
      <c r="J544" s="1"/>
      <c r="K544" s="1"/>
      <c r="L544" s="1"/>
      <c r="M544" s="379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 spans="1:45" ht="12.75">
      <c r="A545" s="378"/>
      <c r="B545" s="378"/>
      <c r="C545" s="1"/>
      <c r="D545" s="378"/>
      <c r="E545" s="1"/>
      <c r="F545" s="1"/>
      <c r="G545" s="1"/>
      <c r="H545" s="1"/>
      <c r="I545" s="1"/>
      <c r="J545" s="1"/>
      <c r="K545" s="1"/>
      <c r="L545" s="1"/>
      <c r="M545" s="379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 spans="1:45" ht="12.75">
      <c r="A546" s="378"/>
      <c r="B546" s="378"/>
      <c r="C546" s="1"/>
      <c r="D546" s="378"/>
      <c r="E546" s="1"/>
      <c r="F546" s="1"/>
      <c r="G546" s="1"/>
      <c r="H546" s="1"/>
      <c r="I546" s="1"/>
      <c r="J546" s="1"/>
      <c r="K546" s="1"/>
      <c r="L546" s="1"/>
      <c r="M546" s="379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 spans="1:45" ht="12.75">
      <c r="A547" s="378"/>
      <c r="B547" s="378"/>
      <c r="C547" s="1"/>
      <c r="D547" s="378"/>
      <c r="E547" s="1"/>
      <c r="F547" s="1"/>
      <c r="G547" s="1"/>
      <c r="H547" s="1"/>
      <c r="I547" s="1"/>
      <c r="J547" s="1"/>
      <c r="K547" s="1"/>
      <c r="L547" s="1"/>
      <c r="M547" s="379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 spans="1:45" ht="12.75">
      <c r="A548" s="378"/>
      <c r="B548" s="378"/>
      <c r="C548" s="1"/>
      <c r="D548" s="378"/>
      <c r="E548" s="1"/>
      <c r="F548" s="1"/>
      <c r="G548" s="1"/>
      <c r="H548" s="1"/>
      <c r="I548" s="1"/>
      <c r="J548" s="1"/>
      <c r="K548" s="1"/>
      <c r="L548" s="1"/>
      <c r="M548" s="379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 spans="1:45" ht="12.75">
      <c r="A549" s="378"/>
      <c r="B549" s="378"/>
      <c r="C549" s="1"/>
      <c r="D549" s="378"/>
      <c r="E549" s="1"/>
      <c r="F549" s="1"/>
      <c r="G549" s="1"/>
      <c r="H549" s="1"/>
      <c r="I549" s="1"/>
      <c r="J549" s="1"/>
      <c r="K549" s="1"/>
      <c r="L549" s="1"/>
      <c r="M549" s="379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 spans="1:45" ht="12.75">
      <c r="A550" s="378"/>
      <c r="B550" s="378"/>
      <c r="C550" s="1"/>
      <c r="D550" s="378"/>
      <c r="E550" s="1"/>
      <c r="F550" s="1"/>
      <c r="G550" s="1"/>
      <c r="H550" s="1"/>
      <c r="I550" s="1"/>
      <c r="J550" s="1"/>
      <c r="K550" s="1"/>
      <c r="L550" s="1"/>
      <c r="M550" s="379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 spans="1:45" ht="12.75">
      <c r="A551" s="378"/>
      <c r="B551" s="378"/>
      <c r="C551" s="1"/>
      <c r="D551" s="378"/>
      <c r="E551" s="1"/>
      <c r="F551" s="1"/>
      <c r="G551" s="1"/>
      <c r="H551" s="1"/>
      <c r="I551" s="1"/>
      <c r="J551" s="1"/>
      <c r="K551" s="1"/>
      <c r="L551" s="1"/>
      <c r="M551" s="379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 spans="1:45" ht="12.75">
      <c r="A552" s="378"/>
      <c r="B552" s="378"/>
      <c r="C552" s="1"/>
      <c r="D552" s="378"/>
      <c r="E552" s="1"/>
      <c r="F552" s="1"/>
      <c r="G552" s="1"/>
      <c r="H552" s="1"/>
      <c r="I552" s="1"/>
      <c r="J552" s="1"/>
      <c r="K552" s="1"/>
      <c r="L552" s="1"/>
      <c r="M552" s="379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 spans="1:45" ht="12.75">
      <c r="A553" s="378"/>
      <c r="B553" s="378"/>
      <c r="C553" s="1"/>
      <c r="D553" s="378"/>
      <c r="E553" s="1"/>
      <c r="F553" s="1"/>
      <c r="G553" s="1"/>
      <c r="H553" s="1"/>
      <c r="I553" s="1"/>
      <c r="J553" s="1"/>
      <c r="K553" s="1"/>
      <c r="L553" s="1"/>
      <c r="M553" s="379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</row>
    <row r="554" spans="1:45" ht="12.75">
      <c r="A554" s="378"/>
      <c r="B554" s="378"/>
      <c r="C554" s="1"/>
      <c r="D554" s="378"/>
      <c r="E554" s="1"/>
      <c r="F554" s="1"/>
      <c r="G554" s="1"/>
      <c r="H554" s="1"/>
      <c r="I554" s="1"/>
      <c r="J554" s="1"/>
      <c r="K554" s="1"/>
      <c r="L554" s="1"/>
      <c r="M554" s="379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 spans="1:45" ht="12.75">
      <c r="A555" s="378"/>
      <c r="B555" s="378"/>
      <c r="C555" s="1"/>
      <c r="D555" s="378"/>
      <c r="E555" s="1"/>
      <c r="F555" s="1"/>
      <c r="G555" s="1"/>
      <c r="H555" s="1"/>
      <c r="I555" s="1"/>
      <c r="J555" s="1"/>
      <c r="K555" s="1"/>
      <c r="L555" s="1"/>
      <c r="M555" s="379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 spans="1:45" ht="12.75">
      <c r="A556" s="378"/>
      <c r="B556" s="378"/>
      <c r="C556" s="1"/>
      <c r="D556" s="378"/>
      <c r="E556" s="1"/>
      <c r="F556" s="1"/>
      <c r="G556" s="1"/>
      <c r="H556" s="1"/>
      <c r="I556" s="1"/>
      <c r="J556" s="1"/>
      <c r="K556" s="1"/>
      <c r="L556" s="1"/>
      <c r="M556" s="379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</row>
    <row r="557" spans="1:45" ht="12.75">
      <c r="A557" s="378"/>
      <c r="B557" s="378"/>
      <c r="C557" s="1"/>
      <c r="D557" s="378"/>
      <c r="E557" s="1"/>
      <c r="F557" s="1"/>
      <c r="G557" s="1"/>
      <c r="H557" s="1"/>
      <c r="I557" s="1"/>
      <c r="J557" s="1"/>
      <c r="K557" s="1"/>
      <c r="L557" s="1"/>
      <c r="M557" s="379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 spans="1:45" ht="12.75">
      <c r="A558" s="378"/>
      <c r="B558" s="378"/>
      <c r="C558" s="1"/>
      <c r="D558" s="378"/>
      <c r="E558" s="1"/>
      <c r="F558" s="1"/>
      <c r="G558" s="1"/>
      <c r="H558" s="1"/>
      <c r="I558" s="1"/>
      <c r="J558" s="1"/>
      <c r="K558" s="1"/>
      <c r="L558" s="1"/>
      <c r="M558" s="379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 spans="1:45" ht="12.75">
      <c r="A559" s="378"/>
      <c r="B559" s="378"/>
      <c r="C559" s="1"/>
      <c r="D559" s="378"/>
      <c r="E559" s="1"/>
      <c r="F559" s="1"/>
      <c r="G559" s="1"/>
      <c r="H559" s="1"/>
      <c r="I559" s="1"/>
      <c r="J559" s="1"/>
      <c r="K559" s="1"/>
      <c r="L559" s="1"/>
      <c r="M559" s="379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 spans="1:45" ht="12.75">
      <c r="A560" s="378"/>
      <c r="B560" s="378"/>
      <c r="C560" s="1"/>
      <c r="D560" s="378"/>
      <c r="E560" s="1"/>
      <c r="F560" s="1"/>
      <c r="G560" s="1"/>
      <c r="H560" s="1"/>
      <c r="I560" s="1"/>
      <c r="J560" s="1"/>
      <c r="K560" s="1"/>
      <c r="L560" s="1"/>
      <c r="M560" s="379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</row>
    <row r="561" spans="1:45" ht="12.75">
      <c r="A561" s="378"/>
      <c r="B561" s="378"/>
      <c r="C561" s="1"/>
      <c r="D561" s="378"/>
      <c r="E561" s="1"/>
      <c r="F561" s="1"/>
      <c r="G561" s="1"/>
      <c r="H561" s="1"/>
      <c r="I561" s="1"/>
      <c r="J561" s="1"/>
      <c r="K561" s="1"/>
      <c r="L561" s="1"/>
      <c r="M561" s="379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 spans="1:45" ht="12.75">
      <c r="A562" s="378"/>
      <c r="B562" s="378"/>
      <c r="C562" s="1"/>
      <c r="D562" s="378"/>
      <c r="E562" s="1"/>
      <c r="F562" s="1"/>
      <c r="G562" s="1"/>
      <c r="H562" s="1"/>
      <c r="I562" s="1"/>
      <c r="J562" s="1"/>
      <c r="K562" s="1"/>
      <c r="L562" s="1"/>
      <c r="M562" s="379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 spans="1:45" ht="12.75">
      <c r="A563" s="378"/>
      <c r="B563" s="378"/>
      <c r="C563" s="1"/>
      <c r="D563" s="378"/>
      <c r="E563" s="1"/>
      <c r="F563" s="1"/>
      <c r="G563" s="1"/>
      <c r="H563" s="1"/>
      <c r="I563" s="1"/>
      <c r="J563" s="1"/>
      <c r="K563" s="1"/>
      <c r="L563" s="1"/>
      <c r="M563" s="379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</row>
    <row r="564" spans="1:45" ht="12.75">
      <c r="A564" s="378"/>
      <c r="B564" s="378"/>
      <c r="C564" s="1"/>
      <c r="D564" s="378"/>
      <c r="E564" s="1"/>
      <c r="F564" s="1"/>
      <c r="G564" s="1"/>
      <c r="H564" s="1"/>
      <c r="I564" s="1"/>
      <c r="J564" s="1"/>
      <c r="K564" s="1"/>
      <c r="L564" s="1"/>
      <c r="M564" s="379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</row>
    <row r="565" spans="1:45" ht="12.75">
      <c r="A565" s="378"/>
      <c r="B565" s="378"/>
      <c r="C565" s="1"/>
      <c r="D565" s="378"/>
      <c r="E565" s="1"/>
      <c r="F565" s="1"/>
      <c r="G565" s="1"/>
      <c r="H565" s="1"/>
      <c r="I565" s="1"/>
      <c r="J565" s="1"/>
      <c r="K565" s="1"/>
      <c r="L565" s="1"/>
      <c r="M565" s="379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 spans="1:45" ht="12.75">
      <c r="A566" s="378"/>
      <c r="B566" s="378"/>
      <c r="C566" s="1"/>
      <c r="D566" s="378"/>
      <c r="E566" s="1"/>
      <c r="F566" s="1"/>
      <c r="G566" s="1"/>
      <c r="H566" s="1"/>
      <c r="I566" s="1"/>
      <c r="J566" s="1"/>
      <c r="K566" s="1"/>
      <c r="L566" s="1"/>
      <c r="M566" s="379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 spans="1:45" ht="12.75">
      <c r="A567" s="378"/>
      <c r="B567" s="378"/>
      <c r="C567" s="1"/>
      <c r="D567" s="378"/>
      <c r="E567" s="1"/>
      <c r="F567" s="1"/>
      <c r="G567" s="1"/>
      <c r="H567" s="1"/>
      <c r="I567" s="1"/>
      <c r="J567" s="1"/>
      <c r="K567" s="1"/>
      <c r="L567" s="1"/>
      <c r="M567" s="379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 spans="1:45" ht="12.75">
      <c r="A568" s="378"/>
      <c r="B568" s="378"/>
      <c r="C568" s="1"/>
      <c r="D568" s="378"/>
      <c r="E568" s="1"/>
      <c r="F568" s="1"/>
      <c r="G568" s="1"/>
      <c r="H568" s="1"/>
      <c r="I568" s="1"/>
      <c r="J568" s="1"/>
      <c r="K568" s="1"/>
      <c r="L568" s="1"/>
      <c r="M568" s="379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</row>
    <row r="569" spans="1:45" ht="12.75">
      <c r="A569" s="378"/>
      <c r="B569" s="378"/>
      <c r="C569" s="1"/>
      <c r="D569" s="378"/>
      <c r="E569" s="1"/>
      <c r="F569" s="1"/>
      <c r="G569" s="1"/>
      <c r="H569" s="1"/>
      <c r="I569" s="1"/>
      <c r="J569" s="1"/>
      <c r="K569" s="1"/>
      <c r="L569" s="1"/>
      <c r="M569" s="379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 spans="1:45" ht="12.75">
      <c r="A570" s="378"/>
      <c r="B570" s="378"/>
      <c r="C570" s="1"/>
      <c r="D570" s="378"/>
      <c r="E570" s="1"/>
      <c r="F570" s="1"/>
      <c r="G570" s="1"/>
      <c r="H570" s="1"/>
      <c r="I570" s="1"/>
      <c r="J570" s="1"/>
      <c r="K570" s="1"/>
      <c r="L570" s="1"/>
      <c r="M570" s="379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 spans="1:45" ht="12.75">
      <c r="A571" s="378"/>
      <c r="B571" s="378"/>
      <c r="C571" s="1"/>
      <c r="D571" s="378"/>
      <c r="E571" s="1"/>
      <c r="F571" s="1"/>
      <c r="G571" s="1"/>
      <c r="H571" s="1"/>
      <c r="I571" s="1"/>
      <c r="J571" s="1"/>
      <c r="K571" s="1"/>
      <c r="L571" s="1"/>
      <c r="M571" s="379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 spans="1:45" ht="12.75">
      <c r="A572" s="378"/>
      <c r="B572" s="378"/>
      <c r="C572" s="1"/>
      <c r="D572" s="378"/>
      <c r="E572" s="1"/>
      <c r="F572" s="1"/>
      <c r="G572" s="1"/>
      <c r="H572" s="1"/>
      <c r="I572" s="1"/>
      <c r="J572" s="1"/>
      <c r="K572" s="1"/>
      <c r="L572" s="1"/>
      <c r="M572" s="379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</row>
    <row r="573" spans="1:45" ht="12.75">
      <c r="A573" s="378"/>
      <c r="B573" s="378"/>
      <c r="C573" s="1"/>
      <c r="D573" s="378"/>
      <c r="E573" s="1"/>
      <c r="F573" s="1"/>
      <c r="G573" s="1"/>
      <c r="H573" s="1"/>
      <c r="I573" s="1"/>
      <c r="J573" s="1"/>
      <c r="K573" s="1"/>
      <c r="L573" s="1"/>
      <c r="M573" s="379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 spans="1:45" ht="12.75">
      <c r="A574" s="378"/>
      <c r="B574" s="378"/>
      <c r="C574" s="1"/>
      <c r="D574" s="378"/>
      <c r="E574" s="1"/>
      <c r="F574" s="1"/>
      <c r="G574" s="1"/>
      <c r="H574" s="1"/>
      <c r="I574" s="1"/>
      <c r="J574" s="1"/>
      <c r="K574" s="1"/>
      <c r="L574" s="1"/>
      <c r="M574" s="379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</row>
    <row r="575" spans="1:45" ht="12.75">
      <c r="A575" s="378"/>
      <c r="B575" s="378"/>
      <c r="C575" s="1"/>
      <c r="D575" s="378"/>
      <c r="E575" s="1"/>
      <c r="F575" s="1"/>
      <c r="G575" s="1"/>
      <c r="H575" s="1"/>
      <c r="I575" s="1"/>
      <c r="J575" s="1"/>
      <c r="K575" s="1"/>
      <c r="L575" s="1"/>
      <c r="M575" s="379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 spans="1:45" ht="12.75">
      <c r="A576" s="378"/>
      <c r="B576" s="378"/>
      <c r="C576" s="1"/>
      <c r="D576" s="378"/>
      <c r="E576" s="1"/>
      <c r="F576" s="1"/>
      <c r="G576" s="1"/>
      <c r="H576" s="1"/>
      <c r="I576" s="1"/>
      <c r="J576" s="1"/>
      <c r="K576" s="1"/>
      <c r="L576" s="1"/>
      <c r="M576" s="379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 spans="1:45" ht="12.75">
      <c r="A577" s="378"/>
      <c r="B577" s="378"/>
      <c r="C577" s="1"/>
      <c r="D577" s="378"/>
      <c r="E577" s="1"/>
      <c r="F577" s="1"/>
      <c r="G577" s="1"/>
      <c r="H577" s="1"/>
      <c r="I577" s="1"/>
      <c r="J577" s="1"/>
      <c r="K577" s="1"/>
      <c r="L577" s="1"/>
      <c r="M577" s="379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 spans="1:45" ht="12.75">
      <c r="A578" s="378"/>
      <c r="B578" s="378"/>
      <c r="C578" s="1"/>
      <c r="D578" s="378"/>
      <c r="E578" s="1"/>
      <c r="F578" s="1"/>
      <c r="G578" s="1"/>
      <c r="H578" s="1"/>
      <c r="I578" s="1"/>
      <c r="J578" s="1"/>
      <c r="K578" s="1"/>
      <c r="L578" s="1"/>
      <c r="M578" s="379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 spans="1:45" ht="12.75">
      <c r="A579" s="378"/>
      <c r="B579" s="378"/>
      <c r="C579" s="1"/>
      <c r="D579" s="378"/>
      <c r="E579" s="1"/>
      <c r="F579" s="1"/>
      <c r="G579" s="1"/>
      <c r="H579" s="1"/>
      <c r="I579" s="1"/>
      <c r="J579" s="1"/>
      <c r="K579" s="1"/>
      <c r="L579" s="1"/>
      <c r="M579" s="379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 spans="1:45" ht="12.75">
      <c r="A580" s="378"/>
      <c r="B580" s="378"/>
      <c r="C580" s="1"/>
      <c r="D580" s="378"/>
      <c r="E580" s="1"/>
      <c r="F580" s="1"/>
      <c r="G580" s="1"/>
      <c r="H580" s="1"/>
      <c r="I580" s="1"/>
      <c r="J580" s="1"/>
      <c r="K580" s="1"/>
      <c r="L580" s="1"/>
      <c r="M580" s="379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 spans="1:45" ht="12.75">
      <c r="A581" s="378"/>
      <c r="B581" s="378"/>
      <c r="C581" s="1"/>
      <c r="D581" s="378"/>
      <c r="E581" s="1"/>
      <c r="F581" s="1"/>
      <c r="G581" s="1"/>
      <c r="H581" s="1"/>
      <c r="I581" s="1"/>
      <c r="J581" s="1"/>
      <c r="K581" s="1"/>
      <c r="L581" s="1"/>
      <c r="M581" s="379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 spans="1:45" ht="12.75">
      <c r="A582" s="378"/>
      <c r="B582" s="378"/>
      <c r="C582" s="1"/>
      <c r="D582" s="378"/>
      <c r="E582" s="1"/>
      <c r="F582" s="1"/>
      <c r="G582" s="1"/>
      <c r="H582" s="1"/>
      <c r="I582" s="1"/>
      <c r="J582" s="1"/>
      <c r="K582" s="1"/>
      <c r="L582" s="1"/>
      <c r="M582" s="379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spans="1:45" ht="12.75">
      <c r="A583" s="378"/>
      <c r="B583" s="378"/>
      <c r="C583" s="1"/>
      <c r="D583" s="378"/>
      <c r="E583" s="1"/>
      <c r="F583" s="1"/>
      <c r="G583" s="1"/>
      <c r="H583" s="1"/>
      <c r="I583" s="1"/>
      <c r="J583" s="1"/>
      <c r="K583" s="1"/>
      <c r="L583" s="1"/>
      <c r="M583" s="379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spans="1:45" ht="12.75">
      <c r="A584" s="378"/>
      <c r="B584" s="378"/>
      <c r="C584" s="1"/>
      <c r="D584" s="378"/>
      <c r="E584" s="1"/>
      <c r="F584" s="1"/>
      <c r="G584" s="1"/>
      <c r="H584" s="1"/>
      <c r="I584" s="1"/>
      <c r="J584" s="1"/>
      <c r="K584" s="1"/>
      <c r="L584" s="1"/>
      <c r="M584" s="379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</row>
    <row r="585" spans="1:45" ht="12.75">
      <c r="A585" s="378"/>
      <c r="B585" s="378"/>
      <c r="C585" s="1"/>
      <c r="D585" s="378"/>
      <c r="E585" s="1"/>
      <c r="F585" s="1"/>
      <c r="G585" s="1"/>
      <c r="H585" s="1"/>
      <c r="I585" s="1"/>
      <c r="J585" s="1"/>
      <c r="K585" s="1"/>
      <c r="L585" s="1"/>
      <c r="M585" s="379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</row>
    <row r="586" spans="1:45" ht="12.75">
      <c r="A586" s="378"/>
      <c r="B586" s="378"/>
      <c r="C586" s="1"/>
      <c r="D586" s="378"/>
      <c r="E586" s="1"/>
      <c r="F586" s="1"/>
      <c r="G586" s="1"/>
      <c r="H586" s="1"/>
      <c r="I586" s="1"/>
      <c r="J586" s="1"/>
      <c r="K586" s="1"/>
      <c r="L586" s="1"/>
      <c r="M586" s="379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 spans="1:45" ht="12.75">
      <c r="A587" s="378"/>
      <c r="B587" s="378"/>
      <c r="C587" s="1"/>
      <c r="D587" s="378"/>
      <c r="E587" s="1"/>
      <c r="F587" s="1"/>
      <c r="G587" s="1"/>
      <c r="H587" s="1"/>
      <c r="I587" s="1"/>
      <c r="J587" s="1"/>
      <c r="K587" s="1"/>
      <c r="L587" s="1"/>
      <c r="M587" s="379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 spans="1:45" ht="12.75">
      <c r="A588" s="378"/>
      <c r="B588" s="378"/>
      <c r="C588" s="1"/>
      <c r="D588" s="378"/>
      <c r="E588" s="1"/>
      <c r="F588" s="1"/>
      <c r="G588" s="1"/>
      <c r="H588" s="1"/>
      <c r="I588" s="1"/>
      <c r="J588" s="1"/>
      <c r="K588" s="1"/>
      <c r="L588" s="1"/>
      <c r="M588" s="379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 spans="1:45" ht="12.75">
      <c r="A589" s="378"/>
      <c r="B589" s="378"/>
      <c r="C589" s="1"/>
      <c r="D589" s="378"/>
      <c r="E589" s="1"/>
      <c r="F589" s="1"/>
      <c r="G589" s="1"/>
      <c r="H589" s="1"/>
      <c r="I589" s="1"/>
      <c r="J589" s="1"/>
      <c r="K589" s="1"/>
      <c r="L589" s="1"/>
      <c r="M589" s="379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 spans="1:45" ht="12.75">
      <c r="A590" s="378"/>
      <c r="B590" s="378"/>
      <c r="C590" s="1"/>
      <c r="D590" s="378"/>
      <c r="E590" s="1"/>
      <c r="F590" s="1"/>
      <c r="G590" s="1"/>
      <c r="H590" s="1"/>
      <c r="I590" s="1"/>
      <c r="J590" s="1"/>
      <c r="K590" s="1"/>
      <c r="L590" s="1"/>
      <c r="M590" s="379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 spans="1:45" ht="12.75">
      <c r="A591" s="378"/>
      <c r="B591" s="378"/>
      <c r="C591" s="1"/>
      <c r="D591" s="378"/>
      <c r="E591" s="1"/>
      <c r="F591" s="1"/>
      <c r="G591" s="1"/>
      <c r="H591" s="1"/>
      <c r="I591" s="1"/>
      <c r="J591" s="1"/>
      <c r="K591" s="1"/>
      <c r="L591" s="1"/>
      <c r="M591" s="379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 spans="1:45" ht="12.75">
      <c r="A592" s="378"/>
      <c r="B592" s="378"/>
      <c r="C592" s="1"/>
      <c r="D592" s="378"/>
      <c r="E592" s="1"/>
      <c r="F592" s="1"/>
      <c r="G592" s="1"/>
      <c r="H592" s="1"/>
      <c r="I592" s="1"/>
      <c r="J592" s="1"/>
      <c r="K592" s="1"/>
      <c r="L592" s="1"/>
      <c r="M592" s="379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 spans="1:45" ht="12.75">
      <c r="A593" s="378"/>
      <c r="B593" s="378"/>
      <c r="C593" s="1"/>
      <c r="D593" s="378"/>
      <c r="E593" s="1"/>
      <c r="F593" s="1"/>
      <c r="G593" s="1"/>
      <c r="H593" s="1"/>
      <c r="I593" s="1"/>
      <c r="J593" s="1"/>
      <c r="K593" s="1"/>
      <c r="L593" s="1"/>
      <c r="M593" s="379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 spans="1:45" ht="12.75">
      <c r="A594" s="378"/>
      <c r="B594" s="378"/>
      <c r="C594" s="1"/>
      <c r="D594" s="378"/>
      <c r="E594" s="1"/>
      <c r="F594" s="1"/>
      <c r="G594" s="1"/>
      <c r="H594" s="1"/>
      <c r="I594" s="1"/>
      <c r="J594" s="1"/>
      <c r="K594" s="1"/>
      <c r="L594" s="1"/>
      <c r="M594" s="379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 spans="1:45" ht="12.75">
      <c r="A595" s="378"/>
      <c r="B595" s="378"/>
      <c r="C595" s="1"/>
      <c r="D595" s="378"/>
      <c r="E595" s="1"/>
      <c r="F595" s="1"/>
      <c r="G595" s="1"/>
      <c r="H595" s="1"/>
      <c r="I595" s="1"/>
      <c r="J595" s="1"/>
      <c r="K595" s="1"/>
      <c r="L595" s="1"/>
      <c r="M595" s="379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</row>
    <row r="596" spans="1:45" ht="12.75">
      <c r="A596" s="378"/>
      <c r="B596" s="378"/>
      <c r="C596" s="1"/>
      <c r="D596" s="378"/>
      <c r="E596" s="1"/>
      <c r="F596" s="1"/>
      <c r="G596" s="1"/>
      <c r="H596" s="1"/>
      <c r="I596" s="1"/>
      <c r="J596" s="1"/>
      <c r="K596" s="1"/>
      <c r="L596" s="1"/>
      <c r="M596" s="379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</row>
    <row r="597" spans="1:45" ht="12.75">
      <c r="A597" s="378"/>
      <c r="B597" s="378"/>
      <c r="C597" s="1"/>
      <c r="D597" s="378"/>
      <c r="E597" s="1"/>
      <c r="F597" s="1"/>
      <c r="G597" s="1"/>
      <c r="H597" s="1"/>
      <c r="I597" s="1"/>
      <c r="J597" s="1"/>
      <c r="K597" s="1"/>
      <c r="L597" s="1"/>
      <c r="M597" s="379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</row>
    <row r="598" spans="1:45" ht="12.75">
      <c r="A598" s="378"/>
      <c r="B598" s="378"/>
      <c r="C598" s="1"/>
      <c r="D598" s="378"/>
      <c r="E598" s="1"/>
      <c r="F598" s="1"/>
      <c r="G598" s="1"/>
      <c r="H598" s="1"/>
      <c r="I598" s="1"/>
      <c r="J598" s="1"/>
      <c r="K598" s="1"/>
      <c r="L598" s="1"/>
      <c r="M598" s="379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</row>
    <row r="599" spans="1:45" ht="12.75">
      <c r="A599" s="378"/>
      <c r="B599" s="378"/>
      <c r="C599" s="1"/>
      <c r="D599" s="378"/>
      <c r="E599" s="1"/>
      <c r="F599" s="1"/>
      <c r="G599" s="1"/>
      <c r="H599" s="1"/>
      <c r="I599" s="1"/>
      <c r="J599" s="1"/>
      <c r="K599" s="1"/>
      <c r="L599" s="1"/>
      <c r="M599" s="379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</row>
    <row r="600" spans="1:45" ht="12.75">
      <c r="A600" s="378"/>
      <c r="B600" s="378"/>
      <c r="C600" s="1"/>
      <c r="D600" s="378"/>
      <c r="E600" s="1"/>
      <c r="F600" s="1"/>
      <c r="G600" s="1"/>
      <c r="H600" s="1"/>
      <c r="I600" s="1"/>
      <c r="J600" s="1"/>
      <c r="K600" s="1"/>
      <c r="L600" s="1"/>
      <c r="M600" s="379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</row>
    <row r="601" spans="1:45" ht="12.75">
      <c r="A601" s="378"/>
      <c r="B601" s="378"/>
      <c r="C601" s="1"/>
      <c r="D601" s="378"/>
      <c r="E601" s="1"/>
      <c r="F601" s="1"/>
      <c r="G601" s="1"/>
      <c r="H601" s="1"/>
      <c r="I601" s="1"/>
      <c r="J601" s="1"/>
      <c r="K601" s="1"/>
      <c r="L601" s="1"/>
      <c r="M601" s="379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</row>
    <row r="602" spans="1:45" ht="12.75">
      <c r="A602" s="378"/>
      <c r="B602" s="378"/>
      <c r="C602" s="1"/>
      <c r="D602" s="378"/>
      <c r="E602" s="1"/>
      <c r="F602" s="1"/>
      <c r="G602" s="1"/>
      <c r="H602" s="1"/>
      <c r="I602" s="1"/>
      <c r="J602" s="1"/>
      <c r="K602" s="1"/>
      <c r="L602" s="1"/>
      <c r="M602" s="379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</row>
    <row r="603" spans="1:45" ht="12.75">
      <c r="A603" s="378"/>
      <c r="B603" s="378"/>
      <c r="C603" s="1"/>
      <c r="D603" s="378"/>
      <c r="E603" s="1"/>
      <c r="F603" s="1"/>
      <c r="G603" s="1"/>
      <c r="H603" s="1"/>
      <c r="I603" s="1"/>
      <c r="J603" s="1"/>
      <c r="K603" s="1"/>
      <c r="L603" s="1"/>
      <c r="M603" s="379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</row>
    <row r="604" spans="1:45" ht="12.75">
      <c r="A604" s="378"/>
      <c r="B604" s="378"/>
      <c r="C604" s="1"/>
      <c r="D604" s="378"/>
      <c r="E604" s="1"/>
      <c r="F604" s="1"/>
      <c r="G604" s="1"/>
      <c r="H604" s="1"/>
      <c r="I604" s="1"/>
      <c r="J604" s="1"/>
      <c r="K604" s="1"/>
      <c r="L604" s="1"/>
      <c r="M604" s="379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</row>
    <row r="605" spans="1:45" ht="12.75">
      <c r="A605" s="378"/>
      <c r="B605" s="378"/>
      <c r="C605" s="1"/>
      <c r="D605" s="378"/>
      <c r="E605" s="1"/>
      <c r="F605" s="1"/>
      <c r="G605" s="1"/>
      <c r="H605" s="1"/>
      <c r="I605" s="1"/>
      <c r="J605" s="1"/>
      <c r="K605" s="1"/>
      <c r="L605" s="1"/>
      <c r="M605" s="379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</row>
    <row r="606" spans="1:45" ht="12.75">
      <c r="A606" s="378"/>
      <c r="B606" s="378"/>
      <c r="C606" s="1"/>
      <c r="D606" s="378"/>
      <c r="E606" s="1"/>
      <c r="F606" s="1"/>
      <c r="G606" s="1"/>
      <c r="H606" s="1"/>
      <c r="I606" s="1"/>
      <c r="J606" s="1"/>
      <c r="K606" s="1"/>
      <c r="L606" s="1"/>
      <c r="M606" s="379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</row>
    <row r="607" spans="1:45" ht="12.75">
      <c r="A607" s="378"/>
      <c r="B607" s="378"/>
      <c r="C607" s="1"/>
      <c r="D607" s="378"/>
      <c r="E607" s="1"/>
      <c r="F607" s="1"/>
      <c r="G607" s="1"/>
      <c r="H607" s="1"/>
      <c r="I607" s="1"/>
      <c r="J607" s="1"/>
      <c r="K607" s="1"/>
      <c r="L607" s="1"/>
      <c r="M607" s="379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</row>
    <row r="608" spans="1:45" ht="12.75">
      <c r="A608" s="378"/>
      <c r="B608" s="378"/>
      <c r="C608" s="1"/>
      <c r="D608" s="378"/>
      <c r="E608" s="1"/>
      <c r="F608" s="1"/>
      <c r="G608" s="1"/>
      <c r="H608" s="1"/>
      <c r="I608" s="1"/>
      <c r="J608" s="1"/>
      <c r="K608" s="1"/>
      <c r="L608" s="1"/>
      <c r="M608" s="379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</row>
    <row r="609" spans="1:45" ht="12.75">
      <c r="A609" s="378"/>
      <c r="B609" s="378"/>
      <c r="C609" s="1"/>
      <c r="D609" s="378"/>
      <c r="E609" s="1"/>
      <c r="F609" s="1"/>
      <c r="G609" s="1"/>
      <c r="H609" s="1"/>
      <c r="I609" s="1"/>
      <c r="J609" s="1"/>
      <c r="K609" s="1"/>
      <c r="L609" s="1"/>
      <c r="M609" s="379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</row>
    <row r="610" spans="1:45" ht="12.75">
      <c r="A610" s="378"/>
      <c r="B610" s="378"/>
      <c r="C610" s="1"/>
      <c r="D610" s="378"/>
      <c r="E610" s="1"/>
      <c r="F610" s="1"/>
      <c r="G610" s="1"/>
      <c r="H610" s="1"/>
      <c r="I610" s="1"/>
      <c r="J610" s="1"/>
      <c r="K610" s="1"/>
      <c r="L610" s="1"/>
      <c r="M610" s="379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</row>
    <row r="611" spans="1:45" ht="12.75">
      <c r="A611" s="378"/>
      <c r="B611" s="378"/>
      <c r="C611" s="1"/>
      <c r="D611" s="378"/>
      <c r="E611" s="1"/>
      <c r="F611" s="1"/>
      <c r="G611" s="1"/>
      <c r="H611" s="1"/>
      <c r="I611" s="1"/>
      <c r="J611" s="1"/>
      <c r="K611" s="1"/>
      <c r="L611" s="1"/>
      <c r="M611" s="379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</row>
    <row r="612" spans="1:45" ht="12.75">
      <c r="A612" s="378"/>
      <c r="B612" s="378"/>
      <c r="C612" s="1"/>
      <c r="D612" s="378"/>
      <c r="E612" s="1"/>
      <c r="F612" s="1"/>
      <c r="G612" s="1"/>
      <c r="H612" s="1"/>
      <c r="I612" s="1"/>
      <c r="J612" s="1"/>
      <c r="K612" s="1"/>
      <c r="L612" s="1"/>
      <c r="M612" s="379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</row>
    <row r="613" spans="1:45" ht="12.75">
      <c r="A613" s="378"/>
      <c r="B613" s="378"/>
      <c r="C613" s="1"/>
      <c r="D613" s="378"/>
      <c r="E613" s="1"/>
      <c r="F613" s="1"/>
      <c r="G613" s="1"/>
      <c r="H613" s="1"/>
      <c r="I613" s="1"/>
      <c r="J613" s="1"/>
      <c r="K613" s="1"/>
      <c r="L613" s="1"/>
      <c r="M613" s="379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</row>
    <row r="614" spans="1:45" ht="12.75">
      <c r="A614" s="378"/>
      <c r="B614" s="378"/>
      <c r="C614" s="1"/>
      <c r="D614" s="378"/>
      <c r="E614" s="1"/>
      <c r="F614" s="1"/>
      <c r="G614" s="1"/>
      <c r="H614" s="1"/>
      <c r="I614" s="1"/>
      <c r="J614" s="1"/>
      <c r="K614" s="1"/>
      <c r="L614" s="1"/>
      <c r="M614" s="379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 spans="1:45" ht="12.75">
      <c r="A615" s="378"/>
      <c r="B615" s="378"/>
      <c r="C615" s="1"/>
      <c r="D615" s="378"/>
      <c r="E615" s="1"/>
      <c r="F615" s="1"/>
      <c r="G615" s="1"/>
      <c r="H615" s="1"/>
      <c r="I615" s="1"/>
      <c r="J615" s="1"/>
      <c r="K615" s="1"/>
      <c r="L615" s="1"/>
      <c r="M615" s="379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 spans="1:45" ht="12.75">
      <c r="A616" s="378"/>
      <c r="B616" s="378"/>
      <c r="C616" s="1"/>
      <c r="D616" s="378"/>
      <c r="E616" s="1"/>
      <c r="F616" s="1"/>
      <c r="G616" s="1"/>
      <c r="H616" s="1"/>
      <c r="I616" s="1"/>
      <c r="J616" s="1"/>
      <c r="K616" s="1"/>
      <c r="L616" s="1"/>
      <c r="M616" s="379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</row>
    <row r="617" spans="1:45" ht="12.75">
      <c r="A617" s="378"/>
      <c r="B617" s="378"/>
      <c r="C617" s="1"/>
      <c r="D617" s="378"/>
      <c r="E617" s="1"/>
      <c r="F617" s="1"/>
      <c r="G617" s="1"/>
      <c r="H617" s="1"/>
      <c r="I617" s="1"/>
      <c r="J617" s="1"/>
      <c r="K617" s="1"/>
      <c r="L617" s="1"/>
      <c r="M617" s="379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</row>
    <row r="618" spans="1:45" ht="12.75">
      <c r="A618" s="378"/>
      <c r="B618" s="378"/>
      <c r="C618" s="1"/>
      <c r="D618" s="378"/>
      <c r="E618" s="1"/>
      <c r="F618" s="1"/>
      <c r="G618" s="1"/>
      <c r="H618" s="1"/>
      <c r="I618" s="1"/>
      <c r="J618" s="1"/>
      <c r="K618" s="1"/>
      <c r="L618" s="1"/>
      <c r="M618" s="379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</row>
    <row r="619" spans="1:45" ht="12.75">
      <c r="A619" s="378"/>
      <c r="B619" s="378"/>
      <c r="C619" s="1"/>
      <c r="D619" s="378"/>
      <c r="E619" s="1"/>
      <c r="F619" s="1"/>
      <c r="G619" s="1"/>
      <c r="H619" s="1"/>
      <c r="I619" s="1"/>
      <c r="J619" s="1"/>
      <c r="K619" s="1"/>
      <c r="L619" s="1"/>
      <c r="M619" s="379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</row>
    <row r="620" spans="1:45" ht="12.75">
      <c r="A620" s="378"/>
      <c r="B620" s="378"/>
      <c r="C620" s="1"/>
      <c r="D620" s="378"/>
      <c r="E620" s="1"/>
      <c r="F620" s="1"/>
      <c r="G620" s="1"/>
      <c r="H620" s="1"/>
      <c r="I620" s="1"/>
      <c r="J620" s="1"/>
      <c r="K620" s="1"/>
      <c r="L620" s="1"/>
      <c r="M620" s="379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</row>
    <row r="621" spans="1:45" ht="12.75">
      <c r="A621" s="378"/>
      <c r="B621" s="378"/>
      <c r="C621" s="1"/>
      <c r="D621" s="378"/>
      <c r="E621" s="1"/>
      <c r="F621" s="1"/>
      <c r="G621" s="1"/>
      <c r="H621" s="1"/>
      <c r="I621" s="1"/>
      <c r="J621" s="1"/>
      <c r="K621" s="1"/>
      <c r="L621" s="1"/>
      <c r="M621" s="379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</row>
    <row r="622" spans="1:45" ht="12.75">
      <c r="A622" s="378"/>
      <c r="B622" s="378"/>
      <c r="C622" s="1"/>
      <c r="D622" s="378"/>
      <c r="E622" s="1"/>
      <c r="F622" s="1"/>
      <c r="G622" s="1"/>
      <c r="H622" s="1"/>
      <c r="I622" s="1"/>
      <c r="J622" s="1"/>
      <c r="K622" s="1"/>
      <c r="L622" s="1"/>
      <c r="M622" s="379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</row>
    <row r="623" spans="1:45" ht="12.75">
      <c r="A623" s="378"/>
      <c r="B623" s="378"/>
      <c r="C623" s="1"/>
      <c r="D623" s="378"/>
      <c r="E623" s="1"/>
      <c r="F623" s="1"/>
      <c r="G623" s="1"/>
      <c r="H623" s="1"/>
      <c r="I623" s="1"/>
      <c r="J623" s="1"/>
      <c r="K623" s="1"/>
      <c r="L623" s="1"/>
      <c r="M623" s="379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</row>
    <row r="624" spans="1:45" ht="12.75">
      <c r="A624" s="378"/>
      <c r="B624" s="378"/>
      <c r="C624" s="1"/>
      <c r="D624" s="378"/>
      <c r="E624" s="1"/>
      <c r="F624" s="1"/>
      <c r="G624" s="1"/>
      <c r="H624" s="1"/>
      <c r="I624" s="1"/>
      <c r="J624" s="1"/>
      <c r="K624" s="1"/>
      <c r="L624" s="1"/>
      <c r="M624" s="379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</row>
    <row r="625" spans="1:45" ht="12.75">
      <c r="A625" s="378"/>
      <c r="B625" s="378"/>
      <c r="C625" s="1"/>
      <c r="D625" s="378"/>
      <c r="E625" s="1"/>
      <c r="F625" s="1"/>
      <c r="G625" s="1"/>
      <c r="H625" s="1"/>
      <c r="I625" s="1"/>
      <c r="J625" s="1"/>
      <c r="K625" s="1"/>
      <c r="L625" s="1"/>
      <c r="M625" s="379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</row>
    <row r="626" spans="1:45" ht="12.75">
      <c r="A626" s="378"/>
      <c r="B626" s="378"/>
      <c r="C626" s="1"/>
      <c r="D626" s="378"/>
      <c r="E626" s="1"/>
      <c r="F626" s="1"/>
      <c r="G626" s="1"/>
      <c r="H626" s="1"/>
      <c r="I626" s="1"/>
      <c r="J626" s="1"/>
      <c r="K626" s="1"/>
      <c r="L626" s="1"/>
      <c r="M626" s="379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</row>
    <row r="627" spans="1:45" ht="12.75">
      <c r="A627" s="378"/>
      <c r="B627" s="378"/>
      <c r="C627" s="1"/>
      <c r="D627" s="378"/>
      <c r="E627" s="1"/>
      <c r="F627" s="1"/>
      <c r="G627" s="1"/>
      <c r="H627" s="1"/>
      <c r="I627" s="1"/>
      <c r="J627" s="1"/>
      <c r="K627" s="1"/>
      <c r="L627" s="1"/>
      <c r="M627" s="379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 spans="1:45" ht="12.75">
      <c r="A628" s="378"/>
      <c r="B628" s="378"/>
      <c r="C628" s="1"/>
      <c r="D628" s="378"/>
      <c r="E628" s="1"/>
      <c r="F628" s="1"/>
      <c r="G628" s="1"/>
      <c r="H628" s="1"/>
      <c r="I628" s="1"/>
      <c r="J628" s="1"/>
      <c r="K628" s="1"/>
      <c r="L628" s="1"/>
      <c r="M628" s="379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 spans="1:45" ht="12.75">
      <c r="A629" s="378"/>
      <c r="B629" s="378"/>
      <c r="C629" s="1"/>
      <c r="D629" s="378"/>
      <c r="E629" s="1"/>
      <c r="F629" s="1"/>
      <c r="G629" s="1"/>
      <c r="H629" s="1"/>
      <c r="I629" s="1"/>
      <c r="J629" s="1"/>
      <c r="K629" s="1"/>
      <c r="L629" s="1"/>
      <c r="M629" s="379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</row>
    <row r="630" spans="1:45" ht="12.75">
      <c r="A630" s="378"/>
      <c r="B630" s="378"/>
      <c r="C630" s="1"/>
      <c r="D630" s="378"/>
      <c r="E630" s="1"/>
      <c r="F630" s="1"/>
      <c r="G630" s="1"/>
      <c r="H630" s="1"/>
      <c r="I630" s="1"/>
      <c r="J630" s="1"/>
      <c r="K630" s="1"/>
      <c r="L630" s="1"/>
      <c r="M630" s="379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</row>
    <row r="631" spans="1:45" ht="12.75">
      <c r="A631" s="378"/>
      <c r="B631" s="378"/>
      <c r="C631" s="1"/>
      <c r="D631" s="378"/>
      <c r="E631" s="1"/>
      <c r="F631" s="1"/>
      <c r="G631" s="1"/>
      <c r="H631" s="1"/>
      <c r="I631" s="1"/>
      <c r="J631" s="1"/>
      <c r="K631" s="1"/>
      <c r="L631" s="1"/>
      <c r="M631" s="379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</row>
    <row r="632" spans="1:45" ht="12.75">
      <c r="A632" s="378"/>
      <c r="B632" s="378"/>
      <c r="C632" s="1"/>
      <c r="D632" s="378"/>
      <c r="E632" s="1"/>
      <c r="F632" s="1"/>
      <c r="G632" s="1"/>
      <c r="H632" s="1"/>
      <c r="I632" s="1"/>
      <c r="J632" s="1"/>
      <c r="K632" s="1"/>
      <c r="L632" s="1"/>
      <c r="M632" s="379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</row>
    <row r="633" spans="1:45" ht="12.75">
      <c r="A633" s="378"/>
      <c r="B633" s="378"/>
      <c r="C633" s="1"/>
      <c r="D633" s="378"/>
      <c r="E633" s="1"/>
      <c r="F633" s="1"/>
      <c r="G633" s="1"/>
      <c r="H633" s="1"/>
      <c r="I633" s="1"/>
      <c r="J633" s="1"/>
      <c r="K633" s="1"/>
      <c r="L633" s="1"/>
      <c r="M633" s="379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</row>
    <row r="634" spans="1:45" ht="12.75">
      <c r="A634" s="378"/>
      <c r="B634" s="378"/>
      <c r="C634" s="1"/>
      <c r="D634" s="378"/>
      <c r="E634" s="1"/>
      <c r="F634" s="1"/>
      <c r="G634" s="1"/>
      <c r="H634" s="1"/>
      <c r="I634" s="1"/>
      <c r="J634" s="1"/>
      <c r="K634" s="1"/>
      <c r="L634" s="1"/>
      <c r="M634" s="379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</row>
    <row r="635" spans="1:45" ht="12.75">
      <c r="A635" s="378"/>
      <c r="B635" s="378"/>
      <c r="C635" s="1"/>
      <c r="D635" s="378"/>
      <c r="E635" s="1"/>
      <c r="F635" s="1"/>
      <c r="G635" s="1"/>
      <c r="H635" s="1"/>
      <c r="I635" s="1"/>
      <c r="J635" s="1"/>
      <c r="K635" s="1"/>
      <c r="L635" s="1"/>
      <c r="M635" s="379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 spans="1:45" ht="12.75">
      <c r="A636" s="378"/>
      <c r="B636" s="378"/>
      <c r="C636" s="1"/>
      <c r="D636" s="378"/>
      <c r="E636" s="1"/>
      <c r="F636" s="1"/>
      <c r="G636" s="1"/>
      <c r="H636" s="1"/>
      <c r="I636" s="1"/>
      <c r="J636" s="1"/>
      <c r="K636" s="1"/>
      <c r="L636" s="1"/>
      <c r="M636" s="379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</row>
    <row r="637" spans="1:45" ht="12.75">
      <c r="A637" s="378"/>
      <c r="B637" s="378"/>
      <c r="C637" s="1"/>
      <c r="D637" s="378"/>
      <c r="E637" s="1"/>
      <c r="F637" s="1"/>
      <c r="G637" s="1"/>
      <c r="H637" s="1"/>
      <c r="I637" s="1"/>
      <c r="J637" s="1"/>
      <c r="K637" s="1"/>
      <c r="L637" s="1"/>
      <c r="M637" s="379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</row>
    <row r="638" spans="1:45" ht="12.75">
      <c r="A638" s="378"/>
      <c r="B638" s="378"/>
      <c r="C638" s="1"/>
      <c r="D638" s="378"/>
      <c r="E638" s="1"/>
      <c r="F638" s="1"/>
      <c r="G638" s="1"/>
      <c r="H638" s="1"/>
      <c r="I638" s="1"/>
      <c r="J638" s="1"/>
      <c r="K638" s="1"/>
      <c r="L638" s="1"/>
      <c r="M638" s="379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 spans="1:45" ht="12.75">
      <c r="A639" s="378"/>
      <c r="B639" s="378"/>
      <c r="C639" s="1"/>
      <c r="D639" s="378"/>
      <c r="E639" s="1"/>
      <c r="F639" s="1"/>
      <c r="G639" s="1"/>
      <c r="H639" s="1"/>
      <c r="I639" s="1"/>
      <c r="J639" s="1"/>
      <c r="K639" s="1"/>
      <c r="L639" s="1"/>
      <c r="M639" s="379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 spans="1:45" ht="12.75">
      <c r="A640" s="378"/>
      <c r="B640" s="378"/>
      <c r="C640" s="1"/>
      <c r="D640" s="378"/>
      <c r="E640" s="1"/>
      <c r="F640" s="1"/>
      <c r="G640" s="1"/>
      <c r="H640" s="1"/>
      <c r="I640" s="1"/>
      <c r="J640" s="1"/>
      <c r="K640" s="1"/>
      <c r="L640" s="1"/>
      <c r="M640" s="379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</row>
    <row r="641" spans="1:45" ht="12.75">
      <c r="A641" s="378"/>
      <c r="B641" s="378"/>
      <c r="C641" s="1"/>
      <c r="D641" s="378"/>
      <c r="E641" s="1"/>
      <c r="F641" s="1"/>
      <c r="G641" s="1"/>
      <c r="H641" s="1"/>
      <c r="I641" s="1"/>
      <c r="J641" s="1"/>
      <c r="K641" s="1"/>
      <c r="L641" s="1"/>
      <c r="M641" s="379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</row>
    <row r="642" spans="1:45" ht="12.75">
      <c r="A642" s="378"/>
      <c r="B642" s="378"/>
      <c r="C642" s="1"/>
      <c r="D642" s="378"/>
      <c r="E642" s="1"/>
      <c r="F642" s="1"/>
      <c r="G642" s="1"/>
      <c r="H642" s="1"/>
      <c r="I642" s="1"/>
      <c r="J642" s="1"/>
      <c r="K642" s="1"/>
      <c r="L642" s="1"/>
      <c r="M642" s="379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</row>
    <row r="643" spans="1:45" ht="12.75">
      <c r="A643" s="378"/>
      <c r="B643" s="378"/>
      <c r="C643" s="1"/>
      <c r="D643" s="378"/>
      <c r="E643" s="1"/>
      <c r="F643" s="1"/>
      <c r="G643" s="1"/>
      <c r="H643" s="1"/>
      <c r="I643" s="1"/>
      <c r="J643" s="1"/>
      <c r="K643" s="1"/>
      <c r="L643" s="1"/>
      <c r="M643" s="379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</row>
    <row r="644" spans="1:45" ht="12.75">
      <c r="A644" s="378"/>
      <c r="B644" s="378"/>
      <c r="C644" s="1"/>
      <c r="D644" s="378"/>
      <c r="E644" s="1"/>
      <c r="F644" s="1"/>
      <c r="G644" s="1"/>
      <c r="H644" s="1"/>
      <c r="I644" s="1"/>
      <c r="J644" s="1"/>
      <c r="K644" s="1"/>
      <c r="L644" s="1"/>
      <c r="M644" s="379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</row>
    <row r="645" spans="1:45" ht="12.75">
      <c r="A645" s="378"/>
      <c r="B645" s="378"/>
      <c r="C645" s="1"/>
      <c r="D645" s="378"/>
      <c r="E645" s="1"/>
      <c r="F645" s="1"/>
      <c r="G645" s="1"/>
      <c r="H645" s="1"/>
      <c r="I645" s="1"/>
      <c r="J645" s="1"/>
      <c r="K645" s="1"/>
      <c r="L645" s="1"/>
      <c r="M645" s="379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</row>
    <row r="646" spans="1:45" ht="12.75">
      <c r="A646" s="378"/>
      <c r="B646" s="378"/>
      <c r="C646" s="1"/>
      <c r="D646" s="378"/>
      <c r="E646" s="1"/>
      <c r="F646" s="1"/>
      <c r="G646" s="1"/>
      <c r="H646" s="1"/>
      <c r="I646" s="1"/>
      <c r="J646" s="1"/>
      <c r="K646" s="1"/>
      <c r="L646" s="1"/>
      <c r="M646" s="379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</row>
    <row r="647" spans="1:45" ht="12.75">
      <c r="A647" s="378"/>
      <c r="B647" s="378"/>
      <c r="C647" s="1"/>
      <c r="D647" s="378"/>
      <c r="E647" s="1"/>
      <c r="F647" s="1"/>
      <c r="G647" s="1"/>
      <c r="H647" s="1"/>
      <c r="I647" s="1"/>
      <c r="J647" s="1"/>
      <c r="K647" s="1"/>
      <c r="L647" s="1"/>
      <c r="M647" s="379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</row>
    <row r="648" spans="1:45" ht="12.75">
      <c r="A648" s="378"/>
      <c r="B648" s="378"/>
      <c r="C648" s="1"/>
      <c r="D648" s="378"/>
      <c r="E648" s="1"/>
      <c r="F648" s="1"/>
      <c r="G648" s="1"/>
      <c r="H648" s="1"/>
      <c r="I648" s="1"/>
      <c r="J648" s="1"/>
      <c r="K648" s="1"/>
      <c r="L648" s="1"/>
      <c r="M648" s="379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</row>
    <row r="649" spans="1:45" ht="12.75">
      <c r="A649" s="378"/>
      <c r="B649" s="378"/>
      <c r="C649" s="1"/>
      <c r="D649" s="378"/>
      <c r="E649" s="1"/>
      <c r="F649" s="1"/>
      <c r="G649" s="1"/>
      <c r="H649" s="1"/>
      <c r="I649" s="1"/>
      <c r="J649" s="1"/>
      <c r="K649" s="1"/>
      <c r="L649" s="1"/>
      <c r="M649" s="379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</row>
    <row r="650" spans="1:45" ht="12.75">
      <c r="A650" s="378"/>
      <c r="B650" s="378"/>
      <c r="C650" s="1"/>
      <c r="D650" s="378"/>
      <c r="E650" s="1"/>
      <c r="F650" s="1"/>
      <c r="G650" s="1"/>
      <c r="H650" s="1"/>
      <c r="I650" s="1"/>
      <c r="J650" s="1"/>
      <c r="K650" s="1"/>
      <c r="L650" s="1"/>
      <c r="M650" s="379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</row>
    <row r="651" spans="1:45" ht="12.75">
      <c r="A651" s="378"/>
      <c r="B651" s="378"/>
      <c r="C651" s="1"/>
      <c r="D651" s="378"/>
      <c r="E651" s="1"/>
      <c r="F651" s="1"/>
      <c r="G651" s="1"/>
      <c r="H651" s="1"/>
      <c r="I651" s="1"/>
      <c r="J651" s="1"/>
      <c r="K651" s="1"/>
      <c r="L651" s="1"/>
      <c r="M651" s="379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</row>
    <row r="652" spans="1:45" ht="12.75">
      <c r="A652" s="378"/>
      <c r="B652" s="378"/>
      <c r="C652" s="1"/>
      <c r="D652" s="378"/>
      <c r="E652" s="1"/>
      <c r="F652" s="1"/>
      <c r="G652" s="1"/>
      <c r="H652" s="1"/>
      <c r="I652" s="1"/>
      <c r="J652" s="1"/>
      <c r="K652" s="1"/>
      <c r="L652" s="1"/>
      <c r="M652" s="379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 spans="1:45" ht="12.75">
      <c r="A653" s="378"/>
      <c r="B653" s="378"/>
      <c r="C653" s="1"/>
      <c r="D653" s="378"/>
      <c r="E653" s="1"/>
      <c r="F653" s="1"/>
      <c r="G653" s="1"/>
      <c r="H653" s="1"/>
      <c r="I653" s="1"/>
      <c r="J653" s="1"/>
      <c r="K653" s="1"/>
      <c r="L653" s="1"/>
      <c r="M653" s="379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</row>
    <row r="654" spans="1:45" ht="12.75">
      <c r="A654" s="378"/>
      <c r="B654" s="378"/>
      <c r="C654" s="1"/>
      <c r="D654" s="378"/>
      <c r="E654" s="1"/>
      <c r="F654" s="1"/>
      <c r="G654" s="1"/>
      <c r="H654" s="1"/>
      <c r="I654" s="1"/>
      <c r="J654" s="1"/>
      <c r="K654" s="1"/>
      <c r="L654" s="1"/>
      <c r="M654" s="379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</row>
    <row r="655" spans="1:45" ht="12.75">
      <c r="A655" s="378"/>
      <c r="B655" s="378"/>
      <c r="C655" s="1"/>
      <c r="D655" s="378"/>
      <c r="E655" s="1"/>
      <c r="F655" s="1"/>
      <c r="G655" s="1"/>
      <c r="H655" s="1"/>
      <c r="I655" s="1"/>
      <c r="J655" s="1"/>
      <c r="K655" s="1"/>
      <c r="L655" s="1"/>
      <c r="M655" s="379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</row>
    <row r="656" spans="1:45" ht="12.75">
      <c r="A656" s="378"/>
      <c r="B656" s="378"/>
      <c r="C656" s="1"/>
      <c r="D656" s="378"/>
      <c r="E656" s="1"/>
      <c r="F656" s="1"/>
      <c r="G656" s="1"/>
      <c r="H656" s="1"/>
      <c r="I656" s="1"/>
      <c r="J656" s="1"/>
      <c r="K656" s="1"/>
      <c r="L656" s="1"/>
      <c r="M656" s="379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</row>
    <row r="657" spans="1:45" ht="12.75">
      <c r="A657" s="378"/>
      <c r="B657" s="378"/>
      <c r="C657" s="1"/>
      <c r="D657" s="378"/>
      <c r="E657" s="1"/>
      <c r="F657" s="1"/>
      <c r="G657" s="1"/>
      <c r="H657" s="1"/>
      <c r="I657" s="1"/>
      <c r="J657" s="1"/>
      <c r="K657" s="1"/>
      <c r="L657" s="1"/>
      <c r="M657" s="379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</row>
    <row r="658" spans="1:45" ht="12.75">
      <c r="A658" s="378"/>
      <c r="B658" s="378"/>
      <c r="C658" s="1"/>
      <c r="D658" s="378"/>
      <c r="E658" s="1"/>
      <c r="F658" s="1"/>
      <c r="G658" s="1"/>
      <c r="H658" s="1"/>
      <c r="I658" s="1"/>
      <c r="J658" s="1"/>
      <c r="K658" s="1"/>
      <c r="L658" s="1"/>
      <c r="M658" s="379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</row>
    <row r="659" spans="1:45" ht="12.75">
      <c r="A659" s="378"/>
      <c r="B659" s="378"/>
      <c r="C659" s="1"/>
      <c r="D659" s="378"/>
      <c r="E659" s="1"/>
      <c r="F659" s="1"/>
      <c r="G659" s="1"/>
      <c r="H659" s="1"/>
      <c r="I659" s="1"/>
      <c r="J659" s="1"/>
      <c r="K659" s="1"/>
      <c r="L659" s="1"/>
      <c r="M659" s="379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 spans="1:45" ht="12.75">
      <c r="A660" s="378"/>
      <c r="B660" s="378"/>
      <c r="C660" s="1"/>
      <c r="D660" s="378"/>
      <c r="E660" s="1"/>
      <c r="F660" s="1"/>
      <c r="G660" s="1"/>
      <c r="H660" s="1"/>
      <c r="I660" s="1"/>
      <c r="J660" s="1"/>
      <c r="K660" s="1"/>
      <c r="L660" s="1"/>
      <c r="M660" s="379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</row>
    <row r="661" spans="1:45" ht="12.75">
      <c r="A661" s="378"/>
      <c r="B661" s="378"/>
      <c r="C661" s="1"/>
      <c r="D661" s="378"/>
      <c r="E661" s="1"/>
      <c r="F661" s="1"/>
      <c r="G661" s="1"/>
      <c r="H661" s="1"/>
      <c r="I661" s="1"/>
      <c r="J661" s="1"/>
      <c r="K661" s="1"/>
      <c r="L661" s="1"/>
      <c r="M661" s="379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</row>
    <row r="662" spans="1:45" ht="12.75">
      <c r="A662" s="378"/>
      <c r="B662" s="378"/>
      <c r="C662" s="1"/>
      <c r="D662" s="378"/>
      <c r="E662" s="1"/>
      <c r="F662" s="1"/>
      <c r="G662" s="1"/>
      <c r="H662" s="1"/>
      <c r="I662" s="1"/>
      <c r="J662" s="1"/>
      <c r="K662" s="1"/>
      <c r="L662" s="1"/>
      <c r="M662" s="379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</row>
    <row r="663" spans="1:45" ht="12.75">
      <c r="A663" s="378"/>
      <c r="B663" s="378"/>
      <c r="C663" s="1"/>
      <c r="D663" s="378"/>
      <c r="E663" s="1"/>
      <c r="F663" s="1"/>
      <c r="G663" s="1"/>
      <c r="H663" s="1"/>
      <c r="I663" s="1"/>
      <c r="J663" s="1"/>
      <c r="K663" s="1"/>
      <c r="L663" s="1"/>
      <c r="M663" s="379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</row>
    <row r="664" spans="1:45" ht="12.75">
      <c r="A664" s="378"/>
      <c r="B664" s="378"/>
      <c r="C664" s="1"/>
      <c r="D664" s="378"/>
      <c r="E664" s="1"/>
      <c r="F664" s="1"/>
      <c r="G664" s="1"/>
      <c r="H664" s="1"/>
      <c r="I664" s="1"/>
      <c r="J664" s="1"/>
      <c r="K664" s="1"/>
      <c r="L664" s="1"/>
      <c r="M664" s="379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</row>
    <row r="665" spans="1:45" ht="12.75">
      <c r="A665" s="378"/>
      <c r="B665" s="378"/>
      <c r="C665" s="1"/>
      <c r="D665" s="378"/>
      <c r="E665" s="1"/>
      <c r="F665" s="1"/>
      <c r="G665" s="1"/>
      <c r="H665" s="1"/>
      <c r="I665" s="1"/>
      <c r="J665" s="1"/>
      <c r="K665" s="1"/>
      <c r="L665" s="1"/>
      <c r="M665" s="379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</row>
    <row r="666" spans="1:45" ht="12.75">
      <c r="A666" s="378"/>
      <c r="B666" s="378"/>
      <c r="C666" s="1"/>
      <c r="D666" s="378"/>
      <c r="E666" s="1"/>
      <c r="F666" s="1"/>
      <c r="G666" s="1"/>
      <c r="H666" s="1"/>
      <c r="I666" s="1"/>
      <c r="J666" s="1"/>
      <c r="K666" s="1"/>
      <c r="L666" s="1"/>
      <c r="M666" s="379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</row>
    <row r="667" spans="1:45" ht="12.75">
      <c r="A667" s="378"/>
      <c r="B667" s="378"/>
      <c r="C667" s="1"/>
      <c r="D667" s="378"/>
      <c r="E667" s="1"/>
      <c r="F667" s="1"/>
      <c r="G667" s="1"/>
      <c r="H667" s="1"/>
      <c r="I667" s="1"/>
      <c r="J667" s="1"/>
      <c r="K667" s="1"/>
      <c r="L667" s="1"/>
      <c r="M667" s="379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</row>
    <row r="668" spans="1:45" ht="12.75">
      <c r="A668" s="378"/>
      <c r="B668" s="378"/>
      <c r="C668" s="1"/>
      <c r="D668" s="378"/>
      <c r="E668" s="1"/>
      <c r="F668" s="1"/>
      <c r="G668" s="1"/>
      <c r="H668" s="1"/>
      <c r="I668" s="1"/>
      <c r="J668" s="1"/>
      <c r="K668" s="1"/>
      <c r="L668" s="1"/>
      <c r="M668" s="379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</row>
    <row r="669" spans="1:45" ht="12.75">
      <c r="A669" s="378"/>
      <c r="B669" s="378"/>
      <c r="C669" s="1"/>
      <c r="D669" s="378"/>
      <c r="E669" s="1"/>
      <c r="F669" s="1"/>
      <c r="G669" s="1"/>
      <c r="H669" s="1"/>
      <c r="I669" s="1"/>
      <c r="J669" s="1"/>
      <c r="K669" s="1"/>
      <c r="L669" s="1"/>
      <c r="M669" s="379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</row>
    <row r="670" spans="1:45" ht="12.75">
      <c r="A670" s="378"/>
      <c r="B670" s="378"/>
      <c r="C670" s="1"/>
      <c r="D670" s="378"/>
      <c r="E670" s="1"/>
      <c r="F670" s="1"/>
      <c r="G670" s="1"/>
      <c r="H670" s="1"/>
      <c r="I670" s="1"/>
      <c r="J670" s="1"/>
      <c r="K670" s="1"/>
      <c r="L670" s="1"/>
      <c r="M670" s="379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</row>
    <row r="671" spans="1:45" ht="12.75">
      <c r="A671" s="378"/>
      <c r="B671" s="378"/>
      <c r="C671" s="1"/>
      <c r="D671" s="378"/>
      <c r="E671" s="1"/>
      <c r="F671" s="1"/>
      <c r="G671" s="1"/>
      <c r="H671" s="1"/>
      <c r="I671" s="1"/>
      <c r="J671" s="1"/>
      <c r="K671" s="1"/>
      <c r="L671" s="1"/>
      <c r="M671" s="379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</row>
    <row r="672" spans="1:45" ht="12.75">
      <c r="A672" s="378"/>
      <c r="B672" s="378"/>
      <c r="C672" s="1"/>
      <c r="D672" s="378"/>
      <c r="E672" s="1"/>
      <c r="F672" s="1"/>
      <c r="G672" s="1"/>
      <c r="H672" s="1"/>
      <c r="I672" s="1"/>
      <c r="J672" s="1"/>
      <c r="K672" s="1"/>
      <c r="L672" s="1"/>
      <c r="M672" s="379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 spans="1:45" ht="12.75">
      <c r="A673" s="378"/>
      <c r="B673" s="378"/>
      <c r="C673" s="1"/>
      <c r="D673" s="378"/>
      <c r="E673" s="1"/>
      <c r="F673" s="1"/>
      <c r="G673" s="1"/>
      <c r="H673" s="1"/>
      <c r="I673" s="1"/>
      <c r="J673" s="1"/>
      <c r="K673" s="1"/>
      <c r="L673" s="1"/>
      <c r="M673" s="379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</row>
    <row r="674" spans="1:45" ht="12.75">
      <c r="A674" s="378"/>
      <c r="B674" s="378"/>
      <c r="C674" s="1"/>
      <c r="D674" s="378"/>
      <c r="E674" s="1"/>
      <c r="F674" s="1"/>
      <c r="G674" s="1"/>
      <c r="H674" s="1"/>
      <c r="I674" s="1"/>
      <c r="J674" s="1"/>
      <c r="K674" s="1"/>
      <c r="L674" s="1"/>
      <c r="M674" s="379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</row>
    <row r="675" spans="1:45" ht="12.75">
      <c r="A675" s="378"/>
      <c r="B675" s="378"/>
      <c r="C675" s="1"/>
      <c r="D675" s="378"/>
      <c r="E675" s="1"/>
      <c r="F675" s="1"/>
      <c r="G675" s="1"/>
      <c r="H675" s="1"/>
      <c r="I675" s="1"/>
      <c r="J675" s="1"/>
      <c r="K675" s="1"/>
      <c r="L675" s="1"/>
      <c r="M675" s="379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</row>
    <row r="676" spans="1:45" ht="12.75">
      <c r="A676" s="378"/>
      <c r="B676" s="378"/>
      <c r="C676" s="1"/>
      <c r="D676" s="378"/>
      <c r="E676" s="1"/>
      <c r="F676" s="1"/>
      <c r="G676" s="1"/>
      <c r="H676" s="1"/>
      <c r="I676" s="1"/>
      <c r="J676" s="1"/>
      <c r="K676" s="1"/>
      <c r="L676" s="1"/>
      <c r="M676" s="379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</row>
    <row r="677" spans="1:45" ht="12.75">
      <c r="A677" s="378"/>
      <c r="B677" s="378"/>
      <c r="C677" s="1"/>
      <c r="D677" s="378"/>
      <c r="E677" s="1"/>
      <c r="F677" s="1"/>
      <c r="G677" s="1"/>
      <c r="H677" s="1"/>
      <c r="I677" s="1"/>
      <c r="J677" s="1"/>
      <c r="K677" s="1"/>
      <c r="L677" s="1"/>
      <c r="M677" s="379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</row>
    <row r="678" spans="1:45" ht="12.75">
      <c r="A678" s="378"/>
      <c r="B678" s="378"/>
      <c r="C678" s="1"/>
      <c r="D678" s="378"/>
      <c r="E678" s="1"/>
      <c r="F678" s="1"/>
      <c r="G678" s="1"/>
      <c r="H678" s="1"/>
      <c r="I678" s="1"/>
      <c r="J678" s="1"/>
      <c r="K678" s="1"/>
      <c r="L678" s="1"/>
      <c r="M678" s="379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</row>
    <row r="679" spans="1:45" ht="12.75">
      <c r="A679" s="378"/>
      <c r="B679" s="378"/>
      <c r="C679" s="1"/>
      <c r="D679" s="378"/>
      <c r="E679" s="1"/>
      <c r="F679" s="1"/>
      <c r="G679" s="1"/>
      <c r="H679" s="1"/>
      <c r="I679" s="1"/>
      <c r="J679" s="1"/>
      <c r="K679" s="1"/>
      <c r="L679" s="1"/>
      <c r="M679" s="379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 spans="1:45" ht="12.75">
      <c r="A680" s="378"/>
      <c r="B680" s="378"/>
      <c r="C680" s="1"/>
      <c r="D680" s="378"/>
      <c r="E680" s="1"/>
      <c r="F680" s="1"/>
      <c r="G680" s="1"/>
      <c r="H680" s="1"/>
      <c r="I680" s="1"/>
      <c r="J680" s="1"/>
      <c r="K680" s="1"/>
      <c r="L680" s="1"/>
      <c r="M680" s="379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 spans="1:45" ht="12.75">
      <c r="A681" s="378"/>
      <c r="B681" s="378"/>
      <c r="C681" s="1"/>
      <c r="D681" s="378"/>
      <c r="E681" s="1"/>
      <c r="F681" s="1"/>
      <c r="G681" s="1"/>
      <c r="H681" s="1"/>
      <c r="I681" s="1"/>
      <c r="J681" s="1"/>
      <c r="K681" s="1"/>
      <c r="L681" s="1"/>
      <c r="M681" s="379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</row>
    <row r="682" spans="1:45" ht="12.75">
      <c r="A682" s="378"/>
      <c r="B682" s="378"/>
      <c r="C682" s="1"/>
      <c r="D682" s="378"/>
      <c r="E682" s="1"/>
      <c r="F682" s="1"/>
      <c r="G682" s="1"/>
      <c r="H682" s="1"/>
      <c r="I682" s="1"/>
      <c r="J682" s="1"/>
      <c r="K682" s="1"/>
      <c r="L682" s="1"/>
      <c r="M682" s="379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</row>
    <row r="683" spans="1:45" ht="12.75">
      <c r="A683" s="378"/>
      <c r="B683" s="378"/>
      <c r="C683" s="1"/>
      <c r="D683" s="378"/>
      <c r="E683" s="1"/>
      <c r="F683" s="1"/>
      <c r="G683" s="1"/>
      <c r="H683" s="1"/>
      <c r="I683" s="1"/>
      <c r="J683" s="1"/>
      <c r="K683" s="1"/>
      <c r="L683" s="1"/>
      <c r="M683" s="379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 spans="1:45" ht="12.75">
      <c r="A684" s="378"/>
      <c r="B684" s="378"/>
      <c r="C684" s="1"/>
      <c r="D684" s="378"/>
      <c r="E684" s="1"/>
      <c r="F684" s="1"/>
      <c r="G684" s="1"/>
      <c r="H684" s="1"/>
      <c r="I684" s="1"/>
      <c r="J684" s="1"/>
      <c r="K684" s="1"/>
      <c r="L684" s="1"/>
      <c r="M684" s="379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  <row r="685" spans="1:45" ht="12.75">
      <c r="A685" s="378"/>
      <c r="B685" s="378"/>
      <c r="C685" s="1"/>
      <c r="D685" s="378"/>
      <c r="E685" s="1"/>
      <c r="F685" s="1"/>
      <c r="G685" s="1"/>
      <c r="H685" s="1"/>
      <c r="I685" s="1"/>
      <c r="J685" s="1"/>
      <c r="K685" s="1"/>
      <c r="L685" s="1"/>
      <c r="M685" s="379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</row>
    <row r="686" spans="1:45" ht="12.75">
      <c r="A686" s="378"/>
      <c r="B686" s="378"/>
      <c r="C686" s="1"/>
      <c r="D686" s="378"/>
      <c r="E686" s="1"/>
      <c r="F686" s="1"/>
      <c r="G686" s="1"/>
      <c r="H686" s="1"/>
      <c r="I686" s="1"/>
      <c r="J686" s="1"/>
      <c r="K686" s="1"/>
      <c r="L686" s="1"/>
      <c r="M686" s="379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</row>
    <row r="687" spans="1:45" ht="12.75">
      <c r="A687" s="378"/>
      <c r="B687" s="378"/>
      <c r="C687" s="1"/>
      <c r="D687" s="378"/>
      <c r="E687" s="1"/>
      <c r="F687" s="1"/>
      <c r="G687" s="1"/>
      <c r="H687" s="1"/>
      <c r="I687" s="1"/>
      <c r="J687" s="1"/>
      <c r="K687" s="1"/>
      <c r="L687" s="1"/>
      <c r="M687" s="379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</row>
    <row r="688" spans="1:45" ht="12.75">
      <c r="A688" s="378"/>
      <c r="B688" s="378"/>
      <c r="C688" s="1"/>
      <c r="D688" s="378"/>
      <c r="E688" s="1"/>
      <c r="F688" s="1"/>
      <c r="G688" s="1"/>
      <c r="H688" s="1"/>
      <c r="I688" s="1"/>
      <c r="J688" s="1"/>
      <c r="K688" s="1"/>
      <c r="L688" s="1"/>
      <c r="M688" s="379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</row>
    <row r="689" spans="1:45" ht="12.75">
      <c r="A689" s="378"/>
      <c r="B689" s="378"/>
      <c r="C689" s="1"/>
      <c r="D689" s="378"/>
      <c r="E689" s="1"/>
      <c r="F689" s="1"/>
      <c r="G689" s="1"/>
      <c r="H689" s="1"/>
      <c r="I689" s="1"/>
      <c r="J689" s="1"/>
      <c r="K689" s="1"/>
      <c r="L689" s="1"/>
      <c r="M689" s="379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</row>
    <row r="690" spans="1:45" ht="12.75">
      <c r="A690" s="378"/>
      <c r="B690" s="378"/>
      <c r="C690" s="1"/>
      <c r="D690" s="378"/>
      <c r="E690" s="1"/>
      <c r="F690" s="1"/>
      <c r="G690" s="1"/>
      <c r="H690" s="1"/>
      <c r="I690" s="1"/>
      <c r="J690" s="1"/>
      <c r="K690" s="1"/>
      <c r="L690" s="1"/>
      <c r="M690" s="379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</row>
    <row r="691" spans="1:45" ht="12.75">
      <c r="A691" s="378"/>
      <c r="B691" s="378"/>
      <c r="C691" s="1"/>
      <c r="D691" s="378"/>
      <c r="E691" s="1"/>
      <c r="F691" s="1"/>
      <c r="G691" s="1"/>
      <c r="H691" s="1"/>
      <c r="I691" s="1"/>
      <c r="J691" s="1"/>
      <c r="K691" s="1"/>
      <c r="L691" s="1"/>
      <c r="M691" s="379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</row>
    <row r="692" spans="1:45" ht="12.75">
      <c r="A692" s="378"/>
      <c r="B692" s="378"/>
      <c r="C692" s="1"/>
      <c r="D692" s="378"/>
      <c r="E692" s="1"/>
      <c r="F692" s="1"/>
      <c r="G692" s="1"/>
      <c r="H692" s="1"/>
      <c r="I692" s="1"/>
      <c r="J692" s="1"/>
      <c r="K692" s="1"/>
      <c r="L692" s="1"/>
      <c r="M692" s="379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</row>
    <row r="693" spans="1:45" ht="12.75">
      <c r="A693" s="378"/>
      <c r="B693" s="378"/>
      <c r="C693" s="1"/>
      <c r="D693" s="378"/>
      <c r="E693" s="1"/>
      <c r="F693" s="1"/>
      <c r="G693" s="1"/>
      <c r="H693" s="1"/>
      <c r="I693" s="1"/>
      <c r="J693" s="1"/>
      <c r="K693" s="1"/>
      <c r="L693" s="1"/>
      <c r="M693" s="379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</row>
    <row r="694" spans="1:45" ht="12.75">
      <c r="A694" s="378"/>
      <c r="B694" s="378"/>
      <c r="C694" s="1"/>
      <c r="D694" s="378"/>
      <c r="E694" s="1"/>
      <c r="F694" s="1"/>
      <c r="G694" s="1"/>
      <c r="H694" s="1"/>
      <c r="I694" s="1"/>
      <c r="J694" s="1"/>
      <c r="K694" s="1"/>
      <c r="L694" s="1"/>
      <c r="M694" s="379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</row>
    <row r="695" spans="1:45" ht="12.75">
      <c r="A695" s="378"/>
      <c r="B695" s="378"/>
      <c r="C695" s="1"/>
      <c r="D695" s="378"/>
      <c r="E695" s="1"/>
      <c r="F695" s="1"/>
      <c r="G695" s="1"/>
      <c r="H695" s="1"/>
      <c r="I695" s="1"/>
      <c r="J695" s="1"/>
      <c r="K695" s="1"/>
      <c r="L695" s="1"/>
      <c r="M695" s="379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</row>
    <row r="696" spans="1:45" ht="12.75">
      <c r="A696" s="378"/>
      <c r="B696" s="378"/>
      <c r="C696" s="1"/>
      <c r="D696" s="378"/>
      <c r="E696" s="1"/>
      <c r="F696" s="1"/>
      <c r="G696" s="1"/>
      <c r="H696" s="1"/>
      <c r="I696" s="1"/>
      <c r="J696" s="1"/>
      <c r="K696" s="1"/>
      <c r="L696" s="1"/>
      <c r="M696" s="379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</row>
    <row r="697" spans="1:45" ht="12.75">
      <c r="A697" s="378"/>
      <c r="B697" s="378"/>
      <c r="C697" s="1"/>
      <c r="D697" s="378"/>
      <c r="E697" s="1"/>
      <c r="F697" s="1"/>
      <c r="G697" s="1"/>
      <c r="H697" s="1"/>
      <c r="I697" s="1"/>
      <c r="J697" s="1"/>
      <c r="K697" s="1"/>
      <c r="L697" s="1"/>
      <c r="M697" s="379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</row>
    <row r="698" spans="1:45" ht="12.75">
      <c r="A698" s="378"/>
      <c r="B698" s="378"/>
      <c r="C698" s="1"/>
      <c r="D698" s="378"/>
      <c r="E698" s="1"/>
      <c r="F698" s="1"/>
      <c r="G698" s="1"/>
      <c r="H698" s="1"/>
      <c r="I698" s="1"/>
      <c r="J698" s="1"/>
      <c r="K698" s="1"/>
      <c r="L698" s="1"/>
      <c r="M698" s="379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</row>
    <row r="699" spans="1:45" ht="12.75">
      <c r="A699" s="378"/>
      <c r="B699" s="378"/>
      <c r="C699" s="1"/>
      <c r="D699" s="378"/>
      <c r="E699" s="1"/>
      <c r="F699" s="1"/>
      <c r="G699" s="1"/>
      <c r="H699" s="1"/>
      <c r="I699" s="1"/>
      <c r="J699" s="1"/>
      <c r="K699" s="1"/>
      <c r="L699" s="1"/>
      <c r="M699" s="379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</row>
    <row r="700" spans="1:45" ht="12.75">
      <c r="A700" s="378"/>
      <c r="B700" s="378"/>
      <c r="C700" s="1"/>
      <c r="D700" s="378"/>
      <c r="E700" s="1"/>
      <c r="F700" s="1"/>
      <c r="G700" s="1"/>
      <c r="H700" s="1"/>
      <c r="I700" s="1"/>
      <c r="J700" s="1"/>
      <c r="K700" s="1"/>
      <c r="L700" s="1"/>
      <c r="M700" s="379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</row>
    <row r="701" spans="1:45" ht="12.75">
      <c r="A701" s="378"/>
      <c r="B701" s="378"/>
      <c r="C701" s="1"/>
      <c r="D701" s="378"/>
      <c r="E701" s="1"/>
      <c r="F701" s="1"/>
      <c r="G701" s="1"/>
      <c r="H701" s="1"/>
      <c r="I701" s="1"/>
      <c r="J701" s="1"/>
      <c r="K701" s="1"/>
      <c r="L701" s="1"/>
      <c r="M701" s="379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</row>
    <row r="702" spans="1:45" ht="12.75">
      <c r="A702" s="378"/>
      <c r="B702" s="378"/>
      <c r="C702" s="1"/>
      <c r="D702" s="378"/>
      <c r="E702" s="1"/>
      <c r="F702" s="1"/>
      <c r="G702" s="1"/>
      <c r="H702" s="1"/>
      <c r="I702" s="1"/>
      <c r="J702" s="1"/>
      <c r="K702" s="1"/>
      <c r="L702" s="1"/>
      <c r="M702" s="379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</row>
    <row r="703" spans="1:45" ht="12.75">
      <c r="A703" s="378"/>
      <c r="B703" s="378"/>
      <c r="C703" s="1"/>
      <c r="D703" s="378"/>
      <c r="E703" s="1"/>
      <c r="F703" s="1"/>
      <c r="G703" s="1"/>
      <c r="H703" s="1"/>
      <c r="I703" s="1"/>
      <c r="J703" s="1"/>
      <c r="K703" s="1"/>
      <c r="L703" s="1"/>
      <c r="M703" s="379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</row>
    <row r="704" spans="1:45" ht="12.75">
      <c r="A704" s="378"/>
      <c r="B704" s="378"/>
      <c r="C704" s="1"/>
      <c r="D704" s="378"/>
      <c r="E704" s="1"/>
      <c r="F704" s="1"/>
      <c r="G704" s="1"/>
      <c r="H704" s="1"/>
      <c r="I704" s="1"/>
      <c r="J704" s="1"/>
      <c r="K704" s="1"/>
      <c r="L704" s="1"/>
      <c r="M704" s="379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</row>
    <row r="705" spans="1:45" ht="12.75">
      <c r="A705" s="378"/>
      <c r="B705" s="378"/>
      <c r="C705" s="1"/>
      <c r="D705" s="378"/>
      <c r="E705" s="1"/>
      <c r="F705" s="1"/>
      <c r="G705" s="1"/>
      <c r="H705" s="1"/>
      <c r="I705" s="1"/>
      <c r="J705" s="1"/>
      <c r="K705" s="1"/>
      <c r="L705" s="1"/>
      <c r="M705" s="379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</row>
    <row r="706" spans="1:45" ht="12.75">
      <c r="A706" s="378"/>
      <c r="B706" s="378"/>
      <c r="C706" s="1"/>
      <c r="D706" s="378"/>
      <c r="E706" s="1"/>
      <c r="F706" s="1"/>
      <c r="G706" s="1"/>
      <c r="H706" s="1"/>
      <c r="I706" s="1"/>
      <c r="J706" s="1"/>
      <c r="K706" s="1"/>
      <c r="L706" s="1"/>
      <c r="M706" s="379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</row>
    <row r="707" spans="1:45" ht="12.75">
      <c r="A707" s="378"/>
      <c r="B707" s="378"/>
      <c r="C707" s="1"/>
      <c r="D707" s="378"/>
      <c r="E707" s="1"/>
      <c r="F707" s="1"/>
      <c r="G707" s="1"/>
      <c r="H707" s="1"/>
      <c r="I707" s="1"/>
      <c r="J707" s="1"/>
      <c r="K707" s="1"/>
      <c r="L707" s="1"/>
      <c r="M707" s="379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</row>
    <row r="708" spans="1:45" ht="12.75">
      <c r="A708" s="378"/>
      <c r="B708" s="378"/>
      <c r="C708" s="1"/>
      <c r="D708" s="378"/>
      <c r="E708" s="1"/>
      <c r="F708" s="1"/>
      <c r="G708" s="1"/>
      <c r="H708" s="1"/>
      <c r="I708" s="1"/>
      <c r="J708" s="1"/>
      <c r="K708" s="1"/>
      <c r="L708" s="1"/>
      <c r="M708" s="379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</row>
    <row r="709" spans="1:45" ht="12.75">
      <c r="A709" s="378"/>
      <c r="B709" s="378"/>
      <c r="C709" s="1"/>
      <c r="D709" s="378"/>
      <c r="E709" s="1"/>
      <c r="F709" s="1"/>
      <c r="G709" s="1"/>
      <c r="H709" s="1"/>
      <c r="I709" s="1"/>
      <c r="J709" s="1"/>
      <c r="K709" s="1"/>
      <c r="L709" s="1"/>
      <c r="M709" s="379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</row>
    <row r="710" spans="1:45" ht="12.75">
      <c r="A710" s="378"/>
      <c r="B710" s="378"/>
      <c r="C710" s="1"/>
      <c r="D710" s="378"/>
      <c r="E710" s="1"/>
      <c r="F710" s="1"/>
      <c r="G710" s="1"/>
      <c r="H710" s="1"/>
      <c r="I710" s="1"/>
      <c r="J710" s="1"/>
      <c r="K710" s="1"/>
      <c r="L710" s="1"/>
      <c r="M710" s="379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</row>
    <row r="711" spans="1:45" ht="12.75">
      <c r="A711" s="378"/>
      <c r="B711" s="378"/>
      <c r="C711" s="1"/>
      <c r="D711" s="378"/>
      <c r="E711" s="1"/>
      <c r="F711" s="1"/>
      <c r="G711" s="1"/>
      <c r="H711" s="1"/>
      <c r="I711" s="1"/>
      <c r="J711" s="1"/>
      <c r="K711" s="1"/>
      <c r="L711" s="1"/>
      <c r="M711" s="379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</row>
    <row r="712" spans="1:45" ht="12.75">
      <c r="A712" s="378"/>
      <c r="B712" s="378"/>
      <c r="C712" s="1"/>
      <c r="D712" s="378"/>
      <c r="E712" s="1"/>
      <c r="F712" s="1"/>
      <c r="G712" s="1"/>
      <c r="H712" s="1"/>
      <c r="I712" s="1"/>
      <c r="J712" s="1"/>
      <c r="K712" s="1"/>
      <c r="L712" s="1"/>
      <c r="M712" s="379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</row>
    <row r="713" spans="1:45" ht="12.75">
      <c r="A713" s="378"/>
      <c r="B713" s="378"/>
      <c r="C713" s="1"/>
      <c r="D713" s="378"/>
      <c r="E713" s="1"/>
      <c r="F713" s="1"/>
      <c r="G713" s="1"/>
      <c r="H713" s="1"/>
      <c r="I713" s="1"/>
      <c r="J713" s="1"/>
      <c r="K713" s="1"/>
      <c r="L713" s="1"/>
      <c r="M713" s="379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</row>
    <row r="714" spans="1:45" ht="12.75">
      <c r="A714" s="378"/>
      <c r="B714" s="378"/>
      <c r="C714" s="1"/>
      <c r="D714" s="378"/>
      <c r="E714" s="1"/>
      <c r="F714" s="1"/>
      <c r="G714" s="1"/>
      <c r="H714" s="1"/>
      <c r="I714" s="1"/>
      <c r="J714" s="1"/>
      <c r="K714" s="1"/>
      <c r="L714" s="1"/>
      <c r="M714" s="379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</row>
    <row r="715" spans="1:45" ht="12.75">
      <c r="A715" s="378"/>
      <c r="B715" s="378"/>
      <c r="C715" s="1"/>
      <c r="D715" s="378"/>
      <c r="E715" s="1"/>
      <c r="F715" s="1"/>
      <c r="G715" s="1"/>
      <c r="H715" s="1"/>
      <c r="I715" s="1"/>
      <c r="J715" s="1"/>
      <c r="K715" s="1"/>
      <c r="L715" s="1"/>
      <c r="M715" s="379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</row>
    <row r="716" spans="1:45" ht="12.75">
      <c r="A716" s="378"/>
      <c r="B716" s="378"/>
      <c r="C716" s="1"/>
      <c r="D716" s="378"/>
      <c r="E716" s="1"/>
      <c r="F716" s="1"/>
      <c r="G716" s="1"/>
      <c r="H716" s="1"/>
      <c r="I716" s="1"/>
      <c r="J716" s="1"/>
      <c r="K716" s="1"/>
      <c r="L716" s="1"/>
      <c r="M716" s="379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</row>
    <row r="717" spans="1:45" ht="12.75">
      <c r="A717" s="378"/>
      <c r="B717" s="378"/>
      <c r="C717" s="1"/>
      <c r="D717" s="378"/>
      <c r="E717" s="1"/>
      <c r="F717" s="1"/>
      <c r="G717" s="1"/>
      <c r="H717" s="1"/>
      <c r="I717" s="1"/>
      <c r="J717" s="1"/>
      <c r="K717" s="1"/>
      <c r="L717" s="1"/>
      <c r="M717" s="379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</row>
    <row r="718" spans="1:45" ht="12.75">
      <c r="A718" s="378"/>
      <c r="B718" s="378"/>
      <c r="C718" s="1"/>
      <c r="D718" s="378"/>
      <c r="E718" s="1"/>
      <c r="F718" s="1"/>
      <c r="G718" s="1"/>
      <c r="H718" s="1"/>
      <c r="I718" s="1"/>
      <c r="J718" s="1"/>
      <c r="K718" s="1"/>
      <c r="L718" s="1"/>
      <c r="M718" s="379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</row>
    <row r="719" spans="1:45" ht="12.75">
      <c r="A719" s="378"/>
      <c r="B719" s="378"/>
      <c r="C719" s="1"/>
      <c r="D719" s="378"/>
      <c r="E719" s="1"/>
      <c r="F719" s="1"/>
      <c r="G719" s="1"/>
      <c r="H719" s="1"/>
      <c r="I719" s="1"/>
      <c r="J719" s="1"/>
      <c r="K719" s="1"/>
      <c r="L719" s="1"/>
      <c r="M719" s="379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</row>
    <row r="720" spans="1:45" ht="12.75">
      <c r="A720" s="378"/>
      <c r="B720" s="378"/>
      <c r="C720" s="1"/>
      <c r="D720" s="378"/>
      <c r="E720" s="1"/>
      <c r="F720" s="1"/>
      <c r="G720" s="1"/>
      <c r="H720" s="1"/>
      <c r="I720" s="1"/>
      <c r="J720" s="1"/>
      <c r="K720" s="1"/>
      <c r="L720" s="1"/>
      <c r="M720" s="379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</row>
    <row r="721" spans="1:45" ht="12.75">
      <c r="A721" s="378"/>
      <c r="B721" s="378"/>
      <c r="C721" s="1"/>
      <c r="D721" s="378"/>
      <c r="E721" s="1"/>
      <c r="F721" s="1"/>
      <c r="G721" s="1"/>
      <c r="H721" s="1"/>
      <c r="I721" s="1"/>
      <c r="J721" s="1"/>
      <c r="K721" s="1"/>
      <c r="L721" s="1"/>
      <c r="M721" s="379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</row>
    <row r="722" spans="1:45" ht="12.75">
      <c r="A722" s="378"/>
      <c r="B722" s="378"/>
      <c r="C722" s="1"/>
      <c r="D722" s="378"/>
      <c r="E722" s="1"/>
      <c r="F722" s="1"/>
      <c r="G722" s="1"/>
      <c r="H722" s="1"/>
      <c r="I722" s="1"/>
      <c r="J722" s="1"/>
      <c r="K722" s="1"/>
      <c r="L722" s="1"/>
      <c r="M722" s="379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</row>
    <row r="723" spans="1:45" ht="12.75">
      <c r="A723" s="378"/>
      <c r="B723" s="378"/>
      <c r="C723" s="1"/>
      <c r="D723" s="378"/>
      <c r="E723" s="1"/>
      <c r="F723" s="1"/>
      <c r="G723" s="1"/>
      <c r="H723" s="1"/>
      <c r="I723" s="1"/>
      <c r="J723" s="1"/>
      <c r="K723" s="1"/>
      <c r="L723" s="1"/>
      <c r="M723" s="379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</row>
    <row r="724" spans="1:45" ht="12.75">
      <c r="A724" s="378"/>
      <c r="B724" s="378"/>
      <c r="C724" s="1"/>
      <c r="D724" s="378"/>
      <c r="E724" s="1"/>
      <c r="F724" s="1"/>
      <c r="G724" s="1"/>
      <c r="H724" s="1"/>
      <c r="I724" s="1"/>
      <c r="J724" s="1"/>
      <c r="K724" s="1"/>
      <c r="L724" s="1"/>
      <c r="M724" s="379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</row>
    <row r="725" spans="1:45" ht="12.75">
      <c r="A725" s="378"/>
      <c r="B725" s="378"/>
      <c r="C725" s="1"/>
      <c r="D725" s="378"/>
      <c r="E725" s="1"/>
      <c r="F725" s="1"/>
      <c r="G725" s="1"/>
      <c r="H725" s="1"/>
      <c r="I725" s="1"/>
      <c r="J725" s="1"/>
      <c r="K725" s="1"/>
      <c r="L725" s="1"/>
      <c r="M725" s="379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</row>
    <row r="726" spans="1:45" ht="12.75">
      <c r="A726" s="378"/>
      <c r="B726" s="378"/>
      <c r="C726" s="1"/>
      <c r="D726" s="378"/>
      <c r="E726" s="1"/>
      <c r="F726" s="1"/>
      <c r="G726" s="1"/>
      <c r="H726" s="1"/>
      <c r="I726" s="1"/>
      <c r="J726" s="1"/>
      <c r="K726" s="1"/>
      <c r="L726" s="1"/>
      <c r="M726" s="379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</row>
    <row r="727" spans="1:45" ht="12.75">
      <c r="A727" s="378"/>
      <c r="B727" s="378"/>
      <c r="C727" s="1"/>
      <c r="D727" s="378"/>
      <c r="E727" s="1"/>
      <c r="F727" s="1"/>
      <c r="G727" s="1"/>
      <c r="H727" s="1"/>
      <c r="I727" s="1"/>
      <c r="J727" s="1"/>
      <c r="K727" s="1"/>
      <c r="L727" s="1"/>
      <c r="M727" s="379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</row>
    <row r="728" spans="1:45" ht="12.75">
      <c r="A728" s="378"/>
      <c r="B728" s="378"/>
      <c r="C728" s="1"/>
      <c r="D728" s="378"/>
      <c r="E728" s="1"/>
      <c r="F728" s="1"/>
      <c r="G728" s="1"/>
      <c r="H728" s="1"/>
      <c r="I728" s="1"/>
      <c r="J728" s="1"/>
      <c r="K728" s="1"/>
      <c r="L728" s="1"/>
      <c r="M728" s="379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</row>
    <row r="729" spans="1:45" ht="12.75">
      <c r="A729" s="378"/>
      <c r="B729" s="378"/>
      <c r="C729" s="1"/>
      <c r="D729" s="378"/>
      <c r="E729" s="1"/>
      <c r="F729" s="1"/>
      <c r="G729" s="1"/>
      <c r="H729" s="1"/>
      <c r="I729" s="1"/>
      <c r="J729" s="1"/>
      <c r="K729" s="1"/>
      <c r="L729" s="1"/>
      <c r="M729" s="379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</row>
    <row r="730" spans="1:45" ht="12.75">
      <c r="A730" s="378"/>
      <c r="B730" s="378"/>
      <c r="C730" s="1"/>
      <c r="D730" s="378"/>
      <c r="E730" s="1"/>
      <c r="F730" s="1"/>
      <c r="G730" s="1"/>
      <c r="H730" s="1"/>
      <c r="I730" s="1"/>
      <c r="J730" s="1"/>
      <c r="K730" s="1"/>
      <c r="L730" s="1"/>
      <c r="M730" s="379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</row>
    <row r="731" spans="1:45" ht="12.75">
      <c r="A731" s="378"/>
      <c r="B731" s="378"/>
      <c r="C731" s="1"/>
      <c r="D731" s="378"/>
      <c r="E731" s="1"/>
      <c r="F731" s="1"/>
      <c r="G731" s="1"/>
      <c r="H731" s="1"/>
      <c r="I731" s="1"/>
      <c r="J731" s="1"/>
      <c r="K731" s="1"/>
      <c r="L731" s="1"/>
      <c r="M731" s="379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</row>
    <row r="732" spans="1:45" ht="12.75">
      <c r="A732" s="378"/>
      <c r="B732" s="378"/>
      <c r="C732" s="1"/>
      <c r="D732" s="378"/>
      <c r="E732" s="1"/>
      <c r="F732" s="1"/>
      <c r="G732" s="1"/>
      <c r="H732" s="1"/>
      <c r="I732" s="1"/>
      <c r="J732" s="1"/>
      <c r="K732" s="1"/>
      <c r="L732" s="1"/>
      <c r="M732" s="379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</row>
    <row r="733" spans="1:45" ht="12.75">
      <c r="A733" s="378"/>
      <c r="B733" s="378"/>
      <c r="C733" s="1"/>
      <c r="D733" s="378"/>
      <c r="E733" s="1"/>
      <c r="F733" s="1"/>
      <c r="G733" s="1"/>
      <c r="H733" s="1"/>
      <c r="I733" s="1"/>
      <c r="J733" s="1"/>
      <c r="K733" s="1"/>
      <c r="L733" s="1"/>
      <c r="M733" s="379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</row>
    <row r="734" spans="1:45" ht="12.75">
      <c r="A734" s="378"/>
      <c r="B734" s="378"/>
      <c r="C734" s="1"/>
      <c r="D734" s="378"/>
      <c r="E734" s="1"/>
      <c r="F734" s="1"/>
      <c r="G734" s="1"/>
      <c r="H734" s="1"/>
      <c r="I734" s="1"/>
      <c r="J734" s="1"/>
      <c r="K734" s="1"/>
      <c r="L734" s="1"/>
      <c r="M734" s="379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</row>
    <row r="735" spans="1:45" ht="12.75">
      <c r="A735" s="378"/>
      <c r="B735" s="378"/>
      <c r="C735" s="1"/>
      <c r="D735" s="378"/>
      <c r="E735" s="1"/>
      <c r="F735" s="1"/>
      <c r="G735" s="1"/>
      <c r="H735" s="1"/>
      <c r="I735" s="1"/>
      <c r="J735" s="1"/>
      <c r="K735" s="1"/>
      <c r="L735" s="1"/>
      <c r="M735" s="379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</row>
    <row r="736" spans="1:45" ht="12.75">
      <c r="A736" s="378"/>
      <c r="B736" s="378"/>
      <c r="C736" s="1"/>
      <c r="D736" s="378"/>
      <c r="E736" s="1"/>
      <c r="F736" s="1"/>
      <c r="G736" s="1"/>
      <c r="H736" s="1"/>
      <c r="I736" s="1"/>
      <c r="J736" s="1"/>
      <c r="K736" s="1"/>
      <c r="L736" s="1"/>
      <c r="M736" s="379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</row>
    <row r="737" spans="1:45" ht="12.75">
      <c r="A737" s="378"/>
      <c r="B737" s="378"/>
      <c r="C737" s="1"/>
      <c r="D737" s="378"/>
      <c r="E737" s="1"/>
      <c r="F737" s="1"/>
      <c r="G737" s="1"/>
      <c r="H737" s="1"/>
      <c r="I737" s="1"/>
      <c r="J737" s="1"/>
      <c r="K737" s="1"/>
      <c r="L737" s="1"/>
      <c r="M737" s="379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</row>
    <row r="738" spans="1:45" ht="12.75">
      <c r="A738" s="378"/>
      <c r="B738" s="378"/>
      <c r="C738" s="1"/>
      <c r="D738" s="378"/>
      <c r="E738" s="1"/>
      <c r="F738" s="1"/>
      <c r="G738" s="1"/>
      <c r="H738" s="1"/>
      <c r="I738" s="1"/>
      <c r="J738" s="1"/>
      <c r="K738" s="1"/>
      <c r="L738" s="1"/>
      <c r="M738" s="379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</row>
    <row r="739" spans="1:45" ht="12.75">
      <c r="A739" s="378"/>
      <c r="B739" s="378"/>
      <c r="C739" s="1"/>
      <c r="D739" s="378"/>
      <c r="E739" s="1"/>
      <c r="F739" s="1"/>
      <c r="G739" s="1"/>
      <c r="H739" s="1"/>
      <c r="I739" s="1"/>
      <c r="J739" s="1"/>
      <c r="K739" s="1"/>
      <c r="L739" s="1"/>
      <c r="M739" s="379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</row>
    <row r="740" spans="1:45" ht="12.75">
      <c r="A740" s="378"/>
      <c r="B740" s="378"/>
      <c r="C740" s="1"/>
      <c r="D740" s="378"/>
      <c r="E740" s="1"/>
      <c r="F740" s="1"/>
      <c r="G740" s="1"/>
      <c r="H740" s="1"/>
      <c r="I740" s="1"/>
      <c r="J740" s="1"/>
      <c r="K740" s="1"/>
      <c r="L740" s="1"/>
      <c r="M740" s="379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</row>
    <row r="741" spans="1:45" ht="12.75">
      <c r="A741" s="378"/>
      <c r="B741" s="378"/>
      <c r="C741" s="1"/>
      <c r="D741" s="378"/>
      <c r="E741" s="1"/>
      <c r="F741" s="1"/>
      <c r="G741" s="1"/>
      <c r="H741" s="1"/>
      <c r="I741" s="1"/>
      <c r="J741" s="1"/>
      <c r="K741" s="1"/>
      <c r="L741" s="1"/>
      <c r="M741" s="379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</row>
    <row r="742" spans="1:45" ht="12.75">
      <c r="A742" s="378"/>
      <c r="B742" s="378"/>
      <c r="C742" s="1"/>
      <c r="D742" s="378"/>
      <c r="E742" s="1"/>
      <c r="F742" s="1"/>
      <c r="G742" s="1"/>
      <c r="H742" s="1"/>
      <c r="I742" s="1"/>
      <c r="J742" s="1"/>
      <c r="K742" s="1"/>
      <c r="L742" s="1"/>
      <c r="M742" s="379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</row>
    <row r="743" spans="1:45" ht="12.75">
      <c r="A743" s="378"/>
      <c r="B743" s="378"/>
      <c r="C743" s="1"/>
      <c r="D743" s="378"/>
      <c r="E743" s="1"/>
      <c r="F743" s="1"/>
      <c r="G743" s="1"/>
      <c r="H743" s="1"/>
      <c r="I743" s="1"/>
      <c r="J743" s="1"/>
      <c r="K743" s="1"/>
      <c r="L743" s="1"/>
      <c r="M743" s="379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</row>
    <row r="744" spans="1:45" ht="12.75">
      <c r="A744" s="378"/>
      <c r="B744" s="378"/>
      <c r="C744" s="1"/>
      <c r="D744" s="378"/>
      <c r="E744" s="1"/>
      <c r="F744" s="1"/>
      <c r="G744" s="1"/>
      <c r="H744" s="1"/>
      <c r="I744" s="1"/>
      <c r="J744" s="1"/>
      <c r="K744" s="1"/>
      <c r="L744" s="1"/>
      <c r="M744" s="379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</row>
    <row r="745" spans="1:45" ht="12.75">
      <c r="A745" s="378"/>
      <c r="B745" s="378"/>
      <c r="C745" s="1"/>
      <c r="D745" s="378"/>
      <c r="E745" s="1"/>
      <c r="F745" s="1"/>
      <c r="G745" s="1"/>
      <c r="H745" s="1"/>
      <c r="I745" s="1"/>
      <c r="J745" s="1"/>
      <c r="K745" s="1"/>
      <c r="L745" s="1"/>
      <c r="M745" s="379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</row>
    <row r="746" spans="1:45" ht="12.75">
      <c r="A746" s="378"/>
      <c r="B746" s="378"/>
      <c r="C746" s="1"/>
      <c r="D746" s="378"/>
      <c r="E746" s="1"/>
      <c r="F746" s="1"/>
      <c r="G746" s="1"/>
      <c r="H746" s="1"/>
      <c r="I746" s="1"/>
      <c r="J746" s="1"/>
      <c r="K746" s="1"/>
      <c r="L746" s="1"/>
      <c r="M746" s="379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</row>
    <row r="747" spans="1:45" ht="12.75">
      <c r="A747" s="378"/>
      <c r="B747" s="378"/>
      <c r="C747" s="1"/>
      <c r="D747" s="378"/>
      <c r="E747" s="1"/>
      <c r="F747" s="1"/>
      <c r="G747" s="1"/>
      <c r="H747" s="1"/>
      <c r="I747" s="1"/>
      <c r="J747" s="1"/>
      <c r="K747" s="1"/>
      <c r="L747" s="1"/>
      <c r="M747" s="379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</row>
    <row r="748" spans="1:45" ht="12.75">
      <c r="A748" s="378"/>
      <c r="B748" s="378"/>
      <c r="C748" s="1"/>
      <c r="D748" s="378"/>
      <c r="E748" s="1"/>
      <c r="F748" s="1"/>
      <c r="G748" s="1"/>
      <c r="H748" s="1"/>
      <c r="I748" s="1"/>
      <c r="J748" s="1"/>
      <c r="K748" s="1"/>
      <c r="L748" s="1"/>
      <c r="M748" s="379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</row>
    <row r="749" spans="1:45" ht="12.75">
      <c r="A749" s="378"/>
      <c r="B749" s="378"/>
      <c r="C749" s="1"/>
      <c r="D749" s="378"/>
      <c r="E749" s="1"/>
      <c r="F749" s="1"/>
      <c r="G749" s="1"/>
      <c r="H749" s="1"/>
      <c r="I749" s="1"/>
      <c r="J749" s="1"/>
      <c r="K749" s="1"/>
      <c r="L749" s="1"/>
      <c r="M749" s="379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</row>
    <row r="750" spans="1:45" ht="12.75">
      <c r="A750" s="378"/>
      <c r="B750" s="378"/>
      <c r="C750" s="1"/>
      <c r="D750" s="378"/>
      <c r="E750" s="1"/>
      <c r="F750" s="1"/>
      <c r="G750" s="1"/>
      <c r="H750" s="1"/>
      <c r="I750" s="1"/>
      <c r="J750" s="1"/>
      <c r="K750" s="1"/>
      <c r="L750" s="1"/>
      <c r="M750" s="379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</row>
    <row r="751" spans="1:45" ht="12.75">
      <c r="A751" s="378"/>
      <c r="B751" s="378"/>
      <c r="C751" s="1"/>
      <c r="D751" s="378"/>
      <c r="E751" s="1"/>
      <c r="F751" s="1"/>
      <c r="G751" s="1"/>
      <c r="H751" s="1"/>
      <c r="I751" s="1"/>
      <c r="J751" s="1"/>
      <c r="K751" s="1"/>
      <c r="L751" s="1"/>
      <c r="M751" s="379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</row>
    <row r="752" spans="1:45" ht="12.75">
      <c r="A752" s="378"/>
      <c r="B752" s="378"/>
      <c r="C752" s="1"/>
      <c r="D752" s="378"/>
      <c r="E752" s="1"/>
      <c r="F752" s="1"/>
      <c r="G752" s="1"/>
      <c r="H752" s="1"/>
      <c r="I752" s="1"/>
      <c r="J752" s="1"/>
      <c r="K752" s="1"/>
      <c r="L752" s="1"/>
      <c r="M752" s="379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</row>
    <row r="753" spans="1:45" ht="12.75">
      <c r="A753" s="378"/>
      <c r="B753" s="378"/>
      <c r="C753" s="1"/>
      <c r="D753" s="378"/>
      <c r="E753" s="1"/>
      <c r="F753" s="1"/>
      <c r="G753" s="1"/>
      <c r="H753" s="1"/>
      <c r="I753" s="1"/>
      <c r="J753" s="1"/>
      <c r="K753" s="1"/>
      <c r="L753" s="1"/>
      <c r="M753" s="379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</row>
    <row r="754" spans="1:45" ht="12.75">
      <c r="A754" s="378"/>
      <c r="B754" s="378"/>
      <c r="C754" s="1"/>
      <c r="D754" s="378"/>
      <c r="E754" s="1"/>
      <c r="F754" s="1"/>
      <c r="G754" s="1"/>
      <c r="H754" s="1"/>
      <c r="I754" s="1"/>
      <c r="J754" s="1"/>
      <c r="K754" s="1"/>
      <c r="L754" s="1"/>
      <c r="M754" s="379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</row>
    <row r="755" spans="1:45" ht="12.75">
      <c r="A755" s="378"/>
      <c r="B755" s="378"/>
      <c r="C755" s="1"/>
      <c r="D755" s="378"/>
      <c r="E755" s="1"/>
      <c r="F755" s="1"/>
      <c r="G755" s="1"/>
      <c r="H755" s="1"/>
      <c r="I755" s="1"/>
      <c r="J755" s="1"/>
      <c r="K755" s="1"/>
      <c r="L755" s="1"/>
      <c r="M755" s="379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</row>
    <row r="756" spans="1:45" ht="12.75">
      <c r="A756" s="378"/>
      <c r="B756" s="378"/>
      <c r="C756" s="1"/>
      <c r="D756" s="378"/>
      <c r="E756" s="1"/>
      <c r="F756" s="1"/>
      <c r="G756" s="1"/>
      <c r="H756" s="1"/>
      <c r="I756" s="1"/>
      <c r="J756" s="1"/>
      <c r="K756" s="1"/>
      <c r="L756" s="1"/>
      <c r="M756" s="379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</row>
    <row r="757" spans="1:45" ht="12.75">
      <c r="A757" s="378"/>
      <c r="B757" s="378"/>
      <c r="C757" s="1"/>
      <c r="D757" s="378"/>
      <c r="E757" s="1"/>
      <c r="F757" s="1"/>
      <c r="G757" s="1"/>
      <c r="H757" s="1"/>
      <c r="I757" s="1"/>
      <c r="J757" s="1"/>
      <c r="K757" s="1"/>
      <c r="L757" s="1"/>
      <c r="M757" s="379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</row>
    <row r="758" spans="1:45" ht="12.75">
      <c r="A758" s="378"/>
      <c r="B758" s="378"/>
      <c r="C758" s="1"/>
      <c r="D758" s="378"/>
      <c r="E758" s="1"/>
      <c r="F758" s="1"/>
      <c r="G758" s="1"/>
      <c r="H758" s="1"/>
      <c r="I758" s="1"/>
      <c r="J758" s="1"/>
      <c r="K758" s="1"/>
      <c r="L758" s="1"/>
      <c r="M758" s="379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</row>
    <row r="759" spans="1:45" ht="12.75">
      <c r="A759" s="378"/>
      <c r="B759" s="378"/>
      <c r="C759" s="1"/>
      <c r="D759" s="378"/>
      <c r="E759" s="1"/>
      <c r="F759" s="1"/>
      <c r="G759" s="1"/>
      <c r="H759" s="1"/>
      <c r="I759" s="1"/>
      <c r="J759" s="1"/>
      <c r="K759" s="1"/>
      <c r="L759" s="1"/>
      <c r="M759" s="379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</row>
    <row r="760" spans="1:45" ht="12.75">
      <c r="A760" s="378"/>
      <c r="B760" s="378"/>
      <c r="C760" s="1"/>
      <c r="D760" s="378"/>
      <c r="E760" s="1"/>
      <c r="F760" s="1"/>
      <c r="G760" s="1"/>
      <c r="H760" s="1"/>
      <c r="I760" s="1"/>
      <c r="J760" s="1"/>
      <c r="K760" s="1"/>
      <c r="L760" s="1"/>
      <c r="M760" s="379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</row>
    <row r="761" spans="1:45" ht="12.75">
      <c r="A761" s="378"/>
      <c r="B761" s="378"/>
      <c r="C761" s="1"/>
      <c r="D761" s="378"/>
      <c r="E761" s="1"/>
      <c r="F761" s="1"/>
      <c r="G761" s="1"/>
      <c r="H761" s="1"/>
      <c r="I761" s="1"/>
      <c r="J761" s="1"/>
      <c r="K761" s="1"/>
      <c r="L761" s="1"/>
      <c r="M761" s="379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</row>
    <row r="762" spans="1:45" ht="12.75">
      <c r="A762" s="378"/>
      <c r="B762" s="378"/>
      <c r="C762" s="1"/>
      <c r="D762" s="378"/>
      <c r="E762" s="1"/>
      <c r="F762" s="1"/>
      <c r="G762" s="1"/>
      <c r="H762" s="1"/>
      <c r="I762" s="1"/>
      <c r="J762" s="1"/>
      <c r="K762" s="1"/>
      <c r="L762" s="1"/>
      <c r="M762" s="379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</row>
    <row r="763" spans="1:45" ht="12.75">
      <c r="A763" s="378"/>
      <c r="B763" s="378"/>
      <c r="C763" s="1"/>
      <c r="D763" s="378"/>
      <c r="E763" s="1"/>
      <c r="F763" s="1"/>
      <c r="G763" s="1"/>
      <c r="H763" s="1"/>
      <c r="I763" s="1"/>
      <c r="J763" s="1"/>
      <c r="K763" s="1"/>
      <c r="L763" s="1"/>
      <c r="M763" s="379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</row>
    <row r="764" spans="1:45" ht="12.75">
      <c r="A764" s="378"/>
      <c r="B764" s="378"/>
      <c r="C764" s="1"/>
      <c r="D764" s="378"/>
      <c r="E764" s="1"/>
      <c r="F764" s="1"/>
      <c r="G764" s="1"/>
      <c r="H764" s="1"/>
      <c r="I764" s="1"/>
      <c r="J764" s="1"/>
      <c r="K764" s="1"/>
      <c r="L764" s="1"/>
      <c r="M764" s="379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</row>
    <row r="765" spans="1:45" ht="12.75">
      <c r="A765" s="378"/>
      <c r="B765" s="378"/>
      <c r="C765" s="1"/>
      <c r="D765" s="378"/>
      <c r="E765" s="1"/>
      <c r="F765" s="1"/>
      <c r="G765" s="1"/>
      <c r="H765" s="1"/>
      <c r="I765" s="1"/>
      <c r="J765" s="1"/>
      <c r="K765" s="1"/>
      <c r="L765" s="1"/>
      <c r="M765" s="379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</row>
    <row r="766" spans="1:45" ht="12.75">
      <c r="A766" s="378"/>
      <c r="B766" s="378"/>
      <c r="C766" s="1"/>
      <c r="D766" s="378"/>
      <c r="E766" s="1"/>
      <c r="F766" s="1"/>
      <c r="G766" s="1"/>
      <c r="H766" s="1"/>
      <c r="I766" s="1"/>
      <c r="J766" s="1"/>
      <c r="K766" s="1"/>
      <c r="L766" s="1"/>
      <c r="M766" s="379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</row>
    <row r="767" spans="1:45" ht="12.75">
      <c r="A767" s="378"/>
      <c r="B767" s="378"/>
      <c r="C767" s="1"/>
      <c r="D767" s="378"/>
      <c r="E767" s="1"/>
      <c r="F767" s="1"/>
      <c r="G767" s="1"/>
      <c r="H767" s="1"/>
      <c r="I767" s="1"/>
      <c r="J767" s="1"/>
      <c r="K767" s="1"/>
      <c r="L767" s="1"/>
      <c r="M767" s="379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</row>
    <row r="768" spans="1:45" ht="12.75">
      <c r="A768" s="378"/>
      <c r="B768" s="378"/>
      <c r="C768" s="1"/>
      <c r="D768" s="378"/>
      <c r="E768" s="1"/>
      <c r="F768" s="1"/>
      <c r="G768" s="1"/>
      <c r="H768" s="1"/>
      <c r="I768" s="1"/>
      <c r="J768" s="1"/>
      <c r="K768" s="1"/>
      <c r="L768" s="1"/>
      <c r="M768" s="379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</row>
    <row r="769" spans="1:45" ht="12.75">
      <c r="A769" s="378"/>
      <c r="B769" s="378"/>
      <c r="C769" s="1"/>
      <c r="D769" s="378"/>
      <c r="E769" s="1"/>
      <c r="F769" s="1"/>
      <c r="G769" s="1"/>
      <c r="H769" s="1"/>
      <c r="I769" s="1"/>
      <c r="J769" s="1"/>
      <c r="K769" s="1"/>
      <c r="L769" s="1"/>
      <c r="M769" s="379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</row>
    <row r="770" spans="1:45" ht="12.75">
      <c r="A770" s="378"/>
      <c r="B770" s="378"/>
      <c r="C770" s="1"/>
      <c r="D770" s="378"/>
      <c r="E770" s="1"/>
      <c r="F770" s="1"/>
      <c r="G770" s="1"/>
      <c r="H770" s="1"/>
      <c r="I770" s="1"/>
      <c r="J770" s="1"/>
      <c r="K770" s="1"/>
      <c r="L770" s="1"/>
      <c r="M770" s="379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</row>
    <row r="771" spans="1:45" ht="12.75">
      <c r="A771" s="378"/>
      <c r="B771" s="378"/>
      <c r="C771" s="1"/>
      <c r="D771" s="378"/>
      <c r="E771" s="1"/>
      <c r="F771" s="1"/>
      <c r="G771" s="1"/>
      <c r="H771" s="1"/>
      <c r="I771" s="1"/>
      <c r="J771" s="1"/>
      <c r="K771" s="1"/>
      <c r="L771" s="1"/>
      <c r="M771" s="379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</row>
    <row r="772" spans="1:45" ht="12.75">
      <c r="A772" s="378"/>
      <c r="B772" s="378"/>
      <c r="C772" s="1"/>
      <c r="D772" s="378"/>
      <c r="E772" s="1"/>
      <c r="F772" s="1"/>
      <c r="G772" s="1"/>
      <c r="H772" s="1"/>
      <c r="I772" s="1"/>
      <c r="J772" s="1"/>
      <c r="K772" s="1"/>
      <c r="L772" s="1"/>
      <c r="M772" s="379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</row>
    <row r="773" spans="1:45" ht="12.75">
      <c r="A773" s="378"/>
      <c r="B773" s="378"/>
      <c r="C773" s="1"/>
      <c r="D773" s="378"/>
      <c r="E773" s="1"/>
      <c r="F773" s="1"/>
      <c r="G773" s="1"/>
      <c r="H773" s="1"/>
      <c r="I773" s="1"/>
      <c r="J773" s="1"/>
      <c r="K773" s="1"/>
      <c r="L773" s="1"/>
      <c r="M773" s="379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</row>
    <row r="774" spans="1:45" ht="12.75">
      <c r="A774" s="378"/>
      <c r="B774" s="378"/>
      <c r="C774" s="1"/>
      <c r="D774" s="378"/>
      <c r="E774" s="1"/>
      <c r="F774" s="1"/>
      <c r="G774" s="1"/>
      <c r="H774" s="1"/>
      <c r="I774" s="1"/>
      <c r="J774" s="1"/>
      <c r="K774" s="1"/>
      <c r="L774" s="1"/>
      <c r="M774" s="379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</row>
    <row r="775" spans="1:45" ht="12.75">
      <c r="A775" s="378"/>
      <c r="B775" s="378"/>
      <c r="C775" s="1"/>
      <c r="D775" s="378"/>
      <c r="E775" s="1"/>
      <c r="F775" s="1"/>
      <c r="G775" s="1"/>
      <c r="H775" s="1"/>
      <c r="I775" s="1"/>
      <c r="J775" s="1"/>
      <c r="K775" s="1"/>
      <c r="L775" s="1"/>
      <c r="M775" s="379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</row>
    <row r="776" spans="1:45" ht="12.75">
      <c r="A776" s="378"/>
      <c r="B776" s="378"/>
      <c r="C776" s="1"/>
      <c r="D776" s="378"/>
      <c r="E776" s="1"/>
      <c r="F776" s="1"/>
      <c r="G776" s="1"/>
      <c r="H776" s="1"/>
      <c r="I776" s="1"/>
      <c r="J776" s="1"/>
      <c r="K776" s="1"/>
      <c r="L776" s="1"/>
      <c r="M776" s="379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</row>
    <row r="777" spans="1:45" ht="12.75">
      <c r="A777" s="378"/>
      <c r="B777" s="378"/>
      <c r="C777" s="1"/>
      <c r="D777" s="378"/>
      <c r="E777" s="1"/>
      <c r="F777" s="1"/>
      <c r="G777" s="1"/>
      <c r="H777" s="1"/>
      <c r="I777" s="1"/>
      <c r="J777" s="1"/>
      <c r="K777" s="1"/>
      <c r="L777" s="1"/>
      <c r="M777" s="379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</row>
    <row r="778" spans="1:45" ht="12.75">
      <c r="A778" s="378"/>
      <c r="B778" s="378"/>
      <c r="C778" s="1"/>
      <c r="D778" s="378"/>
      <c r="E778" s="1"/>
      <c r="F778" s="1"/>
      <c r="G778" s="1"/>
      <c r="H778" s="1"/>
      <c r="I778" s="1"/>
      <c r="J778" s="1"/>
      <c r="K778" s="1"/>
      <c r="L778" s="1"/>
      <c r="M778" s="379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</row>
    <row r="779" spans="1:45" ht="12.75">
      <c r="A779" s="378"/>
      <c r="B779" s="378"/>
      <c r="C779" s="1"/>
      <c r="D779" s="378"/>
      <c r="E779" s="1"/>
      <c r="F779" s="1"/>
      <c r="G779" s="1"/>
      <c r="H779" s="1"/>
      <c r="I779" s="1"/>
      <c r="J779" s="1"/>
      <c r="K779" s="1"/>
      <c r="L779" s="1"/>
      <c r="M779" s="379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</row>
    <row r="780" spans="1:45" ht="12.75">
      <c r="A780" s="378"/>
      <c r="B780" s="378"/>
      <c r="C780" s="1"/>
      <c r="D780" s="378"/>
      <c r="E780" s="1"/>
      <c r="F780" s="1"/>
      <c r="G780" s="1"/>
      <c r="H780" s="1"/>
      <c r="I780" s="1"/>
      <c r="J780" s="1"/>
      <c r="K780" s="1"/>
      <c r="L780" s="1"/>
      <c r="M780" s="379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</row>
    <row r="781" spans="1:45" ht="12.75">
      <c r="A781" s="378"/>
      <c r="B781" s="378"/>
      <c r="C781" s="1"/>
      <c r="D781" s="378"/>
      <c r="E781" s="1"/>
      <c r="F781" s="1"/>
      <c r="G781" s="1"/>
      <c r="H781" s="1"/>
      <c r="I781" s="1"/>
      <c r="J781" s="1"/>
      <c r="K781" s="1"/>
      <c r="L781" s="1"/>
      <c r="M781" s="379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</row>
    <row r="782" spans="1:45" ht="12.75">
      <c r="A782" s="378"/>
      <c r="B782" s="378"/>
      <c r="C782" s="1"/>
      <c r="D782" s="378"/>
      <c r="E782" s="1"/>
      <c r="F782" s="1"/>
      <c r="G782" s="1"/>
      <c r="H782" s="1"/>
      <c r="I782" s="1"/>
      <c r="J782" s="1"/>
      <c r="K782" s="1"/>
      <c r="L782" s="1"/>
      <c r="M782" s="379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</row>
    <row r="783" spans="1:45" ht="12.75">
      <c r="A783" s="378"/>
      <c r="B783" s="378"/>
      <c r="C783" s="1"/>
      <c r="D783" s="378"/>
      <c r="E783" s="1"/>
      <c r="F783" s="1"/>
      <c r="G783" s="1"/>
      <c r="H783" s="1"/>
      <c r="I783" s="1"/>
      <c r="J783" s="1"/>
      <c r="K783" s="1"/>
      <c r="L783" s="1"/>
      <c r="M783" s="379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</row>
    <row r="784" spans="1:45" ht="12.75">
      <c r="A784" s="378"/>
      <c r="B784" s="378"/>
      <c r="C784" s="1"/>
      <c r="D784" s="378"/>
      <c r="E784" s="1"/>
      <c r="F784" s="1"/>
      <c r="G784" s="1"/>
      <c r="H784" s="1"/>
      <c r="I784" s="1"/>
      <c r="J784" s="1"/>
      <c r="K784" s="1"/>
      <c r="L784" s="1"/>
      <c r="M784" s="379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</row>
    <row r="785" spans="1:45" ht="12.75">
      <c r="A785" s="378"/>
      <c r="B785" s="378"/>
      <c r="C785" s="1"/>
      <c r="D785" s="378"/>
      <c r="E785" s="1"/>
      <c r="F785" s="1"/>
      <c r="G785" s="1"/>
      <c r="H785" s="1"/>
      <c r="I785" s="1"/>
      <c r="J785" s="1"/>
      <c r="K785" s="1"/>
      <c r="L785" s="1"/>
      <c r="M785" s="379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</row>
    <row r="786" spans="1:45" ht="12.75">
      <c r="A786" s="378"/>
      <c r="B786" s="378"/>
      <c r="C786" s="1"/>
      <c r="D786" s="378"/>
      <c r="E786" s="1"/>
      <c r="F786" s="1"/>
      <c r="G786" s="1"/>
      <c r="H786" s="1"/>
      <c r="I786" s="1"/>
      <c r="J786" s="1"/>
      <c r="K786" s="1"/>
      <c r="L786" s="1"/>
      <c r="M786" s="379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</row>
    <row r="787" spans="1:45" ht="12.75">
      <c r="A787" s="378"/>
      <c r="B787" s="378"/>
      <c r="C787" s="1"/>
      <c r="D787" s="378"/>
      <c r="E787" s="1"/>
      <c r="F787" s="1"/>
      <c r="G787" s="1"/>
      <c r="H787" s="1"/>
      <c r="I787" s="1"/>
      <c r="J787" s="1"/>
      <c r="K787" s="1"/>
      <c r="L787" s="1"/>
      <c r="M787" s="379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</row>
    <row r="788" spans="1:45" ht="12.75">
      <c r="A788" s="378"/>
      <c r="B788" s="378"/>
      <c r="C788" s="1"/>
      <c r="D788" s="378"/>
      <c r="E788" s="1"/>
      <c r="F788" s="1"/>
      <c r="G788" s="1"/>
      <c r="H788" s="1"/>
      <c r="I788" s="1"/>
      <c r="J788" s="1"/>
      <c r="K788" s="1"/>
      <c r="L788" s="1"/>
      <c r="M788" s="379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</row>
    <row r="789" spans="1:45" ht="12.75">
      <c r="A789" s="378"/>
      <c r="B789" s="378"/>
      <c r="C789" s="1"/>
      <c r="D789" s="378"/>
      <c r="E789" s="1"/>
      <c r="F789" s="1"/>
      <c r="G789" s="1"/>
      <c r="H789" s="1"/>
      <c r="I789" s="1"/>
      <c r="J789" s="1"/>
      <c r="K789" s="1"/>
      <c r="L789" s="1"/>
      <c r="M789" s="379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</row>
    <row r="790" spans="1:45" ht="12.75">
      <c r="A790" s="378"/>
      <c r="B790" s="378"/>
      <c r="C790" s="1"/>
      <c r="D790" s="378"/>
      <c r="E790" s="1"/>
      <c r="F790" s="1"/>
      <c r="G790" s="1"/>
      <c r="H790" s="1"/>
      <c r="I790" s="1"/>
      <c r="J790" s="1"/>
      <c r="K790" s="1"/>
      <c r="L790" s="1"/>
      <c r="M790" s="379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</row>
    <row r="791" spans="1:45" ht="12.75">
      <c r="A791" s="378"/>
      <c r="B791" s="378"/>
      <c r="C791" s="1"/>
      <c r="D791" s="378"/>
      <c r="E791" s="1"/>
      <c r="F791" s="1"/>
      <c r="G791" s="1"/>
      <c r="H791" s="1"/>
      <c r="I791" s="1"/>
      <c r="J791" s="1"/>
      <c r="K791" s="1"/>
      <c r="L791" s="1"/>
      <c r="M791" s="379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</row>
    <row r="792" spans="1:45" ht="12.75">
      <c r="A792" s="378"/>
      <c r="B792" s="378"/>
      <c r="C792" s="1"/>
      <c r="D792" s="378"/>
      <c r="E792" s="1"/>
      <c r="F792" s="1"/>
      <c r="G792" s="1"/>
      <c r="H792" s="1"/>
      <c r="I792" s="1"/>
      <c r="J792" s="1"/>
      <c r="K792" s="1"/>
      <c r="L792" s="1"/>
      <c r="M792" s="379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</row>
    <row r="793" spans="1:45" ht="12.75">
      <c r="A793" s="378"/>
      <c r="B793" s="378"/>
      <c r="C793" s="1"/>
      <c r="D793" s="378"/>
      <c r="E793" s="1"/>
      <c r="F793" s="1"/>
      <c r="G793" s="1"/>
      <c r="H793" s="1"/>
      <c r="I793" s="1"/>
      <c r="J793" s="1"/>
      <c r="K793" s="1"/>
      <c r="L793" s="1"/>
      <c r="M793" s="379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</row>
    <row r="794" spans="1:45" ht="12.75">
      <c r="A794" s="378"/>
      <c r="B794" s="378"/>
      <c r="C794" s="1"/>
      <c r="D794" s="378"/>
      <c r="E794" s="1"/>
      <c r="F794" s="1"/>
      <c r="G794" s="1"/>
      <c r="H794" s="1"/>
      <c r="I794" s="1"/>
      <c r="J794" s="1"/>
      <c r="K794" s="1"/>
      <c r="L794" s="1"/>
      <c r="M794" s="379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</row>
    <row r="795" spans="1:45" ht="12.75">
      <c r="A795" s="378"/>
      <c r="B795" s="378"/>
      <c r="C795" s="1"/>
      <c r="D795" s="378"/>
      <c r="E795" s="1"/>
      <c r="F795" s="1"/>
      <c r="G795" s="1"/>
      <c r="H795" s="1"/>
      <c r="I795" s="1"/>
      <c r="J795" s="1"/>
      <c r="K795" s="1"/>
      <c r="L795" s="1"/>
      <c r="M795" s="379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</row>
    <row r="796" spans="1:45" ht="12.75">
      <c r="A796" s="378"/>
      <c r="B796" s="378"/>
      <c r="C796" s="1"/>
      <c r="D796" s="378"/>
      <c r="E796" s="1"/>
      <c r="F796" s="1"/>
      <c r="G796" s="1"/>
      <c r="H796" s="1"/>
      <c r="I796" s="1"/>
      <c r="J796" s="1"/>
      <c r="K796" s="1"/>
      <c r="L796" s="1"/>
      <c r="M796" s="379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</row>
    <row r="797" spans="1:45" ht="12.75">
      <c r="A797" s="378"/>
      <c r="B797" s="378"/>
      <c r="C797" s="1"/>
      <c r="D797" s="378"/>
      <c r="E797" s="1"/>
      <c r="F797" s="1"/>
      <c r="G797" s="1"/>
      <c r="H797" s="1"/>
      <c r="I797" s="1"/>
      <c r="J797" s="1"/>
      <c r="K797" s="1"/>
      <c r="L797" s="1"/>
      <c r="M797" s="379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</row>
    <row r="798" spans="1:45" ht="12.75">
      <c r="A798" s="378"/>
      <c r="B798" s="378"/>
      <c r="C798" s="1"/>
      <c r="D798" s="378"/>
      <c r="E798" s="1"/>
      <c r="F798" s="1"/>
      <c r="G798" s="1"/>
      <c r="H798" s="1"/>
      <c r="I798" s="1"/>
      <c r="J798" s="1"/>
      <c r="K798" s="1"/>
      <c r="L798" s="1"/>
      <c r="M798" s="379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</row>
    <row r="799" spans="1:45" ht="12.75">
      <c r="A799" s="378"/>
      <c r="B799" s="378"/>
      <c r="C799" s="1"/>
      <c r="D799" s="378"/>
      <c r="E799" s="1"/>
      <c r="F799" s="1"/>
      <c r="G799" s="1"/>
      <c r="H799" s="1"/>
      <c r="I799" s="1"/>
      <c r="J799" s="1"/>
      <c r="K799" s="1"/>
      <c r="L799" s="1"/>
      <c r="M799" s="379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</row>
    <row r="800" spans="1:45" ht="12.75">
      <c r="A800" s="378"/>
      <c r="B800" s="378"/>
      <c r="C800" s="1"/>
      <c r="D800" s="378"/>
      <c r="E800" s="1"/>
      <c r="F800" s="1"/>
      <c r="G800" s="1"/>
      <c r="H800" s="1"/>
      <c r="I800" s="1"/>
      <c r="J800" s="1"/>
      <c r="K800" s="1"/>
      <c r="L800" s="1"/>
      <c r="M800" s="379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</row>
    <row r="801" spans="1:45" ht="12.75">
      <c r="A801" s="378"/>
      <c r="B801" s="378"/>
      <c r="C801" s="1"/>
      <c r="D801" s="378"/>
      <c r="E801" s="1"/>
      <c r="F801" s="1"/>
      <c r="G801" s="1"/>
      <c r="H801" s="1"/>
      <c r="I801" s="1"/>
      <c r="J801" s="1"/>
      <c r="K801" s="1"/>
      <c r="L801" s="1"/>
      <c r="M801" s="379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</row>
    <row r="802" spans="1:45" ht="12.75">
      <c r="A802" s="378"/>
      <c r="B802" s="378"/>
      <c r="C802" s="1"/>
      <c r="D802" s="378"/>
      <c r="E802" s="1"/>
      <c r="F802" s="1"/>
      <c r="G802" s="1"/>
      <c r="H802" s="1"/>
      <c r="I802" s="1"/>
      <c r="J802" s="1"/>
      <c r="K802" s="1"/>
      <c r="L802" s="1"/>
      <c r="M802" s="379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</row>
    <row r="803" spans="1:45" ht="12.75">
      <c r="A803" s="378"/>
      <c r="B803" s="378"/>
      <c r="C803" s="1"/>
      <c r="D803" s="378"/>
      <c r="E803" s="1"/>
      <c r="F803" s="1"/>
      <c r="G803" s="1"/>
      <c r="H803" s="1"/>
      <c r="I803" s="1"/>
      <c r="J803" s="1"/>
      <c r="K803" s="1"/>
      <c r="L803" s="1"/>
      <c r="M803" s="379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</row>
    <row r="804" spans="1:45" ht="12.75">
      <c r="A804" s="378"/>
      <c r="B804" s="378"/>
      <c r="C804" s="1"/>
      <c r="D804" s="378"/>
      <c r="E804" s="1"/>
      <c r="F804" s="1"/>
      <c r="G804" s="1"/>
      <c r="H804" s="1"/>
      <c r="I804" s="1"/>
      <c r="J804" s="1"/>
      <c r="K804" s="1"/>
      <c r="L804" s="1"/>
      <c r="M804" s="379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</row>
    <row r="805" spans="1:45" ht="12.75">
      <c r="A805" s="378"/>
      <c r="B805" s="378"/>
      <c r="C805" s="1"/>
      <c r="D805" s="378"/>
      <c r="E805" s="1"/>
      <c r="F805" s="1"/>
      <c r="G805" s="1"/>
      <c r="H805" s="1"/>
      <c r="I805" s="1"/>
      <c r="J805" s="1"/>
      <c r="K805" s="1"/>
      <c r="L805" s="1"/>
      <c r="M805" s="379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</row>
    <row r="806" spans="1:45" ht="12.75">
      <c r="A806" s="378"/>
      <c r="B806" s="378"/>
      <c r="C806" s="1"/>
      <c r="D806" s="378"/>
      <c r="E806" s="1"/>
      <c r="F806" s="1"/>
      <c r="G806" s="1"/>
      <c r="H806" s="1"/>
      <c r="I806" s="1"/>
      <c r="J806" s="1"/>
      <c r="K806" s="1"/>
      <c r="L806" s="1"/>
      <c r="M806" s="379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</row>
    <row r="807" spans="1:45" ht="12.75">
      <c r="A807" s="378"/>
      <c r="B807" s="378"/>
      <c r="C807" s="1"/>
      <c r="D807" s="378"/>
      <c r="E807" s="1"/>
      <c r="F807" s="1"/>
      <c r="G807" s="1"/>
      <c r="H807" s="1"/>
      <c r="I807" s="1"/>
      <c r="J807" s="1"/>
      <c r="K807" s="1"/>
      <c r="L807" s="1"/>
      <c r="M807" s="379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</row>
    <row r="808" spans="1:45" ht="12.75">
      <c r="A808" s="378"/>
      <c r="B808" s="378"/>
      <c r="C808" s="1"/>
      <c r="D808" s="378"/>
      <c r="E808" s="1"/>
      <c r="F808" s="1"/>
      <c r="G808" s="1"/>
      <c r="H808" s="1"/>
      <c r="I808" s="1"/>
      <c r="J808" s="1"/>
      <c r="K808" s="1"/>
      <c r="L808" s="1"/>
      <c r="M808" s="379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</row>
    <row r="809" spans="1:45" ht="12.75">
      <c r="A809" s="378"/>
      <c r="B809" s="378"/>
      <c r="C809" s="1"/>
      <c r="D809" s="378"/>
      <c r="E809" s="1"/>
      <c r="F809" s="1"/>
      <c r="G809" s="1"/>
      <c r="H809" s="1"/>
      <c r="I809" s="1"/>
      <c r="J809" s="1"/>
      <c r="K809" s="1"/>
      <c r="L809" s="1"/>
      <c r="M809" s="379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</row>
    <row r="810" spans="1:45" ht="12.75">
      <c r="A810" s="378"/>
      <c r="B810" s="378"/>
      <c r="C810" s="1"/>
      <c r="D810" s="378"/>
      <c r="E810" s="1"/>
      <c r="F810" s="1"/>
      <c r="G810" s="1"/>
      <c r="H810" s="1"/>
      <c r="I810" s="1"/>
      <c r="J810" s="1"/>
      <c r="K810" s="1"/>
      <c r="L810" s="1"/>
      <c r="M810" s="379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</row>
    <row r="811" spans="1:45" ht="12.75">
      <c r="A811" s="378"/>
      <c r="B811" s="378"/>
      <c r="C811" s="1"/>
      <c r="D811" s="378"/>
      <c r="E811" s="1"/>
      <c r="F811" s="1"/>
      <c r="G811" s="1"/>
      <c r="H811" s="1"/>
      <c r="I811" s="1"/>
      <c r="J811" s="1"/>
      <c r="K811" s="1"/>
      <c r="L811" s="1"/>
      <c r="M811" s="379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</row>
    <row r="812" spans="1:45" ht="12.75">
      <c r="A812" s="378"/>
      <c r="B812" s="378"/>
      <c r="C812" s="1"/>
      <c r="D812" s="378"/>
      <c r="E812" s="1"/>
      <c r="F812" s="1"/>
      <c r="G812" s="1"/>
      <c r="H812" s="1"/>
      <c r="I812" s="1"/>
      <c r="J812" s="1"/>
      <c r="K812" s="1"/>
      <c r="L812" s="1"/>
      <c r="M812" s="379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</row>
    <row r="813" spans="1:45" ht="12.75">
      <c r="A813" s="378"/>
      <c r="B813" s="378"/>
      <c r="C813" s="1"/>
      <c r="D813" s="378"/>
      <c r="E813" s="1"/>
      <c r="F813" s="1"/>
      <c r="G813" s="1"/>
      <c r="H813" s="1"/>
      <c r="I813" s="1"/>
      <c r="J813" s="1"/>
      <c r="K813" s="1"/>
      <c r="L813" s="1"/>
      <c r="M813" s="379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</row>
    <row r="814" spans="1:45" ht="12.75">
      <c r="A814" s="378"/>
      <c r="B814" s="378"/>
      <c r="C814" s="1"/>
      <c r="D814" s="378"/>
      <c r="E814" s="1"/>
      <c r="F814" s="1"/>
      <c r="G814" s="1"/>
      <c r="H814" s="1"/>
      <c r="I814" s="1"/>
      <c r="J814" s="1"/>
      <c r="K814" s="1"/>
      <c r="L814" s="1"/>
      <c r="M814" s="379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</row>
    <row r="815" spans="1:45" ht="12.75">
      <c r="A815" s="378"/>
      <c r="B815" s="378"/>
      <c r="C815" s="1"/>
      <c r="D815" s="378"/>
      <c r="E815" s="1"/>
      <c r="F815" s="1"/>
      <c r="G815" s="1"/>
      <c r="H815" s="1"/>
      <c r="I815" s="1"/>
      <c r="J815" s="1"/>
      <c r="K815" s="1"/>
      <c r="L815" s="1"/>
      <c r="M815" s="379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</row>
    <row r="816" spans="1:45" ht="12.75">
      <c r="A816" s="378"/>
      <c r="B816" s="378"/>
      <c r="C816" s="1"/>
      <c r="D816" s="378"/>
      <c r="E816" s="1"/>
      <c r="F816" s="1"/>
      <c r="G816" s="1"/>
      <c r="H816" s="1"/>
      <c r="I816" s="1"/>
      <c r="J816" s="1"/>
      <c r="K816" s="1"/>
      <c r="L816" s="1"/>
      <c r="M816" s="379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</row>
    <row r="817" spans="1:45" ht="12.75">
      <c r="A817" s="378"/>
      <c r="B817" s="378"/>
      <c r="C817" s="1"/>
      <c r="D817" s="378"/>
      <c r="E817" s="1"/>
      <c r="F817" s="1"/>
      <c r="G817" s="1"/>
      <c r="H817" s="1"/>
      <c r="I817" s="1"/>
      <c r="J817" s="1"/>
      <c r="K817" s="1"/>
      <c r="L817" s="1"/>
      <c r="M817" s="379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</row>
    <row r="818" spans="1:45" ht="12.75">
      <c r="A818" s="378"/>
      <c r="B818" s="378"/>
      <c r="C818" s="1"/>
      <c r="D818" s="378"/>
      <c r="E818" s="1"/>
      <c r="F818" s="1"/>
      <c r="G818" s="1"/>
      <c r="H818" s="1"/>
      <c r="I818" s="1"/>
      <c r="J818" s="1"/>
      <c r="K818" s="1"/>
      <c r="L818" s="1"/>
      <c r="M818" s="379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</row>
    <row r="819" spans="1:45" ht="12.75">
      <c r="A819" s="378"/>
      <c r="B819" s="378"/>
      <c r="C819" s="1"/>
      <c r="D819" s="378"/>
      <c r="E819" s="1"/>
      <c r="F819" s="1"/>
      <c r="G819" s="1"/>
      <c r="H819" s="1"/>
      <c r="I819" s="1"/>
      <c r="J819" s="1"/>
      <c r="K819" s="1"/>
      <c r="L819" s="1"/>
      <c r="M819" s="379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</row>
    <row r="820" spans="1:45" ht="12.75">
      <c r="A820" s="378"/>
      <c r="B820" s="378"/>
      <c r="C820" s="1"/>
      <c r="D820" s="378"/>
      <c r="E820" s="1"/>
      <c r="F820" s="1"/>
      <c r="G820" s="1"/>
      <c r="H820" s="1"/>
      <c r="I820" s="1"/>
      <c r="J820" s="1"/>
      <c r="K820" s="1"/>
      <c r="L820" s="1"/>
      <c r="M820" s="379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</row>
    <row r="821" spans="1:45" ht="12.75">
      <c r="A821" s="378"/>
      <c r="B821" s="378"/>
      <c r="C821" s="1"/>
      <c r="D821" s="378"/>
      <c r="E821" s="1"/>
      <c r="F821" s="1"/>
      <c r="G821" s="1"/>
      <c r="H821" s="1"/>
      <c r="I821" s="1"/>
      <c r="J821" s="1"/>
      <c r="K821" s="1"/>
      <c r="L821" s="1"/>
      <c r="M821" s="379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</row>
    <row r="822" spans="1:45" ht="12.75">
      <c r="A822" s="378"/>
      <c r="B822" s="378"/>
      <c r="C822" s="1"/>
      <c r="D822" s="378"/>
      <c r="E822" s="1"/>
      <c r="F822" s="1"/>
      <c r="G822" s="1"/>
      <c r="H822" s="1"/>
      <c r="I822" s="1"/>
      <c r="J822" s="1"/>
      <c r="K822" s="1"/>
      <c r="L822" s="1"/>
      <c r="M822" s="379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</row>
    <row r="823" spans="1:45" ht="12.75">
      <c r="A823" s="378"/>
      <c r="B823" s="378"/>
      <c r="C823" s="1"/>
      <c r="D823" s="378"/>
      <c r="E823" s="1"/>
      <c r="F823" s="1"/>
      <c r="G823" s="1"/>
      <c r="H823" s="1"/>
      <c r="I823" s="1"/>
      <c r="J823" s="1"/>
      <c r="K823" s="1"/>
      <c r="L823" s="1"/>
      <c r="M823" s="379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</row>
    <row r="824" spans="1:45" ht="12.75">
      <c r="A824" s="378"/>
      <c r="B824" s="378"/>
      <c r="C824" s="1"/>
      <c r="D824" s="378"/>
      <c r="E824" s="1"/>
      <c r="F824" s="1"/>
      <c r="G824" s="1"/>
      <c r="H824" s="1"/>
      <c r="I824" s="1"/>
      <c r="J824" s="1"/>
      <c r="K824" s="1"/>
      <c r="L824" s="1"/>
      <c r="M824" s="379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</row>
    <row r="825" spans="1:45" ht="12.75">
      <c r="A825" s="378"/>
      <c r="B825" s="378"/>
      <c r="C825" s="1"/>
      <c r="D825" s="378"/>
      <c r="E825" s="1"/>
      <c r="F825" s="1"/>
      <c r="G825" s="1"/>
      <c r="H825" s="1"/>
      <c r="I825" s="1"/>
      <c r="J825" s="1"/>
      <c r="K825" s="1"/>
      <c r="L825" s="1"/>
      <c r="M825" s="379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</row>
    <row r="826" spans="1:45" ht="12.75">
      <c r="A826" s="378"/>
      <c r="B826" s="378"/>
      <c r="C826" s="1"/>
      <c r="D826" s="378"/>
      <c r="E826" s="1"/>
      <c r="F826" s="1"/>
      <c r="G826" s="1"/>
      <c r="H826" s="1"/>
      <c r="I826" s="1"/>
      <c r="J826" s="1"/>
      <c r="K826" s="1"/>
      <c r="L826" s="1"/>
      <c r="M826" s="379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</row>
    <row r="827" spans="1:45" ht="12.75">
      <c r="A827" s="378"/>
      <c r="B827" s="378"/>
      <c r="C827" s="1"/>
      <c r="D827" s="378"/>
      <c r="E827" s="1"/>
      <c r="F827" s="1"/>
      <c r="G827" s="1"/>
      <c r="H827" s="1"/>
      <c r="I827" s="1"/>
      <c r="J827" s="1"/>
      <c r="K827" s="1"/>
      <c r="L827" s="1"/>
      <c r="M827" s="379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</row>
    <row r="828" spans="1:45" ht="12.75">
      <c r="A828" s="378"/>
      <c r="B828" s="378"/>
      <c r="C828" s="1"/>
      <c r="D828" s="378"/>
      <c r="E828" s="1"/>
      <c r="F828" s="1"/>
      <c r="G828" s="1"/>
      <c r="H828" s="1"/>
      <c r="I828" s="1"/>
      <c r="J828" s="1"/>
      <c r="K828" s="1"/>
      <c r="L828" s="1"/>
      <c r="M828" s="379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</row>
    <row r="829" spans="1:45" ht="12.75">
      <c r="A829" s="378"/>
      <c r="B829" s="378"/>
      <c r="C829" s="1"/>
      <c r="D829" s="378"/>
      <c r="E829" s="1"/>
      <c r="F829" s="1"/>
      <c r="G829" s="1"/>
      <c r="H829" s="1"/>
      <c r="I829" s="1"/>
      <c r="J829" s="1"/>
      <c r="K829" s="1"/>
      <c r="L829" s="1"/>
      <c r="M829" s="379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</row>
    <row r="830" spans="1:45" ht="12.75">
      <c r="A830" s="378"/>
      <c r="B830" s="378"/>
      <c r="C830" s="1"/>
      <c r="D830" s="378"/>
      <c r="E830" s="1"/>
      <c r="F830" s="1"/>
      <c r="G830" s="1"/>
      <c r="H830" s="1"/>
      <c r="I830" s="1"/>
      <c r="J830" s="1"/>
      <c r="K830" s="1"/>
      <c r="L830" s="1"/>
      <c r="M830" s="379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</row>
    <row r="831" spans="1:45" ht="12.75">
      <c r="A831" s="378"/>
      <c r="B831" s="378"/>
      <c r="C831" s="1"/>
      <c r="D831" s="378"/>
      <c r="E831" s="1"/>
      <c r="F831" s="1"/>
      <c r="G831" s="1"/>
      <c r="H831" s="1"/>
      <c r="I831" s="1"/>
      <c r="J831" s="1"/>
      <c r="K831" s="1"/>
      <c r="L831" s="1"/>
      <c r="M831" s="379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</row>
    <row r="832" spans="1:45" ht="12.75">
      <c r="A832" s="378"/>
      <c r="B832" s="378"/>
      <c r="C832" s="1"/>
      <c r="D832" s="378"/>
      <c r="E832" s="1"/>
      <c r="F832" s="1"/>
      <c r="G832" s="1"/>
      <c r="H832" s="1"/>
      <c r="I832" s="1"/>
      <c r="J832" s="1"/>
      <c r="K832" s="1"/>
      <c r="L832" s="1"/>
      <c r="M832" s="379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</row>
    <row r="833" spans="1:45" ht="12.75">
      <c r="A833" s="378"/>
      <c r="B833" s="378"/>
      <c r="C833" s="1"/>
      <c r="D833" s="378"/>
      <c r="E833" s="1"/>
      <c r="F833" s="1"/>
      <c r="G833" s="1"/>
      <c r="H833" s="1"/>
      <c r="I833" s="1"/>
      <c r="J833" s="1"/>
      <c r="K833" s="1"/>
      <c r="L833" s="1"/>
      <c r="M833" s="379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</row>
    <row r="834" spans="1:45" ht="12.75">
      <c r="A834" s="378"/>
      <c r="B834" s="378"/>
      <c r="C834" s="1"/>
      <c r="D834" s="378"/>
      <c r="E834" s="1"/>
      <c r="F834" s="1"/>
      <c r="G834" s="1"/>
      <c r="H834" s="1"/>
      <c r="I834" s="1"/>
      <c r="J834" s="1"/>
      <c r="K834" s="1"/>
      <c r="L834" s="1"/>
      <c r="M834" s="379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</row>
    <row r="835" spans="1:45" ht="12.75">
      <c r="A835" s="378"/>
      <c r="B835" s="378"/>
      <c r="C835" s="1"/>
      <c r="D835" s="378"/>
      <c r="E835" s="1"/>
      <c r="F835" s="1"/>
      <c r="G835" s="1"/>
      <c r="H835" s="1"/>
      <c r="I835" s="1"/>
      <c r="J835" s="1"/>
      <c r="K835" s="1"/>
      <c r="L835" s="1"/>
      <c r="M835" s="379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</row>
    <row r="836" spans="1:45" ht="12.75">
      <c r="A836" s="378"/>
      <c r="B836" s="378"/>
      <c r="C836" s="1"/>
      <c r="D836" s="378"/>
      <c r="E836" s="1"/>
      <c r="F836" s="1"/>
      <c r="G836" s="1"/>
      <c r="H836" s="1"/>
      <c r="I836" s="1"/>
      <c r="J836" s="1"/>
      <c r="K836" s="1"/>
      <c r="L836" s="1"/>
      <c r="M836" s="379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</row>
    <row r="837" spans="1:45" ht="12.75">
      <c r="A837" s="378"/>
      <c r="B837" s="378"/>
      <c r="C837" s="1"/>
      <c r="D837" s="378"/>
      <c r="E837" s="1"/>
      <c r="F837" s="1"/>
      <c r="G837" s="1"/>
      <c r="H837" s="1"/>
      <c r="I837" s="1"/>
      <c r="J837" s="1"/>
      <c r="K837" s="1"/>
      <c r="L837" s="1"/>
      <c r="M837" s="379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</row>
    <row r="838" spans="1:45" ht="12.75">
      <c r="A838" s="378"/>
      <c r="B838" s="378"/>
      <c r="C838" s="1"/>
      <c r="D838" s="378"/>
      <c r="E838" s="1"/>
      <c r="F838" s="1"/>
      <c r="G838" s="1"/>
      <c r="H838" s="1"/>
      <c r="I838" s="1"/>
      <c r="J838" s="1"/>
      <c r="K838" s="1"/>
      <c r="L838" s="1"/>
      <c r="M838" s="379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</row>
    <row r="839" spans="1:45" ht="12.75">
      <c r="A839" s="378"/>
      <c r="B839" s="378"/>
      <c r="C839" s="1"/>
      <c r="D839" s="378"/>
      <c r="E839" s="1"/>
      <c r="F839" s="1"/>
      <c r="G839" s="1"/>
      <c r="H839" s="1"/>
      <c r="I839" s="1"/>
      <c r="J839" s="1"/>
      <c r="K839" s="1"/>
      <c r="L839" s="1"/>
      <c r="M839" s="379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</row>
    <row r="840" spans="1:45" ht="12.75">
      <c r="A840" s="378"/>
      <c r="B840" s="378"/>
      <c r="C840" s="1"/>
      <c r="D840" s="378"/>
      <c r="E840" s="1"/>
      <c r="F840" s="1"/>
      <c r="G840" s="1"/>
      <c r="H840" s="1"/>
      <c r="I840" s="1"/>
      <c r="J840" s="1"/>
      <c r="K840" s="1"/>
      <c r="L840" s="1"/>
      <c r="M840" s="379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</row>
    <row r="841" spans="1:45" ht="12.75">
      <c r="A841" s="378"/>
      <c r="B841" s="378"/>
      <c r="C841" s="1"/>
      <c r="D841" s="378"/>
      <c r="E841" s="1"/>
      <c r="F841" s="1"/>
      <c r="G841" s="1"/>
      <c r="H841" s="1"/>
      <c r="I841" s="1"/>
      <c r="J841" s="1"/>
      <c r="K841" s="1"/>
      <c r="L841" s="1"/>
      <c r="M841" s="379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</row>
    <row r="842" spans="1:45" ht="12.75">
      <c r="A842" s="378"/>
      <c r="B842" s="378"/>
      <c r="C842" s="1"/>
      <c r="D842" s="378"/>
      <c r="E842" s="1"/>
      <c r="F842" s="1"/>
      <c r="G842" s="1"/>
      <c r="H842" s="1"/>
      <c r="I842" s="1"/>
      <c r="J842" s="1"/>
      <c r="K842" s="1"/>
      <c r="L842" s="1"/>
      <c r="M842" s="379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</row>
    <row r="843" spans="1:45" ht="12.75">
      <c r="A843" s="378"/>
      <c r="B843" s="378"/>
      <c r="C843" s="1"/>
      <c r="D843" s="378"/>
      <c r="E843" s="1"/>
      <c r="F843" s="1"/>
      <c r="G843" s="1"/>
      <c r="H843" s="1"/>
      <c r="I843" s="1"/>
      <c r="J843" s="1"/>
      <c r="K843" s="1"/>
      <c r="L843" s="1"/>
      <c r="M843" s="379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</row>
    <row r="844" spans="1:45" ht="12.75">
      <c r="A844" s="378"/>
      <c r="B844" s="378"/>
      <c r="C844" s="1"/>
      <c r="D844" s="378"/>
      <c r="E844" s="1"/>
      <c r="F844" s="1"/>
      <c r="G844" s="1"/>
      <c r="H844" s="1"/>
      <c r="I844" s="1"/>
      <c r="J844" s="1"/>
      <c r="K844" s="1"/>
      <c r="L844" s="1"/>
      <c r="M844" s="379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</row>
    <row r="845" spans="1:45" ht="12.75">
      <c r="A845" s="378"/>
      <c r="B845" s="378"/>
      <c r="C845" s="1"/>
      <c r="D845" s="378"/>
      <c r="E845" s="1"/>
      <c r="F845" s="1"/>
      <c r="G845" s="1"/>
      <c r="H845" s="1"/>
      <c r="I845" s="1"/>
      <c r="J845" s="1"/>
      <c r="K845" s="1"/>
      <c r="L845" s="1"/>
      <c r="M845" s="379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</row>
    <row r="846" spans="1:45" ht="12.75">
      <c r="A846" s="378"/>
      <c r="B846" s="378"/>
      <c r="C846" s="1"/>
      <c r="D846" s="378"/>
      <c r="E846" s="1"/>
      <c r="F846" s="1"/>
      <c r="G846" s="1"/>
      <c r="H846" s="1"/>
      <c r="I846" s="1"/>
      <c r="J846" s="1"/>
      <c r="K846" s="1"/>
      <c r="L846" s="1"/>
      <c r="M846" s="379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</row>
    <row r="847" spans="1:45" ht="12.75">
      <c r="A847" s="378"/>
      <c r="B847" s="378"/>
      <c r="C847" s="1"/>
      <c r="D847" s="378"/>
      <c r="E847" s="1"/>
      <c r="F847" s="1"/>
      <c r="G847" s="1"/>
      <c r="H847" s="1"/>
      <c r="I847" s="1"/>
      <c r="J847" s="1"/>
      <c r="K847" s="1"/>
      <c r="L847" s="1"/>
      <c r="M847" s="379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</row>
    <row r="848" spans="1:45" ht="12.75">
      <c r="A848" s="378"/>
      <c r="B848" s="378"/>
      <c r="C848" s="1"/>
      <c r="D848" s="378"/>
      <c r="E848" s="1"/>
      <c r="F848" s="1"/>
      <c r="G848" s="1"/>
      <c r="H848" s="1"/>
      <c r="I848" s="1"/>
      <c r="J848" s="1"/>
      <c r="K848" s="1"/>
      <c r="L848" s="1"/>
      <c r="M848" s="379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</row>
    <row r="849" spans="1:45" ht="12.75">
      <c r="A849" s="378"/>
      <c r="B849" s="378"/>
      <c r="C849" s="1"/>
      <c r="D849" s="378"/>
      <c r="E849" s="1"/>
      <c r="F849" s="1"/>
      <c r="G849" s="1"/>
      <c r="H849" s="1"/>
      <c r="I849" s="1"/>
      <c r="J849" s="1"/>
      <c r="K849" s="1"/>
      <c r="L849" s="1"/>
      <c r="M849" s="379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</row>
    <row r="850" spans="1:45" ht="12.75">
      <c r="A850" s="378"/>
      <c r="B850" s="378"/>
      <c r="C850" s="1"/>
      <c r="D850" s="378"/>
      <c r="E850" s="1"/>
      <c r="F850" s="1"/>
      <c r="G850" s="1"/>
      <c r="H850" s="1"/>
      <c r="I850" s="1"/>
      <c r="J850" s="1"/>
      <c r="K850" s="1"/>
      <c r="L850" s="1"/>
      <c r="M850" s="379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</row>
    <row r="851" spans="1:45" ht="12.75">
      <c r="A851" s="378"/>
      <c r="B851" s="378"/>
      <c r="C851" s="1"/>
      <c r="D851" s="378"/>
      <c r="E851" s="1"/>
      <c r="F851" s="1"/>
      <c r="G851" s="1"/>
      <c r="H851" s="1"/>
      <c r="I851" s="1"/>
      <c r="J851" s="1"/>
      <c r="K851" s="1"/>
      <c r="L851" s="1"/>
      <c r="M851" s="379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</row>
    <row r="852" spans="1:45" ht="12.75">
      <c r="A852" s="378"/>
      <c r="B852" s="378"/>
      <c r="C852" s="1"/>
      <c r="D852" s="378"/>
      <c r="E852" s="1"/>
      <c r="F852" s="1"/>
      <c r="G852" s="1"/>
      <c r="H852" s="1"/>
      <c r="I852" s="1"/>
      <c r="J852" s="1"/>
      <c r="K852" s="1"/>
      <c r="L852" s="1"/>
      <c r="M852" s="379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</row>
    <row r="853" spans="1:45" ht="12.75">
      <c r="A853" s="378"/>
      <c r="B853" s="378"/>
      <c r="C853" s="1"/>
      <c r="D853" s="378"/>
      <c r="E853" s="1"/>
      <c r="F853" s="1"/>
      <c r="G853" s="1"/>
      <c r="H853" s="1"/>
      <c r="I853" s="1"/>
      <c r="J853" s="1"/>
      <c r="K853" s="1"/>
      <c r="L853" s="1"/>
      <c r="M853" s="379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</row>
    <row r="854" spans="1:45" ht="12.75">
      <c r="A854" s="378"/>
      <c r="B854" s="378"/>
      <c r="C854" s="1"/>
      <c r="D854" s="378"/>
      <c r="E854" s="1"/>
      <c r="F854" s="1"/>
      <c r="G854" s="1"/>
      <c r="H854" s="1"/>
      <c r="I854" s="1"/>
      <c r="J854" s="1"/>
      <c r="K854" s="1"/>
      <c r="L854" s="1"/>
      <c r="M854" s="379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</row>
    <row r="855" spans="1:45" ht="12.75">
      <c r="A855" s="378"/>
      <c r="B855" s="378"/>
      <c r="C855" s="1"/>
      <c r="D855" s="378"/>
      <c r="E855" s="1"/>
      <c r="F855" s="1"/>
      <c r="G855" s="1"/>
      <c r="H855" s="1"/>
      <c r="I855" s="1"/>
      <c r="J855" s="1"/>
      <c r="K855" s="1"/>
      <c r="L855" s="1"/>
      <c r="M855" s="379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</row>
    <row r="856" spans="1:45" ht="12.75">
      <c r="A856" s="378"/>
      <c r="B856" s="378"/>
      <c r="C856" s="1"/>
      <c r="D856" s="378"/>
      <c r="E856" s="1"/>
      <c r="F856" s="1"/>
      <c r="G856" s="1"/>
      <c r="H856" s="1"/>
      <c r="I856" s="1"/>
      <c r="J856" s="1"/>
      <c r="K856" s="1"/>
      <c r="L856" s="1"/>
      <c r="M856" s="379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</row>
    <row r="857" spans="1:45" ht="12.75">
      <c r="A857" s="378"/>
      <c r="B857" s="378"/>
      <c r="C857" s="1"/>
      <c r="D857" s="378"/>
      <c r="E857" s="1"/>
      <c r="F857" s="1"/>
      <c r="G857" s="1"/>
      <c r="H857" s="1"/>
      <c r="I857" s="1"/>
      <c r="J857" s="1"/>
      <c r="K857" s="1"/>
      <c r="L857" s="1"/>
      <c r="M857" s="379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</row>
    <row r="858" spans="1:45" ht="12.75">
      <c r="A858" s="378"/>
      <c r="B858" s="378"/>
      <c r="C858" s="1"/>
      <c r="D858" s="378"/>
      <c r="E858" s="1"/>
      <c r="F858" s="1"/>
      <c r="G858" s="1"/>
      <c r="H858" s="1"/>
      <c r="I858" s="1"/>
      <c r="J858" s="1"/>
      <c r="K858" s="1"/>
      <c r="L858" s="1"/>
      <c r="M858" s="379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</row>
    <row r="859" spans="1:45" ht="12.75">
      <c r="A859" s="378"/>
      <c r="B859" s="378"/>
      <c r="C859" s="1"/>
      <c r="D859" s="378"/>
      <c r="E859" s="1"/>
      <c r="F859" s="1"/>
      <c r="G859" s="1"/>
      <c r="H859" s="1"/>
      <c r="I859" s="1"/>
      <c r="J859" s="1"/>
      <c r="K859" s="1"/>
      <c r="L859" s="1"/>
      <c r="M859" s="379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</row>
    <row r="860" spans="1:45" ht="12.75">
      <c r="A860" s="378"/>
      <c r="B860" s="378"/>
      <c r="C860" s="1"/>
      <c r="D860" s="378"/>
      <c r="E860" s="1"/>
      <c r="F860" s="1"/>
      <c r="G860" s="1"/>
      <c r="H860" s="1"/>
      <c r="I860" s="1"/>
      <c r="J860" s="1"/>
      <c r="K860" s="1"/>
      <c r="L860" s="1"/>
      <c r="M860" s="379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</row>
    <row r="861" spans="1:45" ht="12.75">
      <c r="A861" s="378"/>
      <c r="B861" s="378"/>
      <c r="C861" s="1"/>
      <c r="D861" s="378"/>
      <c r="E861" s="1"/>
      <c r="F861" s="1"/>
      <c r="G861" s="1"/>
      <c r="H861" s="1"/>
      <c r="I861" s="1"/>
      <c r="J861" s="1"/>
      <c r="K861" s="1"/>
      <c r="L861" s="1"/>
      <c r="M861" s="379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</row>
    <row r="862" spans="1:45" ht="12.75">
      <c r="A862" s="378"/>
      <c r="B862" s="378"/>
      <c r="C862" s="1"/>
      <c r="D862" s="378"/>
      <c r="E862" s="1"/>
      <c r="F862" s="1"/>
      <c r="G862" s="1"/>
      <c r="H862" s="1"/>
      <c r="I862" s="1"/>
      <c r="J862" s="1"/>
      <c r="K862" s="1"/>
      <c r="L862" s="1"/>
      <c r="M862" s="379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</row>
    <row r="863" spans="1:45" ht="12.75">
      <c r="A863" s="378"/>
      <c r="B863" s="378"/>
      <c r="C863" s="1"/>
      <c r="D863" s="378"/>
      <c r="E863" s="1"/>
      <c r="F863" s="1"/>
      <c r="G863" s="1"/>
      <c r="H863" s="1"/>
      <c r="I863" s="1"/>
      <c r="J863" s="1"/>
      <c r="K863" s="1"/>
      <c r="L863" s="1"/>
      <c r="M863" s="379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</row>
    <row r="864" spans="1:45" ht="12.75">
      <c r="A864" s="378"/>
      <c r="B864" s="378"/>
      <c r="C864" s="1"/>
      <c r="D864" s="378"/>
      <c r="E864" s="1"/>
      <c r="F864" s="1"/>
      <c r="G864" s="1"/>
      <c r="H864" s="1"/>
      <c r="I864" s="1"/>
      <c r="J864" s="1"/>
      <c r="K864" s="1"/>
      <c r="L864" s="1"/>
      <c r="M864" s="379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</row>
    <row r="865" spans="1:45" ht="12.75">
      <c r="A865" s="378"/>
      <c r="B865" s="378"/>
      <c r="C865" s="1"/>
      <c r="D865" s="378"/>
      <c r="E865" s="1"/>
      <c r="F865" s="1"/>
      <c r="G865" s="1"/>
      <c r="H865" s="1"/>
      <c r="I865" s="1"/>
      <c r="J865" s="1"/>
      <c r="K865" s="1"/>
      <c r="L865" s="1"/>
      <c r="M865" s="379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</row>
    <row r="866" spans="1:45" ht="12.75">
      <c r="A866" s="378"/>
      <c r="B866" s="378"/>
      <c r="C866" s="1"/>
      <c r="D866" s="378"/>
      <c r="E866" s="1"/>
      <c r="F866" s="1"/>
      <c r="G866" s="1"/>
      <c r="H866" s="1"/>
      <c r="I866" s="1"/>
      <c r="J866" s="1"/>
      <c r="K866" s="1"/>
      <c r="L866" s="1"/>
      <c r="M866" s="379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</row>
    <row r="867" spans="1:45" ht="12.75">
      <c r="A867" s="378"/>
      <c r="B867" s="378"/>
      <c r="C867" s="1"/>
      <c r="D867" s="378"/>
      <c r="E867" s="1"/>
      <c r="F867" s="1"/>
      <c r="G867" s="1"/>
      <c r="H867" s="1"/>
      <c r="I867" s="1"/>
      <c r="J867" s="1"/>
      <c r="K867" s="1"/>
      <c r="L867" s="1"/>
      <c r="M867" s="379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</row>
    <row r="868" spans="1:45" ht="12.75">
      <c r="A868" s="378"/>
      <c r="B868" s="378"/>
      <c r="C868" s="1"/>
      <c r="D868" s="378"/>
      <c r="E868" s="1"/>
      <c r="F868" s="1"/>
      <c r="G868" s="1"/>
      <c r="H868" s="1"/>
      <c r="I868" s="1"/>
      <c r="J868" s="1"/>
      <c r="K868" s="1"/>
      <c r="L868" s="1"/>
      <c r="M868" s="379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</row>
    <row r="869" spans="1:45" ht="12.75">
      <c r="A869" s="378"/>
      <c r="B869" s="378"/>
      <c r="C869" s="1"/>
      <c r="D869" s="378"/>
      <c r="E869" s="1"/>
      <c r="F869" s="1"/>
      <c r="G869" s="1"/>
      <c r="H869" s="1"/>
      <c r="I869" s="1"/>
      <c r="J869" s="1"/>
      <c r="K869" s="1"/>
      <c r="L869" s="1"/>
      <c r="M869" s="379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</row>
    <row r="870" spans="1:45" ht="12.75">
      <c r="A870" s="378"/>
      <c r="B870" s="378"/>
      <c r="C870" s="1"/>
      <c r="D870" s="378"/>
      <c r="E870" s="1"/>
      <c r="F870" s="1"/>
      <c r="G870" s="1"/>
      <c r="H870" s="1"/>
      <c r="I870" s="1"/>
      <c r="J870" s="1"/>
      <c r="K870" s="1"/>
      <c r="L870" s="1"/>
      <c r="M870" s="379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</row>
    <row r="871" spans="1:45" ht="12.75">
      <c r="A871" s="378"/>
      <c r="B871" s="378"/>
      <c r="C871" s="1"/>
      <c r="D871" s="378"/>
      <c r="E871" s="1"/>
      <c r="F871" s="1"/>
      <c r="G871" s="1"/>
      <c r="H871" s="1"/>
      <c r="I871" s="1"/>
      <c r="J871" s="1"/>
      <c r="K871" s="1"/>
      <c r="L871" s="1"/>
      <c r="M871" s="379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</row>
    <row r="872" spans="1:45" ht="12.75">
      <c r="A872" s="378"/>
      <c r="B872" s="378"/>
      <c r="C872" s="1"/>
      <c r="D872" s="378"/>
      <c r="E872" s="1"/>
      <c r="F872" s="1"/>
      <c r="G872" s="1"/>
      <c r="H872" s="1"/>
      <c r="I872" s="1"/>
      <c r="J872" s="1"/>
      <c r="K872" s="1"/>
      <c r="L872" s="1"/>
      <c r="M872" s="379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</row>
    <row r="873" spans="1:45" ht="12.75">
      <c r="A873" s="378"/>
      <c r="B873" s="378"/>
      <c r="C873" s="1"/>
      <c r="D873" s="378"/>
      <c r="E873" s="1"/>
      <c r="F873" s="1"/>
      <c r="G873" s="1"/>
      <c r="H873" s="1"/>
      <c r="I873" s="1"/>
      <c r="J873" s="1"/>
      <c r="K873" s="1"/>
      <c r="L873" s="1"/>
      <c r="M873" s="379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</row>
    <row r="874" spans="1:45" ht="12.75">
      <c r="A874" s="378"/>
      <c r="B874" s="378"/>
      <c r="C874" s="1"/>
      <c r="D874" s="378"/>
      <c r="E874" s="1"/>
      <c r="F874" s="1"/>
      <c r="G874" s="1"/>
      <c r="H874" s="1"/>
      <c r="I874" s="1"/>
      <c r="J874" s="1"/>
      <c r="K874" s="1"/>
      <c r="L874" s="1"/>
      <c r="M874" s="379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</row>
    <row r="875" spans="1:45" ht="12.75">
      <c r="A875" s="378"/>
      <c r="B875" s="378"/>
      <c r="C875" s="1"/>
      <c r="D875" s="378"/>
      <c r="E875" s="1"/>
      <c r="F875" s="1"/>
      <c r="G875" s="1"/>
      <c r="H875" s="1"/>
      <c r="I875" s="1"/>
      <c r="J875" s="1"/>
      <c r="K875" s="1"/>
      <c r="L875" s="1"/>
      <c r="M875" s="379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</row>
    <row r="876" spans="1:45" ht="12.75">
      <c r="A876" s="378"/>
      <c r="B876" s="378"/>
      <c r="C876" s="1"/>
      <c r="D876" s="378"/>
      <c r="E876" s="1"/>
      <c r="F876" s="1"/>
      <c r="G876" s="1"/>
      <c r="H876" s="1"/>
      <c r="I876" s="1"/>
      <c r="J876" s="1"/>
      <c r="K876" s="1"/>
      <c r="L876" s="1"/>
      <c r="M876" s="379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</row>
    <row r="877" spans="1:45" ht="12.75">
      <c r="A877" s="378"/>
      <c r="B877" s="378"/>
      <c r="C877" s="1"/>
      <c r="D877" s="378"/>
      <c r="E877" s="1"/>
      <c r="F877" s="1"/>
      <c r="G877" s="1"/>
      <c r="H877" s="1"/>
      <c r="I877" s="1"/>
      <c r="J877" s="1"/>
      <c r="K877" s="1"/>
      <c r="L877" s="1"/>
      <c r="M877" s="379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</row>
    <row r="878" spans="1:45" ht="12.75">
      <c r="A878" s="378"/>
      <c r="B878" s="378"/>
      <c r="C878" s="1"/>
      <c r="D878" s="378"/>
      <c r="E878" s="1"/>
      <c r="F878" s="1"/>
      <c r="G878" s="1"/>
      <c r="H878" s="1"/>
      <c r="I878" s="1"/>
      <c r="J878" s="1"/>
      <c r="K878" s="1"/>
      <c r="L878" s="1"/>
      <c r="M878" s="379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</row>
    <row r="879" spans="1:45" ht="12.75">
      <c r="A879" s="378"/>
      <c r="B879" s="378"/>
      <c r="C879" s="1"/>
      <c r="D879" s="378"/>
      <c r="E879" s="1"/>
      <c r="F879" s="1"/>
      <c r="G879" s="1"/>
      <c r="H879" s="1"/>
      <c r="I879" s="1"/>
      <c r="J879" s="1"/>
      <c r="K879" s="1"/>
      <c r="L879" s="1"/>
      <c r="M879" s="379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</row>
    <row r="880" spans="1:45" ht="12.75">
      <c r="A880" s="378"/>
      <c r="B880" s="378"/>
      <c r="C880" s="1"/>
      <c r="D880" s="378"/>
      <c r="E880" s="1"/>
      <c r="F880" s="1"/>
      <c r="G880" s="1"/>
      <c r="H880" s="1"/>
      <c r="I880" s="1"/>
      <c r="J880" s="1"/>
      <c r="K880" s="1"/>
      <c r="L880" s="1"/>
      <c r="M880" s="379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</row>
    <row r="881" spans="1:45" ht="12.75">
      <c r="A881" s="378"/>
      <c r="B881" s="378"/>
      <c r="C881" s="1"/>
      <c r="D881" s="378"/>
      <c r="E881" s="1"/>
      <c r="F881" s="1"/>
      <c r="G881" s="1"/>
      <c r="H881" s="1"/>
      <c r="I881" s="1"/>
      <c r="J881" s="1"/>
      <c r="K881" s="1"/>
      <c r="L881" s="1"/>
      <c r="M881" s="379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</row>
    <row r="882" spans="1:45" ht="12.75">
      <c r="A882" s="378"/>
      <c r="B882" s="378"/>
      <c r="C882" s="1"/>
      <c r="D882" s="378"/>
      <c r="E882" s="1"/>
      <c r="F882" s="1"/>
      <c r="G882" s="1"/>
      <c r="H882" s="1"/>
      <c r="I882" s="1"/>
      <c r="J882" s="1"/>
      <c r="K882" s="1"/>
      <c r="L882" s="1"/>
      <c r="M882" s="379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</row>
    <row r="883" spans="1:45" ht="12.75">
      <c r="A883" s="378"/>
      <c r="B883" s="378"/>
      <c r="C883" s="1"/>
      <c r="D883" s="378"/>
      <c r="E883" s="1"/>
      <c r="F883" s="1"/>
      <c r="G883" s="1"/>
      <c r="H883" s="1"/>
      <c r="I883" s="1"/>
      <c r="J883" s="1"/>
      <c r="K883" s="1"/>
      <c r="L883" s="1"/>
      <c r="M883" s="379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</row>
    <row r="884" spans="1:45" ht="12.75">
      <c r="A884" s="378"/>
      <c r="B884" s="378"/>
      <c r="C884" s="1"/>
      <c r="D884" s="378"/>
      <c r="E884" s="1"/>
      <c r="F884" s="1"/>
      <c r="G884" s="1"/>
      <c r="H884" s="1"/>
      <c r="I884" s="1"/>
      <c r="J884" s="1"/>
      <c r="K884" s="1"/>
      <c r="L884" s="1"/>
      <c r="M884" s="379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</row>
    <row r="885" spans="1:45" ht="12.75">
      <c r="A885" s="378"/>
      <c r="B885" s="378"/>
      <c r="C885" s="1"/>
      <c r="D885" s="378"/>
      <c r="E885" s="1"/>
      <c r="F885" s="1"/>
      <c r="G885" s="1"/>
      <c r="H885" s="1"/>
      <c r="I885" s="1"/>
      <c r="J885" s="1"/>
      <c r="K885" s="1"/>
      <c r="L885" s="1"/>
      <c r="M885" s="379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</row>
    <row r="886" spans="1:45" ht="12.75">
      <c r="A886" s="378"/>
      <c r="B886" s="378"/>
      <c r="C886" s="1"/>
      <c r="D886" s="378"/>
      <c r="E886" s="1"/>
      <c r="F886" s="1"/>
      <c r="G886" s="1"/>
      <c r="H886" s="1"/>
      <c r="I886" s="1"/>
      <c r="J886" s="1"/>
      <c r="K886" s="1"/>
      <c r="L886" s="1"/>
      <c r="M886" s="379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</row>
    <row r="887" spans="1:45" ht="12.75">
      <c r="A887" s="378"/>
      <c r="B887" s="378"/>
      <c r="C887" s="1"/>
      <c r="D887" s="378"/>
      <c r="E887" s="1"/>
      <c r="F887" s="1"/>
      <c r="G887" s="1"/>
      <c r="H887" s="1"/>
      <c r="I887" s="1"/>
      <c r="J887" s="1"/>
      <c r="K887" s="1"/>
      <c r="L887" s="1"/>
      <c r="M887" s="379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</row>
    <row r="888" spans="1:45" ht="12.75">
      <c r="A888" s="378"/>
      <c r="B888" s="378"/>
      <c r="C888" s="1"/>
      <c r="D888" s="378"/>
      <c r="E888" s="1"/>
      <c r="F888" s="1"/>
      <c r="G888" s="1"/>
      <c r="H888" s="1"/>
      <c r="I888" s="1"/>
      <c r="J888" s="1"/>
      <c r="K888" s="1"/>
      <c r="L888" s="1"/>
      <c r="M888" s="379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</row>
    <row r="889" spans="1:45" ht="12.75">
      <c r="A889" s="378"/>
      <c r="B889" s="378"/>
      <c r="C889" s="1"/>
      <c r="D889" s="378"/>
      <c r="E889" s="1"/>
      <c r="F889" s="1"/>
      <c r="G889" s="1"/>
      <c r="H889" s="1"/>
      <c r="I889" s="1"/>
      <c r="J889" s="1"/>
      <c r="K889" s="1"/>
      <c r="L889" s="1"/>
      <c r="M889" s="379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</row>
    <row r="890" spans="1:45" ht="12.75">
      <c r="A890" s="378"/>
      <c r="B890" s="378"/>
      <c r="C890" s="1"/>
      <c r="D890" s="378"/>
      <c r="E890" s="1"/>
      <c r="F890" s="1"/>
      <c r="G890" s="1"/>
      <c r="H890" s="1"/>
      <c r="I890" s="1"/>
      <c r="J890" s="1"/>
      <c r="K890" s="1"/>
      <c r="L890" s="1"/>
      <c r="M890" s="379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</row>
    <row r="891" spans="1:45" ht="12.75">
      <c r="A891" s="378"/>
      <c r="B891" s="378"/>
      <c r="C891" s="1"/>
      <c r="D891" s="378"/>
      <c r="E891" s="1"/>
      <c r="F891" s="1"/>
      <c r="G891" s="1"/>
      <c r="H891" s="1"/>
      <c r="I891" s="1"/>
      <c r="J891" s="1"/>
      <c r="K891" s="1"/>
      <c r="L891" s="1"/>
      <c r="M891" s="379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</row>
    <row r="892" spans="1:45" ht="12.75">
      <c r="A892" s="378"/>
      <c r="B892" s="378"/>
      <c r="C892" s="1"/>
      <c r="D892" s="378"/>
      <c r="E892" s="1"/>
      <c r="F892" s="1"/>
      <c r="G892" s="1"/>
      <c r="H892" s="1"/>
      <c r="I892" s="1"/>
      <c r="J892" s="1"/>
      <c r="K892" s="1"/>
      <c r="L892" s="1"/>
      <c r="M892" s="379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</row>
    <row r="893" spans="1:45" ht="12.75">
      <c r="A893" s="378"/>
      <c r="B893" s="378"/>
      <c r="C893" s="1"/>
      <c r="D893" s="378"/>
      <c r="E893" s="1"/>
      <c r="F893" s="1"/>
      <c r="G893" s="1"/>
      <c r="H893" s="1"/>
      <c r="I893" s="1"/>
      <c r="J893" s="1"/>
      <c r="K893" s="1"/>
      <c r="L893" s="1"/>
      <c r="M893" s="379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</row>
    <row r="894" spans="1:45" ht="12.75">
      <c r="A894" s="378"/>
      <c r="B894" s="378"/>
      <c r="C894" s="1"/>
      <c r="D894" s="378"/>
      <c r="E894" s="1"/>
      <c r="F894" s="1"/>
      <c r="G894" s="1"/>
      <c r="H894" s="1"/>
      <c r="I894" s="1"/>
      <c r="J894" s="1"/>
      <c r="K894" s="1"/>
      <c r="L894" s="1"/>
      <c r="M894" s="379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</row>
    <row r="895" spans="1:45" ht="12.75">
      <c r="A895" s="378"/>
      <c r="B895" s="378"/>
      <c r="C895" s="1"/>
      <c r="D895" s="378"/>
      <c r="E895" s="1"/>
      <c r="F895" s="1"/>
      <c r="G895" s="1"/>
      <c r="H895" s="1"/>
      <c r="I895" s="1"/>
      <c r="J895" s="1"/>
      <c r="K895" s="1"/>
      <c r="L895" s="1"/>
      <c r="M895" s="379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</row>
    <row r="896" spans="1:45" ht="12.75">
      <c r="A896" s="378"/>
      <c r="B896" s="378"/>
      <c r="C896" s="1"/>
      <c r="D896" s="378"/>
      <c r="E896" s="1"/>
      <c r="F896" s="1"/>
      <c r="G896" s="1"/>
      <c r="H896" s="1"/>
      <c r="I896" s="1"/>
      <c r="J896" s="1"/>
      <c r="K896" s="1"/>
      <c r="L896" s="1"/>
      <c r="M896" s="379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</row>
    <row r="897" spans="1:45" ht="12.75">
      <c r="A897" s="378"/>
      <c r="B897" s="378"/>
      <c r="C897" s="1"/>
      <c r="D897" s="378"/>
      <c r="E897" s="1"/>
      <c r="F897" s="1"/>
      <c r="G897" s="1"/>
      <c r="H897" s="1"/>
      <c r="I897" s="1"/>
      <c r="J897" s="1"/>
      <c r="K897" s="1"/>
      <c r="L897" s="1"/>
      <c r="M897" s="379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</row>
    <row r="898" spans="1:45" ht="12.75">
      <c r="A898" s="378"/>
      <c r="B898" s="378"/>
      <c r="C898" s="1"/>
      <c r="D898" s="378"/>
      <c r="E898" s="1"/>
      <c r="F898" s="1"/>
      <c r="G898" s="1"/>
      <c r="H898" s="1"/>
      <c r="I898" s="1"/>
      <c r="J898" s="1"/>
      <c r="K898" s="1"/>
      <c r="L898" s="1"/>
      <c r="M898" s="379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</row>
    <row r="899" spans="1:45" ht="12.75">
      <c r="A899" s="378"/>
      <c r="B899" s="378"/>
      <c r="C899" s="1"/>
      <c r="D899" s="378"/>
      <c r="E899" s="1"/>
      <c r="F899" s="1"/>
      <c r="G899" s="1"/>
      <c r="H899" s="1"/>
      <c r="I899" s="1"/>
      <c r="J899" s="1"/>
      <c r="K899" s="1"/>
      <c r="L899" s="1"/>
      <c r="M899" s="379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</row>
    <row r="900" spans="1:45" ht="12.75">
      <c r="A900" s="378"/>
      <c r="B900" s="378"/>
      <c r="C900" s="1"/>
      <c r="D900" s="378"/>
      <c r="E900" s="1"/>
      <c r="F900" s="1"/>
      <c r="G900" s="1"/>
      <c r="H900" s="1"/>
      <c r="I900" s="1"/>
      <c r="J900" s="1"/>
      <c r="K900" s="1"/>
      <c r="L900" s="1"/>
      <c r="M900" s="379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</row>
    <row r="901" spans="1:45" ht="12.75">
      <c r="A901" s="378"/>
      <c r="B901" s="378"/>
      <c r="C901" s="1"/>
      <c r="D901" s="378"/>
      <c r="E901" s="1"/>
      <c r="F901" s="1"/>
      <c r="G901" s="1"/>
      <c r="H901" s="1"/>
      <c r="I901" s="1"/>
      <c r="J901" s="1"/>
      <c r="K901" s="1"/>
      <c r="L901" s="1"/>
      <c r="M901" s="379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</row>
    <row r="902" spans="1:45" ht="12.75">
      <c r="A902" s="378"/>
      <c r="B902" s="378"/>
      <c r="C902" s="1"/>
      <c r="D902" s="378"/>
      <c r="E902" s="1"/>
      <c r="F902" s="1"/>
      <c r="G902" s="1"/>
      <c r="H902" s="1"/>
      <c r="I902" s="1"/>
      <c r="J902" s="1"/>
      <c r="K902" s="1"/>
      <c r="L902" s="1"/>
      <c r="M902" s="379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</row>
    <row r="903" spans="1:45" ht="12.75">
      <c r="A903" s="378"/>
      <c r="B903" s="378"/>
      <c r="C903" s="1"/>
      <c r="D903" s="378"/>
      <c r="E903" s="1"/>
      <c r="F903" s="1"/>
      <c r="G903" s="1"/>
      <c r="H903" s="1"/>
      <c r="I903" s="1"/>
      <c r="J903" s="1"/>
      <c r="K903" s="1"/>
      <c r="L903" s="1"/>
      <c r="M903" s="379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</row>
    <row r="904" spans="1:45" ht="12.75">
      <c r="A904" s="378"/>
      <c r="B904" s="378"/>
      <c r="C904" s="1"/>
      <c r="D904" s="378"/>
      <c r="E904" s="1"/>
      <c r="F904" s="1"/>
      <c r="G904" s="1"/>
      <c r="H904" s="1"/>
      <c r="I904" s="1"/>
      <c r="J904" s="1"/>
      <c r="K904" s="1"/>
      <c r="L904" s="1"/>
      <c r="M904" s="379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</row>
    <row r="905" spans="1:45" ht="12.75">
      <c r="A905" s="378"/>
      <c r="B905" s="378"/>
      <c r="C905" s="1"/>
      <c r="D905" s="378"/>
      <c r="E905" s="1"/>
      <c r="F905" s="1"/>
      <c r="G905" s="1"/>
      <c r="H905" s="1"/>
      <c r="I905" s="1"/>
      <c r="J905" s="1"/>
      <c r="K905" s="1"/>
      <c r="L905" s="1"/>
      <c r="M905" s="379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</row>
    <row r="906" spans="1:45" ht="12.75">
      <c r="A906" s="378"/>
      <c r="B906" s="378"/>
      <c r="C906" s="1"/>
      <c r="D906" s="378"/>
      <c r="E906" s="1"/>
      <c r="F906" s="1"/>
      <c r="G906" s="1"/>
      <c r="H906" s="1"/>
      <c r="I906" s="1"/>
      <c r="J906" s="1"/>
      <c r="K906" s="1"/>
      <c r="L906" s="1"/>
      <c r="M906" s="379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</row>
    <row r="907" spans="1:45" ht="12.75">
      <c r="A907" s="378"/>
      <c r="B907" s="378"/>
      <c r="C907" s="1"/>
      <c r="D907" s="378"/>
      <c r="E907" s="1"/>
      <c r="F907" s="1"/>
      <c r="G907" s="1"/>
      <c r="H907" s="1"/>
      <c r="I907" s="1"/>
      <c r="J907" s="1"/>
      <c r="K907" s="1"/>
      <c r="L907" s="1"/>
      <c r="M907" s="379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</row>
    <row r="908" spans="1:45" ht="12.75">
      <c r="A908" s="378"/>
      <c r="B908" s="378"/>
      <c r="C908" s="1"/>
      <c r="D908" s="378"/>
      <c r="E908" s="1"/>
      <c r="F908" s="1"/>
      <c r="G908" s="1"/>
      <c r="H908" s="1"/>
      <c r="I908" s="1"/>
      <c r="J908" s="1"/>
      <c r="K908" s="1"/>
      <c r="L908" s="1"/>
      <c r="M908" s="379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</row>
    <row r="909" spans="1:45" ht="12.75">
      <c r="A909" s="378"/>
      <c r="B909" s="378"/>
      <c r="C909" s="1"/>
      <c r="D909" s="378"/>
      <c r="E909" s="1"/>
      <c r="F909" s="1"/>
      <c r="G909" s="1"/>
      <c r="H909" s="1"/>
      <c r="I909" s="1"/>
      <c r="J909" s="1"/>
      <c r="K909" s="1"/>
      <c r="L909" s="1"/>
      <c r="M909" s="379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</row>
    <row r="910" spans="1:45" ht="12.75">
      <c r="A910" s="378"/>
      <c r="B910" s="378"/>
      <c r="C910" s="1"/>
      <c r="D910" s="378"/>
      <c r="E910" s="1"/>
      <c r="F910" s="1"/>
      <c r="G910" s="1"/>
      <c r="H910" s="1"/>
      <c r="I910" s="1"/>
      <c r="J910" s="1"/>
      <c r="K910" s="1"/>
      <c r="L910" s="1"/>
      <c r="M910" s="379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</row>
    <row r="911" spans="1:45" ht="12.75">
      <c r="A911" s="378"/>
      <c r="B911" s="378"/>
      <c r="C911" s="1"/>
      <c r="D911" s="378"/>
      <c r="E911" s="1"/>
      <c r="F911" s="1"/>
      <c r="G911" s="1"/>
      <c r="H911" s="1"/>
      <c r="I911" s="1"/>
      <c r="J911" s="1"/>
      <c r="K911" s="1"/>
      <c r="L911" s="1"/>
      <c r="M911" s="379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</row>
    <row r="912" spans="1:45" ht="12.75">
      <c r="A912" s="378"/>
      <c r="B912" s="378"/>
      <c r="C912" s="1"/>
      <c r="D912" s="378"/>
      <c r="E912" s="1"/>
      <c r="F912" s="1"/>
      <c r="G912" s="1"/>
      <c r="H912" s="1"/>
      <c r="I912" s="1"/>
      <c r="J912" s="1"/>
      <c r="K912" s="1"/>
      <c r="L912" s="1"/>
      <c r="M912" s="379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</row>
    <row r="913" spans="1:45" ht="12.75">
      <c r="A913" s="378"/>
      <c r="B913" s="378"/>
      <c r="C913" s="1"/>
      <c r="D913" s="378"/>
      <c r="E913" s="1"/>
      <c r="F913" s="1"/>
      <c r="G913" s="1"/>
      <c r="H913" s="1"/>
      <c r="I913" s="1"/>
      <c r="J913" s="1"/>
      <c r="K913" s="1"/>
      <c r="L913" s="1"/>
      <c r="M913" s="379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</row>
    <row r="914" spans="1:45" ht="12.75">
      <c r="A914" s="378"/>
      <c r="B914" s="378"/>
      <c r="C914" s="1"/>
      <c r="D914" s="378"/>
      <c r="E914" s="1"/>
      <c r="F914" s="1"/>
      <c r="G914" s="1"/>
      <c r="H914" s="1"/>
      <c r="I914" s="1"/>
      <c r="J914" s="1"/>
      <c r="K914" s="1"/>
      <c r="L914" s="1"/>
      <c r="M914" s="379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</row>
    <row r="915" spans="1:45" ht="12.75">
      <c r="A915" s="378"/>
      <c r="B915" s="378"/>
      <c r="C915" s="1"/>
      <c r="D915" s="378"/>
      <c r="E915" s="1"/>
      <c r="F915" s="1"/>
      <c r="G915" s="1"/>
      <c r="H915" s="1"/>
      <c r="I915" s="1"/>
      <c r="J915" s="1"/>
      <c r="K915" s="1"/>
      <c r="L915" s="1"/>
      <c r="M915" s="379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</row>
    <row r="916" spans="1:45" ht="12.75">
      <c r="A916" s="378"/>
      <c r="B916" s="378"/>
      <c r="C916" s="1"/>
      <c r="D916" s="378"/>
      <c r="E916" s="1"/>
      <c r="F916" s="1"/>
      <c r="G916" s="1"/>
      <c r="H916" s="1"/>
      <c r="I916" s="1"/>
      <c r="J916" s="1"/>
      <c r="K916" s="1"/>
      <c r="L916" s="1"/>
      <c r="M916" s="379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</row>
    <row r="917" spans="1:45" ht="12.75">
      <c r="A917" s="378"/>
      <c r="B917" s="378"/>
      <c r="C917" s="1"/>
      <c r="D917" s="378"/>
      <c r="E917" s="1"/>
      <c r="F917" s="1"/>
      <c r="G917" s="1"/>
      <c r="H917" s="1"/>
      <c r="I917" s="1"/>
      <c r="J917" s="1"/>
      <c r="K917" s="1"/>
      <c r="L917" s="1"/>
      <c r="M917" s="379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</row>
    <row r="918" spans="1:45" ht="12.75">
      <c r="A918" s="378"/>
      <c r="B918" s="378"/>
      <c r="C918" s="1"/>
      <c r="D918" s="378"/>
      <c r="E918" s="1"/>
      <c r="F918" s="1"/>
      <c r="G918" s="1"/>
      <c r="H918" s="1"/>
      <c r="I918" s="1"/>
      <c r="J918" s="1"/>
      <c r="K918" s="1"/>
      <c r="L918" s="1"/>
      <c r="M918" s="379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</row>
    <row r="919" spans="1:45" ht="12.75">
      <c r="A919" s="378"/>
      <c r="B919" s="378"/>
      <c r="C919" s="1"/>
      <c r="D919" s="378"/>
      <c r="E919" s="1"/>
      <c r="F919" s="1"/>
      <c r="G919" s="1"/>
      <c r="H919" s="1"/>
      <c r="I919" s="1"/>
      <c r="J919" s="1"/>
      <c r="K919" s="1"/>
      <c r="L919" s="1"/>
      <c r="M919" s="379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</row>
    <row r="920" spans="1:45" ht="12.75">
      <c r="A920" s="378"/>
      <c r="B920" s="378"/>
      <c r="C920" s="1"/>
      <c r="D920" s="378"/>
      <c r="E920" s="1"/>
      <c r="F920" s="1"/>
      <c r="G920" s="1"/>
      <c r="H920" s="1"/>
      <c r="I920" s="1"/>
      <c r="J920" s="1"/>
      <c r="K920" s="1"/>
      <c r="L920" s="1"/>
      <c r="M920" s="379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</row>
    <row r="921" spans="1:45" ht="12.75">
      <c r="A921" s="378"/>
      <c r="B921" s="378"/>
      <c r="C921" s="1"/>
      <c r="D921" s="378"/>
      <c r="E921" s="1"/>
      <c r="F921" s="1"/>
      <c r="G921" s="1"/>
      <c r="H921" s="1"/>
      <c r="I921" s="1"/>
      <c r="J921" s="1"/>
      <c r="K921" s="1"/>
      <c r="L921" s="1"/>
      <c r="M921" s="379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</row>
    <row r="922" spans="1:45" ht="12.75">
      <c r="A922" s="378"/>
      <c r="B922" s="378"/>
      <c r="C922" s="1"/>
      <c r="D922" s="378"/>
      <c r="E922" s="1"/>
      <c r="F922" s="1"/>
      <c r="G922" s="1"/>
      <c r="H922" s="1"/>
      <c r="I922" s="1"/>
      <c r="J922" s="1"/>
      <c r="K922" s="1"/>
      <c r="L922" s="1"/>
      <c r="M922" s="379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</row>
    <row r="923" spans="1:45" ht="12.75">
      <c r="A923" s="378"/>
      <c r="B923" s="378"/>
      <c r="C923" s="1"/>
      <c r="D923" s="378"/>
      <c r="E923" s="1"/>
      <c r="F923" s="1"/>
      <c r="G923" s="1"/>
      <c r="H923" s="1"/>
      <c r="I923" s="1"/>
      <c r="J923" s="1"/>
      <c r="K923" s="1"/>
      <c r="L923" s="1"/>
      <c r="M923" s="379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</row>
    <row r="924" spans="1:45" ht="12.75">
      <c r="A924" s="378"/>
      <c r="B924" s="378"/>
      <c r="C924" s="1"/>
      <c r="D924" s="378"/>
      <c r="E924" s="1"/>
      <c r="F924" s="1"/>
      <c r="G924" s="1"/>
      <c r="H924" s="1"/>
      <c r="I924" s="1"/>
      <c r="J924" s="1"/>
      <c r="K924" s="1"/>
      <c r="L924" s="1"/>
      <c r="M924" s="379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</row>
    <row r="925" spans="1:45" ht="12.75">
      <c r="A925" s="378"/>
      <c r="B925" s="378"/>
      <c r="C925" s="1"/>
      <c r="D925" s="378"/>
      <c r="E925" s="1"/>
      <c r="F925" s="1"/>
      <c r="G925" s="1"/>
      <c r="H925" s="1"/>
      <c r="I925" s="1"/>
      <c r="J925" s="1"/>
      <c r="K925" s="1"/>
      <c r="L925" s="1"/>
      <c r="M925" s="379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</row>
    <row r="926" spans="1:45" ht="12.75">
      <c r="A926" s="378"/>
      <c r="B926" s="378"/>
      <c r="C926" s="1"/>
      <c r="D926" s="378"/>
      <c r="E926" s="1"/>
      <c r="F926" s="1"/>
      <c r="G926" s="1"/>
      <c r="H926" s="1"/>
      <c r="I926" s="1"/>
      <c r="J926" s="1"/>
      <c r="K926" s="1"/>
      <c r="L926" s="1"/>
      <c r="M926" s="379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</row>
    <row r="927" spans="1:45" ht="12.75">
      <c r="A927" s="378"/>
      <c r="B927" s="378"/>
      <c r="C927" s="1"/>
      <c r="D927" s="378"/>
      <c r="E927" s="1"/>
      <c r="F927" s="1"/>
      <c r="G927" s="1"/>
      <c r="H927" s="1"/>
      <c r="I927" s="1"/>
      <c r="J927" s="1"/>
      <c r="K927" s="1"/>
      <c r="L927" s="1"/>
      <c r="M927" s="379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</row>
    <row r="928" spans="1:45" ht="12.75">
      <c r="A928" s="378"/>
      <c r="B928" s="378"/>
      <c r="C928" s="1"/>
      <c r="D928" s="378"/>
      <c r="E928" s="1"/>
      <c r="F928" s="1"/>
      <c r="G928" s="1"/>
      <c r="H928" s="1"/>
      <c r="I928" s="1"/>
      <c r="J928" s="1"/>
      <c r="K928" s="1"/>
      <c r="L928" s="1"/>
      <c r="M928" s="379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</row>
    <row r="929" spans="1:45" ht="12.75">
      <c r="A929" s="378"/>
      <c r="B929" s="378"/>
      <c r="C929" s="1"/>
      <c r="D929" s="378"/>
      <c r="E929" s="1"/>
      <c r="F929" s="1"/>
      <c r="G929" s="1"/>
      <c r="H929" s="1"/>
      <c r="I929" s="1"/>
      <c r="J929" s="1"/>
      <c r="K929" s="1"/>
      <c r="L929" s="1"/>
      <c r="M929" s="379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</row>
    <row r="930" spans="1:45" ht="12.75">
      <c r="A930" s="378"/>
      <c r="B930" s="378"/>
      <c r="C930" s="1"/>
      <c r="D930" s="378"/>
      <c r="E930" s="1"/>
      <c r="F930" s="1"/>
      <c r="G930" s="1"/>
      <c r="H930" s="1"/>
      <c r="I930" s="1"/>
      <c r="J930" s="1"/>
      <c r="K930" s="1"/>
      <c r="L930" s="1"/>
      <c r="M930" s="379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</row>
    <row r="931" spans="1:45" ht="12.75">
      <c r="A931" s="378"/>
      <c r="B931" s="378"/>
      <c r="C931" s="1"/>
      <c r="D931" s="378"/>
      <c r="E931" s="1"/>
      <c r="F931" s="1"/>
      <c r="G931" s="1"/>
      <c r="H931" s="1"/>
      <c r="I931" s="1"/>
      <c r="J931" s="1"/>
      <c r="K931" s="1"/>
      <c r="L931" s="1"/>
      <c r="M931" s="379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</row>
    <row r="932" spans="1:45" ht="12.75">
      <c r="A932" s="378"/>
      <c r="B932" s="378"/>
      <c r="C932" s="1"/>
      <c r="D932" s="378"/>
      <c r="E932" s="1"/>
      <c r="F932" s="1"/>
      <c r="G932" s="1"/>
      <c r="H932" s="1"/>
      <c r="I932" s="1"/>
      <c r="J932" s="1"/>
      <c r="K932" s="1"/>
      <c r="L932" s="1"/>
      <c r="M932" s="379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</row>
    <row r="933" spans="1:45" ht="12.75">
      <c r="A933" s="378"/>
      <c r="B933" s="378"/>
      <c r="C933" s="1"/>
      <c r="D933" s="378"/>
      <c r="E933" s="1"/>
      <c r="F933" s="1"/>
      <c r="G933" s="1"/>
      <c r="H933" s="1"/>
      <c r="I933" s="1"/>
      <c r="J933" s="1"/>
      <c r="K933" s="1"/>
      <c r="L933" s="1"/>
      <c r="M933" s="379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</row>
    <row r="934" spans="1:45" ht="12.75">
      <c r="A934" s="378"/>
      <c r="B934" s="378"/>
      <c r="C934" s="1"/>
      <c r="D934" s="378"/>
      <c r="E934" s="1"/>
      <c r="F934" s="1"/>
      <c r="G934" s="1"/>
      <c r="H934" s="1"/>
      <c r="I934" s="1"/>
      <c r="J934" s="1"/>
      <c r="K934" s="1"/>
      <c r="L934" s="1"/>
      <c r="M934" s="379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</row>
    <row r="935" spans="1:45" ht="12.75">
      <c r="A935" s="378"/>
      <c r="B935" s="378"/>
      <c r="C935" s="1"/>
      <c r="D935" s="378"/>
      <c r="E935" s="1"/>
      <c r="F935" s="1"/>
      <c r="G935" s="1"/>
      <c r="H935" s="1"/>
      <c r="I935" s="1"/>
      <c r="J935" s="1"/>
      <c r="K935" s="1"/>
      <c r="L935" s="1"/>
      <c r="M935" s="379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</row>
    <row r="936" spans="1:45" ht="12.75">
      <c r="A936" s="378"/>
      <c r="B936" s="378"/>
      <c r="C936" s="1"/>
      <c r="D936" s="378"/>
      <c r="E936" s="1"/>
      <c r="F936" s="1"/>
      <c r="G936" s="1"/>
      <c r="H936" s="1"/>
      <c r="I936" s="1"/>
      <c r="J936" s="1"/>
      <c r="K936" s="1"/>
      <c r="L936" s="1"/>
      <c r="M936" s="379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</row>
    <row r="937" spans="1:45" ht="12.75">
      <c r="A937" s="378"/>
      <c r="B937" s="378"/>
      <c r="C937" s="1"/>
      <c r="D937" s="378"/>
      <c r="E937" s="1"/>
      <c r="F937" s="1"/>
      <c r="G937" s="1"/>
      <c r="H937" s="1"/>
      <c r="I937" s="1"/>
      <c r="J937" s="1"/>
      <c r="K937" s="1"/>
      <c r="L937" s="1"/>
      <c r="M937" s="379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</row>
    <row r="938" spans="1:45" ht="12.75">
      <c r="A938" s="378"/>
      <c r="B938" s="378"/>
      <c r="C938" s="1"/>
      <c r="D938" s="378"/>
      <c r="E938" s="1"/>
      <c r="F938" s="1"/>
      <c r="G938" s="1"/>
      <c r="H938" s="1"/>
      <c r="I938" s="1"/>
      <c r="J938" s="1"/>
      <c r="K938" s="1"/>
      <c r="L938" s="1"/>
      <c r="M938" s="379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</row>
    <row r="939" spans="1:45" ht="12.75">
      <c r="A939" s="378"/>
      <c r="B939" s="378"/>
      <c r="C939" s="1"/>
      <c r="D939" s="378"/>
      <c r="E939" s="1"/>
      <c r="F939" s="1"/>
      <c r="G939" s="1"/>
      <c r="H939" s="1"/>
      <c r="I939" s="1"/>
      <c r="J939" s="1"/>
      <c r="K939" s="1"/>
      <c r="L939" s="1"/>
      <c r="M939" s="379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</row>
    <row r="940" spans="1:45" ht="12.75">
      <c r="A940" s="378"/>
      <c r="B940" s="378"/>
      <c r="C940" s="1"/>
      <c r="D940" s="378"/>
      <c r="E940" s="1"/>
      <c r="F940" s="1"/>
      <c r="G940" s="1"/>
      <c r="H940" s="1"/>
      <c r="I940" s="1"/>
      <c r="J940" s="1"/>
      <c r="K940" s="1"/>
      <c r="L940" s="1"/>
      <c r="M940" s="379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</row>
    <row r="941" spans="1:45" ht="12.75">
      <c r="A941" s="378"/>
      <c r="B941" s="378"/>
      <c r="C941" s="1"/>
      <c r="D941" s="378"/>
      <c r="E941" s="1"/>
      <c r="F941" s="1"/>
      <c r="G941" s="1"/>
      <c r="H941" s="1"/>
      <c r="I941" s="1"/>
      <c r="J941" s="1"/>
      <c r="K941" s="1"/>
      <c r="L941" s="1"/>
      <c r="M941" s="379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</row>
    <row r="942" spans="1:45" ht="12.75">
      <c r="A942" s="378"/>
      <c r="B942" s="378"/>
      <c r="C942" s="1"/>
      <c r="D942" s="378"/>
      <c r="E942" s="1"/>
      <c r="F942" s="1"/>
      <c r="G942" s="1"/>
      <c r="H942" s="1"/>
      <c r="I942" s="1"/>
      <c r="J942" s="1"/>
      <c r="K942" s="1"/>
      <c r="L942" s="1"/>
      <c r="M942" s="379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</row>
    <row r="943" spans="1:45" ht="12.75">
      <c r="A943" s="378"/>
      <c r="B943" s="378"/>
      <c r="C943" s="1"/>
      <c r="D943" s="378"/>
      <c r="E943" s="1"/>
      <c r="F943" s="1"/>
      <c r="G943" s="1"/>
      <c r="H943" s="1"/>
      <c r="I943" s="1"/>
      <c r="J943" s="1"/>
      <c r="K943" s="1"/>
      <c r="L943" s="1"/>
      <c r="M943" s="379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</row>
    <row r="944" spans="1:45" ht="12.75">
      <c r="A944" s="378"/>
      <c r="B944" s="378"/>
      <c r="C944" s="1"/>
      <c r="D944" s="378"/>
      <c r="E944" s="1"/>
      <c r="F944" s="1"/>
      <c r="G944" s="1"/>
      <c r="H944" s="1"/>
      <c r="I944" s="1"/>
      <c r="J944" s="1"/>
      <c r="K944" s="1"/>
      <c r="L944" s="1"/>
      <c r="M944" s="379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</row>
    <row r="945" spans="1:45" ht="12.75">
      <c r="A945" s="378"/>
      <c r="B945" s="378"/>
      <c r="C945" s="1"/>
      <c r="D945" s="378"/>
      <c r="E945" s="1"/>
      <c r="F945" s="1"/>
      <c r="G945" s="1"/>
      <c r="H945" s="1"/>
      <c r="I945" s="1"/>
      <c r="J945" s="1"/>
      <c r="K945" s="1"/>
      <c r="L945" s="1"/>
      <c r="M945" s="379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</row>
    <row r="946" spans="1:45" ht="12.75">
      <c r="A946" s="378"/>
      <c r="B946" s="378"/>
      <c r="C946" s="1"/>
      <c r="D946" s="378"/>
      <c r="E946" s="1"/>
      <c r="F946" s="1"/>
      <c r="G946" s="1"/>
      <c r="H946" s="1"/>
      <c r="I946" s="1"/>
      <c r="J946" s="1"/>
      <c r="K946" s="1"/>
      <c r="L946" s="1"/>
      <c r="M946" s="379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</row>
    <row r="947" spans="1:45" ht="12.75">
      <c r="A947" s="378"/>
      <c r="B947" s="378"/>
      <c r="C947" s="1"/>
      <c r="D947" s="378"/>
      <c r="E947" s="1"/>
      <c r="F947" s="1"/>
      <c r="G947" s="1"/>
      <c r="H947" s="1"/>
      <c r="I947" s="1"/>
      <c r="J947" s="1"/>
      <c r="K947" s="1"/>
      <c r="L947" s="1"/>
      <c r="M947" s="379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</row>
    <row r="948" spans="1:45" ht="12.75">
      <c r="A948" s="378"/>
      <c r="B948" s="378"/>
      <c r="C948" s="1"/>
      <c r="D948" s="378"/>
      <c r="E948" s="1"/>
      <c r="F948" s="1"/>
      <c r="G948" s="1"/>
      <c r="H948" s="1"/>
      <c r="I948" s="1"/>
      <c r="J948" s="1"/>
      <c r="K948" s="1"/>
      <c r="L948" s="1"/>
      <c r="M948" s="379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</row>
    <row r="949" spans="1:45" ht="12.75">
      <c r="A949" s="378"/>
      <c r="B949" s="378"/>
      <c r="C949" s="1"/>
      <c r="D949" s="378"/>
      <c r="E949" s="1"/>
      <c r="F949" s="1"/>
      <c r="G949" s="1"/>
      <c r="H949" s="1"/>
      <c r="I949" s="1"/>
      <c r="J949" s="1"/>
      <c r="K949" s="1"/>
      <c r="L949" s="1"/>
      <c r="M949" s="379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</row>
    <row r="950" spans="1:45" ht="12.75">
      <c r="A950" s="378"/>
      <c r="B950" s="378"/>
      <c r="C950" s="1"/>
      <c r="D950" s="378"/>
      <c r="E950" s="1"/>
      <c r="F950" s="1"/>
      <c r="G950" s="1"/>
      <c r="H950" s="1"/>
      <c r="I950" s="1"/>
      <c r="J950" s="1"/>
      <c r="K950" s="1"/>
      <c r="L950" s="1"/>
      <c r="M950" s="379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</row>
    <row r="951" spans="1:45" ht="12.75">
      <c r="A951" s="378"/>
      <c r="B951" s="378"/>
      <c r="C951" s="1"/>
      <c r="D951" s="378"/>
      <c r="E951" s="1"/>
      <c r="F951" s="1"/>
      <c r="G951" s="1"/>
      <c r="H951" s="1"/>
      <c r="I951" s="1"/>
      <c r="J951" s="1"/>
      <c r="K951" s="1"/>
      <c r="L951" s="1"/>
      <c r="M951" s="379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</row>
    <row r="952" spans="1:45" ht="12.75">
      <c r="A952" s="378"/>
      <c r="B952" s="378"/>
      <c r="C952" s="1"/>
      <c r="D952" s="378"/>
      <c r="E952" s="1"/>
      <c r="F952" s="1"/>
      <c r="G952" s="1"/>
      <c r="H952" s="1"/>
      <c r="I952" s="1"/>
      <c r="J952" s="1"/>
      <c r="K952" s="1"/>
      <c r="L952" s="1"/>
      <c r="M952" s="379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</row>
    <row r="953" spans="1:45" ht="12.75">
      <c r="A953" s="378"/>
      <c r="B953" s="378"/>
      <c r="C953" s="1"/>
      <c r="D953" s="378"/>
      <c r="E953" s="1"/>
      <c r="F953" s="1"/>
      <c r="G953" s="1"/>
      <c r="H953" s="1"/>
      <c r="I953" s="1"/>
      <c r="J953" s="1"/>
      <c r="K953" s="1"/>
      <c r="L953" s="1"/>
      <c r="M953" s="379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</row>
    <row r="954" spans="1:45" ht="12.75">
      <c r="A954" s="378"/>
      <c r="B954" s="378"/>
      <c r="C954" s="1"/>
      <c r="D954" s="378"/>
      <c r="E954" s="1"/>
      <c r="F954" s="1"/>
      <c r="G954" s="1"/>
      <c r="H954" s="1"/>
      <c r="I954" s="1"/>
      <c r="J954" s="1"/>
      <c r="K954" s="1"/>
      <c r="L954" s="1"/>
      <c r="M954" s="379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</row>
    <row r="955" spans="1:45" ht="12.75">
      <c r="A955" s="378"/>
      <c r="B955" s="378"/>
      <c r="C955" s="1"/>
      <c r="D955" s="378"/>
      <c r="E955" s="1"/>
      <c r="F955" s="1"/>
      <c r="G955" s="1"/>
      <c r="H955" s="1"/>
      <c r="I955" s="1"/>
      <c r="J955" s="1"/>
      <c r="K955" s="1"/>
      <c r="L955" s="1"/>
      <c r="M955" s="379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</row>
    <row r="956" spans="1:45" ht="12.75">
      <c r="A956" s="378"/>
      <c r="B956" s="378"/>
      <c r="C956" s="1"/>
      <c r="D956" s="378"/>
      <c r="E956" s="1"/>
      <c r="F956" s="1"/>
      <c r="G956" s="1"/>
      <c r="H956" s="1"/>
      <c r="I956" s="1"/>
      <c r="J956" s="1"/>
      <c r="K956" s="1"/>
      <c r="L956" s="1"/>
      <c r="M956" s="379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</row>
    <row r="957" spans="1:45" ht="12.75">
      <c r="A957" s="378"/>
      <c r="B957" s="378"/>
      <c r="C957" s="1"/>
      <c r="D957" s="378"/>
      <c r="E957" s="1"/>
      <c r="F957" s="1"/>
      <c r="G957" s="1"/>
      <c r="H957" s="1"/>
      <c r="I957" s="1"/>
      <c r="J957" s="1"/>
      <c r="K957" s="1"/>
      <c r="L957" s="1"/>
      <c r="M957" s="379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</row>
    <row r="958" spans="1:45" ht="12.75">
      <c r="A958" s="378"/>
      <c r="B958" s="378"/>
      <c r="C958" s="1"/>
      <c r="D958" s="378"/>
      <c r="E958" s="1"/>
      <c r="F958" s="1"/>
      <c r="G958" s="1"/>
      <c r="H958" s="1"/>
      <c r="I958" s="1"/>
      <c r="J958" s="1"/>
      <c r="K958" s="1"/>
      <c r="L958" s="1"/>
      <c r="M958" s="379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</row>
    <row r="959" spans="1:45" ht="12.75">
      <c r="A959" s="378"/>
      <c r="B959" s="378"/>
      <c r="C959" s="1"/>
      <c r="D959" s="378"/>
      <c r="E959" s="1"/>
      <c r="F959" s="1"/>
      <c r="G959" s="1"/>
      <c r="H959" s="1"/>
      <c r="I959" s="1"/>
      <c r="J959" s="1"/>
      <c r="K959" s="1"/>
      <c r="L959" s="1"/>
      <c r="M959" s="379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</row>
    <row r="960" spans="1:45" ht="12.75">
      <c r="A960" s="378"/>
      <c r="B960" s="378"/>
      <c r="C960" s="1"/>
      <c r="D960" s="378"/>
      <c r="E960" s="1"/>
      <c r="F960" s="1"/>
      <c r="G960" s="1"/>
      <c r="H960" s="1"/>
      <c r="I960" s="1"/>
      <c r="J960" s="1"/>
      <c r="K960" s="1"/>
      <c r="L960" s="1"/>
      <c r="M960" s="379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</row>
    <row r="961" spans="1:45" ht="12.75">
      <c r="A961" s="378"/>
      <c r="B961" s="378"/>
      <c r="C961" s="1"/>
      <c r="D961" s="378"/>
      <c r="E961" s="1"/>
      <c r="F961" s="1"/>
      <c r="G961" s="1"/>
      <c r="H961" s="1"/>
      <c r="I961" s="1"/>
      <c r="J961" s="1"/>
      <c r="K961" s="1"/>
      <c r="L961" s="1"/>
      <c r="M961" s="379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</row>
    <row r="962" spans="1:45" ht="12.75">
      <c r="A962" s="378"/>
      <c r="B962" s="378"/>
      <c r="C962" s="1"/>
      <c r="D962" s="378"/>
      <c r="E962" s="1"/>
      <c r="F962" s="1"/>
      <c r="G962" s="1"/>
      <c r="H962" s="1"/>
      <c r="I962" s="1"/>
      <c r="J962" s="1"/>
      <c r="K962" s="1"/>
      <c r="L962" s="1"/>
      <c r="M962" s="379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</row>
    <row r="963" spans="1:45" ht="12.75">
      <c r="A963" s="378"/>
      <c r="B963" s="378"/>
      <c r="C963" s="1"/>
      <c r="D963" s="378"/>
      <c r="E963" s="1"/>
      <c r="F963" s="1"/>
      <c r="G963" s="1"/>
      <c r="H963" s="1"/>
      <c r="I963" s="1"/>
      <c r="J963" s="1"/>
      <c r="K963" s="1"/>
      <c r="L963" s="1"/>
      <c r="M963" s="379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</row>
    <row r="964" spans="1:45" ht="12.75">
      <c r="A964" s="378"/>
      <c r="B964" s="378"/>
      <c r="C964" s="1"/>
      <c r="D964" s="378"/>
      <c r="E964" s="1"/>
      <c r="F964" s="1"/>
      <c r="G964" s="1"/>
      <c r="H964" s="1"/>
      <c r="I964" s="1"/>
      <c r="J964" s="1"/>
      <c r="K964" s="1"/>
      <c r="L964" s="1"/>
      <c r="M964" s="379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</row>
    <row r="965" spans="1:45" ht="12.75">
      <c r="A965" s="378"/>
      <c r="B965" s="378"/>
      <c r="C965" s="1"/>
      <c r="D965" s="378"/>
      <c r="E965" s="1"/>
      <c r="F965" s="1"/>
      <c r="G965" s="1"/>
      <c r="H965" s="1"/>
      <c r="I965" s="1"/>
      <c r="J965" s="1"/>
      <c r="K965" s="1"/>
      <c r="L965" s="1"/>
      <c r="M965" s="379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</row>
    <row r="966" spans="1:45" ht="12.75">
      <c r="A966" s="378"/>
      <c r="B966" s="378"/>
      <c r="C966" s="1"/>
      <c r="D966" s="378"/>
      <c r="E966" s="1"/>
      <c r="F966" s="1"/>
      <c r="G966" s="1"/>
      <c r="H966" s="1"/>
      <c r="I966" s="1"/>
      <c r="J966" s="1"/>
      <c r="K966" s="1"/>
      <c r="L966" s="1"/>
      <c r="M966" s="379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</row>
    <row r="967" spans="1:45" ht="12.75">
      <c r="A967" s="378"/>
      <c r="B967" s="378"/>
      <c r="C967" s="1"/>
      <c r="D967" s="378"/>
      <c r="E967" s="1"/>
      <c r="F967" s="1"/>
      <c r="G967" s="1"/>
      <c r="H967" s="1"/>
      <c r="I967" s="1"/>
      <c r="J967" s="1"/>
      <c r="K967" s="1"/>
      <c r="L967" s="1"/>
      <c r="M967" s="379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</row>
    <row r="968" spans="1:45" ht="12.75">
      <c r="A968" s="378"/>
      <c r="B968" s="378"/>
      <c r="C968" s="1"/>
      <c r="D968" s="378"/>
      <c r="E968" s="1"/>
      <c r="F968" s="1"/>
      <c r="G968" s="1"/>
      <c r="H968" s="1"/>
      <c r="I968" s="1"/>
      <c r="J968" s="1"/>
      <c r="K968" s="1"/>
      <c r="L968" s="1"/>
      <c r="M968" s="379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</row>
    <row r="969" spans="1:45" ht="12.75">
      <c r="A969" s="378"/>
      <c r="B969" s="378"/>
      <c r="C969" s="1"/>
      <c r="D969" s="378"/>
      <c r="E969" s="1"/>
      <c r="F969" s="1"/>
      <c r="G969" s="1"/>
      <c r="H969" s="1"/>
      <c r="I969" s="1"/>
      <c r="J969" s="1"/>
      <c r="K969" s="1"/>
      <c r="L969" s="1"/>
      <c r="M969" s="379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</row>
    <row r="970" spans="1:45" ht="12.75">
      <c r="A970" s="378"/>
      <c r="B970" s="378"/>
      <c r="C970" s="1"/>
      <c r="D970" s="378"/>
      <c r="E970" s="1"/>
      <c r="F970" s="1"/>
      <c r="G970" s="1"/>
      <c r="H970" s="1"/>
      <c r="I970" s="1"/>
      <c r="J970" s="1"/>
      <c r="K970" s="1"/>
      <c r="L970" s="1"/>
      <c r="M970" s="379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</row>
    <row r="971" spans="1:45" ht="12.75">
      <c r="A971" s="378"/>
      <c r="B971" s="378"/>
      <c r="C971" s="1"/>
      <c r="D971" s="378"/>
      <c r="E971" s="1"/>
      <c r="F971" s="1"/>
      <c r="G971" s="1"/>
      <c r="H971" s="1"/>
      <c r="I971" s="1"/>
      <c r="J971" s="1"/>
      <c r="K971" s="1"/>
      <c r="L971" s="1"/>
      <c r="M971" s="379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</row>
    <row r="972" spans="1:45" ht="12.75">
      <c r="A972" s="378"/>
      <c r="B972" s="378"/>
      <c r="C972" s="1"/>
      <c r="D972" s="378"/>
      <c r="E972" s="1"/>
      <c r="F972" s="1"/>
      <c r="G972" s="1"/>
      <c r="H972" s="1"/>
      <c r="I972" s="1"/>
      <c r="J972" s="1"/>
      <c r="K972" s="1"/>
      <c r="L972" s="1"/>
      <c r="M972" s="379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</row>
    <row r="973" spans="1:45" ht="12.75">
      <c r="A973" s="378"/>
      <c r="B973" s="378"/>
      <c r="C973" s="1"/>
      <c r="D973" s="378"/>
      <c r="E973" s="1"/>
      <c r="F973" s="1"/>
      <c r="G973" s="1"/>
      <c r="H973" s="1"/>
      <c r="I973" s="1"/>
      <c r="J973" s="1"/>
      <c r="K973" s="1"/>
      <c r="L973" s="1"/>
      <c r="M973" s="379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</row>
    <row r="974" spans="1:45" ht="12.75">
      <c r="A974" s="378"/>
      <c r="B974" s="378"/>
      <c r="C974" s="1"/>
      <c r="D974" s="378"/>
      <c r="E974" s="1"/>
      <c r="F974" s="1"/>
      <c r="G974" s="1"/>
      <c r="H974" s="1"/>
      <c r="I974" s="1"/>
      <c r="J974" s="1"/>
      <c r="K974" s="1"/>
      <c r="L974" s="1"/>
      <c r="M974" s="379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</row>
    <row r="975" spans="1:45" ht="12.75">
      <c r="A975" s="378"/>
      <c r="B975" s="378"/>
      <c r="C975" s="1"/>
      <c r="D975" s="378"/>
      <c r="E975" s="1"/>
      <c r="F975" s="1"/>
      <c r="G975" s="1"/>
      <c r="H975" s="1"/>
      <c r="I975" s="1"/>
      <c r="J975" s="1"/>
      <c r="K975" s="1"/>
      <c r="L975" s="1"/>
      <c r="M975" s="379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</row>
    <row r="976" spans="1:45" ht="12.75">
      <c r="A976" s="378"/>
      <c r="B976" s="378"/>
      <c r="C976" s="1"/>
      <c r="D976" s="378"/>
      <c r="E976" s="1"/>
      <c r="F976" s="1"/>
      <c r="G976" s="1"/>
      <c r="H976" s="1"/>
      <c r="I976" s="1"/>
      <c r="J976" s="1"/>
      <c r="K976" s="1"/>
      <c r="L976" s="1"/>
      <c r="M976" s="379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</row>
    <row r="977" spans="1:45" ht="12.75">
      <c r="A977" s="378"/>
      <c r="B977" s="378"/>
      <c r="C977" s="1"/>
      <c r="D977" s="378"/>
      <c r="E977" s="1"/>
      <c r="F977" s="1"/>
      <c r="G977" s="1"/>
      <c r="H977" s="1"/>
      <c r="I977" s="1"/>
      <c r="J977" s="1"/>
      <c r="K977" s="1"/>
      <c r="L977" s="1"/>
      <c r="M977" s="379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</row>
    <row r="978" spans="1:45" ht="12.75">
      <c r="A978" s="378"/>
      <c r="B978" s="378"/>
      <c r="C978" s="1"/>
      <c r="D978" s="378"/>
      <c r="E978" s="1"/>
      <c r="F978" s="1"/>
      <c r="G978" s="1"/>
      <c r="H978" s="1"/>
      <c r="I978" s="1"/>
      <c r="J978" s="1"/>
      <c r="K978" s="1"/>
      <c r="L978" s="1"/>
      <c r="M978" s="379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</row>
    <row r="979" spans="1:45" ht="12.75">
      <c r="A979" s="378"/>
      <c r="B979" s="378"/>
      <c r="C979" s="1"/>
      <c r="D979" s="378"/>
      <c r="E979" s="1"/>
      <c r="F979" s="1"/>
      <c r="G979" s="1"/>
      <c r="H979" s="1"/>
      <c r="I979" s="1"/>
      <c r="J979" s="1"/>
      <c r="K979" s="1"/>
      <c r="L979" s="1"/>
      <c r="M979" s="379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</row>
    <row r="980" spans="1:45" ht="12.75">
      <c r="A980" s="378"/>
      <c r="B980" s="378"/>
      <c r="C980" s="1"/>
      <c r="D980" s="378"/>
      <c r="E980" s="1"/>
      <c r="F980" s="1"/>
      <c r="G980" s="1"/>
      <c r="H980" s="1"/>
      <c r="I980" s="1"/>
      <c r="J980" s="1"/>
      <c r="K980" s="1"/>
      <c r="L980" s="1"/>
      <c r="M980" s="379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</row>
    <row r="981" spans="1:45" ht="12.75">
      <c r="A981" s="378"/>
      <c r="B981" s="378"/>
      <c r="C981" s="1"/>
      <c r="D981" s="378"/>
      <c r="E981" s="1"/>
      <c r="F981" s="1"/>
      <c r="G981" s="1"/>
      <c r="H981" s="1"/>
      <c r="I981" s="1"/>
      <c r="J981" s="1"/>
      <c r="K981" s="1"/>
      <c r="L981" s="1"/>
      <c r="M981" s="379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</row>
    <row r="982" spans="1:45" ht="12.75">
      <c r="A982" s="378"/>
      <c r="B982" s="378"/>
      <c r="C982" s="1"/>
      <c r="D982" s="378"/>
      <c r="E982" s="1"/>
      <c r="F982" s="1"/>
      <c r="G982" s="1"/>
      <c r="H982" s="1"/>
      <c r="I982" s="1"/>
      <c r="J982" s="1"/>
      <c r="K982" s="1"/>
      <c r="L982" s="1"/>
      <c r="M982" s="379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</row>
    <row r="983" spans="1:45" ht="12.75">
      <c r="A983" s="378"/>
      <c r="B983" s="378"/>
      <c r="C983" s="1"/>
      <c r="D983" s="378"/>
      <c r="E983" s="1"/>
      <c r="F983" s="1"/>
      <c r="G983" s="1"/>
      <c r="H983" s="1"/>
      <c r="I983" s="1"/>
      <c r="J983" s="1"/>
      <c r="K983" s="1"/>
      <c r="L983" s="1"/>
      <c r="M983" s="379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</row>
    <row r="984" spans="1:45" ht="12.75">
      <c r="A984" s="378"/>
      <c r="B984" s="378"/>
      <c r="C984" s="1"/>
      <c r="D984" s="378"/>
      <c r="E984" s="1"/>
      <c r="F984" s="1"/>
      <c r="G984" s="1"/>
      <c r="H984" s="1"/>
      <c r="I984" s="1"/>
      <c r="J984" s="1"/>
      <c r="K984" s="1"/>
      <c r="L984" s="1"/>
      <c r="M984" s="379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</row>
    <row r="985" spans="1:45" ht="12.75">
      <c r="A985" s="378"/>
      <c r="B985" s="378"/>
      <c r="C985" s="1"/>
      <c r="D985" s="378"/>
      <c r="E985" s="1"/>
      <c r="F985" s="1"/>
      <c r="G985" s="1"/>
      <c r="H985" s="1"/>
      <c r="I985" s="1"/>
      <c r="J985" s="1"/>
      <c r="K985" s="1"/>
      <c r="L985" s="1"/>
      <c r="M985" s="379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</row>
    <row r="986" spans="1:45" ht="12.75">
      <c r="A986" s="378"/>
      <c r="B986" s="378"/>
      <c r="C986" s="1"/>
      <c r="D986" s="378"/>
      <c r="E986" s="1"/>
      <c r="F986" s="1"/>
      <c r="G986" s="1"/>
      <c r="H986" s="1"/>
      <c r="I986" s="1"/>
      <c r="J986" s="1"/>
      <c r="K986" s="1"/>
      <c r="L986" s="1"/>
      <c r="M986" s="379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</row>
    <row r="987" spans="1:45" ht="12.75">
      <c r="A987" s="378"/>
      <c r="B987" s="378"/>
      <c r="C987" s="1"/>
      <c r="D987" s="378"/>
      <c r="E987" s="1"/>
      <c r="F987" s="1"/>
      <c r="G987" s="1"/>
      <c r="H987" s="1"/>
      <c r="I987" s="1"/>
      <c r="J987" s="1"/>
      <c r="K987" s="1"/>
      <c r="L987" s="1"/>
      <c r="M987" s="379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</row>
    <row r="988" spans="1:45" ht="12.75">
      <c r="A988" s="378"/>
      <c r="B988" s="378"/>
      <c r="C988" s="1"/>
      <c r="D988" s="378"/>
      <c r="E988" s="1"/>
      <c r="F988" s="1"/>
      <c r="G988" s="1"/>
      <c r="H988" s="1"/>
      <c r="I988" s="1"/>
      <c r="J988" s="1"/>
      <c r="K988" s="1"/>
      <c r="L988" s="1"/>
      <c r="M988" s="379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</row>
    <row r="989" spans="1:45" ht="12.75">
      <c r="A989" s="378"/>
      <c r="B989" s="378"/>
      <c r="C989" s="1"/>
      <c r="D989" s="378"/>
      <c r="E989" s="1"/>
      <c r="F989" s="1"/>
      <c r="G989" s="1"/>
      <c r="H989" s="1"/>
      <c r="I989" s="1"/>
      <c r="J989" s="1"/>
      <c r="K989" s="1"/>
      <c r="L989" s="1"/>
      <c r="M989" s="379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</row>
    <row r="990" spans="1:45" ht="12.75">
      <c r="A990" s="378"/>
      <c r="B990" s="378"/>
      <c r="C990" s="1"/>
      <c r="D990" s="378"/>
      <c r="E990" s="1"/>
      <c r="F990" s="1"/>
      <c r="G990" s="1"/>
      <c r="H990" s="1"/>
      <c r="I990" s="1"/>
      <c r="J990" s="1"/>
      <c r="K990" s="1"/>
      <c r="L990" s="1"/>
      <c r="M990" s="379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</row>
    <row r="991" spans="1:45" ht="12.75">
      <c r="A991" s="378"/>
      <c r="B991" s="378"/>
      <c r="C991" s="1"/>
      <c r="D991" s="378"/>
      <c r="E991" s="1"/>
      <c r="F991" s="1"/>
      <c r="G991" s="1"/>
      <c r="H991" s="1"/>
      <c r="I991" s="1"/>
      <c r="J991" s="1"/>
      <c r="K991" s="1"/>
      <c r="L991" s="1"/>
      <c r="M991" s="379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</row>
    <row r="992" spans="1:45" ht="12.75">
      <c r="A992" s="378"/>
      <c r="B992" s="378"/>
      <c r="C992" s="1"/>
      <c r="D992" s="378"/>
      <c r="E992" s="1"/>
      <c r="F992" s="1"/>
      <c r="G992" s="1"/>
      <c r="H992" s="1"/>
      <c r="I992" s="1"/>
      <c r="J992" s="1"/>
      <c r="K992" s="1"/>
      <c r="L992" s="1"/>
      <c r="M992" s="379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</row>
    <row r="993" spans="1:45" ht="12.75">
      <c r="A993" s="378"/>
      <c r="B993" s="378"/>
      <c r="C993" s="1"/>
      <c r="D993" s="378"/>
      <c r="E993" s="1"/>
      <c r="F993" s="1"/>
      <c r="G993" s="1"/>
      <c r="H993" s="1"/>
      <c r="I993" s="1"/>
      <c r="J993" s="1"/>
      <c r="K993" s="1"/>
      <c r="L993" s="1"/>
      <c r="M993" s="379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</row>
    <row r="994" spans="1:45" ht="12.75">
      <c r="A994" s="378"/>
      <c r="B994" s="378"/>
      <c r="C994" s="1"/>
      <c r="D994" s="378"/>
      <c r="E994" s="1"/>
      <c r="F994" s="1"/>
      <c r="G994" s="1"/>
      <c r="H994" s="1"/>
      <c r="I994" s="1"/>
      <c r="J994" s="1"/>
      <c r="K994" s="1"/>
      <c r="L994" s="1"/>
      <c r="M994" s="379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</row>
    <row r="995" spans="1:45" ht="12.75">
      <c r="A995" s="378"/>
      <c r="B995" s="378"/>
      <c r="C995" s="1"/>
      <c r="D995" s="378"/>
      <c r="E995" s="1"/>
      <c r="F995" s="1"/>
      <c r="G995" s="1"/>
      <c r="H995" s="1"/>
      <c r="I995" s="1"/>
      <c r="J995" s="1"/>
      <c r="K995" s="1"/>
      <c r="L995" s="1"/>
      <c r="M995" s="379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</row>
    <row r="996" spans="1:45" ht="12.75">
      <c r="A996" s="378"/>
      <c r="B996" s="378"/>
      <c r="C996" s="1"/>
      <c r="D996" s="378"/>
      <c r="E996" s="1"/>
      <c r="F996" s="1"/>
      <c r="G996" s="1"/>
      <c r="H996" s="1"/>
      <c r="I996" s="1"/>
      <c r="J996" s="1"/>
      <c r="K996" s="1"/>
      <c r="L996" s="1"/>
      <c r="M996" s="379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</row>
    <row r="997" spans="1:45" ht="12.75">
      <c r="A997" s="378"/>
      <c r="B997" s="378"/>
      <c r="C997" s="1"/>
      <c r="D997" s="378"/>
      <c r="E997" s="1"/>
      <c r="F997" s="1"/>
      <c r="G997" s="1"/>
      <c r="H997" s="1"/>
      <c r="I997" s="1"/>
      <c r="J997" s="1"/>
      <c r="K997" s="1"/>
      <c r="L997" s="1"/>
      <c r="M997" s="379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1:45" ht="12.75">
      <c r="A998" s="378"/>
      <c r="B998" s="378"/>
      <c r="C998" s="1"/>
      <c r="D998" s="378"/>
      <c r="E998" s="1"/>
      <c r="F998" s="1"/>
      <c r="G998" s="1"/>
      <c r="H998" s="1"/>
      <c r="I998" s="1"/>
      <c r="J998" s="1"/>
      <c r="K998" s="1"/>
      <c r="L998" s="1"/>
      <c r="M998" s="379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spans="1:45" ht="12.75">
      <c r="A999" s="378"/>
      <c r="B999" s="378"/>
      <c r="C999" s="1"/>
      <c r="D999" s="378"/>
      <c r="E999" s="1"/>
      <c r="F999" s="1"/>
      <c r="G999" s="1"/>
      <c r="H999" s="1"/>
      <c r="I999" s="1"/>
      <c r="J999" s="1"/>
      <c r="K999" s="1"/>
      <c r="L999" s="1"/>
      <c r="M999" s="379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45" ht="12.75">
      <c r="A1000" s="378"/>
      <c r="B1000" s="378"/>
      <c r="C1000" s="1"/>
      <c r="D1000" s="378"/>
      <c r="E1000" s="1"/>
      <c r="F1000" s="1"/>
      <c r="G1000" s="1"/>
      <c r="H1000" s="1"/>
      <c r="I1000" s="1"/>
      <c r="J1000" s="1"/>
      <c r="K1000" s="1"/>
      <c r="L1000" s="1"/>
      <c r="M1000" s="379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</row>
    <row r="1001" spans="1:45" ht="12.75">
      <c r="A1001" s="378"/>
      <c r="B1001" s="378"/>
      <c r="C1001" s="1"/>
      <c r="D1001" s="378"/>
      <c r="E1001" s="1"/>
      <c r="F1001" s="1"/>
      <c r="G1001" s="1"/>
      <c r="H1001" s="1"/>
      <c r="I1001" s="1"/>
      <c r="J1001" s="1"/>
      <c r="K1001" s="1"/>
      <c r="L1001" s="1"/>
      <c r="M1001" s="379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</row>
    <row r="1002" spans="1:45" ht="12.75">
      <c r="A1002" s="378"/>
      <c r="B1002" s="378"/>
      <c r="C1002" s="1"/>
      <c r="D1002" s="378"/>
      <c r="E1002" s="1"/>
      <c r="F1002" s="1"/>
      <c r="G1002" s="1"/>
      <c r="H1002" s="1"/>
      <c r="I1002" s="1"/>
      <c r="J1002" s="1"/>
      <c r="K1002" s="1"/>
      <c r="L1002" s="1"/>
      <c r="M1002" s="379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</row>
    <row r="1003" spans="1:45" ht="12.75">
      <c r="A1003" s="378"/>
      <c r="B1003" s="378"/>
      <c r="C1003" s="1"/>
      <c r="D1003" s="378"/>
      <c r="E1003" s="1"/>
      <c r="F1003" s="1"/>
      <c r="G1003" s="1"/>
      <c r="H1003" s="1"/>
      <c r="I1003" s="1"/>
      <c r="J1003" s="1"/>
      <c r="K1003" s="1"/>
      <c r="L1003" s="1"/>
      <c r="M1003" s="379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</row>
    <row r="1004" spans="1:45" ht="12.75">
      <c r="A1004" s="378"/>
      <c r="B1004" s="378"/>
      <c r="C1004" s="1"/>
      <c r="D1004" s="378"/>
      <c r="E1004" s="1"/>
      <c r="F1004" s="1"/>
      <c r="G1004" s="1"/>
      <c r="H1004" s="1"/>
      <c r="I1004" s="1"/>
      <c r="J1004" s="1"/>
      <c r="K1004" s="1"/>
      <c r="L1004" s="1"/>
      <c r="M1004" s="379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</row>
    <row r="1005" spans="1:45" ht="12.75">
      <c r="A1005" s="378"/>
      <c r="B1005" s="378"/>
      <c r="C1005" s="1"/>
      <c r="D1005" s="378"/>
      <c r="E1005" s="1"/>
      <c r="F1005" s="1"/>
      <c r="G1005" s="1"/>
      <c r="H1005" s="1"/>
      <c r="I1005" s="1"/>
      <c r="J1005" s="1"/>
      <c r="K1005" s="1"/>
      <c r="L1005" s="1"/>
      <c r="M1005" s="379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</row>
    <row r="1006" spans="1:45" ht="12.75">
      <c r="A1006" s="378"/>
      <c r="B1006" s="378"/>
      <c r="C1006" s="1"/>
      <c r="D1006" s="378"/>
      <c r="E1006" s="1"/>
      <c r="F1006" s="1"/>
      <c r="G1006" s="1"/>
      <c r="H1006" s="1"/>
      <c r="I1006" s="1"/>
      <c r="J1006" s="1"/>
      <c r="K1006" s="1"/>
      <c r="L1006" s="1"/>
      <c r="M1006" s="379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</row>
    <row r="1007" spans="1:45" ht="12.75">
      <c r="A1007" s="378"/>
      <c r="B1007" s="378"/>
      <c r="C1007" s="1"/>
      <c r="D1007" s="378"/>
      <c r="E1007" s="1"/>
      <c r="F1007" s="1"/>
      <c r="G1007" s="1"/>
      <c r="H1007" s="1"/>
      <c r="I1007" s="1"/>
      <c r="J1007" s="1"/>
      <c r="K1007" s="1"/>
      <c r="L1007" s="1"/>
      <c r="M1007" s="379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</row>
    <row r="1008" spans="1:45" ht="12.75">
      <c r="A1008" s="378"/>
      <c r="B1008" s="378"/>
      <c r="C1008" s="1"/>
      <c r="D1008" s="378"/>
      <c r="E1008" s="1"/>
      <c r="F1008" s="1"/>
      <c r="G1008" s="1"/>
      <c r="H1008" s="1"/>
      <c r="I1008" s="1"/>
      <c r="J1008" s="1"/>
      <c r="K1008" s="1"/>
      <c r="L1008" s="1"/>
      <c r="M1008" s="379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</row>
    <row r="1009" spans="1:45" ht="12.75">
      <c r="A1009" s="378"/>
      <c r="B1009" s="378"/>
      <c r="C1009" s="1"/>
      <c r="D1009" s="378"/>
      <c r="E1009" s="1"/>
      <c r="F1009" s="1"/>
      <c r="G1009" s="1"/>
      <c r="H1009" s="1"/>
      <c r="I1009" s="1"/>
      <c r="J1009" s="1"/>
      <c r="K1009" s="1"/>
      <c r="L1009" s="1"/>
      <c r="M1009" s="379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</row>
    <row r="1010" spans="1:45" ht="12.75">
      <c r="A1010" s="378"/>
      <c r="B1010" s="378"/>
      <c r="C1010" s="1"/>
      <c r="D1010" s="378"/>
      <c r="E1010" s="1"/>
      <c r="F1010" s="1"/>
      <c r="G1010" s="1"/>
      <c r="H1010" s="1"/>
      <c r="I1010" s="1"/>
      <c r="J1010" s="1"/>
      <c r="K1010" s="1"/>
      <c r="L1010" s="1"/>
      <c r="M1010" s="379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</row>
    <row r="1011" spans="1:45" ht="12.75">
      <c r="A1011" s="378"/>
      <c r="B1011" s="378"/>
      <c r="C1011" s="1"/>
      <c r="D1011" s="378"/>
      <c r="E1011" s="1"/>
      <c r="F1011" s="1"/>
      <c r="G1011" s="1"/>
      <c r="H1011" s="1"/>
      <c r="I1011" s="1"/>
      <c r="J1011" s="1"/>
      <c r="K1011" s="1"/>
      <c r="L1011" s="1"/>
      <c r="M1011" s="379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</row>
    <row r="1012" spans="1:45" ht="12.75">
      <c r="A1012" s="378"/>
      <c r="B1012" s="378"/>
      <c r="C1012" s="1"/>
      <c r="D1012" s="378"/>
      <c r="E1012" s="1"/>
      <c r="F1012" s="1"/>
      <c r="G1012" s="1"/>
      <c r="H1012" s="1"/>
      <c r="I1012" s="1"/>
      <c r="J1012" s="1"/>
      <c r="K1012" s="1"/>
      <c r="L1012" s="1"/>
      <c r="M1012" s="379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</row>
    <row r="1013" spans="1:45" ht="12.75">
      <c r="A1013" s="378"/>
      <c r="B1013" s="378"/>
      <c r="C1013" s="1"/>
      <c r="D1013" s="378"/>
      <c r="E1013" s="1"/>
      <c r="F1013" s="1"/>
      <c r="G1013" s="1"/>
      <c r="H1013" s="1"/>
      <c r="I1013" s="1"/>
      <c r="J1013" s="1"/>
      <c r="K1013" s="1"/>
      <c r="L1013" s="1"/>
      <c r="M1013" s="379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</row>
    <row r="1014" spans="1:45" ht="12.75">
      <c r="A1014" s="378"/>
      <c r="B1014" s="378"/>
      <c r="C1014" s="1"/>
      <c r="D1014" s="378"/>
      <c r="E1014" s="1"/>
      <c r="F1014" s="1"/>
      <c r="G1014" s="1"/>
      <c r="H1014" s="1"/>
      <c r="I1014" s="1"/>
      <c r="J1014" s="1"/>
      <c r="K1014" s="1"/>
      <c r="L1014" s="1"/>
      <c r="M1014" s="379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</row>
    <row r="1015" spans="1:45" ht="12.75">
      <c r="A1015" s="378"/>
      <c r="B1015" s="378"/>
      <c r="C1015" s="1"/>
      <c r="D1015" s="378"/>
      <c r="E1015" s="1"/>
      <c r="F1015" s="1"/>
      <c r="G1015" s="1"/>
      <c r="H1015" s="1"/>
      <c r="I1015" s="1"/>
      <c r="J1015" s="1"/>
      <c r="K1015" s="1"/>
      <c r="L1015" s="1"/>
      <c r="M1015" s="379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</row>
    <row r="1016" spans="1:45" ht="12.75">
      <c r="A1016" s="378"/>
      <c r="B1016" s="378"/>
      <c r="C1016" s="1"/>
      <c r="D1016" s="378"/>
      <c r="E1016" s="1"/>
      <c r="F1016" s="1"/>
      <c r="G1016" s="1"/>
      <c r="H1016" s="1"/>
      <c r="I1016" s="1"/>
      <c r="J1016" s="1"/>
      <c r="K1016" s="1"/>
      <c r="L1016" s="1"/>
      <c r="M1016" s="379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</row>
    <row r="1017" spans="1:45" ht="12.75">
      <c r="A1017" s="378"/>
      <c r="B1017" s="378"/>
      <c r="C1017" s="1"/>
      <c r="D1017" s="378"/>
      <c r="E1017" s="1"/>
      <c r="F1017" s="1"/>
      <c r="G1017" s="1"/>
      <c r="H1017" s="1"/>
      <c r="I1017" s="1"/>
      <c r="J1017" s="1"/>
      <c r="K1017" s="1"/>
      <c r="L1017" s="1"/>
      <c r="M1017" s="379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</row>
    <row r="1018" spans="1:45" ht="12.75">
      <c r="A1018" s="378"/>
      <c r="B1018" s="378"/>
      <c r="C1018" s="1"/>
      <c r="D1018" s="378"/>
      <c r="E1018" s="1"/>
      <c r="F1018" s="1"/>
      <c r="G1018" s="1"/>
      <c r="H1018" s="1"/>
      <c r="I1018" s="1"/>
      <c r="J1018" s="1"/>
      <c r="K1018" s="1"/>
      <c r="L1018" s="1"/>
      <c r="M1018" s="379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</row>
    <row r="1019" spans="1:45" ht="12.75">
      <c r="A1019" s="378"/>
      <c r="B1019" s="378"/>
      <c r="C1019" s="1"/>
      <c r="D1019" s="378"/>
      <c r="E1019" s="1"/>
      <c r="F1019" s="1"/>
      <c r="G1019" s="1"/>
      <c r="H1019" s="1"/>
      <c r="I1019" s="1"/>
      <c r="J1019" s="1"/>
      <c r="K1019" s="1"/>
      <c r="L1019" s="1"/>
      <c r="M1019" s="379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</row>
    <row r="1020" spans="1:45" ht="12.75">
      <c r="A1020" s="378"/>
      <c r="B1020" s="378"/>
      <c r="C1020" s="1"/>
      <c r="D1020" s="378"/>
      <c r="E1020" s="1"/>
      <c r="F1020" s="1"/>
      <c r="G1020" s="1"/>
      <c r="H1020" s="1"/>
      <c r="I1020" s="1"/>
      <c r="J1020" s="1"/>
      <c r="K1020" s="1"/>
      <c r="L1020" s="1"/>
      <c r="M1020" s="379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</row>
    <row r="1021" spans="1:45" ht="12.75">
      <c r="A1021" s="378"/>
      <c r="B1021" s="378"/>
      <c r="C1021" s="1"/>
      <c r="D1021" s="378"/>
      <c r="E1021" s="1"/>
      <c r="F1021" s="1"/>
      <c r="G1021" s="1"/>
      <c r="H1021" s="1"/>
      <c r="I1021" s="1"/>
      <c r="J1021" s="1"/>
      <c r="K1021" s="1"/>
      <c r="L1021" s="1"/>
      <c r="M1021" s="379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</row>
    <row r="1022" spans="1:45" ht="12.75">
      <c r="A1022" s="378"/>
      <c r="B1022" s="378"/>
      <c r="C1022" s="1"/>
      <c r="D1022" s="378"/>
      <c r="E1022" s="1"/>
      <c r="F1022" s="1"/>
      <c r="G1022" s="1"/>
      <c r="H1022" s="1"/>
      <c r="I1022" s="1"/>
      <c r="J1022" s="1"/>
      <c r="K1022" s="1"/>
      <c r="L1022" s="1"/>
      <c r="M1022" s="379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</row>
    <row r="1023" spans="1:45" ht="12.75">
      <c r="A1023" s="378"/>
      <c r="B1023" s="378"/>
      <c r="C1023" s="1"/>
      <c r="D1023" s="378"/>
      <c r="E1023" s="1"/>
      <c r="F1023" s="1"/>
      <c r="G1023" s="1"/>
      <c r="H1023" s="1"/>
      <c r="I1023" s="1"/>
      <c r="J1023" s="1"/>
      <c r="K1023" s="1"/>
      <c r="L1023" s="1"/>
      <c r="M1023" s="379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</row>
    <row r="1024" spans="1:45" ht="12.75">
      <c r="A1024" s="378"/>
      <c r="B1024" s="378"/>
      <c r="C1024" s="1"/>
      <c r="D1024" s="378"/>
      <c r="E1024" s="1"/>
      <c r="F1024" s="1"/>
      <c r="G1024" s="1"/>
      <c r="H1024" s="1"/>
      <c r="I1024" s="1"/>
      <c r="J1024" s="1"/>
      <c r="K1024" s="1"/>
      <c r="L1024" s="1"/>
      <c r="M1024" s="379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</row>
    <row r="1025" spans="1:45" ht="12.75">
      <c r="A1025" s="378"/>
      <c r="B1025" s="378"/>
      <c r="C1025" s="1"/>
      <c r="D1025" s="378"/>
      <c r="E1025" s="1"/>
      <c r="F1025" s="1"/>
      <c r="G1025" s="1"/>
      <c r="H1025" s="1"/>
      <c r="I1025" s="1"/>
      <c r="J1025" s="1"/>
      <c r="K1025" s="1"/>
      <c r="L1025" s="1"/>
      <c r="M1025" s="379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</row>
    <row r="1026" spans="1:45" ht="12.75">
      <c r="A1026" s="378"/>
      <c r="B1026" s="378"/>
      <c r="C1026" s="1"/>
      <c r="D1026" s="378"/>
      <c r="E1026" s="1"/>
      <c r="F1026" s="1"/>
      <c r="G1026" s="1"/>
      <c r="H1026" s="1"/>
      <c r="I1026" s="1"/>
      <c r="J1026" s="1"/>
      <c r="K1026" s="1"/>
      <c r="L1026" s="1"/>
      <c r="M1026" s="379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</row>
    <row r="1027" spans="1:45" ht="12.75">
      <c r="A1027" s="378"/>
      <c r="B1027" s="378"/>
      <c r="C1027" s="1"/>
      <c r="D1027" s="378"/>
      <c r="E1027" s="1"/>
      <c r="F1027" s="1"/>
      <c r="G1027" s="1"/>
      <c r="H1027" s="1"/>
      <c r="I1027" s="1"/>
      <c r="J1027" s="1"/>
      <c r="K1027" s="1"/>
      <c r="L1027" s="1"/>
      <c r="M1027" s="379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</row>
    <row r="1028" spans="1:45" ht="12.75">
      <c r="A1028" s="378"/>
      <c r="B1028" s="378"/>
      <c r="C1028" s="1"/>
      <c r="D1028" s="378"/>
      <c r="E1028" s="1"/>
      <c r="F1028" s="1"/>
      <c r="G1028" s="1"/>
      <c r="H1028" s="1"/>
      <c r="I1028" s="1"/>
      <c r="J1028" s="1"/>
      <c r="K1028" s="1"/>
      <c r="L1028" s="1"/>
      <c r="M1028" s="379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</row>
    <row r="1029" spans="1:45" ht="12.75">
      <c r="A1029" s="378"/>
      <c r="B1029" s="378"/>
      <c r="C1029" s="1"/>
      <c r="D1029" s="378"/>
      <c r="E1029" s="1"/>
      <c r="F1029" s="1"/>
      <c r="G1029" s="1"/>
      <c r="H1029" s="1"/>
      <c r="I1029" s="1"/>
      <c r="J1029" s="1"/>
      <c r="K1029" s="1"/>
      <c r="L1029" s="1"/>
      <c r="M1029" s="379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</row>
    <row r="1030" spans="1:45" ht="12.75">
      <c r="A1030" s="378"/>
      <c r="B1030" s="378"/>
      <c r="C1030" s="1"/>
      <c r="D1030" s="378"/>
      <c r="E1030" s="1"/>
      <c r="F1030" s="1"/>
      <c r="G1030" s="1"/>
      <c r="H1030" s="1"/>
      <c r="I1030" s="1"/>
      <c r="J1030" s="1"/>
      <c r="K1030" s="1"/>
      <c r="L1030" s="1"/>
      <c r="M1030" s="379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</row>
    <row r="1031" spans="1:45" ht="12.75">
      <c r="A1031" s="378"/>
      <c r="B1031" s="378"/>
      <c r="C1031" s="1"/>
      <c r="D1031" s="378"/>
      <c r="E1031" s="1"/>
      <c r="F1031" s="1"/>
      <c r="G1031" s="1"/>
      <c r="H1031" s="1"/>
      <c r="I1031" s="1"/>
      <c r="J1031" s="1"/>
      <c r="K1031" s="1"/>
      <c r="L1031" s="1"/>
      <c r="M1031" s="379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</row>
    <row r="1032" spans="1:45" ht="12.75">
      <c r="A1032" s="378"/>
      <c r="B1032" s="378"/>
      <c r="C1032" s="1"/>
      <c r="D1032" s="378"/>
      <c r="E1032" s="1"/>
      <c r="F1032" s="1"/>
      <c r="G1032" s="1"/>
      <c r="H1032" s="1"/>
      <c r="I1032" s="1"/>
      <c r="J1032" s="1"/>
      <c r="K1032" s="1"/>
      <c r="L1032" s="1"/>
      <c r="M1032" s="379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</row>
    <row r="1033" spans="1:45" ht="12.75">
      <c r="A1033" s="378"/>
      <c r="B1033" s="378"/>
      <c r="C1033" s="1"/>
      <c r="D1033" s="378"/>
      <c r="E1033" s="1"/>
      <c r="F1033" s="1"/>
      <c r="G1033" s="1"/>
      <c r="H1033" s="1"/>
      <c r="I1033" s="1"/>
      <c r="J1033" s="1"/>
      <c r="K1033" s="1"/>
      <c r="L1033" s="1"/>
      <c r="M1033" s="379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</row>
    <row r="1034" spans="1:45" ht="12.75">
      <c r="A1034" s="378"/>
      <c r="B1034" s="378"/>
      <c r="C1034" s="1"/>
      <c r="D1034" s="378"/>
      <c r="E1034" s="1"/>
      <c r="F1034" s="1"/>
      <c r="G1034" s="1"/>
      <c r="H1034" s="1"/>
      <c r="I1034" s="1"/>
      <c r="J1034" s="1"/>
      <c r="K1034" s="1"/>
      <c r="L1034" s="1"/>
      <c r="M1034" s="379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</row>
    <row r="1035" spans="1:45" ht="12.75">
      <c r="A1035" s="378"/>
      <c r="B1035" s="378"/>
      <c r="C1035" s="1"/>
      <c r="D1035" s="378"/>
      <c r="E1035" s="1"/>
      <c r="F1035" s="1"/>
      <c r="G1035" s="1"/>
      <c r="H1035" s="1"/>
      <c r="I1035" s="1"/>
      <c r="J1035" s="1"/>
      <c r="K1035" s="1"/>
      <c r="L1035" s="1"/>
      <c r="M1035" s="379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</row>
    <row r="1036" spans="1:45" ht="12.75">
      <c r="A1036" s="378"/>
      <c r="B1036" s="378"/>
      <c r="C1036" s="1"/>
      <c r="D1036" s="378"/>
      <c r="E1036" s="1"/>
      <c r="F1036" s="1"/>
      <c r="G1036" s="1"/>
      <c r="H1036" s="1"/>
      <c r="I1036" s="1"/>
      <c r="J1036" s="1"/>
      <c r="K1036" s="1"/>
      <c r="L1036" s="1"/>
      <c r="M1036" s="379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</row>
    <row r="1037" spans="1:45" ht="12.75">
      <c r="A1037" s="378"/>
      <c r="B1037" s="378"/>
      <c r="C1037" s="1"/>
      <c r="D1037" s="378"/>
      <c r="E1037" s="1"/>
      <c r="F1037" s="1"/>
      <c r="G1037" s="1"/>
      <c r="H1037" s="1"/>
      <c r="I1037" s="1"/>
      <c r="J1037" s="1"/>
      <c r="K1037" s="1"/>
      <c r="L1037" s="1"/>
      <c r="M1037" s="379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</row>
    <row r="1038" spans="1:45" ht="12.75">
      <c r="A1038" s="378"/>
      <c r="B1038" s="378"/>
      <c r="C1038" s="1"/>
      <c r="D1038" s="378"/>
      <c r="E1038" s="1"/>
      <c r="F1038" s="1"/>
      <c r="G1038" s="1"/>
      <c r="H1038" s="1"/>
      <c r="I1038" s="1"/>
      <c r="J1038" s="1"/>
      <c r="K1038" s="1"/>
      <c r="L1038" s="1"/>
      <c r="M1038" s="379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</row>
    <row r="1039" spans="1:45" ht="12.75">
      <c r="A1039" s="378"/>
      <c r="B1039" s="378"/>
      <c r="C1039" s="1"/>
      <c r="D1039" s="378"/>
      <c r="E1039" s="1"/>
      <c r="F1039" s="1"/>
      <c r="G1039" s="1"/>
      <c r="H1039" s="1"/>
      <c r="I1039" s="1"/>
      <c r="J1039" s="1"/>
      <c r="K1039" s="1"/>
      <c r="L1039" s="1"/>
      <c r="M1039" s="379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</row>
    <row r="1040" spans="1:45" ht="12.75">
      <c r="A1040" s="378"/>
      <c r="B1040" s="378"/>
      <c r="C1040" s="1"/>
      <c r="D1040" s="378"/>
      <c r="E1040" s="1"/>
      <c r="F1040" s="1"/>
      <c r="G1040" s="1"/>
      <c r="H1040" s="1"/>
      <c r="I1040" s="1"/>
      <c r="J1040" s="1"/>
      <c r="K1040" s="1"/>
      <c r="L1040" s="1"/>
      <c r="M1040" s="379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</row>
    <row r="1041" spans="1:45" ht="12.75">
      <c r="A1041" s="378"/>
      <c r="B1041" s="378"/>
      <c r="C1041" s="1"/>
      <c r="D1041" s="378"/>
      <c r="E1041" s="1"/>
      <c r="F1041" s="1"/>
      <c r="G1041" s="1"/>
      <c r="H1041" s="1"/>
      <c r="I1041" s="1"/>
      <c r="J1041" s="1"/>
      <c r="K1041" s="1"/>
      <c r="L1041" s="1"/>
      <c r="M1041" s="379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</row>
    <row r="1042" spans="1:45" ht="12.75">
      <c r="A1042" s="378"/>
      <c r="B1042" s="378"/>
      <c r="C1042" s="1"/>
      <c r="D1042" s="378"/>
      <c r="E1042" s="1"/>
      <c r="F1042" s="1"/>
      <c r="G1042" s="1"/>
      <c r="H1042" s="1"/>
      <c r="I1042" s="1"/>
      <c r="J1042" s="1"/>
      <c r="K1042" s="1"/>
      <c r="L1042" s="1"/>
      <c r="M1042" s="379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</row>
    <row r="1043" spans="1:45" ht="12.75">
      <c r="A1043" s="378"/>
      <c r="B1043" s="378"/>
      <c r="C1043" s="1"/>
      <c r="D1043" s="378"/>
      <c r="E1043" s="1"/>
      <c r="F1043" s="1"/>
      <c r="G1043" s="1"/>
      <c r="H1043" s="1"/>
      <c r="I1043" s="1"/>
      <c r="J1043" s="1"/>
      <c r="K1043" s="1"/>
      <c r="L1043" s="1"/>
      <c r="M1043" s="379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</row>
    <row r="1044" spans="1:45" ht="12.75">
      <c r="A1044" s="378"/>
      <c r="B1044" s="378"/>
      <c r="C1044" s="1"/>
      <c r="D1044" s="378"/>
      <c r="E1044" s="1"/>
      <c r="F1044" s="1"/>
      <c r="G1044" s="1"/>
      <c r="H1044" s="1"/>
      <c r="I1044" s="1"/>
      <c r="J1044" s="1"/>
      <c r="K1044" s="1"/>
      <c r="L1044" s="1"/>
      <c r="M1044" s="379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</row>
    <row r="1045" spans="1:45" ht="12.75">
      <c r="A1045" s="378"/>
      <c r="B1045" s="378"/>
      <c r="C1045" s="1"/>
      <c r="D1045" s="378"/>
      <c r="E1045" s="1"/>
      <c r="F1045" s="1"/>
      <c r="G1045" s="1"/>
      <c r="H1045" s="1"/>
      <c r="I1045" s="1"/>
      <c r="J1045" s="1"/>
      <c r="K1045" s="1"/>
      <c r="L1045" s="1"/>
      <c r="M1045" s="379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</row>
    <row r="1046" spans="1:45" ht="12.75">
      <c r="A1046" s="378"/>
      <c r="B1046" s="378"/>
      <c r="C1046" s="1"/>
      <c r="D1046" s="378"/>
      <c r="E1046" s="1"/>
      <c r="F1046" s="1"/>
      <c r="G1046" s="1"/>
      <c r="H1046" s="1"/>
      <c r="I1046" s="1"/>
      <c r="J1046" s="1"/>
      <c r="K1046" s="1"/>
      <c r="L1046" s="1"/>
      <c r="M1046" s="379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</row>
    <row r="1047" spans="1:45" ht="12.75">
      <c r="A1047" s="378"/>
      <c r="B1047" s="378"/>
      <c r="C1047" s="1"/>
      <c r="D1047" s="378"/>
      <c r="E1047" s="1"/>
      <c r="F1047" s="1"/>
      <c r="G1047" s="1"/>
      <c r="H1047" s="1"/>
      <c r="I1047" s="1"/>
      <c r="J1047" s="1"/>
      <c r="K1047" s="1"/>
      <c r="L1047" s="1"/>
      <c r="M1047" s="379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</row>
    <row r="1048" spans="1:45" ht="12.75">
      <c r="A1048" s="378"/>
      <c r="B1048" s="378"/>
      <c r="C1048" s="1"/>
      <c r="D1048" s="378"/>
      <c r="E1048" s="1"/>
      <c r="F1048" s="1"/>
      <c r="G1048" s="1"/>
      <c r="H1048" s="1"/>
      <c r="I1048" s="1"/>
      <c r="J1048" s="1"/>
      <c r="K1048" s="1"/>
      <c r="L1048" s="1"/>
      <c r="M1048" s="379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</row>
    <row r="1049" spans="1:45" ht="12.75">
      <c r="A1049" s="378"/>
      <c r="B1049" s="378"/>
      <c r="C1049" s="1"/>
      <c r="D1049" s="378"/>
      <c r="E1049" s="1"/>
      <c r="F1049" s="1"/>
      <c r="G1049" s="1"/>
      <c r="H1049" s="1"/>
      <c r="I1049" s="1"/>
      <c r="J1049" s="1"/>
      <c r="K1049" s="1"/>
      <c r="L1049" s="1"/>
      <c r="M1049" s="379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</row>
    <row r="1050" spans="1:45" ht="12.75">
      <c r="A1050" s="378"/>
      <c r="B1050" s="378"/>
      <c r="C1050" s="1"/>
      <c r="D1050" s="378"/>
      <c r="E1050" s="1"/>
      <c r="F1050" s="1"/>
      <c r="G1050" s="1"/>
      <c r="H1050" s="1"/>
      <c r="I1050" s="1"/>
      <c r="J1050" s="1"/>
      <c r="K1050" s="1"/>
      <c r="L1050" s="1"/>
      <c r="M1050" s="379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</row>
    <row r="1051" spans="1:45" ht="12.75">
      <c r="A1051" s="378"/>
      <c r="B1051" s="378"/>
      <c r="C1051" s="1"/>
      <c r="D1051" s="378"/>
      <c r="E1051" s="1"/>
      <c r="F1051" s="1"/>
      <c r="G1051" s="1"/>
      <c r="H1051" s="1"/>
      <c r="I1051" s="1"/>
      <c r="J1051" s="1"/>
      <c r="K1051" s="1"/>
      <c r="L1051" s="1"/>
      <c r="M1051" s="379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</row>
    <row r="1052" spans="1:45" ht="12.75">
      <c r="A1052" s="378"/>
      <c r="B1052" s="378"/>
      <c r="C1052" s="1"/>
      <c r="D1052" s="378"/>
      <c r="E1052" s="1"/>
      <c r="F1052" s="1"/>
      <c r="G1052" s="1"/>
      <c r="H1052" s="1"/>
      <c r="I1052" s="1"/>
      <c r="J1052" s="1"/>
      <c r="K1052" s="1"/>
      <c r="L1052" s="1"/>
      <c r="M1052" s="379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</row>
    <row r="1053" spans="1:45" ht="12.75">
      <c r="A1053" s="378"/>
      <c r="B1053" s="378"/>
      <c r="C1053" s="1"/>
      <c r="D1053" s="378"/>
      <c r="E1053" s="1"/>
      <c r="F1053" s="1"/>
      <c r="G1053" s="1"/>
      <c r="H1053" s="1"/>
      <c r="I1053" s="1"/>
      <c r="J1053" s="1"/>
      <c r="K1053" s="1"/>
      <c r="L1053" s="1"/>
      <c r="M1053" s="379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</row>
    <row r="1054" spans="1:45" ht="12.75">
      <c r="A1054" s="378"/>
      <c r="B1054" s="378"/>
      <c r="C1054" s="1"/>
      <c r="D1054" s="378"/>
      <c r="E1054" s="1"/>
      <c r="F1054" s="1"/>
      <c r="G1054" s="1"/>
      <c r="H1054" s="1"/>
      <c r="I1054" s="1"/>
      <c r="J1054" s="1"/>
      <c r="K1054" s="1"/>
      <c r="L1054" s="1"/>
      <c r="M1054" s="379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</row>
    <row r="1055" spans="1:45" ht="12.75">
      <c r="A1055" s="378"/>
      <c r="B1055" s="378"/>
      <c r="C1055" s="1"/>
      <c r="D1055" s="378"/>
      <c r="E1055" s="1"/>
      <c r="F1055" s="1"/>
      <c r="G1055" s="1"/>
      <c r="H1055" s="1"/>
      <c r="I1055" s="1"/>
      <c r="J1055" s="1"/>
      <c r="K1055" s="1"/>
      <c r="L1055" s="1"/>
      <c r="M1055" s="379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</row>
    <row r="1056" spans="1:45" ht="12.75">
      <c r="A1056" s="378"/>
      <c r="B1056" s="378"/>
      <c r="C1056" s="1"/>
      <c r="D1056" s="378"/>
      <c r="E1056" s="1"/>
      <c r="F1056" s="1"/>
      <c r="G1056" s="1"/>
      <c r="H1056" s="1"/>
      <c r="I1056" s="1"/>
      <c r="J1056" s="1"/>
      <c r="K1056" s="1"/>
      <c r="L1056" s="1"/>
      <c r="M1056" s="379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</row>
    <row r="1057" spans="1:45" ht="12.75">
      <c r="A1057" s="378"/>
      <c r="B1057" s="378"/>
      <c r="C1057" s="1"/>
      <c r="D1057" s="378"/>
      <c r="E1057" s="1"/>
      <c r="F1057" s="1"/>
      <c r="G1057" s="1"/>
      <c r="H1057" s="1"/>
      <c r="I1057" s="1"/>
      <c r="J1057" s="1"/>
      <c r="K1057" s="1"/>
      <c r="L1057" s="1"/>
      <c r="M1057" s="379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</row>
    <row r="1058" spans="1:45" ht="12.75">
      <c r="A1058" s="378"/>
      <c r="B1058" s="378"/>
      <c r="C1058" s="1"/>
      <c r="D1058" s="378"/>
      <c r="E1058" s="1"/>
      <c r="F1058" s="1"/>
      <c r="G1058" s="1"/>
      <c r="H1058" s="1"/>
      <c r="I1058" s="1"/>
      <c r="J1058" s="1"/>
      <c r="K1058" s="1"/>
      <c r="L1058" s="1"/>
      <c r="M1058" s="379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</row>
    <row r="1059" spans="1:45" ht="12.75">
      <c r="A1059" s="378"/>
      <c r="B1059" s="378"/>
      <c r="C1059" s="1"/>
      <c r="D1059" s="378"/>
      <c r="E1059" s="1"/>
      <c r="F1059" s="1"/>
      <c r="G1059" s="1"/>
      <c r="H1059" s="1"/>
      <c r="I1059" s="1"/>
      <c r="J1059" s="1"/>
      <c r="K1059" s="1"/>
      <c r="L1059" s="1"/>
      <c r="M1059" s="379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</row>
    <row r="1060" spans="1:45" ht="12.75">
      <c r="A1060" s="378"/>
      <c r="B1060" s="378"/>
      <c r="C1060" s="1"/>
      <c r="D1060" s="378"/>
      <c r="E1060" s="1"/>
      <c r="F1060" s="1"/>
      <c r="G1060" s="1"/>
      <c r="H1060" s="1"/>
      <c r="I1060" s="1"/>
      <c r="J1060" s="1"/>
      <c r="K1060" s="1"/>
      <c r="L1060" s="1"/>
      <c r="M1060" s="379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</row>
    <row r="1061" spans="1:45" ht="12.75">
      <c r="A1061" s="378"/>
      <c r="B1061" s="378"/>
      <c r="C1061" s="1"/>
      <c r="D1061" s="378"/>
      <c r="E1061" s="1"/>
      <c r="F1061" s="1"/>
      <c r="G1061" s="1"/>
      <c r="H1061" s="1"/>
      <c r="I1061" s="1"/>
      <c r="J1061" s="1"/>
      <c r="K1061" s="1"/>
      <c r="L1061" s="1"/>
      <c r="M1061" s="379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</row>
    <row r="1062" spans="1:45" ht="12.75">
      <c r="A1062" s="378"/>
      <c r="B1062" s="378"/>
      <c r="C1062" s="1"/>
      <c r="D1062" s="378"/>
      <c r="E1062" s="1"/>
      <c r="F1062" s="1"/>
      <c r="G1062" s="1"/>
      <c r="H1062" s="1"/>
      <c r="I1062" s="1"/>
      <c r="J1062" s="1"/>
      <c r="K1062" s="1"/>
      <c r="L1062" s="1"/>
      <c r="M1062" s="379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</row>
    <row r="1063" spans="1:45" ht="12.75">
      <c r="A1063" s="378"/>
      <c r="B1063" s="378"/>
      <c r="C1063" s="1"/>
      <c r="D1063" s="378"/>
      <c r="E1063" s="1"/>
      <c r="F1063" s="1"/>
      <c r="G1063" s="1"/>
      <c r="H1063" s="1"/>
      <c r="I1063" s="1"/>
      <c r="J1063" s="1"/>
      <c r="K1063" s="1"/>
      <c r="L1063" s="1"/>
      <c r="M1063" s="379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</row>
    <row r="1064" spans="1:45" ht="12.75">
      <c r="A1064" s="378"/>
      <c r="B1064" s="378"/>
      <c r="C1064" s="1"/>
      <c r="D1064" s="378"/>
      <c r="E1064" s="1"/>
      <c r="F1064" s="1"/>
      <c r="G1064" s="1"/>
      <c r="H1064" s="1"/>
      <c r="I1064" s="1"/>
      <c r="J1064" s="1"/>
      <c r="K1064" s="1"/>
      <c r="L1064" s="1"/>
      <c r="M1064" s="379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</row>
    <row r="1065" spans="1:45" ht="12.75">
      <c r="A1065" s="378"/>
      <c r="B1065" s="378"/>
      <c r="C1065" s="1"/>
      <c r="D1065" s="378"/>
      <c r="E1065" s="1"/>
      <c r="F1065" s="1"/>
      <c r="G1065" s="1"/>
      <c r="H1065" s="1"/>
      <c r="I1065" s="1"/>
      <c r="J1065" s="1"/>
      <c r="K1065" s="1"/>
      <c r="L1065" s="1"/>
      <c r="M1065" s="379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</row>
    <row r="1066" spans="1:45" ht="12.75">
      <c r="A1066" s="378"/>
      <c r="B1066" s="378"/>
      <c r="C1066" s="1"/>
      <c r="D1066" s="378"/>
      <c r="E1066" s="1"/>
      <c r="F1066" s="1"/>
      <c r="G1066" s="1"/>
      <c r="H1066" s="1"/>
      <c r="I1066" s="1"/>
      <c r="J1066" s="1"/>
      <c r="K1066" s="1"/>
      <c r="L1066" s="1"/>
      <c r="M1066" s="379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</row>
    <row r="1067" spans="1:45" ht="12.75">
      <c r="A1067" s="378"/>
      <c r="B1067" s="378"/>
      <c r="C1067" s="1"/>
      <c r="D1067" s="378"/>
      <c r="E1067" s="1"/>
      <c r="F1067" s="1"/>
      <c r="G1067" s="1"/>
      <c r="H1067" s="1"/>
      <c r="I1067" s="1"/>
      <c r="J1067" s="1"/>
      <c r="K1067" s="1"/>
      <c r="L1067" s="1"/>
      <c r="M1067" s="379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</row>
    <row r="1068" spans="1:45" ht="12.75">
      <c r="A1068" s="378"/>
      <c r="B1068" s="378"/>
      <c r="C1068" s="1"/>
      <c r="D1068" s="378"/>
      <c r="E1068" s="1"/>
      <c r="F1068" s="1"/>
      <c r="G1068" s="1"/>
      <c r="H1068" s="1"/>
      <c r="I1068" s="1"/>
      <c r="J1068" s="1"/>
      <c r="K1068" s="1"/>
      <c r="L1068" s="1"/>
      <c r="M1068" s="379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</row>
    <row r="1069" spans="1:45" ht="12.75">
      <c r="A1069" s="378"/>
      <c r="B1069" s="378"/>
      <c r="C1069" s="1"/>
      <c r="D1069" s="378"/>
      <c r="E1069" s="1"/>
      <c r="F1069" s="1"/>
      <c r="G1069" s="1"/>
      <c r="H1069" s="1"/>
      <c r="I1069" s="1"/>
      <c r="J1069" s="1"/>
      <c r="K1069" s="1"/>
      <c r="L1069" s="1"/>
      <c r="M1069" s="379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</row>
    <row r="1070" spans="1:45" ht="12.75">
      <c r="A1070" s="378"/>
      <c r="B1070" s="378"/>
      <c r="C1070" s="1"/>
      <c r="D1070" s="378"/>
      <c r="E1070" s="1"/>
      <c r="F1070" s="1"/>
      <c r="G1070" s="1"/>
      <c r="H1070" s="1"/>
      <c r="I1070" s="1"/>
      <c r="J1070" s="1"/>
      <c r="K1070" s="1"/>
      <c r="L1070" s="1"/>
      <c r="M1070" s="379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</row>
    <row r="1071" spans="1:45" ht="12.75">
      <c r="A1071" s="378"/>
      <c r="B1071" s="378"/>
      <c r="C1071" s="1"/>
      <c r="D1071" s="378"/>
      <c r="E1071" s="1"/>
      <c r="F1071" s="1"/>
      <c r="G1071" s="1"/>
      <c r="H1071" s="1"/>
      <c r="I1071" s="1"/>
      <c r="J1071" s="1"/>
      <c r="K1071" s="1"/>
      <c r="L1071" s="1"/>
      <c r="M1071" s="379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</row>
    <row r="1072" spans="1:45" ht="12.75">
      <c r="A1072" s="378"/>
      <c r="B1072" s="378"/>
      <c r="C1072" s="1"/>
      <c r="D1072" s="378"/>
      <c r="E1072" s="1"/>
      <c r="F1072" s="1"/>
      <c r="G1072" s="1"/>
      <c r="H1072" s="1"/>
      <c r="I1072" s="1"/>
      <c r="J1072" s="1"/>
      <c r="K1072" s="1"/>
      <c r="L1072" s="1"/>
      <c r="M1072" s="379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</row>
    <row r="1073" spans="1:45" ht="12.75">
      <c r="A1073" s="378"/>
      <c r="B1073" s="378"/>
      <c r="C1073" s="1"/>
      <c r="D1073" s="378"/>
      <c r="E1073" s="1"/>
      <c r="F1073" s="1"/>
      <c r="G1073" s="1"/>
      <c r="H1073" s="1"/>
      <c r="I1073" s="1"/>
      <c r="J1073" s="1"/>
      <c r="K1073" s="1"/>
      <c r="L1073" s="1"/>
      <c r="M1073" s="379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</row>
    <row r="1074" spans="1:45" ht="12.75">
      <c r="A1074" s="378"/>
      <c r="B1074" s="378"/>
      <c r="C1074" s="1"/>
      <c r="D1074" s="378"/>
      <c r="E1074" s="1"/>
      <c r="F1074" s="1"/>
      <c r="G1074" s="1"/>
      <c r="H1074" s="1"/>
      <c r="I1074" s="1"/>
      <c r="J1074" s="1"/>
      <c r="K1074" s="1"/>
      <c r="L1074" s="1"/>
      <c r="M1074" s="379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</row>
    <row r="1075" spans="1:45" ht="12.75">
      <c r="A1075" s="378"/>
      <c r="B1075" s="378"/>
      <c r="C1075" s="1"/>
      <c r="D1075" s="378"/>
      <c r="E1075" s="1"/>
      <c r="F1075" s="1"/>
      <c r="G1075" s="1"/>
      <c r="H1075" s="1"/>
      <c r="I1075" s="1"/>
      <c r="J1075" s="1"/>
      <c r="K1075" s="1"/>
      <c r="L1075" s="1"/>
      <c r="M1075" s="379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</row>
    <row r="1076" spans="1:45" ht="12.75">
      <c r="A1076" s="378"/>
      <c r="B1076" s="378"/>
      <c r="C1076" s="1"/>
      <c r="D1076" s="378"/>
      <c r="E1076" s="1"/>
      <c r="F1076" s="1"/>
      <c r="G1076" s="1"/>
      <c r="H1076" s="1"/>
      <c r="I1076" s="1"/>
      <c r="J1076" s="1"/>
      <c r="K1076" s="1"/>
      <c r="L1076" s="1"/>
      <c r="M1076" s="379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</row>
    <row r="1077" spans="1:45" ht="12.75">
      <c r="A1077" s="378"/>
      <c r="B1077" s="378"/>
      <c r="C1077" s="1"/>
      <c r="D1077" s="378"/>
      <c r="E1077" s="1"/>
      <c r="F1077" s="1"/>
      <c r="G1077" s="1"/>
      <c r="H1077" s="1"/>
      <c r="I1077" s="1"/>
      <c r="J1077" s="1"/>
      <c r="K1077" s="1"/>
      <c r="L1077" s="1"/>
      <c r="M1077" s="379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</row>
    <row r="1078" spans="1:45" ht="12.75">
      <c r="A1078" s="378"/>
      <c r="B1078" s="378"/>
      <c r="C1078" s="1"/>
      <c r="D1078" s="378"/>
      <c r="E1078" s="1"/>
      <c r="F1078" s="1"/>
      <c r="G1078" s="1"/>
      <c r="H1078" s="1"/>
      <c r="I1078" s="1"/>
      <c r="J1078" s="1"/>
      <c r="K1078" s="1"/>
      <c r="L1078" s="1"/>
      <c r="M1078" s="379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</row>
    <row r="1079" spans="1:45" ht="12.75">
      <c r="A1079" s="378"/>
      <c r="B1079" s="378"/>
      <c r="C1079" s="1"/>
      <c r="D1079" s="378"/>
      <c r="E1079" s="1"/>
      <c r="F1079" s="1"/>
      <c r="G1079" s="1"/>
      <c r="H1079" s="1"/>
      <c r="I1079" s="1"/>
      <c r="J1079" s="1"/>
      <c r="K1079" s="1"/>
      <c r="L1079" s="1"/>
      <c r="M1079" s="379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</row>
    <row r="1080" spans="1:45" ht="12.75">
      <c r="A1080" s="378"/>
      <c r="B1080" s="378"/>
      <c r="C1080" s="1"/>
      <c r="D1080" s="378"/>
      <c r="E1080" s="1"/>
      <c r="F1080" s="1"/>
      <c r="G1080" s="1"/>
      <c r="H1080" s="1"/>
      <c r="I1080" s="1"/>
      <c r="J1080" s="1"/>
      <c r="K1080" s="1"/>
      <c r="L1080" s="1"/>
      <c r="M1080" s="379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</row>
    <row r="1081" spans="1:45" ht="12.75">
      <c r="A1081" s="378"/>
      <c r="B1081" s="378"/>
      <c r="C1081" s="1"/>
      <c r="D1081" s="378"/>
      <c r="E1081" s="1"/>
      <c r="F1081" s="1"/>
      <c r="G1081" s="1"/>
      <c r="H1081" s="1"/>
      <c r="I1081" s="1"/>
      <c r="J1081" s="1"/>
      <c r="K1081" s="1"/>
      <c r="L1081" s="1"/>
      <c r="M1081" s="379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</row>
    <row r="1082" spans="1:45" ht="12.75">
      <c r="A1082" s="378"/>
      <c r="B1082" s="378"/>
      <c r="C1082" s="1"/>
      <c r="D1082" s="378"/>
      <c r="E1082" s="1"/>
      <c r="F1082" s="1"/>
      <c r="G1082" s="1"/>
      <c r="H1082" s="1"/>
      <c r="I1082" s="1"/>
      <c r="J1082" s="1"/>
      <c r="K1082" s="1"/>
      <c r="L1082" s="1"/>
      <c r="M1082" s="379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</row>
    <row r="1083" spans="1:45" ht="12.75">
      <c r="A1083" s="378"/>
      <c r="B1083" s="378"/>
      <c r="C1083" s="1"/>
      <c r="D1083" s="378"/>
      <c r="E1083" s="1"/>
      <c r="F1083" s="1"/>
      <c r="G1083" s="1"/>
      <c r="H1083" s="1"/>
      <c r="I1083" s="1"/>
      <c r="J1083" s="1"/>
      <c r="K1083" s="1"/>
      <c r="L1083" s="1"/>
      <c r="M1083" s="379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</row>
    <row r="1084" spans="1:45" ht="12.75">
      <c r="A1084" s="378"/>
      <c r="B1084" s="378"/>
      <c r="C1084" s="1"/>
      <c r="D1084" s="378"/>
      <c r="E1084" s="1"/>
      <c r="F1084" s="1"/>
      <c r="G1084" s="1"/>
      <c r="H1084" s="1"/>
      <c r="I1084" s="1"/>
      <c r="J1084" s="1"/>
      <c r="K1084" s="1"/>
      <c r="L1084" s="1"/>
      <c r="M1084" s="379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</row>
    <row r="1085" spans="1:45" ht="12.75">
      <c r="A1085" s="378"/>
      <c r="B1085" s="378"/>
      <c r="C1085" s="1"/>
      <c r="D1085" s="378"/>
      <c r="E1085" s="1"/>
      <c r="F1085" s="1"/>
      <c r="G1085" s="1"/>
      <c r="H1085" s="1"/>
      <c r="I1085" s="1"/>
      <c r="J1085" s="1"/>
      <c r="K1085" s="1"/>
      <c r="L1085" s="1"/>
      <c r="M1085" s="379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</row>
    <row r="1086" spans="1:45" ht="12.75">
      <c r="A1086" s="378"/>
      <c r="B1086" s="378"/>
      <c r="C1086" s="1"/>
      <c r="D1086" s="378"/>
      <c r="E1086" s="1"/>
      <c r="F1086" s="1"/>
      <c r="G1086" s="1"/>
      <c r="H1086" s="1"/>
      <c r="I1086" s="1"/>
      <c r="J1086" s="1"/>
      <c r="K1086" s="1"/>
      <c r="L1086" s="1"/>
      <c r="M1086" s="379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</row>
    <row r="1087" spans="1:45" ht="12.75">
      <c r="A1087" s="378"/>
      <c r="B1087" s="378"/>
      <c r="C1087" s="1"/>
      <c r="D1087" s="378"/>
      <c r="E1087" s="1"/>
      <c r="F1087" s="1"/>
      <c r="G1087" s="1"/>
      <c r="H1087" s="1"/>
      <c r="I1087" s="1"/>
      <c r="J1087" s="1"/>
      <c r="K1087" s="1"/>
      <c r="L1087" s="1"/>
      <c r="M1087" s="379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</row>
    <row r="1088" spans="1:45" ht="12.75">
      <c r="A1088" s="378"/>
      <c r="B1088" s="378"/>
      <c r="C1088" s="1"/>
      <c r="D1088" s="378"/>
      <c r="E1088" s="1"/>
      <c r="F1088" s="1"/>
      <c r="G1088" s="1"/>
      <c r="H1088" s="1"/>
      <c r="I1088" s="1"/>
      <c r="J1088" s="1"/>
      <c r="K1088" s="1"/>
      <c r="L1088" s="1"/>
      <c r="M1088" s="379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</row>
    <row r="1089" spans="1:45" ht="12.75">
      <c r="A1089" s="378"/>
      <c r="B1089" s="378"/>
      <c r="C1089" s="1"/>
      <c r="D1089" s="378"/>
      <c r="E1089" s="1"/>
      <c r="F1089" s="1"/>
      <c r="G1089" s="1"/>
      <c r="H1089" s="1"/>
      <c r="I1089" s="1"/>
      <c r="J1089" s="1"/>
      <c r="K1089" s="1"/>
      <c r="L1089" s="1"/>
      <c r="M1089" s="379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</row>
    <row r="1090" spans="1:45" ht="12.75">
      <c r="A1090" s="378"/>
      <c r="B1090" s="378"/>
      <c r="C1090" s="1"/>
      <c r="D1090" s="378"/>
      <c r="E1090" s="1"/>
      <c r="F1090" s="1"/>
      <c r="G1090" s="1"/>
      <c r="H1090" s="1"/>
      <c r="I1090" s="1"/>
      <c r="J1090" s="1"/>
      <c r="K1090" s="1"/>
      <c r="L1090" s="1"/>
      <c r="M1090" s="379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</row>
    <row r="1091" spans="1:45" ht="12.75">
      <c r="A1091" s="378"/>
      <c r="B1091" s="378"/>
      <c r="C1091" s="1"/>
      <c r="D1091" s="378"/>
      <c r="E1091" s="1"/>
      <c r="F1091" s="1"/>
      <c r="G1091" s="1"/>
      <c r="H1091" s="1"/>
      <c r="I1091" s="1"/>
      <c r="J1091" s="1"/>
      <c r="K1091" s="1"/>
      <c r="L1091" s="1"/>
      <c r="M1091" s="379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</row>
    <row r="1092" spans="1:45" ht="12.75">
      <c r="A1092" s="378"/>
      <c r="B1092" s="378"/>
      <c r="C1092" s="1"/>
      <c r="D1092" s="378"/>
      <c r="E1092" s="1"/>
      <c r="F1092" s="1"/>
      <c r="G1092" s="1"/>
      <c r="H1092" s="1"/>
      <c r="I1092" s="1"/>
      <c r="J1092" s="1"/>
      <c r="K1092" s="1"/>
      <c r="L1092" s="1"/>
      <c r="M1092" s="379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</row>
    <row r="1093" spans="1:45" ht="12.75">
      <c r="A1093" s="378"/>
      <c r="B1093" s="378"/>
      <c r="C1093" s="1"/>
      <c r="D1093" s="378"/>
      <c r="E1093" s="1"/>
      <c r="F1093" s="1"/>
      <c r="G1093" s="1"/>
      <c r="H1093" s="1"/>
      <c r="I1093" s="1"/>
      <c r="J1093" s="1"/>
      <c r="K1093" s="1"/>
      <c r="L1093" s="1"/>
      <c r="M1093" s="379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</row>
    <row r="1094" spans="1:45" ht="12.75">
      <c r="A1094" s="378"/>
      <c r="B1094" s="378"/>
      <c r="C1094" s="1"/>
      <c r="D1094" s="378"/>
      <c r="E1094" s="1"/>
      <c r="F1094" s="1"/>
      <c r="G1094" s="1"/>
      <c r="H1094" s="1"/>
      <c r="I1094" s="1"/>
      <c r="J1094" s="1"/>
      <c r="K1094" s="1"/>
      <c r="L1094" s="1"/>
      <c r="M1094" s="379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</row>
    <row r="1095" spans="1:45" ht="12.75">
      <c r="A1095" s="378"/>
      <c r="B1095" s="378"/>
      <c r="C1095" s="1"/>
      <c r="D1095" s="378"/>
      <c r="E1095" s="1"/>
      <c r="F1095" s="1"/>
      <c r="G1095" s="1"/>
      <c r="H1095" s="1"/>
      <c r="I1095" s="1"/>
      <c r="J1095" s="1"/>
      <c r="K1095" s="1"/>
      <c r="L1095" s="1"/>
      <c r="M1095" s="379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</row>
    <row r="1096" spans="1:45" ht="12.75">
      <c r="A1096" s="378"/>
      <c r="B1096" s="378"/>
      <c r="C1096" s="1"/>
      <c r="D1096" s="378"/>
      <c r="E1096" s="1"/>
      <c r="F1096" s="1"/>
      <c r="G1096" s="1"/>
      <c r="H1096" s="1"/>
      <c r="I1096" s="1"/>
      <c r="J1096" s="1"/>
      <c r="K1096" s="1"/>
      <c r="L1096" s="1"/>
      <c r="M1096" s="379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</row>
    <row r="1097" spans="1:45" ht="12.75">
      <c r="A1097" s="378"/>
      <c r="B1097" s="378"/>
      <c r="C1097" s="1"/>
      <c r="D1097" s="378"/>
      <c r="E1097" s="1"/>
      <c r="F1097" s="1"/>
      <c r="G1097" s="1"/>
      <c r="H1097" s="1"/>
      <c r="I1097" s="1"/>
      <c r="J1097" s="1"/>
      <c r="K1097" s="1"/>
      <c r="L1097" s="1"/>
      <c r="M1097" s="379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</row>
    <row r="1098" spans="1:45" ht="12.75">
      <c r="A1098" s="378"/>
      <c r="B1098" s="378"/>
      <c r="C1098" s="1"/>
      <c r="D1098" s="378"/>
      <c r="E1098" s="1"/>
      <c r="F1098" s="1"/>
      <c r="G1098" s="1"/>
      <c r="H1098" s="1"/>
      <c r="I1098" s="1"/>
      <c r="J1098" s="1"/>
      <c r="K1098" s="1"/>
      <c r="L1098" s="1"/>
      <c r="M1098" s="379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</row>
    <row r="1099" spans="1:45" ht="12.75">
      <c r="A1099" s="378"/>
      <c r="B1099" s="378"/>
      <c r="C1099" s="1"/>
      <c r="D1099" s="378"/>
      <c r="E1099" s="1"/>
      <c r="F1099" s="1"/>
      <c r="G1099" s="1"/>
      <c r="H1099" s="1"/>
      <c r="I1099" s="1"/>
      <c r="J1099" s="1"/>
      <c r="K1099" s="1"/>
      <c r="L1099" s="1"/>
      <c r="M1099" s="379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</row>
    <row r="1100" spans="1:45" ht="12.75">
      <c r="A1100" s="378"/>
      <c r="B1100" s="378"/>
      <c r="C1100" s="1"/>
      <c r="D1100" s="378"/>
      <c r="E1100" s="1"/>
      <c r="F1100" s="1"/>
      <c r="G1100" s="1"/>
      <c r="H1100" s="1"/>
      <c r="I1100" s="1"/>
      <c r="J1100" s="1"/>
      <c r="K1100" s="1"/>
      <c r="L1100" s="1"/>
      <c r="M1100" s="379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</row>
    <row r="1101" spans="1:45" ht="12.75">
      <c r="A1101" s="378"/>
      <c r="B1101" s="378"/>
      <c r="C1101" s="1"/>
      <c r="D1101" s="378"/>
      <c r="E1101" s="1"/>
      <c r="F1101" s="1"/>
      <c r="G1101" s="1"/>
      <c r="H1101" s="1"/>
      <c r="I1101" s="1"/>
      <c r="J1101" s="1"/>
      <c r="K1101" s="1"/>
      <c r="L1101" s="1"/>
      <c r="M1101" s="379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</row>
    <row r="1102" spans="1:45" ht="12.75">
      <c r="A1102" s="378"/>
      <c r="B1102" s="378"/>
      <c r="C1102" s="1"/>
      <c r="D1102" s="378"/>
      <c r="E1102" s="1"/>
      <c r="F1102" s="1"/>
      <c r="G1102" s="1"/>
      <c r="H1102" s="1"/>
      <c r="I1102" s="1"/>
      <c r="J1102" s="1"/>
      <c r="K1102" s="1"/>
      <c r="L1102" s="1"/>
      <c r="M1102" s="379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</row>
    <row r="1103" spans="1:45" ht="12.75">
      <c r="A1103" s="378"/>
      <c r="B1103" s="378"/>
      <c r="C1103" s="1"/>
      <c r="D1103" s="378"/>
      <c r="E1103" s="1"/>
      <c r="F1103" s="1"/>
      <c r="G1103" s="1"/>
      <c r="H1103" s="1"/>
      <c r="I1103" s="1"/>
      <c r="J1103" s="1"/>
      <c r="K1103" s="1"/>
      <c r="L1103" s="1"/>
      <c r="M1103" s="379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</row>
    <row r="1104" spans="1:45" ht="12.75">
      <c r="A1104" s="378"/>
      <c r="B1104" s="378"/>
      <c r="C1104" s="1"/>
      <c r="D1104" s="378"/>
      <c r="E1104" s="1"/>
      <c r="F1104" s="1"/>
      <c r="G1104" s="1"/>
      <c r="H1104" s="1"/>
      <c r="I1104" s="1"/>
      <c r="J1104" s="1"/>
      <c r="K1104" s="1"/>
      <c r="L1104" s="1"/>
      <c r="M1104" s="379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</row>
    <row r="1105" spans="1:45" ht="12.75">
      <c r="A1105" s="378"/>
      <c r="B1105" s="378"/>
      <c r="C1105" s="1"/>
      <c r="D1105" s="378"/>
      <c r="E1105" s="1"/>
      <c r="F1105" s="1"/>
      <c r="G1105" s="1"/>
      <c r="H1105" s="1"/>
      <c r="I1105" s="1"/>
      <c r="J1105" s="1"/>
      <c r="K1105" s="1"/>
      <c r="L1105" s="1"/>
      <c r="M1105" s="379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</row>
    <row r="1106" spans="1:45" ht="12.75">
      <c r="A1106" s="378"/>
      <c r="B1106" s="378"/>
      <c r="C1106" s="1"/>
      <c r="D1106" s="378"/>
      <c r="E1106" s="1"/>
      <c r="F1106" s="1"/>
      <c r="G1106" s="1"/>
      <c r="H1106" s="1"/>
      <c r="I1106" s="1"/>
      <c r="J1106" s="1"/>
      <c r="K1106" s="1"/>
      <c r="L1106" s="1"/>
      <c r="M1106" s="379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</row>
    <row r="1107" spans="1:45" ht="12.75">
      <c r="A1107" s="378"/>
      <c r="B1107" s="378"/>
      <c r="C1107" s="1"/>
      <c r="D1107" s="378"/>
      <c r="E1107" s="1"/>
      <c r="F1107" s="1"/>
      <c r="G1107" s="1"/>
      <c r="H1107" s="1"/>
      <c r="I1107" s="1"/>
      <c r="J1107" s="1"/>
      <c r="K1107" s="1"/>
      <c r="L1107" s="1"/>
      <c r="M1107" s="379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</row>
    <row r="1108" spans="1:45" ht="12.75">
      <c r="A1108" s="378"/>
      <c r="B1108" s="378"/>
      <c r="C1108" s="1"/>
      <c r="D1108" s="378"/>
      <c r="E1108" s="1"/>
      <c r="F1108" s="1"/>
      <c r="G1108" s="1"/>
      <c r="H1108" s="1"/>
      <c r="I1108" s="1"/>
      <c r="J1108" s="1"/>
      <c r="K1108" s="1"/>
      <c r="L1108" s="1"/>
      <c r="M1108" s="379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</row>
    <row r="1109" spans="1:45" ht="12.75">
      <c r="A1109" s="378"/>
      <c r="B1109" s="378"/>
      <c r="C1109" s="1"/>
      <c r="D1109" s="378"/>
      <c r="E1109" s="1"/>
      <c r="F1109" s="1"/>
      <c r="G1109" s="1"/>
      <c r="H1109" s="1"/>
      <c r="I1109" s="1"/>
      <c r="J1109" s="1"/>
      <c r="K1109" s="1"/>
      <c r="L1109" s="1"/>
      <c r="M1109" s="379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</row>
    <row r="1110" spans="1:45" ht="12.75">
      <c r="A1110" s="378"/>
      <c r="B1110" s="378"/>
      <c r="C1110" s="1"/>
      <c r="D1110" s="378"/>
      <c r="E1110" s="1"/>
      <c r="F1110" s="1"/>
      <c r="G1110" s="1"/>
      <c r="H1110" s="1"/>
      <c r="I1110" s="1"/>
      <c r="J1110" s="1"/>
      <c r="K1110" s="1"/>
      <c r="L1110" s="1"/>
      <c r="M1110" s="379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</row>
    <row r="1111" spans="1:45" ht="12.75">
      <c r="A1111" s="378"/>
      <c r="B1111" s="378"/>
      <c r="C1111" s="1"/>
      <c r="D1111" s="378"/>
      <c r="E1111" s="1"/>
      <c r="F1111" s="1"/>
      <c r="G1111" s="1"/>
      <c r="H1111" s="1"/>
      <c r="I1111" s="1"/>
      <c r="J1111" s="1"/>
      <c r="K1111" s="1"/>
      <c r="L1111" s="1"/>
      <c r="M1111" s="379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</row>
    <row r="1112" spans="1:45" ht="12.75">
      <c r="A1112" s="378"/>
      <c r="B1112" s="378"/>
      <c r="C1112" s="1"/>
      <c r="D1112" s="378"/>
      <c r="E1112" s="1"/>
      <c r="F1112" s="1"/>
      <c r="G1112" s="1"/>
      <c r="H1112" s="1"/>
      <c r="I1112" s="1"/>
      <c r="J1112" s="1"/>
      <c r="K1112" s="1"/>
      <c r="L1112" s="1"/>
      <c r="M1112" s="379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</row>
    <row r="1113" spans="1:45" ht="12.75">
      <c r="A1113" s="378"/>
      <c r="B1113" s="378"/>
      <c r="C1113" s="1"/>
      <c r="D1113" s="378"/>
      <c r="E1113" s="1"/>
      <c r="F1113" s="1"/>
      <c r="G1113" s="1"/>
      <c r="H1113" s="1"/>
      <c r="I1113" s="1"/>
      <c r="J1113" s="1"/>
      <c r="K1113" s="1"/>
      <c r="L1113" s="1"/>
      <c r="M1113" s="379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</row>
    <row r="1114" spans="1:45" ht="12.75">
      <c r="A1114" s="378"/>
      <c r="B1114" s="378"/>
      <c r="C1114" s="1"/>
      <c r="D1114" s="378"/>
      <c r="E1114" s="1"/>
      <c r="F1114" s="1"/>
      <c r="G1114" s="1"/>
      <c r="H1114" s="1"/>
      <c r="I1114" s="1"/>
      <c r="J1114" s="1"/>
      <c r="K1114" s="1"/>
      <c r="L1114" s="1"/>
      <c r="M1114" s="379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</row>
    <row r="1115" spans="1:45" ht="12.75">
      <c r="A1115" s="378"/>
      <c r="B1115" s="378"/>
      <c r="C1115" s="1"/>
      <c r="D1115" s="378"/>
      <c r="E1115" s="1"/>
      <c r="F1115" s="1"/>
      <c r="G1115" s="1"/>
      <c r="H1115" s="1"/>
      <c r="I1115" s="1"/>
      <c r="J1115" s="1"/>
      <c r="K1115" s="1"/>
      <c r="L1115" s="1"/>
      <c r="M1115" s="379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</row>
    <row r="1116" spans="1:45" ht="12.75">
      <c r="A1116" s="378"/>
      <c r="B1116" s="378"/>
      <c r="C1116" s="1"/>
      <c r="D1116" s="378"/>
      <c r="E1116" s="1"/>
      <c r="F1116" s="1"/>
      <c r="G1116" s="1"/>
      <c r="H1116" s="1"/>
      <c r="I1116" s="1"/>
      <c r="J1116" s="1"/>
      <c r="K1116" s="1"/>
      <c r="L1116" s="1"/>
      <c r="M1116" s="379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</row>
    <row r="1117" spans="1:45" ht="12.75">
      <c r="A1117" s="378"/>
      <c r="B1117" s="378"/>
      <c r="C1117" s="1"/>
      <c r="D1117" s="378"/>
      <c r="E1117" s="1"/>
      <c r="F1117" s="1"/>
      <c r="G1117" s="1"/>
      <c r="H1117" s="1"/>
      <c r="I1117" s="1"/>
      <c r="J1117" s="1"/>
      <c r="K1117" s="1"/>
      <c r="L1117" s="1"/>
      <c r="M1117" s="379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</row>
    <row r="1118" spans="1:45" ht="12.75">
      <c r="A1118" s="378"/>
      <c r="B1118" s="378"/>
      <c r="C1118" s="1"/>
      <c r="D1118" s="378"/>
      <c r="E1118" s="1"/>
      <c r="F1118" s="1"/>
      <c r="G1118" s="1"/>
      <c r="H1118" s="1"/>
      <c r="I1118" s="1"/>
      <c r="J1118" s="1"/>
      <c r="K1118" s="1"/>
      <c r="L1118" s="1"/>
      <c r="M1118" s="379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</row>
    <row r="1119" spans="1:45" ht="12.75">
      <c r="A1119" s="378"/>
      <c r="B1119" s="378"/>
      <c r="C1119" s="1"/>
      <c r="D1119" s="378"/>
      <c r="E1119" s="1"/>
      <c r="F1119" s="1"/>
      <c r="G1119" s="1"/>
      <c r="H1119" s="1"/>
      <c r="I1119" s="1"/>
      <c r="J1119" s="1"/>
      <c r="K1119" s="1"/>
      <c r="L1119" s="1"/>
      <c r="M1119" s="379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</row>
    <row r="1120" spans="1:45" ht="12.75">
      <c r="A1120" s="378"/>
      <c r="B1120" s="378"/>
      <c r="C1120" s="1"/>
      <c r="D1120" s="378"/>
      <c r="E1120" s="1"/>
      <c r="F1120" s="1"/>
      <c r="G1120" s="1"/>
      <c r="H1120" s="1"/>
      <c r="I1120" s="1"/>
      <c r="J1120" s="1"/>
      <c r="K1120" s="1"/>
      <c r="L1120" s="1"/>
      <c r="M1120" s="379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</row>
    <row r="1121" spans="1:45" ht="12.75">
      <c r="A1121" s="378"/>
      <c r="B1121" s="378"/>
      <c r="C1121" s="1"/>
      <c r="D1121" s="378"/>
      <c r="E1121" s="1"/>
      <c r="F1121" s="1"/>
      <c r="G1121" s="1"/>
      <c r="H1121" s="1"/>
      <c r="I1121" s="1"/>
      <c r="J1121" s="1"/>
      <c r="K1121" s="1"/>
      <c r="L1121" s="1"/>
      <c r="M1121" s="379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</row>
    <row r="1122" spans="1:45" ht="12.75">
      <c r="A1122" s="378"/>
      <c r="B1122" s="378"/>
      <c r="C1122" s="1"/>
      <c r="D1122" s="378"/>
      <c r="E1122" s="1"/>
      <c r="F1122" s="1"/>
      <c r="G1122" s="1"/>
      <c r="H1122" s="1"/>
      <c r="I1122" s="1"/>
      <c r="J1122" s="1"/>
      <c r="K1122" s="1"/>
      <c r="L1122" s="1"/>
      <c r="M1122" s="379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</row>
    <row r="1123" spans="1:45" ht="12.75">
      <c r="A1123" s="378"/>
      <c r="B1123" s="378"/>
      <c r="C1123" s="1"/>
      <c r="D1123" s="378"/>
      <c r="E1123" s="1"/>
      <c r="F1123" s="1"/>
      <c r="G1123" s="1"/>
      <c r="H1123" s="1"/>
      <c r="I1123" s="1"/>
      <c r="J1123" s="1"/>
      <c r="K1123" s="1"/>
      <c r="L1123" s="1"/>
      <c r="M1123" s="379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</row>
    <row r="1124" spans="1:45" ht="12.75">
      <c r="A1124" s="378"/>
      <c r="B1124" s="378"/>
      <c r="C1124" s="1"/>
      <c r="D1124" s="378"/>
      <c r="E1124" s="1"/>
      <c r="F1124" s="1"/>
      <c r="G1124" s="1"/>
      <c r="H1124" s="1"/>
      <c r="I1124" s="1"/>
      <c r="J1124" s="1"/>
      <c r="K1124" s="1"/>
      <c r="L1124" s="1"/>
      <c r="M1124" s="379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</row>
    <row r="1125" spans="1:45" ht="12.75">
      <c r="A1125" s="378"/>
      <c r="B1125" s="378"/>
      <c r="C1125" s="1"/>
      <c r="D1125" s="378"/>
      <c r="E1125" s="1"/>
      <c r="F1125" s="1"/>
      <c r="G1125" s="1"/>
      <c r="H1125" s="1"/>
      <c r="I1125" s="1"/>
      <c r="J1125" s="1"/>
      <c r="K1125" s="1"/>
      <c r="L1125" s="1"/>
      <c r="M1125" s="379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</row>
    <row r="1126" spans="1:45" ht="12.75">
      <c r="A1126" s="378"/>
      <c r="B1126" s="378"/>
      <c r="C1126" s="1"/>
      <c r="D1126" s="378"/>
      <c r="E1126" s="1"/>
      <c r="F1126" s="1"/>
      <c r="G1126" s="1"/>
      <c r="H1126" s="1"/>
      <c r="I1126" s="1"/>
      <c r="J1126" s="1"/>
      <c r="K1126" s="1"/>
      <c r="L1126" s="1"/>
      <c r="M1126" s="379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</row>
    <row r="1127" spans="1:45" ht="12.75">
      <c r="A1127" s="378"/>
      <c r="B1127" s="378"/>
      <c r="C1127" s="1"/>
      <c r="D1127" s="378"/>
      <c r="E1127" s="1"/>
      <c r="F1127" s="1"/>
      <c r="G1127" s="1"/>
      <c r="H1127" s="1"/>
      <c r="I1127" s="1"/>
      <c r="J1127" s="1"/>
      <c r="K1127" s="1"/>
      <c r="L1127" s="1"/>
      <c r="M1127" s="379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</row>
    <row r="1128" spans="1:45" ht="12.75">
      <c r="A1128" s="378"/>
      <c r="B1128" s="378"/>
      <c r="C1128" s="1"/>
      <c r="D1128" s="378"/>
      <c r="E1128" s="1"/>
      <c r="F1128" s="1"/>
      <c r="G1128" s="1"/>
      <c r="H1128" s="1"/>
      <c r="I1128" s="1"/>
      <c r="J1128" s="1"/>
      <c r="K1128" s="1"/>
      <c r="L1128" s="1"/>
      <c r="M1128" s="379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</row>
    <row r="1129" spans="1:45" ht="12.75">
      <c r="A1129" s="378"/>
      <c r="B1129" s="378"/>
      <c r="C1129" s="1"/>
      <c r="D1129" s="378"/>
      <c r="E1129" s="1"/>
      <c r="F1129" s="1"/>
      <c r="G1129" s="1"/>
      <c r="H1129" s="1"/>
      <c r="I1129" s="1"/>
      <c r="J1129" s="1"/>
      <c r="K1129" s="1"/>
      <c r="L1129" s="1"/>
      <c r="M1129" s="379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</row>
    <row r="1130" spans="1:45" ht="12.75">
      <c r="A1130" s="378"/>
      <c r="B1130" s="378"/>
      <c r="C1130" s="1"/>
      <c r="D1130" s="378"/>
      <c r="E1130" s="1"/>
      <c r="F1130" s="1"/>
      <c r="G1130" s="1"/>
      <c r="H1130" s="1"/>
      <c r="I1130" s="1"/>
      <c r="J1130" s="1"/>
      <c r="K1130" s="1"/>
      <c r="L1130" s="1"/>
      <c r="M1130" s="379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</row>
    <row r="1131" spans="1:45" ht="12.75">
      <c r="A1131" s="378"/>
      <c r="B1131" s="378"/>
      <c r="C1131" s="1"/>
      <c r="D1131" s="378"/>
      <c r="E1131" s="1"/>
      <c r="F1131" s="1"/>
      <c r="G1131" s="1"/>
      <c r="H1131" s="1"/>
      <c r="I1131" s="1"/>
      <c r="J1131" s="1"/>
      <c r="K1131" s="1"/>
      <c r="L1131" s="1"/>
      <c r="M1131" s="379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</row>
    <row r="1132" spans="1:45" ht="12.75">
      <c r="A1132" s="378"/>
      <c r="B1132" s="378"/>
      <c r="C1132" s="1"/>
      <c r="D1132" s="378"/>
      <c r="E1132" s="1"/>
      <c r="F1132" s="1"/>
      <c r="G1132" s="1"/>
      <c r="H1132" s="1"/>
      <c r="I1132" s="1"/>
      <c r="J1132" s="1"/>
      <c r="K1132" s="1"/>
      <c r="L1132" s="1"/>
      <c r="M1132" s="379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</row>
    <row r="1133" spans="1:45" ht="12.75">
      <c r="A1133" s="378"/>
      <c r="B1133" s="378"/>
      <c r="C1133" s="1"/>
      <c r="D1133" s="378"/>
      <c r="E1133" s="1"/>
      <c r="F1133" s="1"/>
      <c r="G1133" s="1"/>
      <c r="H1133" s="1"/>
      <c r="I1133" s="1"/>
      <c r="J1133" s="1"/>
      <c r="K1133" s="1"/>
      <c r="L1133" s="1"/>
      <c r="M1133" s="379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</row>
    <row r="1134" spans="1:45" ht="12.75">
      <c r="A1134" s="378"/>
      <c r="B1134" s="378"/>
      <c r="C1134" s="1"/>
      <c r="D1134" s="378"/>
      <c r="E1134" s="1"/>
      <c r="F1134" s="1"/>
      <c r="G1134" s="1"/>
      <c r="H1134" s="1"/>
      <c r="I1134" s="1"/>
      <c r="J1134" s="1"/>
      <c r="K1134" s="1"/>
      <c r="L1134" s="1"/>
      <c r="M1134" s="379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</row>
    <row r="1135" spans="1:45" ht="12.75">
      <c r="A1135" s="378"/>
      <c r="B1135" s="378"/>
      <c r="C1135" s="1"/>
      <c r="D1135" s="378"/>
      <c r="E1135" s="1"/>
      <c r="F1135" s="1"/>
      <c r="G1135" s="1"/>
      <c r="H1135" s="1"/>
      <c r="I1135" s="1"/>
      <c r="J1135" s="1"/>
      <c r="K1135" s="1"/>
      <c r="L1135" s="1"/>
      <c r="M1135" s="379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</row>
    <row r="1136" spans="1:45" ht="12.75">
      <c r="A1136" s="378"/>
      <c r="B1136" s="378"/>
      <c r="C1136" s="1"/>
      <c r="D1136" s="378"/>
      <c r="E1136" s="1"/>
      <c r="F1136" s="1"/>
      <c r="G1136" s="1"/>
      <c r="H1136" s="1"/>
      <c r="I1136" s="1"/>
      <c r="J1136" s="1"/>
      <c r="K1136" s="1"/>
      <c r="L1136" s="1"/>
      <c r="M1136" s="379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</row>
    <row r="1137" spans="1:45" ht="12.75">
      <c r="A1137" s="378"/>
      <c r="B1137" s="378"/>
      <c r="C1137" s="1"/>
      <c r="D1137" s="378"/>
      <c r="E1137" s="1"/>
      <c r="F1137" s="1"/>
      <c r="G1137" s="1"/>
      <c r="H1137" s="1"/>
      <c r="I1137" s="1"/>
      <c r="J1137" s="1"/>
      <c r="K1137" s="1"/>
      <c r="L1137" s="1"/>
      <c r="M1137" s="379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</row>
    <row r="1138" spans="1:45" ht="12.75">
      <c r="A1138" s="378"/>
      <c r="B1138" s="378"/>
      <c r="C1138" s="1"/>
      <c r="D1138" s="378"/>
      <c r="E1138" s="1"/>
      <c r="F1138" s="1"/>
      <c r="G1138" s="1"/>
      <c r="H1138" s="1"/>
      <c r="I1138" s="1"/>
      <c r="J1138" s="1"/>
      <c r="K1138" s="1"/>
      <c r="L1138" s="1"/>
      <c r="M1138" s="379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</row>
    <row r="1139" spans="1:45" ht="12.75">
      <c r="A1139" s="378"/>
      <c r="B1139" s="378"/>
      <c r="C1139" s="1"/>
      <c r="D1139" s="378"/>
      <c r="E1139" s="1"/>
      <c r="F1139" s="1"/>
      <c r="G1139" s="1"/>
      <c r="H1139" s="1"/>
      <c r="I1139" s="1"/>
      <c r="J1139" s="1"/>
      <c r="K1139" s="1"/>
      <c r="L1139" s="1"/>
      <c r="M1139" s="379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</row>
    <row r="1140" spans="1:45" ht="12.75">
      <c r="A1140" s="378"/>
      <c r="B1140" s="378"/>
      <c r="C1140" s="1"/>
      <c r="D1140" s="378"/>
      <c r="E1140" s="1"/>
      <c r="F1140" s="1"/>
      <c r="G1140" s="1"/>
      <c r="H1140" s="1"/>
      <c r="I1140" s="1"/>
      <c r="J1140" s="1"/>
      <c r="K1140" s="1"/>
      <c r="L1140" s="1"/>
      <c r="M1140" s="379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</row>
    <row r="1141" spans="1:45" ht="12.75">
      <c r="A1141" s="378"/>
      <c r="B1141" s="378"/>
      <c r="C1141" s="1"/>
      <c r="D1141" s="378"/>
      <c r="E1141" s="1"/>
      <c r="F1141" s="1"/>
      <c r="G1141" s="1"/>
      <c r="H1141" s="1"/>
      <c r="I1141" s="1"/>
      <c r="J1141" s="1"/>
      <c r="K1141" s="1"/>
      <c r="L1141" s="1"/>
      <c r="M1141" s="379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</row>
    <row r="1142" spans="1:45" ht="12.75">
      <c r="A1142" s="378"/>
      <c r="B1142" s="378"/>
      <c r="C1142" s="1"/>
      <c r="D1142" s="378"/>
      <c r="E1142" s="1"/>
      <c r="F1142" s="1"/>
      <c r="G1142" s="1"/>
      <c r="H1142" s="1"/>
      <c r="I1142" s="1"/>
      <c r="J1142" s="1"/>
      <c r="K1142" s="1"/>
      <c r="L1142" s="1"/>
      <c r="M1142" s="379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</row>
    <row r="1143" spans="1:45" ht="12.75">
      <c r="A1143" s="378"/>
      <c r="B1143" s="378"/>
      <c r="C1143" s="1"/>
      <c r="D1143" s="378"/>
      <c r="E1143" s="1"/>
      <c r="F1143" s="1"/>
      <c r="G1143" s="1"/>
      <c r="H1143" s="1"/>
      <c r="I1143" s="1"/>
      <c r="J1143" s="1"/>
      <c r="K1143" s="1"/>
      <c r="L1143" s="1"/>
      <c r="M1143" s="379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</row>
    <row r="1144" spans="1:45" ht="12.75">
      <c r="A1144" s="378"/>
      <c r="B1144" s="378"/>
      <c r="C1144" s="1"/>
      <c r="D1144" s="378"/>
      <c r="E1144" s="1"/>
      <c r="F1144" s="1"/>
      <c r="G1144" s="1"/>
      <c r="H1144" s="1"/>
      <c r="I1144" s="1"/>
      <c r="J1144" s="1"/>
      <c r="K1144" s="1"/>
      <c r="L1144" s="1"/>
      <c r="M1144" s="379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</row>
    <row r="1145" spans="1:45" ht="12.75">
      <c r="A1145" s="378"/>
      <c r="B1145" s="378"/>
      <c r="C1145" s="1"/>
      <c r="D1145" s="378"/>
      <c r="E1145" s="1"/>
      <c r="F1145" s="1"/>
      <c r="G1145" s="1"/>
      <c r="H1145" s="1"/>
      <c r="I1145" s="1"/>
      <c r="J1145" s="1"/>
      <c r="K1145" s="1"/>
      <c r="L1145" s="1"/>
      <c r="M1145" s="379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</row>
    <row r="1146" spans="1:45" ht="12.75">
      <c r="A1146" s="378"/>
      <c r="B1146" s="378"/>
      <c r="C1146" s="1"/>
      <c r="D1146" s="378"/>
      <c r="E1146" s="1"/>
      <c r="F1146" s="1"/>
      <c r="G1146" s="1"/>
      <c r="H1146" s="1"/>
      <c r="I1146" s="1"/>
      <c r="J1146" s="1"/>
      <c r="K1146" s="1"/>
      <c r="L1146" s="1"/>
      <c r="M1146" s="379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</row>
    <row r="1147" spans="1:45" ht="12.75">
      <c r="A1147" s="378"/>
      <c r="B1147" s="378"/>
      <c r="C1147" s="1"/>
      <c r="D1147" s="378"/>
      <c r="E1147" s="1"/>
      <c r="F1147" s="1"/>
      <c r="G1147" s="1"/>
      <c r="H1147" s="1"/>
      <c r="I1147" s="1"/>
      <c r="J1147" s="1"/>
      <c r="K1147" s="1"/>
      <c r="L1147" s="1"/>
      <c r="M1147" s="379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</row>
    <row r="1148" spans="1:45" ht="12.75">
      <c r="A1148" s="378"/>
      <c r="B1148" s="378"/>
      <c r="C1148" s="1"/>
      <c r="D1148" s="378"/>
      <c r="E1148" s="1"/>
      <c r="F1148" s="1"/>
      <c r="G1148" s="1"/>
      <c r="H1148" s="1"/>
      <c r="I1148" s="1"/>
      <c r="J1148" s="1"/>
      <c r="K1148" s="1"/>
      <c r="L1148" s="1"/>
      <c r="M1148" s="379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</row>
    <row r="1149" spans="1:45" ht="12.75">
      <c r="A1149" s="378"/>
      <c r="B1149" s="378"/>
      <c r="C1149" s="1"/>
      <c r="D1149" s="378"/>
      <c r="E1149" s="1"/>
      <c r="F1149" s="1"/>
      <c r="G1149" s="1"/>
      <c r="H1149" s="1"/>
      <c r="I1149" s="1"/>
      <c r="J1149" s="1"/>
      <c r="K1149" s="1"/>
      <c r="L1149" s="1"/>
      <c r="M1149" s="379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</row>
    <row r="1150" spans="1:45" ht="12.75">
      <c r="A1150" s="378"/>
      <c r="B1150" s="378"/>
      <c r="C1150" s="1"/>
      <c r="D1150" s="378"/>
      <c r="E1150" s="1"/>
      <c r="F1150" s="1"/>
      <c r="G1150" s="1"/>
      <c r="H1150" s="1"/>
      <c r="I1150" s="1"/>
      <c r="J1150" s="1"/>
      <c r="K1150" s="1"/>
      <c r="L1150" s="1"/>
      <c r="M1150" s="379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</row>
    <row r="1151" spans="1:45" ht="12.75">
      <c r="A1151" s="378"/>
      <c r="B1151" s="378"/>
      <c r="C1151" s="1"/>
      <c r="D1151" s="378"/>
      <c r="E1151" s="1"/>
      <c r="F1151" s="1"/>
      <c r="G1151" s="1"/>
      <c r="H1151" s="1"/>
      <c r="I1151" s="1"/>
      <c r="J1151" s="1"/>
      <c r="K1151" s="1"/>
      <c r="L1151" s="1"/>
      <c r="M1151" s="379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</row>
    <row r="1152" spans="1:45" ht="12.75">
      <c r="A1152" s="378"/>
      <c r="B1152" s="378"/>
      <c r="C1152" s="1"/>
      <c r="D1152" s="378"/>
      <c r="E1152" s="1"/>
      <c r="F1152" s="1"/>
      <c r="G1152" s="1"/>
      <c r="H1152" s="1"/>
      <c r="I1152" s="1"/>
      <c r="J1152" s="1"/>
      <c r="K1152" s="1"/>
      <c r="L1152" s="1"/>
      <c r="M1152" s="379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</row>
    <row r="1153" spans="1:45" ht="12.75">
      <c r="A1153" s="378"/>
      <c r="B1153" s="378"/>
      <c r="C1153" s="1"/>
      <c r="D1153" s="378"/>
      <c r="E1153" s="1"/>
      <c r="F1153" s="1"/>
      <c r="G1153" s="1"/>
      <c r="H1153" s="1"/>
      <c r="I1153" s="1"/>
      <c r="J1153" s="1"/>
      <c r="K1153" s="1"/>
      <c r="L1153" s="1"/>
      <c r="M1153" s="379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</row>
    <row r="1154" spans="1:45" ht="12.75">
      <c r="A1154" s="378"/>
      <c r="B1154" s="378"/>
      <c r="C1154" s="1"/>
      <c r="D1154" s="378"/>
      <c r="E1154" s="1"/>
      <c r="F1154" s="1"/>
      <c r="G1154" s="1"/>
      <c r="H1154" s="1"/>
      <c r="I1154" s="1"/>
      <c r="J1154" s="1"/>
      <c r="K1154" s="1"/>
      <c r="L1154" s="1"/>
      <c r="M1154" s="379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</row>
    <row r="1155" spans="1:45" ht="12.75">
      <c r="A1155" s="378"/>
      <c r="B1155" s="378"/>
      <c r="C1155" s="1"/>
      <c r="D1155" s="378"/>
      <c r="E1155" s="1"/>
      <c r="F1155" s="1"/>
      <c r="G1155" s="1"/>
      <c r="H1155" s="1"/>
      <c r="I1155" s="1"/>
      <c r="J1155" s="1"/>
      <c r="K1155" s="1"/>
      <c r="L1155" s="1"/>
      <c r="M1155" s="379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</row>
    <row r="1156" spans="1:45" ht="12.75">
      <c r="A1156" s="378"/>
      <c r="B1156" s="378"/>
      <c r="C1156" s="1"/>
      <c r="D1156" s="378"/>
      <c r="E1156" s="1"/>
      <c r="F1156" s="1"/>
      <c r="G1156" s="1"/>
      <c r="H1156" s="1"/>
      <c r="I1156" s="1"/>
      <c r="J1156" s="1"/>
      <c r="K1156" s="1"/>
      <c r="L1156" s="1"/>
      <c r="M1156" s="379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</row>
    <row r="1157" spans="1:45" ht="12.75">
      <c r="A1157" s="378"/>
      <c r="B1157" s="378"/>
      <c r="C1157" s="1"/>
      <c r="D1157" s="378"/>
      <c r="E1157" s="1"/>
      <c r="F1157" s="1"/>
      <c r="G1157" s="1"/>
      <c r="H1157" s="1"/>
      <c r="I1157" s="1"/>
      <c r="J1157" s="1"/>
      <c r="K1157" s="1"/>
      <c r="L1157" s="1"/>
      <c r="M1157" s="379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</row>
    <row r="1158" spans="1:45" ht="12.75">
      <c r="A1158" s="378"/>
      <c r="B1158" s="378"/>
      <c r="C1158" s="1"/>
      <c r="D1158" s="378"/>
      <c r="E1158" s="1"/>
      <c r="F1158" s="1"/>
      <c r="G1158" s="1"/>
      <c r="H1158" s="1"/>
      <c r="I1158" s="1"/>
      <c r="J1158" s="1"/>
      <c r="K1158" s="1"/>
      <c r="L1158" s="1"/>
      <c r="M1158" s="379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</row>
    <row r="1159" spans="1:45" ht="12.75">
      <c r="A1159" s="378"/>
      <c r="B1159" s="378"/>
      <c r="C1159" s="1"/>
      <c r="D1159" s="378"/>
      <c r="E1159" s="1"/>
      <c r="F1159" s="1"/>
      <c r="G1159" s="1"/>
      <c r="H1159" s="1"/>
      <c r="I1159" s="1"/>
      <c r="J1159" s="1"/>
      <c r="K1159" s="1"/>
      <c r="L1159" s="1"/>
      <c r="M1159" s="379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</row>
    <row r="1160" spans="1:45" ht="12.75">
      <c r="A1160" s="378"/>
      <c r="B1160" s="378"/>
      <c r="C1160" s="1"/>
      <c r="D1160" s="378"/>
      <c r="E1160" s="1"/>
      <c r="F1160" s="1"/>
      <c r="G1160" s="1"/>
      <c r="H1160" s="1"/>
      <c r="I1160" s="1"/>
      <c r="J1160" s="1"/>
      <c r="K1160" s="1"/>
      <c r="L1160" s="1"/>
      <c r="M1160" s="379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</row>
    <row r="1161" spans="1:45" ht="12.75">
      <c r="A1161" s="378"/>
      <c r="B1161" s="378"/>
      <c r="C1161" s="1"/>
      <c r="D1161" s="378"/>
      <c r="E1161" s="1"/>
      <c r="F1161" s="1"/>
      <c r="G1161" s="1"/>
      <c r="H1161" s="1"/>
      <c r="I1161" s="1"/>
      <c r="J1161" s="1"/>
      <c r="K1161" s="1"/>
      <c r="L1161" s="1"/>
      <c r="M1161" s="379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</row>
    <row r="1162" spans="1:45" ht="12.75">
      <c r="A1162" s="378"/>
      <c r="B1162" s="378"/>
      <c r="C1162" s="1"/>
      <c r="D1162" s="378"/>
      <c r="E1162" s="1"/>
      <c r="F1162" s="1"/>
      <c r="G1162" s="1"/>
      <c r="H1162" s="1"/>
      <c r="I1162" s="1"/>
      <c r="J1162" s="1"/>
      <c r="K1162" s="1"/>
      <c r="L1162" s="1"/>
      <c r="M1162" s="379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</row>
    <row r="1163" spans="1:45" ht="12.75">
      <c r="A1163" s="378"/>
      <c r="B1163" s="378"/>
      <c r="C1163" s="1"/>
      <c r="D1163" s="378"/>
      <c r="E1163" s="1"/>
      <c r="F1163" s="1"/>
      <c r="G1163" s="1"/>
      <c r="H1163" s="1"/>
      <c r="I1163" s="1"/>
      <c r="J1163" s="1"/>
      <c r="K1163" s="1"/>
      <c r="L1163" s="1"/>
      <c r="M1163" s="379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</row>
    <row r="1164" spans="1:45" ht="12.75">
      <c r="A1164" s="378"/>
      <c r="B1164" s="378"/>
      <c r="C1164" s="1"/>
      <c r="D1164" s="378"/>
      <c r="E1164" s="1"/>
      <c r="F1164" s="1"/>
      <c r="G1164" s="1"/>
      <c r="H1164" s="1"/>
      <c r="I1164" s="1"/>
      <c r="J1164" s="1"/>
      <c r="K1164" s="1"/>
      <c r="L1164" s="1"/>
      <c r="M1164" s="379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</row>
    <row r="1165" spans="1:45" ht="12.75">
      <c r="A1165" s="378"/>
      <c r="B1165" s="378"/>
      <c r="C1165" s="1"/>
      <c r="D1165" s="378"/>
      <c r="E1165" s="1"/>
      <c r="F1165" s="1"/>
      <c r="G1165" s="1"/>
      <c r="H1165" s="1"/>
      <c r="I1165" s="1"/>
      <c r="J1165" s="1"/>
      <c r="K1165" s="1"/>
      <c r="L1165" s="1"/>
      <c r="M1165" s="379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</row>
    <row r="1166" spans="1:45" ht="12.75">
      <c r="A1166" s="378"/>
      <c r="B1166" s="378"/>
      <c r="C1166" s="1"/>
      <c r="D1166" s="378"/>
      <c r="E1166" s="1"/>
      <c r="F1166" s="1"/>
      <c r="G1166" s="1"/>
      <c r="H1166" s="1"/>
      <c r="I1166" s="1"/>
      <c r="J1166" s="1"/>
      <c r="K1166" s="1"/>
      <c r="L1166" s="1"/>
      <c r="M1166" s="379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</row>
    <row r="1167" spans="1:45" ht="12.75">
      <c r="A1167" s="378"/>
      <c r="B1167" s="378"/>
      <c r="C1167" s="1"/>
      <c r="D1167" s="378"/>
      <c r="E1167" s="1"/>
      <c r="F1167" s="1"/>
      <c r="G1167" s="1"/>
      <c r="H1167" s="1"/>
      <c r="I1167" s="1"/>
      <c r="J1167" s="1"/>
      <c r="K1167" s="1"/>
      <c r="L1167" s="1"/>
      <c r="M1167" s="379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</row>
    <row r="1168" spans="1:45" ht="12.75">
      <c r="A1168" s="378"/>
      <c r="B1168" s="378"/>
      <c r="C1168" s="1"/>
      <c r="D1168" s="378"/>
      <c r="E1168" s="1"/>
      <c r="F1168" s="1"/>
      <c r="G1168" s="1"/>
      <c r="H1168" s="1"/>
      <c r="I1168" s="1"/>
      <c r="J1168" s="1"/>
      <c r="K1168" s="1"/>
      <c r="L1168" s="1"/>
      <c r="M1168" s="379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</row>
    <row r="1169" spans="1:45" ht="12.75">
      <c r="A1169" s="378"/>
      <c r="B1169" s="378"/>
      <c r="C1169" s="1"/>
      <c r="D1169" s="378"/>
      <c r="E1169" s="1"/>
      <c r="F1169" s="1"/>
      <c r="G1169" s="1"/>
      <c r="H1169" s="1"/>
      <c r="I1169" s="1"/>
      <c r="J1169" s="1"/>
      <c r="K1169" s="1"/>
      <c r="L1169" s="1"/>
      <c r="M1169" s="379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</row>
    <row r="1170" spans="1:45" ht="12.75">
      <c r="A1170" s="378"/>
      <c r="B1170" s="378"/>
      <c r="C1170" s="1"/>
      <c r="D1170" s="378"/>
      <c r="E1170" s="1"/>
      <c r="F1170" s="1"/>
      <c r="G1170" s="1"/>
      <c r="H1170" s="1"/>
      <c r="I1170" s="1"/>
      <c r="J1170" s="1"/>
      <c r="K1170" s="1"/>
      <c r="L1170" s="1"/>
      <c r="M1170" s="379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</row>
    <row r="1171" spans="1:45" ht="12.75">
      <c r="A1171" s="378"/>
      <c r="B1171" s="378"/>
      <c r="C1171" s="1"/>
      <c r="D1171" s="378"/>
      <c r="E1171" s="1"/>
      <c r="F1171" s="1"/>
      <c r="G1171" s="1"/>
      <c r="H1171" s="1"/>
      <c r="I1171" s="1"/>
      <c r="J1171" s="1"/>
      <c r="K1171" s="1"/>
      <c r="L1171" s="1"/>
      <c r="M1171" s="379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</row>
    <row r="1172" spans="1:45" ht="12.75">
      <c r="A1172" s="378"/>
      <c r="B1172" s="378"/>
      <c r="C1172" s="1"/>
      <c r="D1172" s="378"/>
      <c r="E1172" s="1"/>
      <c r="F1172" s="1"/>
      <c r="G1172" s="1"/>
      <c r="H1172" s="1"/>
      <c r="I1172" s="1"/>
      <c r="J1172" s="1"/>
      <c r="K1172" s="1"/>
      <c r="L1172" s="1"/>
      <c r="M1172" s="379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</row>
    <row r="1173" spans="1:45" ht="12.75">
      <c r="A1173" s="378"/>
      <c r="B1173" s="378"/>
      <c r="C1173" s="1"/>
      <c r="D1173" s="378"/>
      <c r="E1173" s="1"/>
      <c r="F1173" s="1"/>
      <c r="G1173" s="1"/>
      <c r="H1173" s="1"/>
      <c r="I1173" s="1"/>
      <c r="J1173" s="1"/>
      <c r="K1173" s="1"/>
      <c r="L1173" s="1"/>
      <c r="M1173" s="379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</row>
    <row r="1174" spans="1:45" ht="12.75">
      <c r="A1174" s="378"/>
      <c r="B1174" s="378"/>
      <c r="C1174" s="1"/>
      <c r="D1174" s="378"/>
      <c r="E1174" s="1"/>
      <c r="F1174" s="1"/>
      <c r="G1174" s="1"/>
      <c r="H1174" s="1"/>
      <c r="I1174" s="1"/>
      <c r="J1174" s="1"/>
      <c r="K1174" s="1"/>
      <c r="L1174" s="1"/>
      <c r="M1174" s="379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</row>
    <row r="1175" spans="1:45" ht="12.75">
      <c r="A1175" s="378"/>
      <c r="B1175" s="378"/>
      <c r="C1175" s="1"/>
      <c r="D1175" s="378"/>
      <c r="E1175" s="1"/>
      <c r="F1175" s="1"/>
      <c r="G1175" s="1"/>
      <c r="H1175" s="1"/>
      <c r="I1175" s="1"/>
      <c r="J1175" s="1"/>
      <c r="K1175" s="1"/>
      <c r="L1175" s="1"/>
      <c r="M1175" s="379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</row>
    <row r="1176" spans="1:45" ht="12.75">
      <c r="A1176" s="378"/>
      <c r="B1176" s="378"/>
      <c r="C1176" s="1"/>
      <c r="D1176" s="378"/>
      <c r="E1176" s="1"/>
      <c r="F1176" s="1"/>
      <c r="G1176" s="1"/>
      <c r="H1176" s="1"/>
      <c r="I1176" s="1"/>
      <c r="J1176" s="1"/>
      <c r="K1176" s="1"/>
      <c r="L1176" s="1"/>
      <c r="M1176" s="379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</row>
    <row r="1177" spans="1:45" ht="12.75">
      <c r="A1177" s="378"/>
      <c r="B1177" s="378"/>
      <c r="C1177" s="1"/>
      <c r="D1177" s="378"/>
      <c r="E1177" s="1"/>
      <c r="F1177" s="1"/>
      <c r="G1177" s="1"/>
      <c r="H1177" s="1"/>
      <c r="I1177" s="1"/>
      <c r="J1177" s="1"/>
      <c r="K1177" s="1"/>
      <c r="L1177" s="1"/>
      <c r="M1177" s="379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</row>
    <row r="1178" spans="1:45" ht="12.75">
      <c r="A1178" s="378"/>
      <c r="B1178" s="378"/>
      <c r="C1178" s="1"/>
      <c r="D1178" s="378"/>
      <c r="E1178" s="1"/>
      <c r="F1178" s="1"/>
      <c r="G1178" s="1"/>
      <c r="H1178" s="1"/>
      <c r="I1178" s="1"/>
      <c r="J1178" s="1"/>
      <c r="K1178" s="1"/>
      <c r="L1178" s="1"/>
      <c r="M1178" s="379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</row>
    <row r="1179" spans="1:45" ht="12.75">
      <c r="A1179" s="378"/>
      <c r="B1179" s="378"/>
      <c r="C1179" s="1"/>
      <c r="D1179" s="378"/>
      <c r="E1179" s="1"/>
      <c r="F1179" s="1"/>
      <c r="G1179" s="1"/>
      <c r="H1179" s="1"/>
      <c r="I1179" s="1"/>
      <c r="J1179" s="1"/>
      <c r="K1179" s="1"/>
      <c r="L1179" s="1"/>
      <c r="M1179" s="379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</row>
    <row r="1180" spans="1:45" ht="12.75">
      <c r="A1180" s="378"/>
      <c r="B1180" s="378"/>
      <c r="C1180" s="1"/>
      <c r="D1180" s="378"/>
      <c r="E1180" s="1"/>
      <c r="F1180" s="1"/>
      <c r="G1180" s="1"/>
      <c r="H1180" s="1"/>
      <c r="I1180" s="1"/>
      <c r="J1180" s="1"/>
      <c r="K1180" s="1"/>
      <c r="L1180" s="1"/>
      <c r="M1180" s="379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</row>
    <row r="1181" spans="1:45" ht="12.75">
      <c r="A1181" s="378"/>
      <c r="B1181" s="378"/>
      <c r="C1181" s="1"/>
      <c r="D1181" s="378"/>
      <c r="E1181" s="1"/>
      <c r="F1181" s="1"/>
      <c r="G1181" s="1"/>
      <c r="H1181" s="1"/>
      <c r="I1181" s="1"/>
      <c r="J1181" s="1"/>
      <c r="K1181" s="1"/>
      <c r="L1181" s="1"/>
      <c r="M1181" s="379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</row>
    <row r="1182" spans="1:45" ht="12.75">
      <c r="A1182" s="378"/>
      <c r="B1182" s="378"/>
      <c r="C1182" s="1"/>
      <c r="D1182" s="378"/>
      <c r="E1182" s="1"/>
      <c r="F1182" s="1"/>
      <c r="G1182" s="1"/>
      <c r="H1182" s="1"/>
      <c r="I1182" s="1"/>
      <c r="J1182" s="1"/>
      <c r="K1182" s="1"/>
      <c r="L1182" s="1"/>
      <c r="M1182" s="379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</row>
    <row r="1183" spans="1:45" ht="12.75">
      <c r="A1183" s="378"/>
      <c r="B1183" s="378"/>
      <c r="C1183" s="1"/>
      <c r="D1183" s="378"/>
      <c r="E1183" s="1"/>
      <c r="F1183" s="1"/>
      <c r="G1183" s="1"/>
      <c r="H1183" s="1"/>
      <c r="I1183" s="1"/>
      <c r="J1183" s="1"/>
      <c r="K1183" s="1"/>
      <c r="L1183" s="1"/>
      <c r="M1183" s="379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</row>
    <row r="1184" spans="1:45" ht="12.75">
      <c r="A1184" s="378"/>
      <c r="B1184" s="378"/>
      <c r="C1184" s="1"/>
      <c r="D1184" s="378"/>
      <c r="E1184" s="1"/>
      <c r="F1184" s="1"/>
      <c r="G1184" s="1"/>
      <c r="H1184" s="1"/>
      <c r="I1184" s="1"/>
      <c r="J1184" s="1"/>
      <c r="K1184" s="1"/>
      <c r="L1184" s="1"/>
      <c r="M1184" s="379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</row>
    <row r="1185" spans="1:45" ht="12.75">
      <c r="A1185" s="378"/>
      <c r="B1185" s="378"/>
      <c r="C1185" s="1"/>
      <c r="D1185" s="378"/>
      <c r="E1185" s="1"/>
      <c r="F1185" s="1"/>
      <c r="G1185" s="1"/>
      <c r="H1185" s="1"/>
      <c r="I1185" s="1"/>
      <c r="J1185" s="1"/>
      <c r="K1185" s="1"/>
      <c r="L1185" s="1"/>
      <c r="M1185" s="379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</row>
    <row r="1186" spans="1:45" ht="12.75">
      <c r="A1186" s="378"/>
      <c r="B1186" s="378"/>
      <c r="C1186" s="1"/>
      <c r="D1186" s="378"/>
      <c r="E1186" s="1"/>
      <c r="F1186" s="1"/>
      <c r="G1186" s="1"/>
      <c r="H1186" s="1"/>
      <c r="I1186" s="1"/>
      <c r="J1186" s="1"/>
      <c r="K1186" s="1"/>
      <c r="L1186" s="1"/>
      <c r="M1186" s="379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</row>
    <row r="1187" spans="1:45" ht="12.75">
      <c r="A1187" s="378"/>
      <c r="B1187" s="378"/>
      <c r="C1187" s="1"/>
      <c r="D1187" s="378"/>
      <c r="E1187" s="1"/>
      <c r="F1187" s="1"/>
      <c r="G1187" s="1"/>
      <c r="H1187" s="1"/>
      <c r="I1187" s="1"/>
      <c r="J1187" s="1"/>
      <c r="K1187" s="1"/>
      <c r="L1187" s="1"/>
      <c r="M1187" s="379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</row>
    <row r="1188" spans="1:45" ht="12.75">
      <c r="A1188" s="378"/>
      <c r="B1188" s="378"/>
      <c r="C1188" s="1"/>
      <c r="D1188" s="378"/>
      <c r="E1188" s="1"/>
      <c r="F1188" s="1"/>
      <c r="G1188" s="1"/>
      <c r="H1188" s="1"/>
      <c r="I1188" s="1"/>
      <c r="J1188" s="1"/>
      <c r="K1188" s="1"/>
      <c r="L1188" s="1"/>
      <c r="M1188" s="379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</row>
    <row r="1189" spans="1:45" ht="12.75">
      <c r="A1189" s="378"/>
      <c r="B1189" s="378"/>
      <c r="C1189" s="1"/>
      <c r="D1189" s="378"/>
      <c r="E1189" s="1"/>
      <c r="F1189" s="1"/>
      <c r="G1189" s="1"/>
      <c r="H1189" s="1"/>
      <c r="I1189" s="1"/>
      <c r="J1189" s="1"/>
      <c r="K1189" s="1"/>
      <c r="L1189" s="1"/>
      <c r="M1189" s="379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</row>
    <row r="1190" spans="1:45" ht="12.75">
      <c r="A1190" s="378"/>
      <c r="B1190" s="378"/>
      <c r="C1190" s="1"/>
      <c r="D1190" s="378"/>
      <c r="E1190" s="1"/>
      <c r="F1190" s="1"/>
      <c r="G1190" s="1"/>
      <c r="H1190" s="1"/>
      <c r="I1190" s="1"/>
      <c r="J1190" s="1"/>
      <c r="K1190" s="1"/>
      <c r="L1190" s="1"/>
      <c r="M1190" s="379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</row>
    <row r="1191" spans="1:45" ht="12.75">
      <c r="A1191" s="378"/>
      <c r="B1191" s="378"/>
      <c r="C1191" s="1"/>
      <c r="D1191" s="378"/>
      <c r="E1191" s="1"/>
      <c r="F1191" s="1"/>
      <c r="G1191" s="1"/>
      <c r="H1191" s="1"/>
      <c r="I1191" s="1"/>
      <c r="J1191" s="1"/>
      <c r="K1191" s="1"/>
      <c r="L1191" s="1"/>
      <c r="M1191" s="379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</row>
    <row r="1192" spans="1:45" ht="12.75">
      <c r="A1192" s="378"/>
      <c r="B1192" s="378"/>
      <c r="C1192" s="1"/>
      <c r="D1192" s="378"/>
      <c r="E1192" s="1"/>
      <c r="F1192" s="1"/>
      <c r="G1192" s="1"/>
      <c r="H1192" s="1"/>
      <c r="I1192" s="1"/>
      <c r="J1192" s="1"/>
      <c r="K1192" s="1"/>
      <c r="L1192" s="1"/>
      <c r="M1192" s="379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</row>
    <row r="1193" spans="1:45" ht="12.75">
      <c r="A1193" s="378"/>
      <c r="B1193" s="378"/>
      <c r="C1193" s="1"/>
      <c r="D1193" s="378"/>
      <c r="E1193" s="1"/>
      <c r="F1193" s="1"/>
      <c r="G1193" s="1"/>
      <c r="H1193" s="1"/>
      <c r="I1193" s="1"/>
      <c r="J1193" s="1"/>
      <c r="K1193" s="1"/>
      <c r="L1193" s="1"/>
      <c r="M1193" s="379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</row>
    <row r="1194" spans="1:45" ht="12.75">
      <c r="A1194" s="378"/>
      <c r="B1194" s="378"/>
      <c r="C1194" s="1"/>
      <c r="D1194" s="378"/>
      <c r="E1194" s="1"/>
      <c r="F1194" s="1"/>
      <c r="G1194" s="1"/>
      <c r="H1194" s="1"/>
      <c r="I1194" s="1"/>
      <c r="J1194" s="1"/>
      <c r="K1194" s="1"/>
      <c r="L1194" s="1"/>
      <c r="M1194" s="379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</row>
    <row r="1195" spans="1:45" ht="12.75">
      <c r="A1195" s="378"/>
      <c r="B1195" s="378"/>
      <c r="C1195" s="1"/>
      <c r="D1195" s="378"/>
      <c r="E1195" s="1"/>
      <c r="F1195" s="1"/>
      <c r="G1195" s="1"/>
      <c r="H1195" s="1"/>
      <c r="I1195" s="1"/>
      <c r="J1195" s="1"/>
      <c r="K1195" s="1"/>
      <c r="L1195" s="1"/>
      <c r="M1195" s="379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</row>
    <row r="1196" spans="1:45" ht="12.75">
      <c r="A1196" s="378"/>
      <c r="B1196" s="378"/>
      <c r="C1196" s="1"/>
      <c r="D1196" s="378"/>
      <c r="E1196" s="1"/>
      <c r="F1196" s="1"/>
      <c r="G1196" s="1"/>
      <c r="H1196" s="1"/>
      <c r="I1196" s="1"/>
      <c r="J1196" s="1"/>
      <c r="K1196" s="1"/>
      <c r="L1196" s="1"/>
      <c r="M1196" s="379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</row>
    <row r="1197" spans="1:45" ht="12.75">
      <c r="A1197" s="378"/>
      <c r="B1197" s="378"/>
      <c r="C1197" s="1"/>
      <c r="D1197" s="378"/>
      <c r="E1197" s="1"/>
      <c r="F1197" s="1"/>
      <c r="G1197" s="1"/>
      <c r="H1197" s="1"/>
      <c r="I1197" s="1"/>
      <c r="J1197" s="1"/>
      <c r="K1197" s="1"/>
      <c r="L1197" s="1"/>
      <c r="M1197" s="379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</row>
    <row r="1198" spans="1:45" ht="12.75">
      <c r="A1198" s="378"/>
      <c r="B1198" s="378"/>
      <c r="C1198" s="1"/>
      <c r="D1198" s="378"/>
      <c r="E1198" s="1"/>
      <c r="F1198" s="1"/>
      <c r="G1198" s="1"/>
      <c r="H1198" s="1"/>
      <c r="I1198" s="1"/>
      <c r="J1198" s="1"/>
      <c r="K1198" s="1"/>
      <c r="L1198" s="1"/>
      <c r="M1198" s="379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</row>
    <row r="1199" spans="1:45" ht="12.75">
      <c r="A1199" s="378"/>
      <c r="B1199" s="378"/>
      <c r="C1199" s="1"/>
      <c r="D1199" s="378"/>
      <c r="E1199" s="1"/>
      <c r="F1199" s="1"/>
      <c r="G1199" s="1"/>
      <c r="H1199" s="1"/>
      <c r="I1199" s="1"/>
      <c r="J1199" s="1"/>
      <c r="K1199" s="1"/>
      <c r="L1199" s="1"/>
      <c r="M1199" s="379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</row>
    <row r="1200" spans="1:45" ht="12.75">
      <c r="A1200" s="378"/>
      <c r="B1200" s="378"/>
      <c r="C1200" s="1"/>
      <c r="D1200" s="378"/>
      <c r="E1200" s="1"/>
      <c r="F1200" s="1"/>
      <c r="G1200" s="1"/>
      <c r="H1200" s="1"/>
      <c r="I1200" s="1"/>
      <c r="J1200" s="1"/>
      <c r="K1200" s="1"/>
      <c r="L1200" s="1"/>
      <c r="M1200" s="379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</row>
    <row r="1201" spans="1:45" ht="12.75">
      <c r="A1201" s="378"/>
      <c r="B1201" s="378"/>
      <c r="C1201" s="1"/>
      <c r="D1201" s="378"/>
      <c r="E1201" s="1"/>
      <c r="F1201" s="1"/>
      <c r="G1201" s="1"/>
      <c r="H1201" s="1"/>
      <c r="I1201" s="1"/>
      <c r="J1201" s="1"/>
      <c r="K1201" s="1"/>
      <c r="L1201" s="1"/>
      <c r="M1201" s="379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</row>
    <row r="1202" spans="1:45" ht="12.75">
      <c r="A1202" s="378"/>
      <c r="B1202" s="378"/>
      <c r="C1202" s="1"/>
      <c r="D1202" s="378"/>
      <c r="E1202" s="1"/>
      <c r="F1202" s="1"/>
      <c r="G1202" s="1"/>
      <c r="H1202" s="1"/>
      <c r="I1202" s="1"/>
      <c r="J1202" s="1"/>
      <c r="K1202" s="1"/>
      <c r="L1202" s="1"/>
      <c r="M1202" s="379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</row>
    <row r="1203" spans="1:45" ht="12.75">
      <c r="A1203" s="378"/>
      <c r="B1203" s="378"/>
      <c r="C1203" s="1"/>
      <c r="D1203" s="378"/>
      <c r="E1203" s="1"/>
      <c r="F1203" s="1"/>
      <c r="G1203" s="1"/>
      <c r="H1203" s="1"/>
      <c r="I1203" s="1"/>
      <c r="J1203" s="1"/>
      <c r="K1203" s="1"/>
      <c r="L1203" s="1"/>
      <c r="M1203" s="379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</row>
    <row r="1204" spans="1:45" ht="12.75">
      <c r="A1204" s="378"/>
      <c r="B1204" s="378"/>
      <c r="C1204" s="1"/>
      <c r="D1204" s="378"/>
      <c r="E1204" s="1"/>
      <c r="F1204" s="1"/>
      <c r="G1204" s="1"/>
      <c r="H1204" s="1"/>
      <c r="I1204" s="1"/>
      <c r="J1204" s="1"/>
      <c r="K1204" s="1"/>
      <c r="L1204" s="1"/>
      <c r="M1204" s="379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</row>
    <row r="1205" spans="1:45" ht="12.75">
      <c r="A1205" s="378"/>
      <c r="B1205" s="378"/>
      <c r="C1205" s="1"/>
      <c r="D1205" s="378"/>
      <c r="E1205" s="1"/>
      <c r="F1205" s="1"/>
      <c r="G1205" s="1"/>
      <c r="H1205" s="1"/>
      <c r="I1205" s="1"/>
      <c r="J1205" s="1"/>
      <c r="K1205" s="1"/>
      <c r="L1205" s="1"/>
      <c r="M1205" s="379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</row>
    <row r="1206" spans="1:45" ht="12.75">
      <c r="A1206" s="378"/>
      <c r="B1206" s="378"/>
      <c r="C1206" s="1"/>
      <c r="D1206" s="378"/>
      <c r="E1206" s="1"/>
      <c r="F1206" s="1"/>
      <c r="G1206" s="1"/>
      <c r="H1206" s="1"/>
      <c r="I1206" s="1"/>
      <c r="J1206" s="1"/>
      <c r="K1206" s="1"/>
      <c r="L1206" s="1"/>
      <c r="M1206" s="379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</row>
    <row r="1207" spans="1:45" ht="12.75">
      <c r="A1207" s="378"/>
      <c r="B1207" s="378"/>
      <c r="C1207" s="1"/>
      <c r="D1207" s="378"/>
      <c r="E1207" s="1"/>
      <c r="F1207" s="1"/>
      <c r="G1207" s="1"/>
      <c r="H1207" s="1"/>
      <c r="I1207" s="1"/>
      <c r="J1207" s="1"/>
      <c r="K1207" s="1"/>
      <c r="L1207" s="1"/>
      <c r="M1207" s="379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</row>
    <row r="1208" spans="1:45" ht="12.75">
      <c r="A1208" s="378"/>
      <c r="B1208" s="378"/>
      <c r="C1208" s="1"/>
      <c r="D1208" s="378"/>
      <c r="E1208" s="1"/>
      <c r="F1208" s="1"/>
      <c r="G1208" s="1"/>
      <c r="H1208" s="1"/>
      <c r="I1208" s="1"/>
      <c r="J1208" s="1"/>
      <c r="K1208" s="1"/>
      <c r="L1208" s="1"/>
      <c r="M1208" s="379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</row>
    <row r="1209" spans="1:45" ht="12.75">
      <c r="A1209" s="378"/>
      <c r="B1209" s="378"/>
      <c r="C1209" s="1"/>
      <c r="D1209" s="378"/>
      <c r="E1209" s="1"/>
      <c r="F1209" s="1"/>
      <c r="G1209" s="1"/>
      <c r="H1209" s="1"/>
      <c r="I1209" s="1"/>
      <c r="J1209" s="1"/>
      <c r="K1209" s="1"/>
      <c r="L1209" s="1"/>
      <c r="M1209" s="379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</row>
    <row r="1210" spans="1:45" ht="12.75">
      <c r="A1210" s="378"/>
      <c r="B1210" s="378"/>
      <c r="C1210" s="1"/>
      <c r="D1210" s="378"/>
      <c r="E1210" s="1"/>
      <c r="F1210" s="1"/>
      <c r="G1210" s="1"/>
      <c r="H1210" s="1"/>
      <c r="I1210" s="1"/>
      <c r="J1210" s="1"/>
      <c r="K1210" s="1"/>
      <c r="L1210" s="1"/>
      <c r="M1210" s="379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</row>
    <row r="1211" spans="1:45" ht="12.75">
      <c r="A1211" s="378"/>
      <c r="B1211" s="378"/>
      <c r="C1211" s="1"/>
      <c r="D1211" s="378"/>
      <c r="E1211" s="1"/>
      <c r="F1211" s="1"/>
      <c r="G1211" s="1"/>
      <c r="H1211" s="1"/>
      <c r="I1211" s="1"/>
      <c r="J1211" s="1"/>
      <c r="K1211" s="1"/>
      <c r="L1211" s="1"/>
      <c r="M1211" s="379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</row>
    <row r="1212" spans="1:45" ht="12.75">
      <c r="A1212" s="378"/>
      <c r="B1212" s="378"/>
      <c r="C1212" s="1"/>
      <c r="D1212" s="378"/>
      <c r="E1212" s="1"/>
      <c r="F1212" s="1"/>
      <c r="G1212" s="1"/>
      <c r="H1212" s="1"/>
      <c r="I1212" s="1"/>
      <c r="J1212" s="1"/>
      <c r="K1212" s="1"/>
      <c r="L1212" s="1"/>
      <c r="M1212" s="379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</row>
    <row r="1213" spans="1:45" ht="12.75">
      <c r="A1213" s="378"/>
      <c r="B1213" s="378"/>
      <c r="C1213" s="1"/>
      <c r="D1213" s="378"/>
      <c r="E1213" s="1"/>
      <c r="F1213" s="1"/>
      <c r="G1213" s="1"/>
      <c r="H1213" s="1"/>
      <c r="I1213" s="1"/>
      <c r="J1213" s="1"/>
      <c r="K1213" s="1"/>
      <c r="L1213" s="1"/>
      <c r="M1213" s="379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</row>
    <row r="1214" spans="1:45" ht="12.75">
      <c r="A1214" s="378"/>
      <c r="B1214" s="378"/>
      <c r="C1214" s="1"/>
      <c r="D1214" s="378"/>
      <c r="E1214" s="1"/>
      <c r="F1214" s="1"/>
      <c r="G1214" s="1"/>
      <c r="H1214" s="1"/>
      <c r="I1214" s="1"/>
      <c r="J1214" s="1"/>
      <c r="K1214" s="1"/>
      <c r="L1214" s="1"/>
      <c r="M1214" s="379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</row>
    <row r="1215" spans="1:45" ht="12.75">
      <c r="A1215" s="378"/>
      <c r="B1215" s="378"/>
      <c r="C1215" s="1"/>
      <c r="D1215" s="378"/>
      <c r="E1215" s="1"/>
      <c r="F1215" s="1"/>
      <c r="G1215" s="1"/>
      <c r="H1215" s="1"/>
      <c r="I1215" s="1"/>
      <c r="J1215" s="1"/>
      <c r="K1215" s="1"/>
      <c r="L1215" s="1"/>
      <c r="M1215" s="379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</row>
    <row r="1216" spans="1:45" ht="12.75">
      <c r="A1216" s="378"/>
      <c r="B1216" s="378"/>
      <c r="C1216" s="1"/>
      <c r="D1216" s="378"/>
      <c r="E1216" s="1"/>
      <c r="F1216" s="1"/>
      <c r="G1216" s="1"/>
      <c r="H1216" s="1"/>
      <c r="I1216" s="1"/>
      <c r="J1216" s="1"/>
      <c r="K1216" s="1"/>
      <c r="L1216" s="1"/>
      <c r="M1216" s="379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</row>
    <row r="1217" spans="1:45" ht="12.75">
      <c r="A1217" s="378"/>
      <c r="B1217" s="378"/>
      <c r="C1217" s="1"/>
      <c r="D1217" s="378"/>
      <c r="E1217" s="1"/>
      <c r="F1217" s="1"/>
      <c r="G1217" s="1"/>
      <c r="H1217" s="1"/>
      <c r="I1217" s="1"/>
      <c r="J1217" s="1"/>
      <c r="K1217" s="1"/>
      <c r="L1217" s="1"/>
      <c r="M1217" s="379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</row>
    <row r="1218" spans="1:45" ht="12.75">
      <c r="A1218" s="378"/>
      <c r="B1218" s="378"/>
      <c r="C1218" s="1"/>
      <c r="D1218" s="378"/>
      <c r="E1218" s="1"/>
      <c r="F1218" s="1"/>
      <c r="G1218" s="1"/>
      <c r="H1218" s="1"/>
      <c r="I1218" s="1"/>
      <c r="J1218" s="1"/>
      <c r="K1218" s="1"/>
      <c r="L1218" s="1"/>
      <c r="M1218" s="379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</row>
    <row r="1219" spans="1:45" ht="12.75">
      <c r="A1219" s="378"/>
      <c r="B1219" s="378"/>
      <c r="C1219" s="1"/>
      <c r="D1219" s="378"/>
      <c r="E1219" s="1"/>
      <c r="F1219" s="1"/>
      <c r="G1219" s="1"/>
      <c r="H1219" s="1"/>
      <c r="I1219" s="1"/>
      <c r="J1219" s="1"/>
      <c r="K1219" s="1"/>
      <c r="L1219" s="1"/>
      <c r="M1219" s="379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</row>
    <row r="1220" spans="1:45" ht="12.75">
      <c r="A1220" s="378"/>
      <c r="B1220" s="378"/>
      <c r="C1220" s="1"/>
      <c r="D1220" s="378"/>
      <c r="E1220" s="1"/>
      <c r="F1220" s="1"/>
      <c r="G1220" s="1"/>
      <c r="H1220" s="1"/>
      <c r="I1220" s="1"/>
      <c r="J1220" s="1"/>
      <c r="K1220" s="1"/>
      <c r="L1220" s="1"/>
      <c r="M1220" s="379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</row>
    <row r="1221" spans="1:45" ht="12.75">
      <c r="A1221" s="378"/>
      <c r="B1221" s="378"/>
      <c r="C1221" s="1"/>
      <c r="D1221" s="378"/>
      <c r="E1221" s="1"/>
      <c r="F1221" s="1"/>
      <c r="G1221" s="1"/>
      <c r="H1221" s="1"/>
      <c r="I1221" s="1"/>
      <c r="J1221" s="1"/>
      <c r="K1221" s="1"/>
      <c r="L1221" s="1"/>
      <c r="M1221" s="379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</row>
    <row r="1222" spans="1:45" ht="12.75">
      <c r="A1222" s="378"/>
      <c r="B1222" s="378"/>
      <c r="C1222" s="1"/>
      <c r="D1222" s="378"/>
      <c r="E1222" s="1"/>
      <c r="F1222" s="1"/>
      <c r="G1222" s="1"/>
      <c r="H1222" s="1"/>
      <c r="I1222" s="1"/>
      <c r="J1222" s="1"/>
      <c r="K1222" s="1"/>
      <c r="L1222" s="1"/>
      <c r="M1222" s="379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</row>
    <row r="1223" spans="1:45" ht="12.75">
      <c r="A1223" s="378"/>
      <c r="B1223" s="378"/>
      <c r="C1223" s="1"/>
      <c r="D1223" s="378"/>
      <c r="E1223" s="1"/>
      <c r="F1223" s="1"/>
      <c r="G1223" s="1"/>
      <c r="H1223" s="1"/>
      <c r="I1223" s="1"/>
      <c r="J1223" s="1"/>
      <c r="K1223" s="1"/>
      <c r="L1223" s="1"/>
      <c r="M1223" s="379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</row>
    <row r="1224" spans="1:45" ht="12.75">
      <c r="A1224" s="378"/>
      <c r="B1224" s="378"/>
      <c r="C1224" s="1"/>
      <c r="D1224" s="378"/>
      <c r="E1224" s="1"/>
      <c r="F1224" s="1"/>
      <c r="G1224" s="1"/>
      <c r="H1224" s="1"/>
      <c r="I1224" s="1"/>
      <c r="J1224" s="1"/>
      <c r="K1224" s="1"/>
      <c r="L1224" s="1"/>
      <c r="M1224" s="379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</row>
    <row r="1225" spans="1:45" ht="12.75">
      <c r="A1225" s="378"/>
      <c r="B1225" s="378"/>
      <c r="C1225" s="1"/>
      <c r="D1225" s="378"/>
      <c r="E1225" s="1"/>
      <c r="F1225" s="1"/>
      <c r="G1225" s="1"/>
      <c r="H1225" s="1"/>
      <c r="I1225" s="1"/>
      <c r="J1225" s="1"/>
      <c r="K1225" s="1"/>
      <c r="L1225" s="1"/>
      <c r="M1225" s="379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</row>
    <row r="1226" spans="1:45" ht="12.75">
      <c r="A1226" s="378"/>
      <c r="B1226" s="378"/>
      <c r="C1226" s="1"/>
      <c r="D1226" s="378"/>
      <c r="E1226" s="1"/>
      <c r="F1226" s="1"/>
      <c r="G1226" s="1"/>
      <c r="H1226" s="1"/>
      <c r="I1226" s="1"/>
      <c r="J1226" s="1"/>
      <c r="K1226" s="1"/>
      <c r="L1226" s="1"/>
      <c r="M1226" s="379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</row>
    <row r="1227" spans="1:45" ht="12.75">
      <c r="A1227" s="378"/>
      <c r="B1227" s="378"/>
      <c r="C1227" s="1"/>
      <c r="D1227" s="378"/>
      <c r="E1227" s="1"/>
      <c r="F1227" s="1"/>
      <c r="G1227" s="1"/>
      <c r="H1227" s="1"/>
      <c r="I1227" s="1"/>
      <c r="J1227" s="1"/>
      <c r="K1227" s="1"/>
      <c r="L1227" s="1"/>
      <c r="M1227" s="379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</row>
    <row r="1228" spans="1:45" ht="12.75">
      <c r="A1228" s="378"/>
      <c r="B1228" s="378"/>
      <c r="C1228" s="1"/>
      <c r="D1228" s="378"/>
      <c r="E1228" s="1"/>
      <c r="F1228" s="1"/>
      <c r="G1228" s="1"/>
      <c r="H1228" s="1"/>
      <c r="I1228" s="1"/>
      <c r="J1228" s="1"/>
      <c r="K1228" s="1"/>
      <c r="L1228" s="1"/>
      <c r="M1228" s="379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</row>
    <row r="1229" spans="1:45" ht="12.75">
      <c r="A1229" s="378"/>
      <c r="B1229" s="378"/>
      <c r="C1229" s="1"/>
      <c r="D1229" s="378"/>
      <c r="E1229" s="1"/>
      <c r="F1229" s="1"/>
      <c r="G1229" s="1"/>
      <c r="H1229" s="1"/>
      <c r="I1229" s="1"/>
      <c r="J1229" s="1"/>
      <c r="K1229" s="1"/>
      <c r="L1229" s="1"/>
      <c r="M1229" s="379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</row>
    <row r="1230" spans="1:45" ht="12.75">
      <c r="A1230" s="378"/>
      <c r="B1230" s="378"/>
      <c r="C1230" s="1"/>
      <c r="D1230" s="378"/>
      <c r="E1230" s="1"/>
      <c r="F1230" s="1"/>
      <c r="G1230" s="1"/>
      <c r="H1230" s="1"/>
      <c r="I1230" s="1"/>
      <c r="J1230" s="1"/>
      <c r="K1230" s="1"/>
      <c r="L1230" s="1"/>
      <c r="M1230" s="379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</row>
    <row r="1231" spans="1:45" ht="12.75">
      <c r="A1231" s="378"/>
      <c r="B1231" s="378"/>
      <c r="C1231" s="1"/>
      <c r="D1231" s="378"/>
      <c r="E1231" s="1"/>
      <c r="F1231" s="1"/>
      <c r="G1231" s="1"/>
      <c r="H1231" s="1"/>
      <c r="I1231" s="1"/>
      <c r="J1231" s="1"/>
      <c r="K1231" s="1"/>
      <c r="L1231" s="1"/>
      <c r="M1231" s="379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</row>
    <row r="1232" spans="1:45" ht="12.75">
      <c r="A1232" s="378"/>
      <c r="B1232" s="378"/>
      <c r="C1232" s="1"/>
      <c r="D1232" s="378"/>
      <c r="E1232" s="1"/>
      <c r="F1232" s="1"/>
      <c r="G1232" s="1"/>
      <c r="H1232" s="1"/>
      <c r="I1232" s="1"/>
      <c r="J1232" s="1"/>
      <c r="K1232" s="1"/>
      <c r="L1232" s="1"/>
      <c r="M1232" s="379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</row>
    <row r="1233" spans="1:45" ht="12.75">
      <c r="A1233" s="378"/>
      <c r="B1233" s="378"/>
      <c r="C1233" s="1"/>
      <c r="D1233" s="378"/>
      <c r="E1233" s="1"/>
      <c r="F1233" s="1"/>
      <c r="G1233" s="1"/>
      <c r="H1233" s="1"/>
      <c r="I1233" s="1"/>
      <c r="J1233" s="1"/>
      <c r="K1233" s="1"/>
      <c r="L1233" s="1"/>
      <c r="M1233" s="379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</row>
    <row r="1234" spans="1:45" ht="12.75">
      <c r="A1234" s="378"/>
      <c r="B1234" s="378"/>
      <c r="C1234" s="1"/>
      <c r="D1234" s="378"/>
      <c r="E1234" s="1"/>
      <c r="F1234" s="1"/>
      <c r="G1234" s="1"/>
      <c r="H1234" s="1"/>
      <c r="I1234" s="1"/>
      <c r="J1234" s="1"/>
      <c r="K1234" s="1"/>
      <c r="L1234" s="1"/>
      <c r="M1234" s="379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</row>
    <row r="1235" spans="1:45" ht="12.75">
      <c r="A1235" s="378"/>
      <c r="B1235" s="378"/>
      <c r="C1235" s="1"/>
      <c r="D1235" s="378"/>
      <c r="E1235" s="1"/>
      <c r="F1235" s="1"/>
      <c r="G1235" s="1"/>
      <c r="H1235" s="1"/>
      <c r="I1235" s="1"/>
      <c r="J1235" s="1"/>
      <c r="K1235" s="1"/>
      <c r="L1235" s="1"/>
      <c r="M1235" s="379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</row>
    <row r="1236" spans="1:45" ht="12.75">
      <c r="A1236" s="378"/>
      <c r="B1236" s="378"/>
      <c r="C1236" s="1"/>
      <c r="D1236" s="378"/>
      <c r="E1236" s="1"/>
      <c r="F1236" s="1"/>
      <c r="G1236" s="1"/>
      <c r="H1236" s="1"/>
      <c r="I1236" s="1"/>
      <c r="J1236" s="1"/>
      <c r="K1236" s="1"/>
      <c r="L1236" s="1"/>
      <c r="M1236" s="379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</row>
    <row r="1237" spans="1:45" ht="12.75">
      <c r="A1237" s="378"/>
      <c r="B1237" s="378"/>
      <c r="C1237" s="1"/>
      <c r="D1237" s="378"/>
      <c r="E1237" s="1"/>
      <c r="F1237" s="1"/>
      <c r="G1237" s="1"/>
      <c r="H1237" s="1"/>
      <c r="I1237" s="1"/>
      <c r="J1237" s="1"/>
      <c r="K1237" s="1"/>
      <c r="L1237" s="1"/>
      <c r="M1237" s="379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</row>
    <row r="1238" spans="1:45" ht="12.75">
      <c r="A1238" s="378"/>
      <c r="B1238" s="378"/>
      <c r="C1238" s="1"/>
      <c r="D1238" s="378"/>
      <c r="E1238" s="1"/>
      <c r="F1238" s="1"/>
      <c r="G1238" s="1"/>
      <c r="H1238" s="1"/>
      <c r="I1238" s="1"/>
      <c r="J1238" s="1"/>
      <c r="K1238" s="1"/>
      <c r="L1238" s="1"/>
      <c r="M1238" s="379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</row>
    <row r="1239" spans="1:45" ht="12.75">
      <c r="A1239" s="378"/>
      <c r="B1239" s="378"/>
      <c r="C1239" s="1"/>
      <c r="D1239" s="378"/>
      <c r="E1239" s="1"/>
      <c r="F1239" s="1"/>
      <c r="G1239" s="1"/>
      <c r="H1239" s="1"/>
      <c r="I1239" s="1"/>
      <c r="J1239" s="1"/>
      <c r="K1239" s="1"/>
      <c r="L1239" s="1"/>
      <c r="M1239" s="379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</row>
    <row r="1240" spans="1:45" ht="12.75">
      <c r="A1240" s="224"/>
      <c r="B1240" s="224"/>
      <c r="D1240" s="224"/>
      <c r="M1240" s="225"/>
    </row>
    <row r="1241" spans="1:45" ht="12.75">
      <c r="A1241" s="224"/>
      <c r="B1241" s="224"/>
      <c r="D1241" s="224"/>
      <c r="M1241" s="225"/>
    </row>
    <row r="1242" spans="1:45" ht="12.75">
      <c r="A1242" s="224"/>
      <c r="B1242" s="224"/>
      <c r="D1242" s="224"/>
      <c r="M1242" s="225"/>
    </row>
    <row r="1243" spans="1:45" ht="12.75">
      <c r="A1243" s="224"/>
      <c r="B1243" s="224"/>
      <c r="D1243" s="224"/>
      <c r="M1243" s="225"/>
    </row>
    <row r="1244" spans="1:45" ht="12.75">
      <c r="A1244" s="224"/>
      <c r="B1244" s="224"/>
      <c r="D1244" s="224"/>
      <c r="M1244" s="225"/>
    </row>
    <row r="1245" spans="1:45" ht="12.75">
      <c r="A1245" s="224"/>
      <c r="B1245" s="224"/>
      <c r="D1245" s="224"/>
      <c r="M1245" s="225"/>
    </row>
    <row r="1246" spans="1:45" ht="12.75">
      <c r="A1246" s="224"/>
      <c r="B1246" s="224"/>
      <c r="D1246" s="224"/>
      <c r="M1246" s="225"/>
    </row>
    <row r="1247" spans="1:45" ht="12.75">
      <c r="A1247" s="224"/>
      <c r="B1247" s="224"/>
      <c r="D1247" s="224"/>
      <c r="M1247" s="225"/>
    </row>
    <row r="1248" spans="1:45" ht="12.75">
      <c r="A1248" s="224"/>
      <c r="B1248" s="224"/>
      <c r="D1248" s="224"/>
      <c r="M1248" s="225"/>
    </row>
    <row r="1249" spans="1:13" ht="12.75">
      <c r="A1249" s="224"/>
      <c r="B1249" s="224"/>
      <c r="D1249" s="224"/>
      <c r="M1249" s="225"/>
    </row>
    <row r="1250" spans="1:13" ht="12.75">
      <c r="A1250" s="224"/>
      <c r="B1250" s="224"/>
      <c r="D1250" s="224"/>
      <c r="M1250" s="225"/>
    </row>
    <row r="1251" spans="1:13" ht="12.75">
      <c r="A1251" s="224"/>
      <c r="B1251" s="224"/>
      <c r="D1251" s="224"/>
      <c r="M1251" s="225"/>
    </row>
    <row r="1252" spans="1:13" ht="12.75">
      <c r="A1252" s="224"/>
      <c r="B1252" s="224"/>
      <c r="D1252" s="224"/>
      <c r="M1252" s="225"/>
    </row>
    <row r="1253" spans="1:13" ht="12.75">
      <c r="A1253" s="224"/>
      <c r="B1253" s="224"/>
      <c r="D1253" s="224"/>
      <c r="M1253" s="225"/>
    </row>
    <row r="1254" spans="1:13" ht="12.75">
      <c r="A1254" s="224"/>
      <c r="B1254" s="224"/>
      <c r="D1254" s="224"/>
      <c r="M1254" s="225"/>
    </row>
    <row r="1255" spans="1:13" ht="12.75">
      <c r="A1255" s="224"/>
      <c r="B1255" s="224"/>
      <c r="D1255" s="224"/>
      <c r="M1255" s="225"/>
    </row>
    <row r="1256" spans="1:13" ht="12.75">
      <c r="A1256" s="224"/>
      <c r="B1256" s="224"/>
      <c r="D1256" s="224"/>
      <c r="M1256" s="225"/>
    </row>
    <row r="1257" spans="1:13" ht="12.75">
      <c r="A1257" s="224"/>
      <c r="B1257" s="224"/>
      <c r="D1257" s="224"/>
      <c r="M1257" s="225"/>
    </row>
    <row r="1258" spans="1:13" ht="12.75">
      <c r="A1258" s="224"/>
      <c r="B1258" s="224"/>
      <c r="D1258" s="224"/>
      <c r="M1258" s="225"/>
    </row>
    <row r="1259" spans="1:13" ht="12.75">
      <c r="A1259" s="224"/>
      <c r="B1259" s="224"/>
      <c r="D1259" s="224"/>
      <c r="M1259" s="225"/>
    </row>
    <row r="1260" spans="1:13" ht="12.75">
      <c r="A1260" s="224"/>
      <c r="B1260" s="224"/>
      <c r="D1260" s="224"/>
      <c r="M1260" s="225"/>
    </row>
    <row r="1261" spans="1:13" ht="12.75">
      <c r="A1261" s="224"/>
      <c r="B1261" s="224"/>
      <c r="D1261" s="224"/>
      <c r="M1261" s="225"/>
    </row>
    <row r="1262" spans="1:13" ht="12.75">
      <c r="A1262" s="224"/>
      <c r="B1262" s="224"/>
      <c r="D1262" s="224"/>
      <c r="M1262" s="225"/>
    </row>
    <row r="1263" spans="1:13" ht="12.75">
      <c r="A1263" s="224"/>
      <c r="B1263" s="224"/>
      <c r="D1263" s="224"/>
      <c r="M1263" s="225"/>
    </row>
    <row r="1264" spans="1:13" ht="12.75">
      <c r="A1264" s="224"/>
      <c r="B1264" s="224"/>
      <c r="D1264" s="224"/>
      <c r="M1264" s="225"/>
    </row>
    <row r="1265" spans="1:13" ht="12.75">
      <c r="A1265" s="224"/>
      <c r="B1265" s="224"/>
      <c r="D1265" s="224"/>
      <c r="M1265" s="225"/>
    </row>
    <row r="1266" spans="1:13" ht="12.75">
      <c r="A1266" s="224"/>
      <c r="B1266" s="224"/>
      <c r="D1266" s="224"/>
      <c r="M1266" s="225"/>
    </row>
    <row r="1267" spans="1:13" ht="12.75">
      <c r="A1267" s="224"/>
      <c r="B1267" s="224"/>
      <c r="D1267" s="224"/>
      <c r="M1267" s="225"/>
    </row>
    <row r="1268" spans="1:13" ht="12.75">
      <c r="A1268" s="224"/>
      <c r="B1268" s="224"/>
      <c r="D1268" s="224"/>
      <c r="M1268" s="225"/>
    </row>
    <row r="1269" spans="1:13" ht="12.75">
      <c r="A1269" s="224"/>
      <c r="B1269" s="224"/>
      <c r="D1269" s="224"/>
      <c r="M1269" s="225"/>
    </row>
    <row r="1270" spans="1:13" ht="12.75">
      <c r="A1270" s="224"/>
      <c r="B1270" s="224"/>
      <c r="D1270" s="224"/>
      <c r="M1270" s="225"/>
    </row>
    <row r="1271" spans="1:13" ht="12.75">
      <c r="A1271" s="224"/>
      <c r="B1271" s="224"/>
      <c r="D1271" s="224"/>
      <c r="M1271" s="225"/>
    </row>
    <row r="1272" spans="1:13" ht="12.75">
      <c r="A1272" s="224"/>
      <c r="B1272" s="224"/>
      <c r="D1272" s="224"/>
      <c r="M1272" s="225"/>
    </row>
    <row r="1273" spans="1:13" ht="12.75">
      <c r="A1273" s="224"/>
      <c r="B1273" s="224"/>
      <c r="D1273" s="224"/>
      <c r="M1273" s="225"/>
    </row>
    <row r="1274" spans="1:13" ht="12.75">
      <c r="A1274" s="224"/>
      <c r="B1274" s="224"/>
      <c r="D1274" s="224"/>
      <c r="M1274" s="225"/>
    </row>
    <row r="1275" spans="1:13" ht="12.75">
      <c r="A1275" s="224"/>
      <c r="B1275" s="224"/>
      <c r="D1275" s="224"/>
      <c r="M1275" s="225"/>
    </row>
    <row r="1276" spans="1:13" ht="12.75">
      <c r="A1276" s="224"/>
      <c r="B1276" s="224"/>
      <c r="D1276" s="224"/>
      <c r="M1276" s="225"/>
    </row>
    <row r="1277" spans="1:13" ht="12.75">
      <c r="A1277" s="224"/>
      <c r="B1277" s="224"/>
      <c r="D1277" s="224"/>
      <c r="M1277" s="225"/>
    </row>
    <row r="1278" spans="1:13" ht="12.75">
      <c r="A1278" s="224"/>
      <c r="B1278" s="224"/>
      <c r="D1278" s="224"/>
      <c r="M1278" s="225"/>
    </row>
    <row r="1279" spans="1:13" ht="12.75">
      <c r="A1279" s="224"/>
      <c r="B1279" s="224"/>
      <c r="D1279" s="224"/>
      <c r="M1279" s="225"/>
    </row>
    <row r="1280" spans="1:13" ht="12.75">
      <c r="A1280" s="224"/>
      <c r="B1280" s="224"/>
      <c r="D1280" s="224"/>
      <c r="M1280" s="225"/>
    </row>
    <row r="1281" spans="1:13" ht="12.75">
      <c r="A1281" s="224"/>
      <c r="B1281" s="224"/>
      <c r="D1281" s="224"/>
      <c r="M1281" s="225"/>
    </row>
    <row r="1282" spans="1:13" ht="12.75">
      <c r="A1282" s="224"/>
      <c r="B1282" s="224"/>
      <c r="D1282" s="224"/>
      <c r="M1282" s="225"/>
    </row>
    <row r="1283" spans="1:13" ht="12.75">
      <c r="A1283" s="224"/>
      <c r="B1283" s="224"/>
      <c r="D1283" s="224"/>
      <c r="M1283" s="225"/>
    </row>
    <row r="1284" spans="1:13" ht="12.75">
      <c r="A1284" s="224"/>
      <c r="B1284" s="224"/>
      <c r="D1284" s="224"/>
      <c r="M1284" s="225"/>
    </row>
    <row r="1285" spans="1:13" ht="12.75">
      <c r="A1285" s="224"/>
      <c r="B1285" s="224"/>
      <c r="D1285" s="224"/>
      <c r="M1285" s="225"/>
    </row>
    <row r="1286" spans="1:13" ht="12.75">
      <c r="A1286" s="224"/>
      <c r="B1286" s="224"/>
      <c r="D1286" s="224"/>
      <c r="M1286" s="225"/>
    </row>
    <row r="1287" spans="1:13" ht="12.75">
      <c r="A1287" s="224"/>
      <c r="B1287" s="224"/>
      <c r="D1287" s="224"/>
      <c r="M1287" s="225"/>
    </row>
    <row r="1288" spans="1:13" ht="12.75">
      <c r="A1288" s="224"/>
      <c r="B1288" s="224"/>
      <c r="D1288" s="224"/>
      <c r="M1288" s="225"/>
    </row>
    <row r="1289" spans="1:13" ht="12.75">
      <c r="A1289" s="224"/>
      <c r="B1289" s="224"/>
      <c r="D1289" s="224"/>
      <c r="M1289" s="225"/>
    </row>
    <row r="1290" spans="1:13" ht="12.75">
      <c r="A1290" s="224"/>
      <c r="B1290" s="224"/>
      <c r="D1290" s="224"/>
      <c r="M1290" s="225"/>
    </row>
    <row r="1291" spans="1:13" ht="12.75">
      <c r="A1291" s="224"/>
      <c r="B1291" s="224"/>
      <c r="D1291" s="224"/>
      <c r="M1291" s="225"/>
    </row>
    <row r="1292" spans="1:13" ht="12.75">
      <c r="A1292" s="224"/>
      <c r="B1292" s="224"/>
      <c r="D1292" s="224"/>
      <c r="M1292" s="225"/>
    </row>
    <row r="1293" spans="1:13" ht="12.75">
      <c r="A1293" s="224"/>
      <c r="B1293" s="224"/>
      <c r="D1293" s="224"/>
      <c r="M1293" s="225"/>
    </row>
    <row r="1294" spans="1:13" ht="12.75">
      <c r="A1294" s="224"/>
      <c r="B1294" s="224"/>
      <c r="D1294" s="224"/>
      <c r="M1294" s="225"/>
    </row>
    <row r="1295" spans="1:13" ht="12.75">
      <c r="A1295" s="224"/>
      <c r="B1295" s="224"/>
      <c r="D1295" s="224"/>
      <c r="M1295" s="225"/>
    </row>
    <row r="1296" spans="1:13" ht="12.75">
      <c r="A1296" s="224"/>
      <c r="B1296" s="224"/>
      <c r="D1296" s="224"/>
      <c r="M1296" s="225"/>
    </row>
    <row r="1297" spans="1:13" ht="12.75">
      <c r="A1297" s="224"/>
      <c r="B1297" s="224"/>
      <c r="D1297" s="224"/>
      <c r="M1297" s="225"/>
    </row>
    <row r="1298" spans="1:13" ht="12.75">
      <c r="A1298" s="224"/>
      <c r="B1298" s="224"/>
      <c r="D1298" s="224"/>
      <c r="M1298" s="225"/>
    </row>
    <row r="1299" spans="1:13" ht="12.75">
      <c r="A1299" s="224"/>
      <c r="B1299" s="224"/>
      <c r="D1299" s="224"/>
      <c r="M1299" s="225"/>
    </row>
    <row r="1300" spans="1:13" ht="12.75">
      <c r="A1300" s="224"/>
      <c r="B1300" s="224"/>
      <c r="D1300" s="224"/>
      <c r="M1300" s="225"/>
    </row>
    <row r="1301" spans="1:13" ht="12.75">
      <c r="A1301" s="224"/>
      <c r="B1301" s="224"/>
      <c r="D1301" s="224"/>
      <c r="M1301" s="225"/>
    </row>
    <row r="1302" spans="1:13" ht="12.75">
      <c r="A1302" s="224"/>
      <c r="B1302" s="224"/>
      <c r="D1302" s="224"/>
      <c r="M1302" s="225"/>
    </row>
    <row r="1303" spans="1:13" ht="12.75">
      <c r="A1303" s="224"/>
      <c r="B1303" s="224"/>
      <c r="D1303" s="224"/>
      <c r="M1303" s="225"/>
    </row>
    <row r="1304" spans="1:13" ht="12.75">
      <c r="A1304" s="224"/>
      <c r="B1304" s="224"/>
      <c r="D1304" s="224"/>
      <c r="M1304" s="225"/>
    </row>
    <row r="1305" spans="1:13" ht="12.75">
      <c r="A1305" s="224"/>
      <c r="B1305" s="224"/>
      <c r="D1305" s="224"/>
      <c r="M1305" s="225"/>
    </row>
    <row r="1306" spans="1:13" ht="12.75">
      <c r="A1306" s="224"/>
      <c r="B1306" s="224"/>
      <c r="D1306" s="224"/>
      <c r="M1306" s="225"/>
    </row>
    <row r="1307" spans="1:13" ht="12.75">
      <c r="A1307" s="224"/>
      <c r="B1307" s="224"/>
      <c r="D1307" s="224"/>
      <c r="M1307" s="225"/>
    </row>
    <row r="1308" spans="1:13" ht="12.75">
      <c r="A1308" s="224"/>
      <c r="B1308" s="224"/>
      <c r="D1308" s="224"/>
      <c r="M1308" s="225"/>
    </row>
    <row r="1309" spans="1:13" ht="12.75">
      <c r="A1309" s="224"/>
      <c r="B1309" s="224"/>
      <c r="D1309" s="224"/>
      <c r="M1309" s="225"/>
    </row>
    <row r="1310" spans="1:13" ht="12.75">
      <c r="A1310" s="224"/>
      <c r="B1310" s="224"/>
      <c r="D1310" s="224"/>
      <c r="M1310" s="225"/>
    </row>
    <row r="1311" spans="1:13" ht="12.75">
      <c r="A1311" s="224"/>
      <c r="B1311" s="224"/>
      <c r="D1311" s="224"/>
      <c r="M1311" s="225"/>
    </row>
    <row r="1312" spans="1:13" ht="12.75">
      <c r="A1312" s="224"/>
      <c r="B1312" s="224"/>
      <c r="D1312" s="224"/>
      <c r="M1312" s="225"/>
    </row>
    <row r="1313" spans="1:13" ht="12.75">
      <c r="A1313" s="224"/>
      <c r="B1313" s="224"/>
      <c r="D1313" s="224"/>
      <c r="M1313" s="225"/>
    </row>
    <row r="1314" spans="1:13" ht="12.75">
      <c r="A1314" s="224"/>
      <c r="B1314" s="224"/>
      <c r="D1314" s="224"/>
      <c r="M1314" s="225"/>
    </row>
    <row r="1315" spans="1:13" ht="12.75">
      <c r="A1315" s="224"/>
      <c r="B1315" s="224"/>
      <c r="D1315" s="224"/>
      <c r="M1315" s="225"/>
    </row>
    <row r="1316" spans="1:13" ht="12.75">
      <c r="A1316" s="224"/>
      <c r="B1316" s="224"/>
      <c r="D1316" s="224"/>
      <c r="M1316" s="225"/>
    </row>
    <row r="1317" spans="1:13" ht="12.75">
      <c r="A1317" s="224"/>
      <c r="B1317" s="224"/>
      <c r="D1317" s="224"/>
      <c r="M1317" s="225"/>
    </row>
    <row r="1318" spans="1:13" ht="12.75">
      <c r="A1318" s="224"/>
      <c r="B1318" s="224"/>
      <c r="D1318" s="224"/>
      <c r="M1318" s="225"/>
    </row>
    <row r="1319" spans="1:13" ht="12.75">
      <c r="A1319" s="224"/>
      <c r="B1319" s="224"/>
      <c r="D1319" s="224"/>
      <c r="M1319" s="225"/>
    </row>
  </sheetData>
  <mergeCells count="19">
    <mergeCell ref="G87:G90"/>
    <mergeCell ref="H87:H90"/>
    <mergeCell ref="I87:I90"/>
    <mergeCell ref="J87:J90"/>
    <mergeCell ref="K87:K90"/>
    <mergeCell ref="L87:L90"/>
    <mergeCell ref="M87:M90"/>
    <mergeCell ref="H250:H255"/>
    <mergeCell ref="I250:I255"/>
    <mergeCell ref="K250:K255"/>
    <mergeCell ref="L250:L254"/>
    <mergeCell ref="M246:M248"/>
    <mergeCell ref="G250:G255"/>
    <mergeCell ref="M250:M254"/>
    <mergeCell ref="G246:G248"/>
    <mergeCell ref="H246:H248"/>
    <mergeCell ref="I246:I248"/>
    <mergeCell ref="K246:K248"/>
    <mergeCell ref="L246:L248"/>
  </mergeCells>
  <hyperlinks>
    <hyperlink ref="J82" r:id="rId1" xr:uid="{00000000-0004-0000-0000-000000000000}"/>
    <hyperlink ref="I138" r:id="rId2" xr:uid="{00000000-0004-0000-0000-000001000000}"/>
    <hyperlink ref="I6" r:id="rId3" xr:uid="{81D313D8-C21C-4EFF-8224-5A5589442190}"/>
    <hyperlink ref="I49" r:id="rId4" xr:uid="{92C9E026-0C7B-4E7B-AE46-AF5CFCC75673}"/>
    <hyperlink ref="I50" r:id="rId5" xr:uid="{355B3D9A-68FA-49F3-B6E8-C039292098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G12"/>
  <sheetViews>
    <sheetView workbookViewId="0"/>
  </sheetViews>
  <sheetFormatPr defaultColWidth="12.5703125" defaultRowHeight="15.75" customHeight="1"/>
  <sheetData>
    <row r="3" spans="2:7">
      <c r="B3" s="380" t="s">
        <v>1669</v>
      </c>
      <c r="C3" s="380" t="s">
        <v>1670</v>
      </c>
    </row>
    <row r="4" spans="2:7">
      <c r="B4" s="380">
        <v>14</v>
      </c>
      <c r="C4" s="380">
        <v>9</v>
      </c>
      <c r="D4" s="380">
        <f t="shared" ref="D4:D11" si="0">B4*C4</f>
        <v>126</v>
      </c>
    </row>
    <row r="5" spans="2:7">
      <c r="D5" s="380">
        <f t="shared" si="0"/>
        <v>0</v>
      </c>
    </row>
    <row r="6" spans="2:7">
      <c r="D6" s="380">
        <f t="shared" si="0"/>
        <v>0</v>
      </c>
    </row>
    <row r="7" spans="2:7">
      <c r="D7" s="380">
        <f t="shared" si="0"/>
        <v>0</v>
      </c>
      <c r="G7" s="380">
        <v>140</v>
      </c>
    </row>
    <row r="8" spans="2:7">
      <c r="D8" s="380">
        <f t="shared" si="0"/>
        <v>0</v>
      </c>
    </row>
    <row r="9" spans="2:7">
      <c r="D9" s="380">
        <f t="shared" si="0"/>
        <v>0</v>
      </c>
    </row>
    <row r="10" spans="2:7">
      <c r="D10" s="380">
        <f t="shared" si="0"/>
        <v>0</v>
      </c>
    </row>
    <row r="11" spans="2:7">
      <c r="D11" s="380">
        <f t="shared" si="0"/>
        <v>0</v>
      </c>
    </row>
    <row r="12" spans="2:7">
      <c r="D12" s="380">
        <f>SUM(D4:D11)</f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2025-06-16T08:41:58Z</dcterms:created>
  <dcterms:modified xsi:type="dcterms:W3CDTF">2025-06-16T10:55:24Z</dcterms:modified>
  <cp:category/>
  <cp:contentStatus/>
</cp:coreProperties>
</file>