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jara/Desktop/Excel/"/>
    </mc:Choice>
  </mc:AlternateContent>
  <xr:revisionPtr revIDLastSave="0" documentId="8_{A2E542DE-1651-F746-A248-B5F4DDEA3BCC}" xr6:coauthVersionLast="47" xr6:coauthVersionMax="47" xr10:uidLastSave="{00000000-0000-0000-0000-000000000000}"/>
  <bookViews>
    <workbookView xWindow="0" yWindow="500" windowWidth="28800" windowHeight="16380" xr2:uid="{BE2288BC-9653-2B4E-9D57-8C59438AD39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1" l="1"/>
  <c r="AD24" i="1"/>
  <c r="AD23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S23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2" i="1"/>
  <c r="N23" i="1"/>
  <c r="N24" i="1"/>
  <c r="N25" i="1"/>
  <c r="L25" i="1"/>
  <c r="M25" i="1"/>
  <c r="L24" i="1"/>
  <c r="M24" i="1"/>
  <c r="M23" i="1"/>
  <c r="M22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Z4" i="1"/>
  <c r="Y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Z3" i="1"/>
  <c r="AA3" i="1" s="1"/>
  <c r="AB3" i="1" s="1"/>
  <c r="Y3" i="1"/>
  <c r="T15" i="1"/>
  <c r="U14" i="1"/>
  <c r="T4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S15" i="1"/>
  <c r="W14" i="1"/>
  <c r="V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O15" i="1"/>
  <c r="N11" i="1"/>
  <c r="N5" i="1"/>
  <c r="S4" i="1"/>
  <c r="U3" i="1"/>
  <c r="V3" i="1" s="1"/>
  <c r="W3" i="1" s="1"/>
  <c r="T3" i="1"/>
  <c r="R4" i="1"/>
  <c r="Q4" i="1"/>
  <c r="P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20" i="1"/>
  <c r="O19" i="1"/>
  <c r="O18" i="1"/>
  <c r="O17" i="1"/>
  <c r="O16" i="1"/>
  <c r="O14" i="1"/>
  <c r="O13" i="1"/>
  <c r="O12" i="1"/>
  <c r="O11" i="1"/>
  <c r="O10" i="1"/>
  <c r="O9" i="1"/>
  <c r="O8" i="1"/>
  <c r="O7" i="1"/>
  <c r="O6" i="1"/>
  <c r="O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4" i="1"/>
  <c r="Q3" i="1"/>
  <c r="R3" i="1"/>
  <c r="O3" i="1"/>
  <c r="P3" i="1" s="1"/>
  <c r="J20" i="1"/>
  <c r="K20" i="1"/>
  <c r="L20" i="1"/>
  <c r="M20" i="1"/>
  <c r="J19" i="1"/>
  <c r="K19" i="1"/>
  <c r="L19" i="1"/>
  <c r="M19" i="1"/>
  <c r="J18" i="1"/>
  <c r="K18" i="1"/>
  <c r="L18" i="1"/>
  <c r="M18" i="1"/>
  <c r="J17" i="1"/>
  <c r="K17" i="1"/>
  <c r="L17" i="1"/>
  <c r="M17" i="1"/>
  <c r="J16" i="1"/>
  <c r="K16" i="1"/>
  <c r="L16" i="1"/>
  <c r="M16" i="1"/>
  <c r="J15" i="1"/>
  <c r="K15" i="1"/>
  <c r="L15" i="1"/>
  <c r="M15" i="1"/>
  <c r="J14" i="1"/>
  <c r="K14" i="1"/>
  <c r="L14" i="1"/>
  <c r="M14" i="1"/>
  <c r="M13" i="1"/>
  <c r="J13" i="1"/>
  <c r="K13" i="1"/>
  <c r="L13" i="1"/>
  <c r="J12" i="1"/>
  <c r="K12" i="1"/>
  <c r="L12" i="1"/>
  <c r="M12" i="1"/>
  <c r="J11" i="1"/>
  <c r="K11" i="1"/>
  <c r="L11" i="1"/>
  <c r="M11" i="1"/>
  <c r="J10" i="1"/>
  <c r="K10" i="1"/>
  <c r="L10" i="1"/>
  <c r="M10" i="1"/>
  <c r="J9" i="1"/>
  <c r="K9" i="1"/>
  <c r="L9" i="1"/>
  <c r="M9" i="1"/>
  <c r="J8" i="1"/>
  <c r="K8" i="1"/>
  <c r="L8" i="1"/>
  <c r="M8" i="1"/>
  <c r="J7" i="1"/>
  <c r="K7" i="1"/>
  <c r="L7" i="1"/>
  <c r="M7" i="1"/>
  <c r="L6" i="1"/>
  <c r="J6" i="1"/>
  <c r="K6" i="1"/>
  <c r="M6" i="1"/>
  <c r="J5" i="1"/>
  <c r="K5" i="1"/>
  <c r="L5" i="1"/>
  <c r="M5" i="1"/>
  <c r="I19" i="1"/>
  <c r="I6" i="1"/>
  <c r="I4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D23" i="1"/>
  <c r="D24" i="1"/>
  <c r="D25" i="1"/>
  <c r="D22" i="1"/>
  <c r="C22" i="1"/>
  <c r="C25" i="1"/>
  <c r="C24" i="1"/>
  <c r="C23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<sst xmlns="http://schemas.openxmlformats.org/spreadsheetml/2006/main" count="49" uniqueCount="48">
  <si>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</si>
  <si>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</si>
  <si>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</si>
  <si>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</si>
  <si>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Hours Worked</t>
  </si>
  <si>
    <t>Pay</t>
  </si>
  <si>
    <t>Avila</t>
  </si>
  <si>
    <t>Palafox</t>
  </si>
  <si>
    <t>Jara</t>
  </si>
  <si>
    <t>Casale</t>
  </si>
  <si>
    <t>Beltran</t>
  </si>
  <si>
    <t>Cardoso</t>
  </si>
  <si>
    <t>Erika</t>
  </si>
  <si>
    <t>Oscar</t>
  </si>
  <si>
    <t>Brandon</t>
  </si>
  <si>
    <t>Sean</t>
  </si>
  <si>
    <t>Jared</t>
  </si>
  <si>
    <t>Margarita</t>
  </si>
  <si>
    <t>Sebas</t>
  </si>
  <si>
    <t>Messi</t>
  </si>
  <si>
    <t>Lionel</t>
  </si>
  <si>
    <t>Ronaldo</t>
  </si>
  <si>
    <t>Cristiano</t>
  </si>
  <si>
    <t>Brunson</t>
  </si>
  <si>
    <t>Jalen</t>
  </si>
  <si>
    <t>Thompson</t>
  </si>
  <si>
    <t>Klay</t>
  </si>
  <si>
    <t>Allen</t>
  </si>
  <si>
    <t>Jerett</t>
  </si>
  <si>
    <t>Young</t>
  </si>
  <si>
    <t>Trae</t>
  </si>
  <si>
    <t>George</t>
  </si>
  <si>
    <t>Paul</t>
  </si>
  <si>
    <t>Bridges</t>
  </si>
  <si>
    <t>Mikal</t>
  </si>
  <si>
    <t>Randle</t>
  </si>
  <si>
    <t>Julius</t>
  </si>
  <si>
    <t>James</t>
  </si>
  <si>
    <t>Lebron</t>
  </si>
  <si>
    <t>Max</t>
  </si>
  <si>
    <t>Min</t>
  </si>
  <si>
    <t>Average</t>
  </si>
  <si>
    <t>Total</t>
  </si>
  <si>
    <t>Oscar Jara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</si>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</sst>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ont="1" applyFill="1"/>
    <xf numFmtId="44" fontId="0" fillId="5" borderId="0" xfId="0" applyNumberFormat="1" applyFont="1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9A95-8B98-EC47-B581-E87A6421585D}">
  <sheetPr>
    <pageSetUpPr fitToPage="1"/>
  </sheetPr>
  <dimension ref="A1:AD25"/>
  <sheetViews>
    <sheetView tabSelected="1" topLeftCell="S1" zoomScale="116" workbookViewId="0">
      <selection activeCell="AF7" sqref="AF7"/>
    </sheetView>
  </sheetViews>
  <sheetFormatPr baseColWidth="10" defaultRowHeight="16" x14ac:dyDescent="0.2"/>
  <cols>
    <col min="1" max="1" width="14.5" customWidth="1"/>
    <col min="4" max="13" width="13.5" customWidth="1"/>
    <col min="14" max="18" width="12.33203125" customWidth="1"/>
    <col min="19" max="23" width="14.83203125" customWidth="1"/>
  </cols>
  <sheetData>
    <row r="1" spans="1:30" x14ac:dyDescent="0.2">
      <c r="A1" t="s">
        <v>0</v>
      </c>
      <c r="C1" t="s">
        <v>43</v>
      </c>
    </row>
    <row r="2" spans="1:30" x14ac:dyDescent="0.2">
      <c r="D2" t="s">
        <v>4</v>
      </c>
      <c r="I2" t="s">
        <v>44</v>
      </c>
      <c r="N2" t="s">
        <v>5</v>
      </c>
      <c r="S2" t="s">
        <v>45</v>
      </c>
      <c r="X2" t="s">
        <v>46</v>
      </c>
      <c r="AD2" t="s">
        <v>47</v>
      </c>
    </row>
    <row r="3" spans="1:30" x14ac:dyDescent="0.2">
      <c r="A3" t="s">
        <v>1</v>
      </c>
      <c r="B3" t="s">
        <v>2</v>
      </c>
      <c r="C3" t="s">
        <v>3</v>
      </c>
      <c r="D3" s="6">
        <v>45292</v>
      </c>
      <c r="E3" s="6">
        <f>D3+7</f>
        <v>45299</v>
      </c>
      <c r="F3" s="6">
        <f>E3+7</f>
        <v>45306</v>
      </c>
      <c r="G3" s="6">
        <f>F3+7</f>
        <v>45313</v>
      </c>
      <c r="H3" s="6">
        <f>G3+7</f>
        <v>45320</v>
      </c>
      <c r="I3" s="8">
        <v>45292</v>
      </c>
      <c r="J3" s="8">
        <f>I3+7</f>
        <v>45299</v>
      </c>
      <c r="K3" s="8">
        <f>J3+7</f>
        <v>45306</v>
      </c>
      <c r="L3" s="8">
        <f>K3+7</f>
        <v>45313</v>
      </c>
      <c r="M3" s="8">
        <f>L3+7</f>
        <v>45320</v>
      </c>
      <c r="N3" s="10">
        <v>45292</v>
      </c>
      <c r="O3" s="10">
        <f>N3+7</f>
        <v>45299</v>
      </c>
      <c r="P3" s="10">
        <f>O3+7</f>
        <v>45306</v>
      </c>
      <c r="Q3" s="10">
        <f>P3+7</f>
        <v>45313</v>
      </c>
      <c r="R3" s="10">
        <f>Q3+7</f>
        <v>45320</v>
      </c>
      <c r="S3" s="12">
        <v>45292</v>
      </c>
      <c r="T3" s="12">
        <f>S3+7</f>
        <v>45299</v>
      </c>
      <c r="U3" s="12">
        <f t="shared" ref="U3:W3" si="0">T3+7</f>
        <v>45306</v>
      </c>
      <c r="V3" s="12">
        <f t="shared" si="0"/>
        <v>45313</v>
      </c>
      <c r="W3" s="12">
        <f t="shared" si="0"/>
        <v>45320</v>
      </c>
      <c r="X3" s="14">
        <v>45292</v>
      </c>
      <c r="Y3" s="14">
        <f>X3+7</f>
        <v>45299</v>
      </c>
      <c r="Z3" s="14">
        <f t="shared" ref="Z3:AB3" si="1">Y3+7</f>
        <v>45306</v>
      </c>
      <c r="AA3" s="14">
        <f t="shared" si="1"/>
        <v>45313</v>
      </c>
      <c r="AB3" s="14">
        <f t="shared" si="1"/>
        <v>45320</v>
      </c>
      <c r="AD3" s="16"/>
    </row>
    <row r="4" spans="1:30" x14ac:dyDescent="0.2">
      <c r="A4" t="s">
        <v>7</v>
      </c>
      <c r="B4" t="s">
        <v>12</v>
      </c>
      <c r="C4" s="1">
        <v>25.9</v>
      </c>
      <c r="D4" s="7">
        <v>41</v>
      </c>
      <c r="E4" s="7">
        <v>42</v>
      </c>
      <c r="F4" s="7">
        <v>40</v>
      </c>
      <c r="G4" s="7">
        <v>38</v>
      </c>
      <c r="H4" s="7">
        <v>37</v>
      </c>
      <c r="I4" s="9">
        <f t="shared" ref="I4:I20" si="2">IF(D4&gt;40,D4-40,0)</f>
        <v>1</v>
      </c>
      <c r="J4" s="9">
        <f t="shared" ref="J4:M19" si="3">IF(E4&gt;40,E4-40,0)</f>
        <v>2</v>
      </c>
      <c r="K4" s="9">
        <f t="shared" si="3"/>
        <v>0</v>
      </c>
      <c r="L4" s="9">
        <f t="shared" si="3"/>
        <v>0</v>
      </c>
      <c r="M4" s="9">
        <f t="shared" si="3"/>
        <v>0</v>
      </c>
      <c r="N4" s="11">
        <f>($C4*D4)</f>
        <v>1061.8999999999999</v>
      </c>
      <c r="O4" s="11">
        <f>($C4*E4)</f>
        <v>1087.8</v>
      </c>
      <c r="P4" s="11">
        <f t="shared" ref="P4:R19" si="4">($C4*F4)</f>
        <v>1036</v>
      </c>
      <c r="Q4" s="11">
        <f>($C4*G4)</f>
        <v>984.19999999999993</v>
      </c>
      <c r="R4" s="11">
        <f>($C4*H4)</f>
        <v>958.3</v>
      </c>
      <c r="S4" s="13">
        <f>0.5*$C4*I4</f>
        <v>12.95</v>
      </c>
      <c r="T4" s="13">
        <f>0.5*$C4*J4</f>
        <v>25.9</v>
      </c>
      <c r="U4" s="13">
        <f t="shared" ref="U4:U20" si="5">0.5*$C4*K4</f>
        <v>0</v>
      </c>
      <c r="V4" s="13">
        <f t="shared" ref="V4:V20" si="6">0.5*$C4*L4</f>
        <v>0</v>
      </c>
      <c r="W4" s="13">
        <f t="shared" ref="W4:W20" si="7">0.5*$C4*M4</f>
        <v>0</v>
      </c>
      <c r="X4" s="15">
        <f>N4+S4</f>
        <v>1074.8499999999999</v>
      </c>
      <c r="Y4" s="15">
        <f>O4+T4</f>
        <v>1113.7</v>
      </c>
      <c r="Z4" s="15">
        <f>P4+U4</f>
        <v>1036</v>
      </c>
      <c r="AA4" s="15">
        <f t="shared" ref="Y4:AB19" si="8">Q4+V4</f>
        <v>984.19999999999993</v>
      </c>
      <c r="AB4" s="15">
        <f t="shared" si="8"/>
        <v>958.3</v>
      </c>
      <c r="AD4" s="2">
        <f>SUM(X4:AB4)</f>
        <v>5167.05</v>
      </c>
    </row>
    <row r="5" spans="1:30" x14ac:dyDescent="0.2">
      <c r="A5" t="s">
        <v>8</v>
      </c>
      <c r="B5" t="s">
        <v>13</v>
      </c>
      <c r="C5" s="1">
        <v>18.5</v>
      </c>
      <c r="D5" s="7">
        <v>38</v>
      </c>
      <c r="E5" s="7">
        <v>35</v>
      </c>
      <c r="F5" s="7">
        <v>37</v>
      </c>
      <c r="G5" s="7">
        <v>40</v>
      </c>
      <c r="H5" s="7">
        <v>45</v>
      </c>
      <c r="I5" s="9">
        <f t="shared" si="2"/>
        <v>0</v>
      </c>
      <c r="J5" s="9">
        <f t="shared" si="3"/>
        <v>0</v>
      </c>
      <c r="K5" s="9">
        <f t="shared" si="3"/>
        <v>0</v>
      </c>
      <c r="L5" s="9">
        <f t="shared" si="3"/>
        <v>0</v>
      </c>
      <c r="M5" s="9">
        <f t="shared" si="3"/>
        <v>5</v>
      </c>
      <c r="N5" s="11">
        <f>($C5*D5)</f>
        <v>703</v>
      </c>
      <c r="O5" s="11">
        <f t="shared" ref="N5:O20" si="9">($C5*E5)</f>
        <v>647.5</v>
      </c>
      <c r="P5" s="11">
        <f t="shared" si="4"/>
        <v>684.5</v>
      </c>
      <c r="Q5" s="11">
        <f t="shared" si="4"/>
        <v>740</v>
      </c>
      <c r="R5" s="11">
        <f t="shared" si="4"/>
        <v>832.5</v>
      </c>
      <c r="S5" s="13">
        <f t="shared" ref="S5:S20" si="10">0.5*$C5*I5</f>
        <v>0</v>
      </c>
      <c r="T5" s="13">
        <f t="shared" ref="T4:T20" si="11">0.5*$C5*J5</f>
        <v>0</v>
      </c>
      <c r="U5" s="13">
        <f t="shared" si="5"/>
        <v>0</v>
      </c>
      <c r="V5" s="13">
        <f t="shared" si="6"/>
        <v>0</v>
      </c>
      <c r="W5" s="13">
        <f t="shared" si="7"/>
        <v>46.25</v>
      </c>
      <c r="X5" s="15">
        <f t="shared" ref="X5:X20" si="12">N5+S5</f>
        <v>703</v>
      </c>
      <c r="Y5" s="15">
        <f t="shared" si="8"/>
        <v>647.5</v>
      </c>
      <c r="Z5" s="15">
        <f t="shared" si="8"/>
        <v>684.5</v>
      </c>
      <c r="AA5" s="15">
        <f t="shared" si="8"/>
        <v>740</v>
      </c>
      <c r="AB5" s="15">
        <f t="shared" si="8"/>
        <v>878.75</v>
      </c>
      <c r="AD5" s="2">
        <f t="shared" ref="AD5:AD20" si="13">SUM(X5:AB5)</f>
        <v>3653.75</v>
      </c>
    </row>
    <row r="6" spans="1:30" x14ac:dyDescent="0.2">
      <c r="A6" t="s">
        <v>6</v>
      </c>
      <c r="B6" t="s">
        <v>14</v>
      </c>
      <c r="C6" s="1">
        <v>18.100000000000001</v>
      </c>
      <c r="D6" s="7">
        <v>37</v>
      </c>
      <c r="E6" s="7">
        <v>37</v>
      </c>
      <c r="F6" s="7">
        <v>39</v>
      </c>
      <c r="G6" s="7">
        <v>48</v>
      </c>
      <c r="H6" s="7">
        <v>41</v>
      </c>
      <c r="I6" s="9">
        <f t="shared" si="2"/>
        <v>0</v>
      </c>
      <c r="J6" s="9">
        <f t="shared" si="3"/>
        <v>0</v>
      </c>
      <c r="K6" s="9">
        <f t="shared" si="3"/>
        <v>0</v>
      </c>
      <c r="L6" s="9">
        <f>IF(G6&gt;40,G6-40,0)</f>
        <v>8</v>
      </c>
      <c r="M6" s="9">
        <f t="shared" si="3"/>
        <v>1</v>
      </c>
      <c r="N6" s="11">
        <f t="shared" si="9"/>
        <v>669.7</v>
      </c>
      <c r="O6" s="11">
        <f t="shared" si="9"/>
        <v>669.7</v>
      </c>
      <c r="P6" s="11">
        <f t="shared" si="4"/>
        <v>705.90000000000009</v>
      </c>
      <c r="Q6" s="11">
        <f t="shared" si="4"/>
        <v>868.80000000000007</v>
      </c>
      <c r="R6" s="11">
        <f t="shared" si="4"/>
        <v>742.1</v>
      </c>
      <c r="S6" s="13">
        <f t="shared" si="10"/>
        <v>0</v>
      </c>
      <c r="T6" s="13">
        <f t="shared" si="11"/>
        <v>0</v>
      </c>
      <c r="U6" s="13">
        <f t="shared" si="5"/>
        <v>0</v>
      </c>
      <c r="V6" s="13">
        <f t="shared" si="6"/>
        <v>72.400000000000006</v>
      </c>
      <c r="W6" s="13">
        <f t="shared" si="7"/>
        <v>9.0500000000000007</v>
      </c>
      <c r="X6" s="15">
        <f t="shared" si="12"/>
        <v>669.7</v>
      </c>
      <c r="Y6" s="15">
        <f t="shared" si="8"/>
        <v>669.7</v>
      </c>
      <c r="Z6" s="15">
        <f t="shared" si="8"/>
        <v>705.90000000000009</v>
      </c>
      <c r="AA6" s="15">
        <f t="shared" si="8"/>
        <v>941.2</v>
      </c>
      <c r="AB6" s="15">
        <f t="shared" si="8"/>
        <v>751.15</v>
      </c>
      <c r="AD6" s="2">
        <f t="shared" si="13"/>
        <v>3737.65</v>
      </c>
    </row>
    <row r="7" spans="1:30" x14ac:dyDescent="0.2">
      <c r="A7" t="s">
        <v>9</v>
      </c>
      <c r="B7" t="s">
        <v>15</v>
      </c>
      <c r="C7" s="1">
        <v>19.2</v>
      </c>
      <c r="D7" s="7">
        <v>32</v>
      </c>
      <c r="E7" s="7">
        <v>43</v>
      </c>
      <c r="F7" s="7">
        <v>45</v>
      </c>
      <c r="G7" s="7">
        <v>40</v>
      </c>
      <c r="H7" s="7">
        <v>39</v>
      </c>
      <c r="I7" s="9">
        <f t="shared" si="2"/>
        <v>0</v>
      </c>
      <c r="J7" s="9">
        <f t="shared" si="3"/>
        <v>3</v>
      </c>
      <c r="K7" s="9">
        <f t="shared" si="3"/>
        <v>5</v>
      </c>
      <c r="L7" s="9">
        <f t="shared" ref="L7:M20" si="14">IF(G7&gt;40,G7-40,0)</f>
        <v>0</v>
      </c>
      <c r="M7" s="9">
        <f t="shared" si="3"/>
        <v>0</v>
      </c>
      <c r="N7" s="11">
        <f t="shared" si="9"/>
        <v>614.4</v>
      </c>
      <c r="O7" s="11">
        <f t="shared" si="9"/>
        <v>825.6</v>
      </c>
      <c r="P7" s="11">
        <f t="shared" si="4"/>
        <v>864</v>
      </c>
      <c r="Q7" s="11">
        <f t="shared" si="4"/>
        <v>768</v>
      </c>
      <c r="R7" s="11">
        <f t="shared" si="4"/>
        <v>748.8</v>
      </c>
      <c r="S7" s="13">
        <f t="shared" si="10"/>
        <v>0</v>
      </c>
      <c r="T7" s="13">
        <f t="shared" si="11"/>
        <v>28.799999999999997</v>
      </c>
      <c r="U7" s="13">
        <f t="shared" si="5"/>
        <v>48</v>
      </c>
      <c r="V7" s="13">
        <f t="shared" si="6"/>
        <v>0</v>
      </c>
      <c r="W7" s="13">
        <f t="shared" si="7"/>
        <v>0</v>
      </c>
      <c r="X7" s="15">
        <f t="shared" si="12"/>
        <v>614.4</v>
      </c>
      <c r="Y7" s="15">
        <f t="shared" si="8"/>
        <v>854.4</v>
      </c>
      <c r="Z7" s="15">
        <f t="shared" si="8"/>
        <v>912</v>
      </c>
      <c r="AA7" s="15">
        <f t="shared" si="8"/>
        <v>768</v>
      </c>
      <c r="AB7" s="15">
        <f t="shared" si="8"/>
        <v>748.8</v>
      </c>
      <c r="AD7" s="2">
        <f t="shared" si="13"/>
        <v>3897.6000000000004</v>
      </c>
    </row>
    <row r="8" spans="1:30" x14ac:dyDescent="0.2">
      <c r="A8" t="s">
        <v>10</v>
      </c>
      <c r="B8" t="s">
        <v>16</v>
      </c>
      <c r="C8" s="1">
        <v>18.5</v>
      </c>
      <c r="D8" s="7">
        <v>20</v>
      </c>
      <c r="E8" s="7">
        <v>41</v>
      </c>
      <c r="F8" s="7">
        <v>44</v>
      </c>
      <c r="G8" s="7">
        <v>38</v>
      </c>
      <c r="H8" s="7">
        <v>40</v>
      </c>
      <c r="I8" s="9">
        <f t="shared" si="2"/>
        <v>0</v>
      </c>
      <c r="J8" s="9">
        <f t="shared" si="3"/>
        <v>1</v>
      </c>
      <c r="K8" s="9">
        <f t="shared" si="3"/>
        <v>4</v>
      </c>
      <c r="L8" s="9">
        <f t="shared" si="14"/>
        <v>0</v>
      </c>
      <c r="M8" s="9">
        <f t="shared" si="3"/>
        <v>0</v>
      </c>
      <c r="N8" s="11">
        <f t="shared" si="9"/>
        <v>370</v>
      </c>
      <c r="O8" s="11">
        <f t="shared" si="9"/>
        <v>758.5</v>
      </c>
      <c r="P8" s="11">
        <f t="shared" si="4"/>
        <v>814</v>
      </c>
      <c r="Q8" s="11">
        <f t="shared" si="4"/>
        <v>703</v>
      </c>
      <c r="R8" s="11">
        <f t="shared" si="4"/>
        <v>740</v>
      </c>
      <c r="S8" s="13">
        <f t="shared" si="10"/>
        <v>0</v>
      </c>
      <c r="T8" s="13">
        <f t="shared" si="11"/>
        <v>9.25</v>
      </c>
      <c r="U8" s="13">
        <f t="shared" si="5"/>
        <v>37</v>
      </c>
      <c r="V8" s="13">
        <f t="shared" si="6"/>
        <v>0</v>
      </c>
      <c r="W8" s="13">
        <f t="shared" si="7"/>
        <v>0</v>
      </c>
      <c r="X8" s="15">
        <f t="shared" si="12"/>
        <v>370</v>
      </c>
      <c r="Y8" s="15">
        <f t="shared" si="8"/>
        <v>767.75</v>
      </c>
      <c r="Z8" s="15">
        <f t="shared" si="8"/>
        <v>851</v>
      </c>
      <c r="AA8" s="15">
        <f t="shared" si="8"/>
        <v>703</v>
      </c>
      <c r="AB8" s="15">
        <f t="shared" si="8"/>
        <v>740</v>
      </c>
      <c r="AD8" s="2">
        <f t="shared" si="13"/>
        <v>3431.75</v>
      </c>
    </row>
    <row r="9" spans="1:30" x14ac:dyDescent="0.2">
      <c r="A9" t="s">
        <v>11</v>
      </c>
      <c r="B9" t="s">
        <v>17</v>
      </c>
      <c r="C9" s="1">
        <v>40.4</v>
      </c>
      <c r="D9" s="7">
        <v>25</v>
      </c>
      <c r="E9" s="7">
        <v>38</v>
      </c>
      <c r="F9" s="7">
        <v>41</v>
      </c>
      <c r="G9" s="7">
        <v>42</v>
      </c>
      <c r="H9" s="7">
        <v>40</v>
      </c>
      <c r="I9" s="9">
        <f t="shared" si="2"/>
        <v>0</v>
      </c>
      <c r="J9" s="9">
        <f t="shared" si="3"/>
        <v>0</v>
      </c>
      <c r="K9" s="9">
        <f t="shared" si="3"/>
        <v>1</v>
      </c>
      <c r="L9" s="9">
        <f t="shared" si="14"/>
        <v>2</v>
      </c>
      <c r="M9" s="9">
        <f t="shared" si="3"/>
        <v>0</v>
      </c>
      <c r="N9" s="11">
        <f t="shared" si="9"/>
        <v>1010</v>
      </c>
      <c r="O9" s="11">
        <f t="shared" si="9"/>
        <v>1535.2</v>
      </c>
      <c r="P9" s="11">
        <f t="shared" si="4"/>
        <v>1656.3999999999999</v>
      </c>
      <c r="Q9" s="11">
        <f t="shared" si="4"/>
        <v>1696.8</v>
      </c>
      <c r="R9" s="11">
        <f t="shared" si="4"/>
        <v>1616</v>
      </c>
      <c r="S9" s="13">
        <f t="shared" si="10"/>
        <v>0</v>
      </c>
      <c r="T9" s="13">
        <f t="shared" si="11"/>
        <v>0</v>
      </c>
      <c r="U9" s="13">
        <f t="shared" si="5"/>
        <v>20.2</v>
      </c>
      <c r="V9" s="13">
        <f t="shared" si="6"/>
        <v>40.4</v>
      </c>
      <c r="W9" s="13">
        <f t="shared" si="7"/>
        <v>0</v>
      </c>
      <c r="X9" s="15">
        <f t="shared" si="12"/>
        <v>1010</v>
      </c>
      <c r="Y9" s="15">
        <f t="shared" si="8"/>
        <v>1535.2</v>
      </c>
      <c r="Z9" s="15">
        <f t="shared" si="8"/>
        <v>1676.6</v>
      </c>
      <c r="AA9" s="15">
        <f t="shared" si="8"/>
        <v>1737.2</v>
      </c>
      <c r="AB9" s="15">
        <f t="shared" si="8"/>
        <v>1616</v>
      </c>
      <c r="AD9" s="2">
        <f t="shared" si="13"/>
        <v>7574.9999999999991</v>
      </c>
    </row>
    <row r="10" spans="1:30" x14ac:dyDescent="0.2">
      <c r="A10" t="s">
        <v>8</v>
      </c>
      <c r="B10" t="s">
        <v>18</v>
      </c>
      <c r="C10" s="1">
        <v>16.5</v>
      </c>
      <c r="D10" s="7">
        <v>29</v>
      </c>
      <c r="E10" s="7">
        <v>36</v>
      </c>
      <c r="F10" s="7">
        <v>39</v>
      </c>
      <c r="G10" s="7">
        <v>41</v>
      </c>
      <c r="H10" s="7">
        <v>41</v>
      </c>
      <c r="I10" s="9">
        <f t="shared" si="2"/>
        <v>0</v>
      </c>
      <c r="J10" s="9">
        <f t="shared" si="3"/>
        <v>0</v>
      </c>
      <c r="K10" s="9">
        <f t="shared" si="3"/>
        <v>0</v>
      </c>
      <c r="L10" s="9">
        <f t="shared" si="14"/>
        <v>1</v>
      </c>
      <c r="M10" s="9">
        <f t="shared" si="3"/>
        <v>1</v>
      </c>
      <c r="N10" s="11">
        <f t="shared" si="9"/>
        <v>478.5</v>
      </c>
      <c r="O10" s="11">
        <f t="shared" si="9"/>
        <v>594</v>
      </c>
      <c r="P10" s="11">
        <f t="shared" si="4"/>
        <v>643.5</v>
      </c>
      <c r="Q10" s="11">
        <f t="shared" si="4"/>
        <v>676.5</v>
      </c>
      <c r="R10" s="11">
        <f t="shared" si="4"/>
        <v>676.5</v>
      </c>
      <c r="S10" s="13">
        <f t="shared" si="10"/>
        <v>0</v>
      </c>
      <c r="T10" s="13">
        <f t="shared" si="11"/>
        <v>0</v>
      </c>
      <c r="U10" s="13">
        <f t="shared" si="5"/>
        <v>0</v>
      </c>
      <c r="V10" s="13">
        <f t="shared" si="6"/>
        <v>8.25</v>
      </c>
      <c r="W10" s="13">
        <f t="shared" si="7"/>
        <v>8.25</v>
      </c>
      <c r="X10" s="15">
        <f t="shared" si="12"/>
        <v>478.5</v>
      </c>
      <c r="Y10" s="15">
        <f t="shared" si="8"/>
        <v>594</v>
      </c>
      <c r="Z10" s="15">
        <f t="shared" si="8"/>
        <v>643.5</v>
      </c>
      <c r="AA10" s="15">
        <f t="shared" si="8"/>
        <v>684.75</v>
      </c>
      <c r="AB10" s="15">
        <f t="shared" si="8"/>
        <v>684.75</v>
      </c>
      <c r="AD10" s="2">
        <f t="shared" si="13"/>
        <v>3085.5</v>
      </c>
    </row>
    <row r="11" spans="1:30" x14ac:dyDescent="0.2">
      <c r="A11" t="s">
        <v>19</v>
      </c>
      <c r="B11" t="s">
        <v>20</v>
      </c>
      <c r="C11" s="1">
        <v>50.03</v>
      </c>
      <c r="D11" s="7">
        <v>31</v>
      </c>
      <c r="E11" s="7">
        <v>39</v>
      </c>
      <c r="F11" s="7">
        <v>39</v>
      </c>
      <c r="G11" s="7">
        <v>44</v>
      </c>
      <c r="H11" s="7">
        <v>38</v>
      </c>
      <c r="I11" s="9">
        <f t="shared" si="2"/>
        <v>0</v>
      </c>
      <c r="J11" s="9">
        <f t="shared" si="3"/>
        <v>0</v>
      </c>
      <c r="K11" s="9">
        <f t="shared" si="3"/>
        <v>0</v>
      </c>
      <c r="L11" s="9">
        <f t="shared" si="14"/>
        <v>4</v>
      </c>
      <c r="M11" s="9">
        <f t="shared" si="3"/>
        <v>0</v>
      </c>
      <c r="N11" s="11">
        <f>($C11*D11)</f>
        <v>1550.93</v>
      </c>
      <c r="O11" s="11">
        <f t="shared" si="9"/>
        <v>1951.17</v>
      </c>
      <c r="P11" s="11">
        <f t="shared" si="4"/>
        <v>1951.17</v>
      </c>
      <c r="Q11" s="11">
        <f t="shared" si="4"/>
        <v>2201.3200000000002</v>
      </c>
      <c r="R11" s="11">
        <f t="shared" si="4"/>
        <v>1901.14</v>
      </c>
      <c r="S11" s="13">
        <f t="shared" si="10"/>
        <v>0</v>
      </c>
      <c r="T11" s="13">
        <f t="shared" si="11"/>
        <v>0</v>
      </c>
      <c r="U11" s="13">
        <f t="shared" si="5"/>
        <v>0</v>
      </c>
      <c r="V11" s="13">
        <f t="shared" si="6"/>
        <v>100.06</v>
      </c>
      <c r="W11" s="13">
        <f t="shared" si="7"/>
        <v>0</v>
      </c>
      <c r="X11" s="15">
        <f t="shared" si="12"/>
        <v>1550.93</v>
      </c>
      <c r="Y11" s="15">
        <f t="shared" si="8"/>
        <v>1951.17</v>
      </c>
      <c r="Z11" s="15">
        <f t="shared" si="8"/>
        <v>1951.17</v>
      </c>
      <c r="AA11" s="15">
        <f t="shared" si="8"/>
        <v>2301.38</v>
      </c>
      <c r="AB11" s="15">
        <f t="shared" si="8"/>
        <v>1901.14</v>
      </c>
      <c r="AD11" s="2">
        <f t="shared" si="13"/>
        <v>9655.7900000000009</v>
      </c>
    </row>
    <row r="12" spans="1:30" x14ac:dyDescent="0.2">
      <c r="A12" t="s">
        <v>21</v>
      </c>
      <c r="B12" t="s">
        <v>22</v>
      </c>
      <c r="C12" s="1">
        <v>22.04</v>
      </c>
      <c r="D12" s="7">
        <v>33</v>
      </c>
      <c r="E12" s="7">
        <v>40</v>
      </c>
      <c r="F12" s="7">
        <v>40</v>
      </c>
      <c r="G12" s="7">
        <v>39</v>
      </c>
      <c r="H12" s="7">
        <v>37</v>
      </c>
      <c r="I12" s="9">
        <f t="shared" si="2"/>
        <v>0</v>
      </c>
      <c r="J12" s="9">
        <f t="shared" si="3"/>
        <v>0</v>
      </c>
      <c r="K12" s="9">
        <f t="shared" si="3"/>
        <v>0</v>
      </c>
      <c r="L12" s="9">
        <f t="shared" si="14"/>
        <v>0</v>
      </c>
      <c r="M12" s="9">
        <f t="shared" si="3"/>
        <v>0</v>
      </c>
      <c r="N12" s="11">
        <f t="shared" si="9"/>
        <v>727.31999999999994</v>
      </c>
      <c r="O12" s="11">
        <f t="shared" si="9"/>
        <v>881.59999999999991</v>
      </c>
      <c r="P12" s="11">
        <f t="shared" si="4"/>
        <v>881.59999999999991</v>
      </c>
      <c r="Q12" s="11">
        <f t="shared" si="4"/>
        <v>859.56</v>
      </c>
      <c r="R12" s="11">
        <f t="shared" si="4"/>
        <v>815.48</v>
      </c>
      <c r="S12" s="13">
        <f t="shared" si="10"/>
        <v>0</v>
      </c>
      <c r="T12" s="13">
        <f t="shared" si="11"/>
        <v>0</v>
      </c>
      <c r="U12" s="13">
        <f t="shared" si="5"/>
        <v>0</v>
      </c>
      <c r="V12" s="13">
        <f t="shared" si="6"/>
        <v>0</v>
      </c>
      <c r="W12" s="13">
        <f t="shared" si="7"/>
        <v>0</v>
      </c>
      <c r="X12" s="15">
        <f t="shared" si="12"/>
        <v>727.31999999999994</v>
      </c>
      <c r="Y12" s="15">
        <f t="shared" si="8"/>
        <v>881.59999999999991</v>
      </c>
      <c r="Z12" s="15">
        <f t="shared" si="8"/>
        <v>881.59999999999991</v>
      </c>
      <c r="AA12" s="15">
        <f t="shared" si="8"/>
        <v>859.56</v>
      </c>
      <c r="AB12" s="15">
        <f t="shared" si="8"/>
        <v>815.48</v>
      </c>
      <c r="AD12" s="2">
        <f t="shared" si="13"/>
        <v>4165.5599999999995</v>
      </c>
    </row>
    <row r="13" spans="1:30" x14ac:dyDescent="0.2">
      <c r="A13" t="s">
        <v>23</v>
      </c>
      <c r="B13" t="s">
        <v>24</v>
      </c>
      <c r="C13" s="1">
        <v>21.07</v>
      </c>
      <c r="D13" s="7">
        <v>37</v>
      </c>
      <c r="E13" s="7">
        <v>41</v>
      </c>
      <c r="F13" s="7">
        <v>37</v>
      </c>
      <c r="G13" s="7">
        <v>40</v>
      </c>
      <c r="H13" s="7">
        <v>40</v>
      </c>
      <c r="I13" s="9">
        <f t="shared" si="2"/>
        <v>0</v>
      </c>
      <c r="J13" s="9">
        <f t="shared" si="3"/>
        <v>1</v>
      </c>
      <c r="K13" s="9">
        <f t="shared" si="3"/>
        <v>0</v>
      </c>
      <c r="L13" s="9">
        <f t="shared" si="14"/>
        <v>0</v>
      </c>
      <c r="M13" s="9">
        <f t="shared" si="14"/>
        <v>0</v>
      </c>
      <c r="N13" s="11">
        <f t="shared" si="9"/>
        <v>779.59</v>
      </c>
      <c r="O13" s="11">
        <f t="shared" si="9"/>
        <v>863.87</v>
      </c>
      <c r="P13" s="11">
        <f t="shared" si="4"/>
        <v>779.59</v>
      </c>
      <c r="Q13" s="11">
        <f t="shared" si="4"/>
        <v>842.8</v>
      </c>
      <c r="R13" s="11">
        <f t="shared" si="4"/>
        <v>842.8</v>
      </c>
      <c r="S13" s="13">
        <f t="shared" si="10"/>
        <v>0</v>
      </c>
      <c r="T13" s="13">
        <f t="shared" si="11"/>
        <v>10.535</v>
      </c>
      <c r="U13" s="13">
        <f t="shared" si="5"/>
        <v>0</v>
      </c>
      <c r="V13" s="13">
        <f t="shared" si="6"/>
        <v>0</v>
      </c>
      <c r="W13" s="13">
        <f t="shared" si="7"/>
        <v>0</v>
      </c>
      <c r="X13" s="15">
        <f t="shared" si="12"/>
        <v>779.59</v>
      </c>
      <c r="Y13" s="15">
        <f t="shared" si="8"/>
        <v>874.40499999999997</v>
      </c>
      <c r="Z13" s="15">
        <f t="shared" si="8"/>
        <v>779.59</v>
      </c>
      <c r="AA13" s="15">
        <f t="shared" si="8"/>
        <v>842.8</v>
      </c>
      <c r="AB13" s="15">
        <f t="shared" si="8"/>
        <v>842.8</v>
      </c>
      <c r="AD13" s="2">
        <f t="shared" si="13"/>
        <v>4119.1850000000004</v>
      </c>
    </row>
    <row r="14" spans="1:30" x14ac:dyDescent="0.2">
      <c r="A14" t="s">
        <v>25</v>
      </c>
      <c r="B14" t="s">
        <v>26</v>
      </c>
      <c r="C14" s="1">
        <v>21.5</v>
      </c>
      <c r="D14" s="7">
        <v>39</v>
      </c>
      <c r="E14" s="7">
        <v>42</v>
      </c>
      <c r="F14" s="7">
        <v>42</v>
      </c>
      <c r="G14" s="7">
        <v>37</v>
      </c>
      <c r="H14" s="7">
        <v>36</v>
      </c>
      <c r="I14" s="9">
        <f t="shared" si="2"/>
        <v>0</v>
      </c>
      <c r="J14" s="9">
        <f t="shared" si="3"/>
        <v>2</v>
      </c>
      <c r="K14" s="9">
        <f t="shared" si="3"/>
        <v>2</v>
      </c>
      <c r="L14" s="9">
        <f t="shared" si="14"/>
        <v>0</v>
      </c>
      <c r="M14" s="9">
        <f t="shared" si="14"/>
        <v>0</v>
      </c>
      <c r="N14" s="11">
        <f t="shared" si="9"/>
        <v>838.5</v>
      </c>
      <c r="O14" s="11">
        <f t="shared" si="9"/>
        <v>903</v>
      </c>
      <c r="P14" s="11">
        <f t="shared" si="4"/>
        <v>903</v>
      </c>
      <c r="Q14" s="11">
        <f t="shared" si="4"/>
        <v>795.5</v>
      </c>
      <c r="R14" s="11">
        <f t="shared" si="4"/>
        <v>774</v>
      </c>
      <c r="S14" s="13">
        <f t="shared" si="10"/>
        <v>0</v>
      </c>
      <c r="T14" s="13">
        <f t="shared" si="11"/>
        <v>21.5</v>
      </c>
      <c r="U14" s="13">
        <f>0.5*$C14*K14</f>
        <v>21.5</v>
      </c>
      <c r="V14" s="13">
        <f t="shared" si="6"/>
        <v>0</v>
      </c>
      <c r="W14" s="13">
        <f t="shared" si="7"/>
        <v>0</v>
      </c>
      <c r="X14" s="15">
        <f t="shared" si="12"/>
        <v>838.5</v>
      </c>
      <c r="Y14" s="15">
        <f t="shared" si="8"/>
        <v>924.5</v>
      </c>
      <c r="Z14" s="15">
        <f t="shared" si="8"/>
        <v>924.5</v>
      </c>
      <c r="AA14" s="15">
        <f t="shared" si="8"/>
        <v>795.5</v>
      </c>
      <c r="AB14" s="15">
        <f t="shared" si="8"/>
        <v>774</v>
      </c>
      <c r="AD14" s="2">
        <f t="shared" si="13"/>
        <v>4257</v>
      </c>
    </row>
    <row r="15" spans="1:30" x14ac:dyDescent="0.2">
      <c r="A15" t="s">
        <v>27</v>
      </c>
      <c r="B15" t="s">
        <v>28</v>
      </c>
      <c r="C15" s="1">
        <v>22.5</v>
      </c>
      <c r="D15" s="7">
        <v>42</v>
      </c>
      <c r="E15" s="7">
        <v>39</v>
      </c>
      <c r="F15" s="7">
        <v>41</v>
      </c>
      <c r="G15" s="7">
        <v>38</v>
      </c>
      <c r="H15" s="7">
        <v>37</v>
      </c>
      <c r="I15" s="9">
        <f t="shared" si="2"/>
        <v>2</v>
      </c>
      <c r="J15" s="9">
        <f t="shared" si="3"/>
        <v>0</v>
      </c>
      <c r="K15" s="9">
        <f t="shared" si="3"/>
        <v>1</v>
      </c>
      <c r="L15" s="9">
        <f t="shared" si="14"/>
        <v>0</v>
      </c>
      <c r="M15" s="9">
        <f t="shared" si="14"/>
        <v>0</v>
      </c>
      <c r="N15" s="11">
        <f t="shared" si="9"/>
        <v>945</v>
      </c>
      <c r="O15" s="11">
        <f>($C15*E15)</f>
        <v>877.5</v>
      </c>
      <c r="P15" s="11">
        <f t="shared" si="4"/>
        <v>922.5</v>
      </c>
      <c r="Q15" s="11">
        <f t="shared" si="4"/>
        <v>855</v>
      </c>
      <c r="R15" s="11">
        <f t="shared" si="4"/>
        <v>832.5</v>
      </c>
      <c r="S15" s="13">
        <f t="shared" si="10"/>
        <v>22.5</v>
      </c>
      <c r="T15" s="13">
        <f>0.5*$C15*J15</f>
        <v>0</v>
      </c>
      <c r="U15" s="13">
        <f t="shared" si="5"/>
        <v>11.25</v>
      </c>
      <c r="V15" s="13">
        <f t="shared" si="6"/>
        <v>0</v>
      </c>
      <c r="W15" s="13">
        <f t="shared" si="7"/>
        <v>0</v>
      </c>
      <c r="X15" s="15">
        <f t="shared" si="12"/>
        <v>967.5</v>
      </c>
      <c r="Y15" s="15">
        <f t="shared" si="8"/>
        <v>877.5</v>
      </c>
      <c r="Z15" s="15">
        <f t="shared" si="8"/>
        <v>933.75</v>
      </c>
      <c r="AA15" s="15">
        <f t="shared" si="8"/>
        <v>855</v>
      </c>
      <c r="AB15" s="15">
        <f t="shared" si="8"/>
        <v>832.5</v>
      </c>
      <c r="AD15" s="2">
        <f t="shared" si="13"/>
        <v>4466.25</v>
      </c>
    </row>
    <row r="16" spans="1:30" x14ac:dyDescent="0.2">
      <c r="A16" t="s">
        <v>29</v>
      </c>
      <c r="B16" t="s">
        <v>30</v>
      </c>
      <c r="C16" s="1">
        <v>23.8</v>
      </c>
      <c r="D16" s="7">
        <v>36</v>
      </c>
      <c r="E16" s="7">
        <v>38</v>
      </c>
      <c r="F16" s="7">
        <v>40</v>
      </c>
      <c r="G16" s="7">
        <v>38</v>
      </c>
      <c r="H16" s="7">
        <v>39</v>
      </c>
      <c r="I16" s="9">
        <f t="shared" si="2"/>
        <v>0</v>
      </c>
      <c r="J16" s="9">
        <f t="shared" si="3"/>
        <v>0</v>
      </c>
      <c r="K16" s="9">
        <f t="shared" si="3"/>
        <v>0</v>
      </c>
      <c r="L16" s="9">
        <f t="shared" si="14"/>
        <v>0</v>
      </c>
      <c r="M16" s="9">
        <f t="shared" si="14"/>
        <v>0</v>
      </c>
      <c r="N16" s="11">
        <f t="shared" si="9"/>
        <v>856.80000000000007</v>
      </c>
      <c r="O16" s="11">
        <f t="shared" si="9"/>
        <v>904.4</v>
      </c>
      <c r="P16" s="11">
        <f t="shared" si="4"/>
        <v>952</v>
      </c>
      <c r="Q16" s="11">
        <f t="shared" si="4"/>
        <v>904.4</v>
      </c>
      <c r="R16" s="11">
        <f t="shared" si="4"/>
        <v>928.2</v>
      </c>
      <c r="S16" s="13">
        <f t="shared" si="10"/>
        <v>0</v>
      </c>
      <c r="T16" s="13">
        <f t="shared" si="11"/>
        <v>0</v>
      </c>
      <c r="U16" s="13">
        <f t="shared" si="5"/>
        <v>0</v>
      </c>
      <c r="V16" s="13">
        <f t="shared" si="6"/>
        <v>0</v>
      </c>
      <c r="W16" s="13">
        <f t="shared" si="7"/>
        <v>0</v>
      </c>
      <c r="X16" s="15">
        <f t="shared" si="12"/>
        <v>856.80000000000007</v>
      </c>
      <c r="Y16" s="15">
        <f t="shared" si="8"/>
        <v>904.4</v>
      </c>
      <c r="Z16" s="15">
        <f t="shared" si="8"/>
        <v>952</v>
      </c>
      <c r="AA16" s="15">
        <f t="shared" si="8"/>
        <v>904.4</v>
      </c>
      <c r="AB16" s="15">
        <f t="shared" si="8"/>
        <v>928.2</v>
      </c>
      <c r="AD16" s="2">
        <f t="shared" si="13"/>
        <v>4545.8</v>
      </c>
    </row>
    <row r="17" spans="1:30" x14ac:dyDescent="0.2">
      <c r="A17" t="s">
        <v>31</v>
      </c>
      <c r="B17" t="s">
        <v>32</v>
      </c>
      <c r="C17" s="1">
        <v>24.2</v>
      </c>
      <c r="D17" s="7">
        <v>32</v>
      </c>
      <c r="E17" s="7">
        <v>42</v>
      </c>
      <c r="F17" s="7">
        <v>38</v>
      </c>
      <c r="G17" s="7">
        <v>39</v>
      </c>
      <c r="H17" s="7">
        <v>40</v>
      </c>
      <c r="I17" s="9">
        <f t="shared" si="2"/>
        <v>0</v>
      </c>
      <c r="J17" s="9">
        <f t="shared" si="3"/>
        <v>2</v>
      </c>
      <c r="K17" s="9">
        <f t="shared" si="3"/>
        <v>0</v>
      </c>
      <c r="L17" s="9">
        <f t="shared" si="14"/>
        <v>0</v>
      </c>
      <c r="M17" s="9">
        <f t="shared" si="14"/>
        <v>0</v>
      </c>
      <c r="N17" s="11">
        <f t="shared" si="9"/>
        <v>774.4</v>
      </c>
      <c r="O17" s="11">
        <f t="shared" si="9"/>
        <v>1016.4</v>
      </c>
      <c r="P17" s="11">
        <f t="shared" si="4"/>
        <v>919.6</v>
      </c>
      <c r="Q17" s="11">
        <f t="shared" si="4"/>
        <v>943.8</v>
      </c>
      <c r="R17" s="11">
        <f t="shared" si="4"/>
        <v>968</v>
      </c>
      <c r="S17" s="13">
        <f t="shared" si="10"/>
        <v>0</v>
      </c>
      <c r="T17" s="13">
        <f t="shared" si="11"/>
        <v>24.2</v>
      </c>
      <c r="U17" s="13">
        <f t="shared" si="5"/>
        <v>0</v>
      </c>
      <c r="V17" s="13">
        <f t="shared" si="6"/>
        <v>0</v>
      </c>
      <c r="W17" s="13">
        <f t="shared" si="7"/>
        <v>0</v>
      </c>
      <c r="X17" s="15">
        <f t="shared" si="12"/>
        <v>774.4</v>
      </c>
      <c r="Y17" s="15">
        <f t="shared" si="8"/>
        <v>1040.5999999999999</v>
      </c>
      <c r="Z17" s="15">
        <f t="shared" si="8"/>
        <v>919.6</v>
      </c>
      <c r="AA17" s="15">
        <f t="shared" si="8"/>
        <v>943.8</v>
      </c>
      <c r="AB17" s="15">
        <f t="shared" si="8"/>
        <v>968</v>
      </c>
      <c r="AD17" s="2">
        <f t="shared" si="13"/>
        <v>4646.3999999999996</v>
      </c>
    </row>
    <row r="18" spans="1:30" x14ac:dyDescent="0.2">
      <c r="A18" t="s">
        <v>33</v>
      </c>
      <c r="B18" t="s">
        <v>34</v>
      </c>
      <c r="C18" s="1">
        <v>24.5</v>
      </c>
      <c r="D18" s="7">
        <v>31</v>
      </c>
      <c r="E18" s="7">
        <v>44</v>
      </c>
      <c r="F18" s="7">
        <v>37</v>
      </c>
      <c r="G18" s="7">
        <v>40</v>
      </c>
      <c r="H18" s="7">
        <v>38</v>
      </c>
      <c r="I18" s="9">
        <f t="shared" si="2"/>
        <v>0</v>
      </c>
      <c r="J18" s="9">
        <f t="shared" si="3"/>
        <v>4</v>
      </c>
      <c r="K18" s="9">
        <f t="shared" si="3"/>
        <v>0</v>
      </c>
      <c r="L18" s="9">
        <f t="shared" si="14"/>
        <v>0</v>
      </c>
      <c r="M18" s="9">
        <f t="shared" si="14"/>
        <v>0</v>
      </c>
      <c r="N18" s="11">
        <f t="shared" si="9"/>
        <v>759.5</v>
      </c>
      <c r="O18" s="11">
        <f t="shared" si="9"/>
        <v>1078</v>
      </c>
      <c r="P18" s="11">
        <f t="shared" si="4"/>
        <v>906.5</v>
      </c>
      <c r="Q18" s="11">
        <f t="shared" si="4"/>
        <v>980</v>
      </c>
      <c r="R18" s="11">
        <f t="shared" si="4"/>
        <v>931</v>
      </c>
      <c r="S18" s="13">
        <f t="shared" si="10"/>
        <v>0</v>
      </c>
      <c r="T18" s="13">
        <f t="shared" si="11"/>
        <v>49</v>
      </c>
      <c r="U18" s="13">
        <f t="shared" si="5"/>
        <v>0</v>
      </c>
      <c r="V18" s="13">
        <f t="shared" si="6"/>
        <v>0</v>
      </c>
      <c r="W18" s="13">
        <f t="shared" si="7"/>
        <v>0</v>
      </c>
      <c r="X18" s="15">
        <f t="shared" si="12"/>
        <v>759.5</v>
      </c>
      <c r="Y18" s="15">
        <f t="shared" si="8"/>
        <v>1127</v>
      </c>
      <c r="Z18" s="15">
        <f t="shared" si="8"/>
        <v>906.5</v>
      </c>
      <c r="AA18" s="15">
        <f t="shared" si="8"/>
        <v>980</v>
      </c>
      <c r="AB18" s="15">
        <f t="shared" si="8"/>
        <v>931</v>
      </c>
      <c r="AD18" s="2">
        <f t="shared" si="13"/>
        <v>4704</v>
      </c>
    </row>
    <row r="19" spans="1:30" x14ac:dyDescent="0.2">
      <c r="A19" t="s">
        <v>35</v>
      </c>
      <c r="B19" t="s">
        <v>36</v>
      </c>
      <c r="C19" s="1">
        <v>19.5</v>
      </c>
      <c r="D19" s="7">
        <v>35</v>
      </c>
      <c r="E19" s="7">
        <v>41</v>
      </c>
      <c r="F19" s="7">
        <v>36</v>
      </c>
      <c r="G19" s="7">
        <v>42</v>
      </c>
      <c r="H19" s="7">
        <v>40</v>
      </c>
      <c r="I19" s="9">
        <f t="shared" si="2"/>
        <v>0</v>
      </c>
      <c r="J19" s="9">
        <f t="shared" si="3"/>
        <v>1</v>
      </c>
      <c r="K19" s="9">
        <f t="shared" si="3"/>
        <v>0</v>
      </c>
      <c r="L19" s="9">
        <f t="shared" si="14"/>
        <v>2</v>
      </c>
      <c r="M19" s="9">
        <f t="shared" si="14"/>
        <v>0</v>
      </c>
      <c r="N19" s="11">
        <f t="shared" si="9"/>
        <v>682.5</v>
      </c>
      <c r="O19" s="11">
        <f t="shared" si="9"/>
        <v>799.5</v>
      </c>
      <c r="P19" s="11">
        <f t="shared" si="4"/>
        <v>702</v>
      </c>
      <c r="Q19" s="11">
        <f t="shared" si="4"/>
        <v>819</v>
      </c>
      <c r="R19" s="11">
        <f t="shared" si="4"/>
        <v>780</v>
      </c>
      <c r="S19" s="13">
        <f t="shared" si="10"/>
        <v>0</v>
      </c>
      <c r="T19" s="13">
        <f t="shared" si="11"/>
        <v>9.75</v>
      </c>
      <c r="U19" s="13">
        <f t="shared" si="5"/>
        <v>0</v>
      </c>
      <c r="V19" s="13">
        <f t="shared" si="6"/>
        <v>19.5</v>
      </c>
      <c r="W19" s="13">
        <f t="shared" si="7"/>
        <v>0</v>
      </c>
      <c r="X19" s="15">
        <f t="shared" si="12"/>
        <v>682.5</v>
      </c>
      <c r="Y19" s="15">
        <f t="shared" si="8"/>
        <v>809.25</v>
      </c>
      <c r="Z19" s="15">
        <f t="shared" si="8"/>
        <v>702</v>
      </c>
      <c r="AA19" s="15">
        <f t="shared" si="8"/>
        <v>838.5</v>
      </c>
      <c r="AB19" s="15">
        <f t="shared" si="8"/>
        <v>780</v>
      </c>
      <c r="AD19" s="2">
        <f t="shared" si="13"/>
        <v>3812.25</v>
      </c>
    </row>
    <row r="20" spans="1:30" x14ac:dyDescent="0.2">
      <c r="A20" t="s">
        <v>37</v>
      </c>
      <c r="B20" t="s">
        <v>38</v>
      </c>
      <c r="C20" s="1">
        <v>19.3</v>
      </c>
      <c r="D20" s="7">
        <v>45</v>
      </c>
      <c r="E20" s="7">
        <v>43</v>
      </c>
      <c r="F20" s="7">
        <v>39</v>
      </c>
      <c r="G20" s="7">
        <v>45</v>
      </c>
      <c r="H20" s="7">
        <v>41</v>
      </c>
      <c r="I20" s="9">
        <f t="shared" si="2"/>
        <v>5</v>
      </c>
      <c r="J20" s="9">
        <f>IF(E20&gt;40,E20-40,0)</f>
        <v>3</v>
      </c>
      <c r="K20" s="9">
        <f>IF(F20&gt;40,F20-40,0)</f>
        <v>0</v>
      </c>
      <c r="L20" s="9">
        <f t="shared" si="14"/>
        <v>5</v>
      </c>
      <c r="M20" s="9">
        <f t="shared" si="14"/>
        <v>1</v>
      </c>
      <c r="N20" s="11">
        <f t="shared" si="9"/>
        <v>868.5</v>
      </c>
      <c r="O20" s="11">
        <f t="shared" si="9"/>
        <v>829.9</v>
      </c>
      <c r="P20" s="11">
        <f t="shared" ref="P20" si="15">($C20*F20)</f>
        <v>752.7</v>
      </c>
      <c r="Q20" s="11">
        <f t="shared" ref="Q20" si="16">($C20*G20)</f>
        <v>868.5</v>
      </c>
      <c r="R20" s="11">
        <f t="shared" ref="R20" si="17">($C20*H20)</f>
        <v>791.30000000000007</v>
      </c>
      <c r="S20" s="13">
        <f t="shared" si="10"/>
        <v>48.25</v>
      </c>
      <c r="T20" s="13">
        <f t="shared" si="11"/>
        <v>28.950000000000003</v>
      </c>
      <c r="U20" s="13">
        <f t="shared" si="5"/>
        <v>0</v>
      </c>
      <c r="V20" s="13">
        <f t="shared" si="6"/>
        <v>48.25</v>
      </c>
      <c r="W20" s="13">
        <f t="shared" si="7"/>
        <v>9.65</v>
      </c>
      <c r="X20" s="15">
        <f t="shared" si="12"/>
        <v>916.75</v>
      </c>
      <c r="Y20" s="15">
        <f t="shared" ref="Y20" si="18">O20+T20</f>
        <v>858.85</v>
      </c>
      <c r="Z20" s="15">
        <f t="shared" ref="Z20" si="19">P20+U20</f>
        <v>752.7</v>
      </c>
      <c r="AA20" s="15">
        <f t="shared" ref="AA20" si="20">Q20+V20</f>
        <v>916.75</v>
      </c>
      <c r="AB20" s="15">
        <f t="shared" ref="AB20" si="21">R20+W20</f>
        <v>800.95</v>
      </c>
      <c r="AD20" s="2">
        <f t="shared" si="13"/>
        <v>4246</v>
      </c>
    </row>
    <row r="21" spans="1:30" x14ac:dyDescent="0.2">
      <c r="J21" s="5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30" x14ac:dyDescent="0.2">
      <c r="A22" t="s">
        <v>39</v>
      </c>
      <c r="C22" s="2">
        <f>MAX(C4:C20)</f>
        <v>50.03</v>
      </c>
      <c r="D22" s="3">
        <f>MAX(D4:D20)</f>
        <v>45</v>
      </c>
      <c r="E22" s="3">
        <f t="shared" ref="E22:M22" si="22">MAX(E4:E20)</f>
        <v>44</v>
      </c>
      <c r="F22" s="3">
        <f t="shared" si="22"/>
        <v>45</v>
      </c>
      <c r="G22" s="3">
        <f t="shared" si="22"/>
        <v>48</v>
      </c>
      <c r="H22" s="3">
        <f t="shared" si="22"/>
        <v>45</v>
      </c>
      <c r="I22" s="3">
        <f t="shared" si="22"/>
        <v>5</v>
      </c>
      <c r="J22" s="3">
        <f t="shared" si="22"/>
        <v>4</v>
      </c>
      <c r="K22" s="3">
        <f t="shared" si="22"/>
        <v>5</v>
      </c>
      <c r="L22" s="3">
        <f t="shared" si="22"/>
        <v>8</v>
      </c>
      <c r="M22" s="3">
        <f t="shared" si="22"/>
        <v>5</v>
      </c>
      <c r="N22" s="4">
        <f>MAX(N4:N20)</f>
        <v>1550.93</v>
      </c>
      <c r="O22" s="4">
        <f t="shared" ref="O22:AB22" si="23">MAX(O4:O20)</f>
        <v>1951.17</v>
      </c>
      <c r="P22" s="4">
        <f t="shared" si="23"/>
        <v>1951.17</v>
      </c>
      <c r="Q22" s="4">
        <f t="shared" si="23"/>
        <v>2201.3200000000002</v>
      </c>
      <c r="R22" s="4">
        <f t="shared" si="23"/>
        <v>1901.14</v>
      </c>
      <c r="S22" s="4">
        <f t="shared" si="23"/>
        <v>48.25</v>
      </c>
      <c r="T22" s="4">
        <f t="shared" si="23"/>
        <v>49</v>
      </c>
      <c r="U22" s="4">
        <f t="shared" si="23"/>
        <v>48</v>
      </c>
      <c r="V22" s="4">
        <f t="shared" si="23"/>
        <v>100.06</v>
      </c>
      <c r="W22" s="4">
        <f t="shared" si="23"/>
        <v>46.25</v>
      </c>
      <c r="X22" s="4">
        <f t="shared" si="23"/>
        <v>1550.93</v>
      </c>
      <c r="Y22" s="4">
        <f t="shared" si="23"/>
        <v>1951.17</v>
      </c>
      <c r="Z22" s="4">
        <f t="shared" si="23"/>
        <v>1951.17</v>
      </c>
      <c r="AA22" s="4">
        <f t="shared" si="23"/>
        <v>2301.38</v>
      </c>
      <c r="AB22" s="4">
        <f t="shared" si="23"/>
        <v>1901.14</v>
      </c>
      <c r="AD22" s="4">
        <f>MAX(AD4:AD20)</f>
        <v>9655.7900000000009</v>
      </c>
    </row>
    <row r="23" spans="1:30" x14ac:dyDescent="0.2">
      <c r="A23" t="s">
        <v>40</v>
      </c>
      <c r="C23" s="2">
        <f>MIN(C4:C20)</f>
        <v>16.5</v>
      </c>
      <c r="D23" s="3">
        <f>MIN(D4:D20)</f>
        <v>20</v>
      </c>
      <c r="E23" s="3">
        <f t="shared" ref="E23:M23" si="24">MIN(E4:E20)</f>
        <v>35</v>
      </c>
      <c r="F23" s="3">
        <f t="shared" si="24"/>
        <v>36</v>
      </c>
      <c r="G23" s="3">
        <f t="shared" si="24"/>
        <v>37</v>
      </c>
      <c r="H23" s="3">
        <f t="shared" si="24"/>
        <v>36</v>
      </c>
      <c r="I23" s="3">
        <f t="shared" si="24"/>
        <v>0</v>
      </c>
      <c r="J23" s="3">
        <f t="shared" si="24"/>
        <v>0</v>
      </c>
      <c r="K23" s="3">
        <f t="shared" si="24"/>
        <v>0</v>
      </c>
      <c r="L23" s="3">
        <f t="shared" si="24"/>
        <v>0</v>
      </c>
      <c r="M23" s="3">
        <f>MIN(M4:M20)</f>
        <v>0</v>
      </c>
      <c r="N23" s="4">
        <f>MIN(N4:N20)</f>
        <v>370</v>
      </c>
      <c r="O23" s="4">
        <f t="shared" ref="O23:AB23" si="25">MIN(O4:O20)</f>
        <v>594</v>
      </c>
      <c r="P23" s="4">
        <f t="shared" si="25"/>
        <v>643.5</v>
      </c>
      <c r="Q23" s="4">
        <f t="shared" si="25"/>
        <v>676.5</v>
      </c>
      <c r="R23" s="4">
        <f t="shared" si="25"/>
        <v>676.5</v>
      </c>
      <c r="S23" s="4">
        <f>MIN(S4:S20)</f>
        <v>0</v>
      </c>
      <c r="T23" s="4">
        <f t="shared" si="25"/>
        <v>0</v>
      </c>
      <c r="U23" s="4">
        <f t="shared" si="25"/>
        <v>0</v>
      </c>
      <c r="V23" s="4">
        <f t="shared" si="25"/>
        <v>0</v>
      </c>
      <c r="W23" s="4">
        <f t="shared" si="25"/>
        <v>0</v>
      </c>
      <c r="X23" s="4">
        <f t="shared" si="25"/>
        <v>370</v>
      </c>
      <c r="Y23" s="4">
        <f t="shared" si="25"/>
        <v>594</v>
      </c>
      <c r="Z23" s="4">
        <f t="shared" si="25"/>
        <v>643.5</v>
      </c>
      <c r="AA23" s="4">
        <f t="shared" si="25"/>
        <v>684.75</v>
      </c>
      <c r="AB23" s="4">
        <f t="shared" si="25"/>
        <v>684.75</v>
      </c>
      <c r="AD23" s="4">
        <f>MIN(AD4:AD20)</f>
        <v>3085.5</v>
      </c>
    </row>
    <row r="24" spans="1:30" x14ac:dyDescent="0.2">
      <c r="A24" t="s">
        <v>41</v>
      </c>
      <c r="C24" s="2">
        <f>AVERAGE(C4:C20)</f>
        <v>23.855294117647059</v>
      </c>
      <c r="D24" s="3">
        <f>AVERAGE(D4:D20)</f>
        <v>34.294117647058826</v>
      </c>
      <c r="E24" s="3">
        <f t="shared" ref="E24:M24" si="26">AVERAGE(E4:E20)</f>
        <v>40.058823529411768</v>
      </c>
      <c r="F24" s="3">
        <f t="shared" si="26"/>
        <v>39.647058823529413</v>
      </c>
      <c r="G24" s="3">
        <f t="shared" si="26"/>
        <v>40.529411764705884</v>
      </c>
      <c r="H24" s="3">
        <f t="shared" si="26"/>
        <v>39.352941176470587</v>
      </c>
      <c r="I24" s="3">
        <f t="shared" si="26"/>
        <v>0.47058823529411764</v>
      </c>
      <c r="J24" s="3">
        <f t="shared" si="26"/>
        <v>1.1176470588235294</v>
      </c>
      <c r="K24" s="3">
        <f t="shared" si="26"/>
        <v>0.76470588235294112</v>
      </c>
      <c r="L24" s="3">
        <f t="shared" si="26"/>
        <v>1.2941176470588236</v>
      </c>
      <c r="M24" s="3">
        <f t="shared" si="26"/>
        <v>0.47058823529411764</v>
      </c>
      <c r="N24" s="4">
        <f>AVERAGE(N4:N20)</f>
        <v>805.32588235294111</v>
      </c>
      <c r="O24" s="4">
        <f t="shared" ref="O24:AB24" si="27">AVERAGE(O4:O20)</f>
        <v>954.33176470588228</v>
      </c>
      <c r="P24" s="4">
        <f t="shared" si="27"/>
        <v>945.58588235294121</v>
      </c>
      <c r="Q24" s="4">
        <f t="shared" si="27"/>
        <v>971.01058823529411</v>
      </c>
      <c r="R24" s="4">
        <f t="shared" si="27"/>
        <v>934.03647058823526</v>
      </c>
      <c r="S24" s="4">
        <f t="shared" si="27"/>
        <v>4.9235294117647062</v>
      </c>
      <c r="T24" s="4">
        <f t="shared" si="27"/>
        <v>12.228529411764706</v>
      </c>
      <c r="U24" s="4">
        <f t="shared" si="27"/>
        <v>8.1147058823529399</v>
      </c>
      <c r="V24" s="4">
        <f t="shared" si="27"/>
        <v>16.991764705882353</v>
      </c>
      <c r="W24" s="4">
        <f t="shared" si="27"/>
        <v>4.3058823529411763</v>
      </c>
      <c r="X24" s="4">
        <f t="shared" si="27"/>
        <v>810.24941176470588</v>
      </c>
      <c r="Y24" s="4">
        <f t="shared" si="27"/>
        <v>966.56029411764712</v>
      </c>
      <c r="Z24" s="4">
        <f t="shared" si="27"/>
        <v>953.70058823529416</v>
      </c>
      <c r="AA24" s="4">
        <f t="shared" si="27"/>
        <v>988.00235294117635</v>
      </c>
      <c r="AB24" s="4">
        <f t="shared" si="27"/>
        <v>938.3423529411765</v>
      </c>
      <c r="AD24" s="4">
        <f>AVERAGE(AD4:AD20)</f>
        <v>4656.8549999999996</v>
      </c>
    </row>
    <row r="25" spans="1:30" x14ac:dyDescent="0.2">
      <c r="A25" t="s">
        <v>42</v>
      </c>
      <c r="C25" s="2">
        <f>SUM(C4:C20)</f>
        <v>405.54</v>
      </c>
      <c r="D25" s="3">
        <f>SUM(D4:D20)</f>
        <v>583</v>
      </c>
      <c r="E25" s="3">
        <f t="shared" ref="E25:M25" si="28">SUM(E4:E20)</f>
        <v>681</v>
      </c>
      <c r="F25" s="3">
        <f t="shared" si="28"/>
        <v>674</v>
      </c>
      <c r="G25" s="3">
        <f t="shared" si="28"/>
        <v>689</v>
      </c>
      <c r="H25" s="3">
        <f t="shared" si="28"/>
        <v>669</v>
      </c>
      <c r="I25" s="3">
        <f t="shared" si="28"/>
        <v>8</v>
      </c>
      <c r="J25" s="3">
        <f t="shared" si="28"/>
        <v>19</v>
      </c>
      <c r="K25" s="3">
        <f t="shared" si="28"/>
        <v>13</v>
      </c>
      <c r="L25" s="3">
        <f t="shared" si="28"/>
        <v>22</v>
      </c>
      <c r="M25" s="3">
        <f t="shared" si="28"/>
        <v>8</v>
      </c>
      <c r="N25" s="4">
        <f>SUM(N4:N20)</f>
        <v>13690.539999999999</v>
      </c>
      <c r="O25" s="4">
        <f t="shared" ref="O25:AB25" si="29">SUM(O4:O20)</f>
        <v>16223.64</v>
      </c>
      <c r="P25" s="4">
        <f t="shared" si="29"/>
        <v>16074.960000000001</v>
      </c>
      <c r="Q25" s="4">
        <f t="shared" si="29"/>
        <v>16507.18</v>
      </c>
      <c r="R25" s="4">
        <f t="shared" si="29"/>
        <v>15878.619999999999</v>
      </c>
      <c r="S25" s="4">
        <f t="shared" si="29"/>
        <v>83.7</v>
      </c>
      <c r="T25" s="4">
        <f t="shared" si="29"/>
        <v>207.88499999999999</v>
      </c>
      <c r="U25" s="4">
        <f t="shared" si="29"/>
        <v>137.94999999999999</v>
      </c>
      <c r="V25" s="4">
        <f t="shared" si="29"/>
        <v>288.86</v>
      </c>
      <c r="W25" s="4">
        <f t="shared" si="29"/>
        <v>73.2</v>
      </c>
      <c r="X25" s="4">
        <f t="shared" si="29"/>
        <v>13774.24</v>
      </c>
      <c r="Y25" s="4">
        <f t="shared" si="29"/>
        <v>16431.525000000001</v>
      </c>
      <c r="Z25" s="4">
        <f t="shared" si="29"/>
        <v>16212.910000000002</v>
      </c>
      <c r="AA25" s="4">
        <f t="shared" si="29"/>
        <v>16796.039999999997</v>
      </c>
      <c r="AB25" s="4">
        <f t="shared" si="29"/>
        <v>15951.82</v>
      </c>
      <c r="AD25" s="4">
        <f t="shared" ref="AD25" si="30">SUM(AD4:AD20)</f>
        <v>79166.534999999989</v>
      </c>
    </row>
  </sheetData>
  <pageMargins left="0.7" right="0.7" top="0.75" bottom="0.75" header="0.3" footer="0.3"/>
  <pageSetup scale="3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Oscar.Jara@cix.csi.cuny.edu</dc:creator>
  <cp:lastModifiedBy>Oscar.Jara@cix.csi.cuny.edu</cp:lastModifiedBy>
  <cp:lastPrinted>2024-07-03T02:37:26Z</cp:lastPrinted>
  <dcterms:created xsi:type="dcterms:W3CDTF">2024-06-30T05:11:44Z</dcterms:created>
  <dcterms:modified xsi:type="dcterms:W3CDTF">2024-07-03T02:38:46Z</dcterms:modified>
</cp:coreProperties>
</file>