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F:\Oscar\Documentos\Futbol\F1\"/>
    </mc:Choice>
  </mc:AlternateContent>
  <xr:revisionPtr revIDLastSave="0" documentId="13_ncr:1_{0FDA1892-3432-4416-A1BB-8B4EB9D0C2C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1" l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Z8" i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Z9" i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Z10" i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Z11" i="1"/>
  <c r="AA11" i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Z12" i="1"/>
  <c r="AA12" i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Z13" i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Z14" i="1"/>
  <c r="AA14" i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Z15" i="1"/>
  <c r="AA15" i="1"/>
  <c r="AB15" i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Z16" i="1"/>
  <c r="AA16" i="1"/>
  <c r="AB16" i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Z17" i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Z18" i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Z19" i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Z20" i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Z21" i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Z22" i="1"/>
  <c r="AA22" i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Z23" i="1"/>
  <c r="AA23" i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Z24" i="1"/>
  <c r="AA24" i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Z25" i="1"/>
  <c r="AA25" i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Z26" i="1"/>
  <c r="AA26" i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Z27" i="1"/>
  <c r="AA27" i="1"/>
  <c r="AB27" i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Z28" i="1"/>
  <c r="AA28" i="1"/>
  <c r="AB28" i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Z29" i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Z30" i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Z31" i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Z32" i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</calcChain>
</file>

<file path=xl/sharedStrings.xml><?xml version="1.0" encoding="utf-8"?>
<sst xmlns="http://schemas.openxmlformats.org/spreadsheetml/2006/main" count="356" uniqueCount="137">
  <si>
    <t>Pos.</t>
  </si>
  <si>
    <t>Piloto</t>
  </si>
  <si>
    <t>BHR</t>
  </si>
  <si>
    <t>AUS</t>
  </si>
  <si>
    <t>MYS</t>
  </si>
  <si>
    <t>CHN</t>
  </si>
  <si>
    <t>ESP</t>
  </si>
  <si>
    <t>MON</t>
  </si>
  <si>
    <t>TUR</t>
  </si>
  <si>
    <t>CAN</t>
  </si>
  <si>
    <t>EUR</t>
  </si>
  <si>
    <t>GBR</t>
  </si>
  <si>
    <t>GER</t>
  </si>
  <si>
    <t>HUN</t>
  </si>
  <si>
    <t>BEL</t>
  </si>
  <si>
    <t>ITA</t>
  </si>
  <si>
    <t>SIN</t>
  </si>
  <si>
    <t>JPN</t>
  </si>
  <si>
    <t>RCO</t>
  </si>
  <si>
    <t>BRA</t>
  </si>
  <si>
    <t>ABU</t>
  </si>
  <si>
    <t>Puntos</t>
  </si>
  <si>
    <t>Ret</t>
  </si>
  <si>
    <t>DNS</t>
  </si>
  <si>
    <t>Sebastian Vettel</t>
  </si>
  <si>
    <t>Fernando Alonso</t>
  </si>
  <si>
    <t>Mark Webber</t>
  </si>
  <si>
    <t>Lewis Hamilton</t>
  </si>
  <si>
    <t>Jenson Button</t>
  </si>
  <si>
    <t>Felipe Massa</t>
  </si>
  <si>
    <t>Nico Rosberg</t>
  </si>
  <si>
    <t>Robert Kubica</t>
  </si>
  <si>
    <t>Michael Schumacher</t>
  </si>
  <si>
    <t>Rubens Barrichello</t>
  </si>
  <si>
    <t>Adrian Sutil</t>
  </si>
  <si>
    <t>Kamui Kobayashi</t>
  </si>
  <si>
    <t>Vitaly Petrov</t>
  </si>
  <si>
    <t>Nico Hülkenberg</t>
  </si>
  <si>
    <t>Vitantonio Liuzzi</t>
  </si>
  <si>
    <t>Sébastien Buemi</t>
  </si>
  <si>
    <t>Pedro de la Rosa</t>
  </si>
  <si>
    <t>Nick Heidfeld</t>
  </si>
  <si>
    <t>Jaime Alguersuari</t>
  </si>
  <si>
    <t>Heikki Kovalainen</t>
  </si>
  <si>
    <t>Jarno Trulli</t>
  </si>
  <si>
    <t>Karun Chandhok</t>
  </si>
  <si>
    <t>Bruno Senna</t>
  </si>
  <si>
    <t>Lucas di Grassi</t>
  </si>
  <si>
    <t>Timo Glock</t>
  </si>
  <si>
    <t>Sakon Yamamoto</t>
  </si>
  <si>
    <t>Christian Klien</t>
  </si>
  <si>
    <r>
      <t> </t>
    </r>
    <r>
      <rPr>
        <b/>
        <sz val="9"/>
        <color rgb="FF202122"/>
        <rFont val="Arial"/>
        <family val="2"/>
      </rPr>
      <t>1.º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</si>
  <si>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2.º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</si>
  <si>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3.º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</si>
  <si>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4.º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</si>
  <si>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5.º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</si>
  <si>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6.º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</si>
  <si>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7.º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</si>
  <si>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8.º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</si>
  <si>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9.º</t>
    </r>
    <r>
      <rPr>
        <sz val="9"/>
        <color rgb="FF202122"/>
        <rFont val="Arial"/>
        <family val="2"/>
      </rPr>
      <t> </t>
    </r>
  </si>
  <si>
    <r>
      <t> </t>
    </r>
    <r>
      <rPr>
        <b/>
        <sz val="9"/>
        <color rgb="FF202122"/>
        <rFont val="Arial"/>
        <family val="2"/>
      </rPr>
      <t>10.º</t>
    </r>
    <r>
      <rPr>
        <sz val="9"/>
        <color rgb="FF202122"/>
        <rFont val="Arial"/>
        <family val="2"/>
      </rPr>
      <t> </t>
    </r>
  </si>
  <si>
    <t>Constructor</t>
  </si>
  <si>
    <t>No.</t>
  </si>
  <si>
    <t>MP4-25</t>
  </si>
  <si>
    <t>Mercedes FO 108X</t>
  </si>
  <si>
    <t>—</t>
  </si>
  <si>
    <t>RB6</t>
  </si>
  <si>
    <t>Renault RS27-2010</t>
  </si>
  <si>
    <t>F10</t>
  </si>
  <si>
    <t>Ferrari 056</t>
  </si>
  <si>
    <t>FW32</t>
  </si>
  <si>
    <t>Cosworth CA2010</t>
  </si>
  <si>
    <t>R30</t>
  </si>
  <si>
    <t>VJM03</t>
  </si>
  <si>
    <t>STR5</t>
  </si>
  <si>
    <t>T127</t>
  </si>
  <si>
    <t>F110</t>
  </si>
  <si>
    <t>1–10</t>
  </si>
  <si>
    <t>15, 18–19</t>
  </si>
  <si>
    <t>11–14, 16–17</t>
  </si>
  <si>
    <t>1–9, 11–19</t>
  </si>
  <si>
    <t>C29</t>
  </si>
  <si>
    <t>1–14</t>
  </si>
  <si>
    <t>15–19</t>
  </si>
  <si>
    <t>VR-01</t>
  </si>
  <si>
    <t>Gran Bretaña</t>
  </si>
  <si>
    <t>Alemania</t>
  </si>
  <si>
    <t>Austria</t>
  </si>
  <si>
    <t>Italia</t>
  </si>
  <si>
    <t>Francia</t>
  </si>
  <si>
    <t>India</t>
  </si>
  <si>
    <t>Malasia</t>
  </si>
  <si>
    <t>España</t>
  </si>
  <si>
    <t>Suiza</t>
  </si>
  <si>
    <t>Australia</t>
  </si>
  <si>
    <t>Brasil</t>
  </si>
  <si>
    <t>Polonia</t>
  </si>
  <si>
    <t>Rusia</t>
  </si>
  <si>
    <t>Finlandia</t>
  </si>
  <si>
    <t>Japón</t>
  </si>
  <si>
    <t>Bélguca</t>
  </si>
  <si>
    <t>Entrant</t>
  </si>
  <si>
    <t>Chassis</t>
  </si>
  <si>
    <t>Engine</t>
  </si>
  <si>
    <t>Race Drivers</t>
  </si>
  <si>
    <t>Rounds</t>
  </si>
  <si>
    <t>Free Practice Driver(s)</t>
  </si>
  <si>
    <t>United Kingdom Vodafone McLaren Mercedes</t>
  </si>
  <si>
    <t>McLaren-Mercedes</t>
  </si>
  <si>
    <t>All</t>
  </si>
  <si>
    <t>Germany Mercedes GP Petronas F1 Team</t>
  </si>
  <si>
    <t>Mercedes</t>
  </si>
  <si>
    <t>MGP W01</t>
  </si>
  <si>
    <t>Austria Red Bull Racing</t>
  </si>
  <si>
    <t>Red Bull-Renault</t>
  </si>
  <si>
    <t>Italy Scuderia Ferrari Marlboro</t>
  </si>
  <si>
    <t>Ferrari</t>
  </si>
  <si>
    <t>United Kingdom AT&amp;T Williams</t>
  </si>
  <si>
    <t>Williams-Cosworth</t>
  </si>
  <si>
    <t>France Renault F1 Team</t>
  </si>
  <si>
    <t>Renault</t>
  </si>
  <si>
    <t>India Force India F1 Team</t>
  </si>
  <si>
    <t>Force India-Mercedes</t>
  </si>
  <si>
    <t>Italy Scuderia Toro Rosso</t>
  </si>
  <si>
    <t>Toro Rosso-Ferrari</t>
  </si>
  <si>
    <t>Malaysia Lotus Racing</t>
  </si>
  <si>
    <t>Lotus-Cosworth</t>
  </si>
  <si>
    <t>Spain Hispania Racing F1 Team</t>
  </si>
  <si>
    <t>HRT-Cosworth</t>
  </si>
  <si>
    <t>10[23]</t>
  </si>
  <si>
    <t>Switzerland BMW Sauber F1 Team</t>
  </si>
  <si>
    <t>BMW Sauber-Ferrari</t>
  </si>
  <si>
    <t>United Kingdom Virgin Racing</t>
  </si>
  <si>
    <t>Virgin-Cosworth</t>
  </si>
  <si>
    <t>Paul di Resta</t>
  </si>
  <si>
    <t>Fairuz Fauzy</t>
  </si>
  <si>
    <t>Jérôme d'Ambrosio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</si>
</sst>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8"/>
      <color rgb="FF202122"/>
      <name val="Calibri"/>
      <family val="2"/>
      <scheme val="minor"/>
    </font>
    <font>
      <sz val="8"/>
      <color rgb="FF202122"/>
      <name val="Calibri"/>
      <family val="2"/>
      <scheme val="minor"/>
    </font>
    <font>
      <i/>
      <sz val="8"/>
      <color rgb="FF202122"/>
      <name val="Calibri"/>
      <family val="2"/>
      <scheme val="minor"/>
    </font>
    <font>
      <b/>
      <i/>
      <sz val="8"/>
      <color rgb="FF202122"/>
      <name val="Calibri"/>
      <family val="2"/>
      <scheme val="minor"/>
    </font>
    <font>
      <b/>
      <u/>
      <sz val="8"/>
      <color rgb="FF20212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202122"/>
      <name val="Arial"/>
      <family val="2"/>
    </font>
    <font>
      <b/>
      <sz val="9"/>
      <color rgb="FF202122"/>
      <name val="Arial"/>
      <family val="2"/>
    </font>
    <font>
      <b/>
      <sz val="9"/>
      <color rgb="FF0645AD"/>
      <name val="Arial"/>
      <family val="2"/>
    </font>
    <font>
      <sz val="9"/>
      <color rgb="FF2C2C2C"/>
      <name val="Arial"/>
      <family val="2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DFFFDF"/>
        <bgColor indexed="64"/>
      </patternFill>
    </fill>
    <fill>
      <patternFill patternType="solid">
        <fgColor rgb="FFEFCFFF"/>
        <bgColor indexed="64"/>
      </patternFill>
    </fill>
    <fill>
      <patternFill patternType="solid">
        <fgColor rgb="FFFFFFBF"/>
        <bgColor indexed="64"/>
      </patternFill>
    </fill>
    <fill>
      <patternFill patternType="solid">
        <fgColor rgb="FFFFDF9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CFCFFF"/>
        <bgColor indexed="64"/>
      </patternFill>
    </fill>
    <fill>
      <patternFill patternType="solid">
        <fgColor rgb="FFFFFFBF"/>
        <bgColor rgb="FF000000"/>
      </patternFill>
    </fill>
    <fill>
      <patternFill patternType="solid">
        <fgColor rgb="FFDFDFDF"/>
        <bgColor rgb="FF000000"/>
      </patternFill>
    </fill>
    <fill>
      <patternFill patternType="solid">
        <fgColor rgb="FFFFDF9F"/>
        <bgColor rgb="FF000000"/>
      </patternFill>
    </fill>
    <fill>
      <patternFill patternType="solid">
        <fgColor rgb="FFDFFFDF"/>
        <bgColor rgb="FF000000"/>
      </patternFill>
    </fill>
    <fill>
      <patternFill patternType="solid">
        <fgColor rgb="FFECECEC"/>
        <bgColor indexed="64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 wrapText="1"/>
    </xf>
    <xf numFmtId="0" fontId="7" fillId="12" borderId="4" xfId="0" applyFont="1" applyFill="1" applyBorder="1" applyAlignment="1">
      <alignment vertical="center" wrapText="1"/>
    </xf>
    <xf numFmtId="0" fontId="7" fillId="13" borderId="4" xfId="0" applyFont="1" applyFill="1" applyBorder="1" applyAlignment="1">
      <alignment vertical="center" wrapText="1"/>
    </xf>
    <xf numFmtId="0" fontId="7" fillId="14" borderId="4" xfId="0" applyFont="1" applyFill="1" applyBorder="1" applyAlignment="1">
      <alignment vertical="center" wrapText="1"/>
    </xf>
    <xf numFmtId="0" fontId="7" fillId="11" borderId="5" xfId="0" applyFont="1" applyFill="1" applyBorder="1" applyAlignment="1">
      <alignment vertical="center" wrapText="1"/>
    </xf>
    <xf numFmtId="0" fontId="7" fillId="12" borderId="6" xfId="0" applyFont="1" applyFill="1" applyBorder="1" applyAlignment="1">
      <alignment vertical="center" wrapText="1"/>
    </xf>
    <xf numFmtId="0" fontId="7" fillId="13" borderId="6" xfId="0" applyFont="1" applyFill="1" applyBorder="1" applyAlignment="1">
      <alignment vertical="center" wrapText="1"/>
    </xf>
    <xf numFmtId="0" fontId="7" fillId="14" borderId="6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0" fillId="15" borderId="2" xfId="0" applyFont="1" applyFill="1" applyBorder="1" applyAlignment="1">
      <alignment horizontal="center" vertical="center" wrapText="1"/>
    </xf>
    <xf numFmtId="0" fontId="10" fillId="15" borderId="5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0" fillId="15" borderId="7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7" fillId="3" borderId="7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0" fillId="0" borderId="0" xfId="0" applyFont="1"/>
  </cellXfs>
  <cellStyles count="2">
    <cellStyle name="Hipervínculo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247650</xdr:colOff>
      <xdr:row>1</xdr:row>
      <xdr:rowOff>152400</xdr:rowOff>
    </xdr:from>
    <xdr:to>
      <xdr:col>9</xdr:col>
      <xdr:colOff>466725</xdr:colOff>
      <xdr:row>2</xdr:row>
      <xdr:rowOff>66675</xdr:rowOff>
    </xdr:to>
    <xdr:pic>
      <xdr:nvPicPr>
        <xdr:cNvPr id="2" name="Imagen 1" descr="Reino Unido">
          <a:extLst>
            <a:ext uri="{FF2B5EF4-FFF2-40B4-BE49-F238E27FC236}">
              <a16:creationId xmlns:a16="http://schemas.microsoft.com/office/drawing/2014/main" id="{AD75959B-8107-39C4-0FD6-3458A7B17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619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266700</xdr:colOff>
      <xdr:row>2</xdr:row>
      <xdr:rowOff>142875</xdr:rowOff>
    </xdr:from>
    <xdr:to>
      <xdr:col>9</xdr:col>
      <xdr:colOff>485775</xdr:colOff>
      <xdr:row>3</xdr:row>
      <xdr:rowOff>76200</xdr:rowOff>
    </xdr:to>
    <xdr:pic>
      <xdr:nvPicPr>
        <xdr:cNvPr id="5" name="Imagen 4" descr="Alemania">
          <a:extLst>
            <a:ext uri="{FF2B5EF4-FFF2-40B4-BE49-F238E27FC236}">
              <a16:creationId xmlns:a16="http://schemas.microsoft.com/office/drawing/2014/main" id="{C68BBAAA-085C-503C-2FB9-CEDE9E2CB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923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304800</xdr:colOff>
      <xdr:row>3</xdr:row>
      <xdr:rowOff>85725</xdr:rowOff>
    </xdr:from>
    <xdr:to>
      <xdr:col>9</xdr:col>
      <xdr:colOff>523875</xdr:colOff>
      <xdr:row>3</xdr:row>
      <xdr:rowOff>228600</xdr:rowOff>
    </xdr:to>
    <xdr:pic>
      <xdr:nvPicPr>
        <xdr:cNvPr id="8" name="Imagen 7" descr="Austria">
          <a:extLst>
            <a:ext uri="{FF2B5EF4-FFF2-40B4-BE49-F238E27FC236}">
              <a16:creationId xmlns:a16="http://schemas.microsoft.com/office/drawing/2014/main" id="{DB5269F3-D56D-6F60-3F62-87227EA0A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1181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304800</xdr:colOff>
      <xdr:row>10</xdr:row>
      <xdr:rowOff>142875</xdr:rowOff>
    </xdr:from>
    <xdr:to>
      <xdr:col>9</xdr:col>
      <xdr:colOff>523875</xdr:colOff>
      <xdr:row>11</xdr:row>
      <xdr:rowOff>57150</xdr:rowOff>
    </xdr:to>
    <xdr:pic>
      <xdr:nvPicPr>
        <xdr:cNvPr id="10" name="Imagen 9" descr="Australia">
          <a:extLst>
            <a:ext uri="{FF2B5EF4-FFF2-40B4-BE49-F238E27FC236}">
              <a16:creationId xmlns:a16="http://schemas.microsoft.com/office/drawing/2014/main" id="{9AE2747F-B4B2-C0F1-9201-95733C8BE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3552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323850</xdr:colOff>
      <xdr:row>4</xdr:row>
      <xdr:rowOff>47625</xdr:rowOff>
    </xdr:from>
    <xdr:to>
      <xdr:col>9</xdr:col>
      <xdr:colOff>542925</xdr:colOff>
      <xdr:row>4</xdr:row>
      <xdr:rowOff>190500</xdr:rowOff>
    </xdr:to>
    <xdr:pic>
      <xdr:nvPicPr>
        <xdr:cNvPr id="11" name="Imagen 10" descr="Italia">
          <a:extLst>
            <a:ext uri="{FF2B5EF4-FFF2-40B4-BE49-F238E27FC236}">
              <a16:creationId xmlns:a16="http://schemas.microsoft.com/office/drawing/2014/main" id="{CE1DD5F0-CD31-C214-D4DF-83BAE2654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0" y="1571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304800</xdr:colOff>
      <xdr:row>11</xdr:row>
      <xdr:rowOff>66675</xdr:rowOff>
    </xdr:from>
    <xdr:to>
      <xdr:col>9</xdr:col>
      <xdr:colOff>514350</xdr:colOff>
      <xdr:row>11</xdr:row>
      <xdr:rowOff>209550</xdr:rowOff>
    </xdr:to>
    <xdr:pic>
      <xdr:nvPicPr>
        <xdr:cNvPr id="12" name="Imagen 11" descr="Brasil">
          <a:extLst>
            <a:ext uri="{FF2B5EF4-FFF2-40B4-BE49-F238E27FC236}">
              <a16:creationId xmlns:a16="http://schemas.microsoft.com/office/drawing/2014/main" id="{22A62595-968D-5CA2-E7FB-E46CD06F4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3905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342900</xdr:colOff>
      <xdr:row>5</xdr:row>
      <xdr:rowOff>95250</xdr:rowOff>
    </xdr:from>
    <xdr:to>
      <xdr:col>9</xdr:col>
      <xdr:colOff>561975</xdr:colOff>
      <xdr:row>5</xdr:row>
      <xdr:rowOff>238125</xdr:rowOff>
    </xdr:to>
    <xdr:pic>
      <xdr:nvPicPr>
        <xdr:cNvPr id="17" name="Imagen 16" descr="Francia">
          <a:extLst>
            <a:ext uri="{FF2B5EF4-FFF2-40B4-BE49-F238E27FC236}">
              <a16:creationId xmlns:a16="http://schemas.microsoft.com/office/drawing/2014/main" id="{D6690322-C060-C88C-8159-966884C2F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0" y="19335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257175</xdr:colOff>
      <xdr:row>12</xdr:row>
      <xdr:rowOff>123825</xdr:rowOff>
    </xdr:from>
    <xdr:to>
      <xdr:col>9</xdr:col>
      <xdr:colOff>476250</xdr:colOff>
      <xdr:row>13</xdr:row>
      <xdr:rowOff>57150</xdr:rowOff>
    </xdr:to>
    <xdr:pic>
      <xdr:nvPicPr>
        <xdr:cNvPr id="18" name="Imagen 17" descr="Polonia">
          <a:extLst>
            <a:ext uri="{FF2B5EF4-FFF2-40B4-BE49-F238E27FC236}">
              <a16:creationId xmlns:a16="http://schemas.microsoft.com/office/drawing/2014/main" id="{7FF050B2-B35D-2458-DA3F-29556CF18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42767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257175</xdr:colOff>
      <xdr:row>13</xdr:row>
      <xdr:rowOff>66675</xdr:rowOff>
    </xdr:from>
    <xdr:to>
      <xdr:col>9</xdr:col>
      <xdr:colOff>476250</xdr:colOff>
      <xdr:row>13</xdr:row>
      <xdr:rowOff>209550</xdr:rowOff>
    </xdr:to>
    <xdr:pic>
      <xdr:nvPicPr>
        <xdr:cNvPr id="19" name="Imagen 18" descr="Rusia">
          <a:extLst>
            <a:ext uri="{FF2B5EF4-FFF2-40B4-BE49-F238E27FC236}">
              <a16:creationId xmlns:a16="http://schemas.microsoft.com/office/drawing/2014/main" id="{2A2EA0DA-F7CC-D5C1-8786-2404008FC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453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295275</xdr:colOff>
      <xdr:row>6</xdr:row>
      <xdr:rowOff>142875</xdr:rowOff>
    </xdr:from>
    <xdr:to>
      <xdr:col>9</xdr:col>
      <xdr:colOff>514350</xdr:colOff>
      <xdr:row>7</xdr:row>
      <xdr:rowOff>85725</xdr:rowOff>
    </xdr:to>
    <xdr:pic>
      <xdr:nvPicPr>
        <xdr:cNvPr id="20" name="Imagen 19" descr="India">
          <a:extLst>
            <a:ext uri="{FF2B5EF4-FFF2-40B4-BE49-F238E27FC236}">
              <a16:creationId xmlns:a16="http://schemas.microsoft.com/office/drawing/2014/main" id="{B8C9C36C-1F25-5F6A-97AF-0ED8EE18D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5" y="2295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285750</xdr:colOff>
      <xdr:row>7</xdr:row>
      <xdr:rowOff>104775</xdr:rowOff>
    </xdr:from>
    <xdr:to>
      <xdr:col>9</xdr:col>
      <xdr:colOff>504825</xdr:colOff>
      <xdr:row>8</xdr:row>
      <xdr:rowOff>19050</xdr:rowOff>
    </xdr:to>
    <xdr:pic>
      <xdr:nvPicPr>
        <xdr:cNvPr id="27" name="Imagen 26" descr="Malasia">
          <a:extLst>
            <a:ext uri="{FF2B5EF4-FFF2-40B4-BE49-F238E27FC236}">
              <a16:creationId xmlns:a16="http://schemas.microsoft.com/office/drawing/2014/main" id="{E6C8D3F1-EC13-41E7-EA86-56EDD9295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2571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276225</xdr:colOff>
      <xdr:row>14</xdr:row>
      <xdr:rowOff>123825</xdr:rowOff>
    </xdr:from>
    <xdr:to>
      <xdr:col>9</xdr:col>
      <xdr:colOff>495300</xdr:colOff>
      <xdr:row>15</xdr:row>
      <xdr:rowOff>57150</xdr:rowOff>
    </xdr:to>
    <xdr:pic>
      <xdr:nvPicPr>
        <xdr:cNvPr id="30" name="Imagen 29" descr="Finlandia">
          <a:extLst>
            <a:ext uri="{FF2B5EF4-FFF2-40B4-BE49-F238E27FC236}">
              <a16:creationId xmlns:a16="http://schemas.microsoft.com/office/drawing/2014/main" id="{5EB21015-15BC-11A2-B68B-7A9E61740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4905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276225</xdr:colOff>
      <xdr:row>8</xdr:row>
      <xdr:rowOff>66675</xdr:rowOff>
    </xdr:from>
    <xdr:to>
      <xdr:col>9</xdr:col>
      <xdr:colOff>495300</xdr:colOff>
      <xdr:row>8</xdr:row>
      <xdr:rowOff>209550</xdr:rowOff>
    </xdr:to>
    <xdr:pic>
      <xdr:nvPicPr>
        <xdr:cNvPr id="31" name="Imagen 30" descr="España">
          <a:extLst>
            <a:ext uri="{FF2B5EF4-FFF2-40B4-BE49-F238E27FC236}">
              <a16:creationId xmlns:a16="http://schemas.microsoft.com/office/drawing/2014/main" id="{FD6D2986-E0FD-C94B-111E-EBA29AA1B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5" y="2847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266700</xdr:colOff>
      <xdr:row>15</xdr:row>
      <xdr:rowOff>66675</xdr:rowOff>
    </xdr:from>
    <xdr:to>
      <xdr:col>9</xdr:col>
      <xdr:colOff>485775</xdr:colOff>
      <xdr:row>15</xdr:row>
      <xdr:rowOff>209550</xdr:rowOff>
    </xdr:to>
    <xdr:pic>
      <xdr:nvPicPr>
        <xdr:cNvPr id="34" name="Imagen 33" descr="Japón">
          <a:extLst>
            <a:ext uri="{FF2B5EF4-FFF2-40B4-BE49-F238E27FC236}">
              <a16:creationId xmlns:a16="http://schemas.microsoft.com/office/drawing/2014/main" id="{CD1ACD41-0CA3-A924-0C5F-AA9D1B1D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51625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352425</xdr:colOff>
      <xdr:row>9</xdr:row>
      <xdr:rowOff>76200</xdr:rowOff>
    </xdr:from>
    <xdr:to>
      <xdr:col>9</xdr:col>
      <xdr:colOff>504825</xdr:colOff>
      <xdr:row>9</xdr:row>
      <xdr:rowOff>228600</xdr:rowOff>
    </xdr:to>
    <xdr:pic>
      <xdr:nvPicPr>
        <xdr:cNvPr id="38" name="Imagen 37" descr="Suiza">
          <a:extLst>
            <a:ext uri="{FF2B5EF4-FFF2-40B4-BE49-F238E27FC236}">
              <a16:creationId xmlns:a16="http://schemas.microsoft.com/office/drawing/2014/main" id="{D3BB98AF-0E49-A72C-B684-D992E782E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3171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266700</xdr:colOff>
      <xdr:row>16</xdr:row>
      <xdr:rowOff>152400</xdr:rowOff>
    </xdr:from>
    <xdr:to>
      <xdr:col>9</xdr:col>
      <xdr:colOff>485775</xdr:colOff>
      <xdr:row>16</xdr:row>
      <xdr:rowOff>295275</xdr:rowOff>
    </xdr:to>
    <xdr:pic>
      <xdr:nvPicPr>
        <xdr:cNvPr id="44" name="Imagen 43" descr="Bélgica">
          <a:extLst>
            <a:ext uri="{FF2B5EF4-FFF2-40B4-BE49-F238E27FC236}">
              <a16:creationId xmlns:a16="http://schemas.microsoft.com/office/drawing/2014/main" id="{101385C1-83C1-F1B9-D402-1478CD9E3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556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1"/>
  <sheetViews>
    <sheetView topLeftCell="I1" zoomScale="85" zoomScaleNormal="85" workbookViewId="0"/>
  </sheetViews>
  <sheetFormatPr baseColWidth="10" defaultColWidth="9.140625" defaultRowHeight="15" x14ac:dyDescent="0.25"/>
  <cols>
    <col min="2" max="2" width="18.42578125" customWidth="1"/>
    <col min="25" max="25" width="21.5703125" bestFit="1" customWidth="1"/>
    <col min="26" max="26" width="9.42578125" bestFit="1" customWidth="1"/>
  </cols>
  <sheetData>
    <row r="1" spans="1:45" ht="15.75" thickBot="1" x14ac:dyDescent="0.3">
      <c r="A1" s="24" t="s">
        <v>0</v>
      </c>
      <c r="B1" s="2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4" t="s">
        <v>21</v>
      </c>
      <c r="Y1" s="25" t="s">
        <v>51</v>
      </c>
      <c r="Z1" s="26" t="s">
        <v>52</v>
      </c>
      <c r="AA1" s="27" t="s">
        <v>53</v>
      </c>
      <c r="AB1" s="28" t="s">
        <v>54</v>
      </c>
      <c r="AC1" s="28" t="s">
        <v>55</v>
      </c>
      <c r="AD1" s="28" t="s">
        <v>56</v>
      </c>
      <c r="AE1" s="28" t="s">
        <v>57</v>
      </c>
      <c r="AF1" s="28" t="s">
        <v>58</v>
      </c>
      <c r="AG1" s="28" t="s">
        <v>59</v>
      </c>
      <c r="AH1" s="28" t="s">
        <v>60</v>
      </c>
    </row>
    <row r="2" spans="1:45" ht="15.75" thickBot="1" x14ac:dyDescent="0.3">
      <c r="A2" s="1">
        <v>1</v>
      </c>
      <c r="B2" t="s">
        <v>24</v>
      </c>
      <c r="C2" s="2">
        <v>4</v>
      </c>
      <c r="D2" s="3" t="s">
        <v>22</v>
      </c>
      <c r="E2" s="4">
        <v>1</v>
      </c>
      <c r="F2" s="2">
        <v>6</v>
      </c>
      <c r="G2" s="5">
        <v>3</v>
      </c>
      <c r="H2" s="6">
        <v>2</v>
      </c>
      <c r="I2" s="7" t="s">
        <v>22</v>
      </c>
      <c r="J2" s="8">
        <v>4</v>
      </c>
      <c r="K2" s="9">
        <v>1</v>
      </c>
      <c r="L2" s="2">
        <v>7</v>
      </c>
      <c r="M2" s="10">
        <v>3</v>
      </c>
      <c r="N2" s="10">
        <v>3</v>
      </c>
      <c r="O2" s="11">
        <v>15</v>
      </c>
      <c r="P2" s="8">
        <v>4</v>
      </c>
      <c r="Q2" s="12">
        <v>2</v>
      </c>
      <c r="R2" s="9">
        <v>1</v>
      </c>
      <c r="S2" s="3" t="s">
        <v>22</v>
      </c>
      <c r="T2" s="4">
        <v>1</v>
      </c>
      <c r="U2" s="9">
        <v>1</v>
      </c>
      <c r="V2" s="1">
        <v>256</v>
      </c>
      <c r="Y2" s="29">
        <v>25</v>
      </c>
      <c r="Z2" s="30">
        <v>18</v>
      </c>
      <c r="AA2" s="31">
        <v>15</v>
      </c>
      <c r="AB2" s="32">
        <v>12</v>
      </c>
      <c r="AC2" s="32">
        <v>10</v>
      </c>
      <c r="AD2" s="32">
        <v>8</v>
      </c>
      <c r="AE2" s="32">
        <v>6</v>
      </c>
      <c r="AF2" s="32">
        <v>4</v>
      </c>
      <c r="AG2" s="32">
        <v>2</v>
      </c>
      <c r="AH2" s="32">
        <v>1</v>
      </c>
    </row>
    <row r="3" spans="1:45" ht="15.75" thickBot="1" x14ac:dyDescent="0.3">
      <c r="A3" s="1">
        <v>2</v>
      </c>
      <c r="B3" t="s">
        <v>25</v>
      </c>
      <c r="C3" s="13">
        <v>1</v>
      </c>
      <c r="D3" s="8">
        <v>4</v>
      </c>
      <c r="E3" s="11">
        <v>13</v>
      </c>
      <c r="F3" s="8">
        <v>4</v>
      </c>
      <c r="G3" s="12">
        <v>2</v>
      </c>
      <c r="H3" s="8">
        <v>6</v>
      </c>
      <c r="I3" s="8">
        <v>8</v>
      </c>
      <c r="J3" s="5">
        <v>3</v>
      </c>
      <c r="K3" s="8">
        <v>8</v>
      </c>
      <c r="L3" s="14">
        <v>14</v>
      </c>
      <c r="M3" s="4">
        <v>1</v>
      </c>
      <c r="N3" s="12">
        <v>2</v>
      </c>
      <c r="O3" s="7" t="s">
        <v>22</v>
      </c>
      <c r="P3" s="15">
        <v>1</v>
      </c>
      <c r="Q3" s="15">
        <v>1</v>
      </c>
      <c r="R3" s="5">
        <v>3</v>
      </c>
      <c r="S3" s="13">
        <v>1</v>
      </c>
      <c r="T3" s="5">
        <v>3</v>
      </c>
      <c r="U3" s="8">
        <v>7</v>
      </c>
      <c r="V3" s="1">
        <v>252</v>
      </c>
    </row>
    <row r="4" spans="1:45" ht="15.75" thickBot="1" x14ac:dyDescent="0.3">
      <c r="A4" s="1">
        <v>3</v>
      </c>
      <c r="B4" t="s">
        <v>26</v>
      </c>
      <c r="C4" s="8">
        <v>8</v>
      </c>
      <c r="D4" s="16">
        <v>9</v>
      </c>
      <c r="E4" s="17">
        <v>2</v>
      </c>
      <c r="F4" s="8">
        <v>8</v>
      </c>
      <c r="G4" s="9">
        <v>1</v>
      </c>
      <c r="H4" s="9">
        <v>1</v>
      </c>
      <c r="I4" s="18">
        <v>3</v>
      </c>
      <c r="J4" s="8">
        <v>5</v>
      </c>
      <c r="K4" s="7" t="s">
        <v>22</v>
      </c>
      <c r="L4" s="4">
        <v>1</v>
      </c>
      <c r="M4" s="8">
        <v>6</v>
      </c>
      <c r="N4" s="4">
        <v>1</v>
      </c>
      <c r="O4" s="19">
        <v>2</v>
      </c>
      <c r="P4" s="8">
        <v>6</v>
      </c>
      <c r="Q4" s="5">
        <v>3</v>
      </c>
      <c r="R4" s="6">
        <v>2</v>
      </c>
      <c r="S4" s="7" t="s">
        <v>22</v>
      </c>
      <c r="T4" s="12">
        <v>2</v>
      </c>
      <c r="U4" s="8">
        <v>8</v>
      </c>
      <c r="V4" s="1">
        <v>242</v>
      </c>
    </row>
    <row r="5" spans="1:45" ht="15.75" thickBot="1" x14ac:dyDescent="0.3">
      <c r="A5" s="1">
        <v>4</v>
      </c>
      <c r="B5" t="s">
        <v>27</v>
      </c>
      <c r="C5" s="5">
        <v>3</v>
      </c>
      <c r="D5" s="8">
        <v>6</v>
      </c>
      <c r="E5" s="8">
        <v>6</v>
      </c>
      <c r="F5" s="6">
        <v>2</v>
      </c>
      <c r="G5" s="14">
        <v>14</v>
      </c>
      <c r="H5" s="8">
        <v>5</v>
      </c>
      <c r="I5" s="4">
        <v>1</v>
      </c>
      <c r="J5" s="9">
        <v>1</v>
      </c>
      <c r="K5" s="12">
        <v>2</v>
      </c>
      <c r="L5" s="12">
        <v>2</v>
      </c>
      <c r="M5" s="8">
        <v>4</v>
      </c>
      <c r="N5" s="7" t="s">
        <v>22</v>
      </c>
      <c r="O5" s="13">
        <v>1</v>
      </c>
      <c r="P5" s="7" t="s">
        <v>22</v>
      </c>
      <c r="Q5" s="7" t="s">
        <v>22</v>
      </c>
      <c r="R5" s="8">
        <v>5</v>
      </c>
      <c r="S5" s="12">
        <v>2</v>
      </c>
      <c r="T5" s="16">
        <v>4</v>
      </c>
      <c r="U5" s="6">
        <v>2</v>
      </c>
      <c r="V5" s="1">
        <v>240</v>
      </c>
      <c r="Y5" s="24" t="s">
        <v>1</v>
      </c>
      <c r="Z5" t="s">
        <v>2</v>
      </c>
      <c r="AA5" t="s">
        <v>3</v>
      </c>
      <c r="AB5" t="s">
        <v>4</v>
      </c>
      <c r="AC5" t="s">
        <v>5</v>
      </c>
      <c r="AD5" t="s">
        <v>6</v>
      </c>
      <c r="AE5" t="s">
        <v>7</v>
      </c>
      <c r="AF5" t="s">
        <v>8</v>
      </c>
      <c r="AG5" t="s">
        <v>9</v>
      </c>
      <c r="AH5" t="s">
        <v>10</v>
      </c>
      <c r="AI5" t="s">
        <v>11</v>
      </c>
      <c r="AJ5" t="s">
        <v>12</v>
      </c>
      <c r="AK5" t="s">
        <v>13</v>
      </c>
      <c r="AL5" t="s">
        <v>14</v>
      </c>
      <c r="AM5" t="s">
        <v>15</v>
      </c>
      <c r="AN5" t="s">
        <v>16</v>
      </c>
      <c r="AO5" t="s">
        <v>17</v>
      </c>
      <c r="AP5" t="s">
        <v>18</v>
      </c>
      <c r="AQ5" t="s">
        <v>19</v>
      </c>
      <c r="AR5" t="s">
        <v>20</v>
      </c>
    </row>
    <row r="6" spans="1:45" ht="15.75" thickBot="1" x14ac:dyDescent="0.3">
      <c r="A6" s="1">
        <v>5</v>
      </c>
      <c r="B6" t="s">
        <v>28</v>
      </c>
      <c r="C6" s="8">
        <v>7</v>
      </c>
      <c r="D6" s="4">
        <v>1</v>
      </c>
      <c r="E6" s="8">
        <v>8</v>
      </c>
      <c r="F6" s="4">
        <v>1</v>
      </c>
      <c r="G6" s="8">
        <v>5</v>
      </c>
      <c r="H6" s="7" t="s">
        <v>22</v>
      </c>
      <c r="I6" s="12">
        <v>2</v>
      </c>
      <c r="J6" s="12">
        <v>2</v>
      </c>
      <c r="K6" s="20">
        <v>3</v>
      </c>
      <c r="L6" s="8">
        <v>4</v>
      </c>
      <c r="M6" s="8">
        <v>5</v>
      </c>
      <c r="N6" s="8">
        <v>8</v>
      </c>
      <c r="O6" s="7" t="s">
        <v>22</v>
      </c>
      <c r="P6" s="12">
        <v>2</v>
      </c>
      <c r="Q6" s="8">
        <v>4</v>
      </c>
      <c r="R6" s="8">
        <v>4</v>
      </c>
      <c r="S6" s="11">
        <v>12</v>
      </c>
      <c r="T6" s="8">
        <v>5</v>
      </c>
      <c r="U6" s="5">
        <v>3</v>
      </c>
      <c r="V6" s="1">
        <v>214</v>
      </c>
      <c r="Y6" t="s">
        <v>24</v>
      </c>
      <c r="Z6">
        <f>IFERROR(VLOOKUP(VLOOKUP($Y6,$B$2:$U$28,2,0),$D$31:$E$40,2,0),0)</f>
        <v>12</v>
      </c>
      <c r="AA6">
        <f>IFERROR(Z6+VLOOKUP(VLOOKUP($Y6,$B$2:$U$28,3,0),$D$31:$E$40,2,0),Z6)</f>
        <v>12</v>
      </c>
      <c r="AB6">
        <f>IFERROR(AA6+VLOOKUP(VLOOKUP($Y6,$B$2:$U$28,4,0),$D$31:$E$40,2,0),AA6)</f>
        <v>37</v>
      </c>
      <c r="AC6">
        <f>IFERROR(AB6+VLOOKUP(VLOOKUP($Y6,$B$2:$U$28,5,0),$D$31:$E$40,2,0),AB6)</f>
        <v>45</v>
      </c>
      <c r="AD6">
        <f>IFERROR(AC6+VLOOKUP(VLOOKUP($Y6,$B$2:$U$28,6,0),$D$31:$E$40,2,0),AC6)</f>
        <v>60</v>
      </c>
      <c r="AE6">
        <f>IFERROR(AD6+VLOOKUP(VLOOKUP($Y6,$B$2:$U$28,7,0),$D$31:$E$40,2,0),AD6)</f>
        <v>78</v>
      </c>
      <c r="AF6">
        <f>IFERROR(AE6+VLOOKUP(VLOOKUP($Y6,$B$2:$U$28,8,0),$D$31:$E$40,2,0),AE6)</f>
        <v>78</v>
      </c>
      <c r="AG6">
        <f>IFERROR(AF6+VLOOKUP(VLOOKUP($Y6,$B$2:$U$28,9,0),$D$31:$E$40,2,0),AF6)</f>
        <v>90</v>
      </c>
      <c r="AH6">
        <f>IFERROR(AG6+VLOOKUP(VLOOKUP($Y6,$B$2:$U$28,10,0),$D$31:$E$40,2,0),AG6)</f>
        <v>115</v>
      </c>
      <c r="AI6">
        <f>IFERROR(AH6+VLOOKUP(VLOOKUP($Y6,$B$2:$U$28,11,0),$D$31:$E$40,2,0),AH6)</f>
        <v>121</v>
      </c>
      <c r="AJ6">
        <f>IFERROR(AI6+VLOOKUP(VLOOKUP($Y6,$B$2:$U$28,12,0),$D$31:$E$40,2,0),AI6)</f>
        <v>136</v>
      </c>
      <c r="AK6">
        <f>IFERROR(AJ6+VLOOKUP(VLOOKUP($Y6,$B$2:$U$28,13,0),$D$31:$E$40,2,0),AJ6)</f>
        <v>151</v>
      </c>
      <c r="AL6">
        <f>IFERROR(AK6+VLOOKUP(VLOOKUP($Y6,$B$2:$U$28,14,0),$D$31:$E$40,2,0),AK6)</f>
        <v>151</v>
      </c>
      <c r="AM6">
        <f>IFERROR(AL6+VLOOKUP(VLOOKUP($Y6,$B$2:$U$28,15,0),$D$31:$E$40,2,0),AL6)</f>
        <v>163</v>
      </c>
      <c r="AN6">
        <f>IFERROR(AM6+VLOOKUP(VLOOKUP($Y6,$B$2:$U$28,16,0),$D$31:$E$40,2,0),AM6)</f>
        <v>181</v>
      </c>
      <c r="AO6">
        <f>IFERROR(AN6+VLOOKUP(VLOOKUP($Y6,$B$2:$U$28,17,0),$D$31:$E$40,2,0),AN6)</f>
        <v>206</v>
      </c>
      <c r="AP6">
        <f>IFERROR(AO6+VLOOKUP(VLOOKUP($Y6,$B$2:$U$28,18,0),$D$31:$E$40,2,0),AO6)</f>
        <v>206</v>
      </c>
      <c r="AQ6">
        <f>IFERROR(AP6+VLOOKUP(VLOOKUP($Y6,$B$2:$U$28,19,0),$D$31:$E$40,2,0),AP6)</f>
        <v>231</v>
      </c>
      <c r="AR6">
        <f>IFERROR(AQ6+VLOOKUP(VLOOKUP($Y6,$B$2:$U$28,20,0),$D$31:$E$40,2,0),AQ6)</f>
        <v>256</v>
      </c>
      <c r="AS6" s="1">
        <v>256</v>
      </c>
    </row>
    <row r="7" spans="1:45" ht="15.75" thickBot="1" x14ac:dyDescent="0.3">
      <c r="A7" s="1">
        <v>6</v>
      </c>
      <c r="B7" t="s">
        <v>29</v>
      </c>
      <c r="C7" s="12">
        <v>2</v>
      </c>
      <c r="D7" s="5">
        <v>3</v>
      </c>
      <c r="E7" s="8">
        <v>7</v>
      </c>
      <c r="F7" s="8">
        <v>9</v>
      </c>
      <c r="G7" s="8">
        <v>6</v>
      </c>
      <c r="H7" s="8">
        <v>4</v>
      </c>
      <c r="I7" s="8">
        <v>7</v>
      </c>
      <c r="J7" s="11">
        <v>15</v>
      </c>
      <c r="K7" s="11">
        <v>11</v>
      </c>
      <c r="L7" s="11">
        <v>15</v>
      </c>
      <c r="M7" s="12">
        <v>2</v>
      </c>
      <c r="N7" s="8">
        <v>4</v>
      </c>
      <c r="O7" s="8">
        <v>4</v>
      </c>
      <c r="P7" s="5">
        <v>3</v>
      </c>
      <c r="Q7" s="8">
        <v>8</v>
      </c>
      <c r="R7" s="7" t="s">
        <v>22</v>
      </c>
      <c r="S7" s="5">
        <v>3</v>
      </c>
      <c r="T7" s="11">
        <v>15</v>
      </c>
      <c r="U7" s="8">
        <v>10</v>
      </c>
      <c r="V7" s="1">
        <v>144</v>
      </c>
      <c r="Y7" t="s">
        <v>25</v>
      </c>
      <c r="Z7">
        <f t="shared" ref="Z7:Z32" si="0">IFERROR(VLOOKUP(VLOOKUP($Y7,$B$2:$U$28,2,0),$D$31:$E$40,2,0),0)</f>
        <v>25</v>
      </c>
      <c r="AA7">
        <f t="shared" ref="AA7:AA32" si="1">IFERROR(Z7+VLOOKUP(VLOOKUP($Y7,$B$2:$U$28,3,0),$D$31:$E$40,2,0),Z7)</f>
        <v>37</v>
      </c>
      <c r="AB7">
        <f t="shared" ref="AB7:AB32" si="2">IFERROR(AA7+VLOOKUP(VLOOKUP($Y7,$B$2:$U$28,4,0),$D$31:$E$40,2,0),AA7)</f>
        <v>37</v>
      </c>
      <c r="AC7">
        <f t="shared" ref="AC7:AC32" si="3">IFERROR(AB7+VLOOKUP(VLOOKUP($Y7,$B$2:$U$28,5,0),$D$31:$E$40,2,0),AB7)</f>
        <v>49</v>
      </c>
      <c r="AD7">
        <f t="shared" ref="AD7:AD32" si="4">IFERROR(AC7+VLOOKUP(VLOOKUP($Y7,$B$2:$U$28,6,0),$D$31:$E$40,2,0),AC7)</f>
        <v>67</v>
      </c>
      <c r="AE7">
        <f t="shared" ref="AE7:AE32" si="5">IFERROR(AD7+VLOOKUP(VLOOKUP($Y7,$B$2:$U$28,7,0),$D$31:$E$40,2,0),AD7)</f>
        <v>75</v>
      </c>
      <c r="AF7">
        <f t="shared" ref="AF7:AF32" si="6">IFERROR(AE7+VLOOKUP(VLOOKUP($Y7,$B$2:$U$28,8,0),$D$31:$E$40,2,0),AE7)</f>
        <v>79</v>
      </c>
      <c r="AG7">
        <f t="shared" ref="AG7:AG32" si="7">IFERROR(AF7+VLOOKUP(VLOOKUP($Y7,$B$2:$U$28,9,0),$D$31:$E$40,2,0),AF7)</f>
        <v>94</v>
      </c>
      <c r="AH7">
        <f t="shared" ref="AH7:AH32" si="8">IFERROR(AG7+VLOOKUP(VLOOKUP($Y7,$B$2:$U$28,10,0),$D$31:$E$40,2,0),AG7)</f>
        <v>98</v>
      </c>
      <c r="AI7">
        <f t="shared" ref="AI7:AI32" si="9">IFERROR(AH7+VLOOKUP(VLOOKUP($Y7,$B$2:$U$28,11,0),$D$31:$E$40,2,0),AH7)</f>
        <v>98</v>
      </c>
      <c r="AJ7">
        <f t="shared" ref="AJ7:AJ32" si="10">IFERROR(AI7+VLOOKUP(VLOOKUP($Y7,$B$2:$U$28,12,0),$D$31:$E$40,2,0),AI7)</f>
        <v>123</v>
      </c>
      <c r="AK7">
        <f t="shared" ref="AK7:AK32" si="11">IFERROR(AJ7+VLOOKUP(VLOOKUP($Y7,$B$2:$U$28,13,0),$D$31:$E$40,2,0),AJ7)</f>
        <v>141</v>
      </c>
      <c r="AL7">
        <f t="shared" ref="AL7:AL32" si="12">IFERROR(AK7+VLOOKUP(VLOOKUP($Y7,$B$2:$U$28,14,0),$D$31:$E$40,2,0),AK7)</f>
        <v>141</v>
      </c>
      <c r="AM7">
        <f t="shared" ref="AM7:AM32" si="13">IFERROR(AL7+VLOOKUP(VLOOKUP($Y7,$B$2:$U$28,15,0),$D$31:$E$40,2,0),AL7)</f>
        <v>166</v>
      </c>
      <c r="AN7">
        <f t="shared" ref="AN7:AN32" si="14">IFERROR(AM7+VLOOKUP(VLOOKUP($Y7,$B$2:$U$28,16,0),$D$31:$E$40,2,0),AM7)</f>
        <v>191</v>
      </c>
      <c r="AO7">
        <f t="shared" ref="AO7:AO32" si="15">IFERROR(AN7+VLOOKUP(VLOOKUP($Y7,$B$2:$U$28,17,0),$D$31:$E$40,2,0),AN7)</f>
        <v>206</v>
      </c>
      <c r="AP7">
        <f t="shared" ref="AP7:AP32" si="16">IFERROR(AO7+VLOOKUP(VLOOKUP($Y7,$B$2:$U$28,18,0),$D$31:$E$40,2,0),AO7)</f>
        <v>231</v>
      </c>
      <c r="AQ7">
        <f t="shared" ref="AQ7:AQ32" si="17">IFERROR(AP7+VLOOKUP(VLOOKUP($Y7,$B$2:$U$28,19,0),$D$31:$E$40,2,0),AP7)</f>
        <v>246</v>
      </c>
      <c r="AR7">
        <f t="shared" ref="AR7:AR32" si="18">IFERROR(AQ7+VLOOKUP(VLOOKUP($Y7,$B$2:$U$28,20,0),$D$31:$E$40,2,0),AQ7)</f>
        <v>252</v>
      </c>
      <c r="AS7" s="1">
        <v>252</v>
      </c>
    </row>
    <row r="8" spans="1:45" ht="15.75" thickBot="1" x14ac:dyDescent="0.3">
      <c r="A8" s="1">
        <v>7</v>
      </c>
      <c r="B8" t="s">
        <v>30</v>
      </c>
      <c r="C8" s="8">
        <v>5</v>
      </c>
      <c r="D8" s="8">
        <v>5</v>
      </c>
      <c r="E8" s="5">
        <v>3</v>
      </c>
      <c r="F8" s="5">
        <v>3</v>
      </c>
      <c r="G8" s="11">
        <v>13</v>
      </c>
      <c r="H8" s="8">
        <v>7</v>
      </c>
      <c r="I8" s="8">
        <v>5</v>
      </c>
      <c r="J8" s="8">
        <v>6</v>
      </c>
      <c r="K8" s="8">
        <v>10</v>
      </c>
      <c r="L8" s="5">
        <v>3</v>
      </c>
      <c r="M8" s="8">
        <v>8</v>
      </c>
      <c r="N8" s="7" t="s">
        <v>22</v>
      </c>
      <c r="O8" s="8">
        <v>6</v>
      </c>
      <c r="P8" s="8">
        <v>5</v>
      </c>
      <c r="Q8" s="8">
        <v>5</v>
      </c>
      <c r="R8" s="11">
        <v>17</v>
      </c>
      <c r="S8" s="7" t="s">
        <v>22</v>
      </c>
      <c r="T8" s="8">
        <v>6</v>
      </c>
      <c r="U8" s="8">
        <v>4</v>
      </c>
      <c r="V8" s="1">
        <v>142</v>
      </c>
      <c r="Y8" t="s">
        <v>26</v>
      </c>
      <c r="Z8">
        <f t="shared" si="0"/>
        <v>4</v>
      </c>
      <c r="AA8">
        <f t="shared" si="1"/>
        <v>6</v>
      </c>
      <c r="AB8">
        <f t="shared" si="2"/>
        <v>24</v>
      </c>
      <c r="AC8">
        <f t="shared" si="3"/>
        <v>28</v>
      </c>
      <c r="AD8">
        <f t="shared" si="4"/>
        <v>53</v>
      </c>
      <c r="AE8">
        <f t="shared" si="5"/>
        <v>78</v>
      </c>
      <c r="AF8">
        <f t="shared" si="6"/>
        <v>93</v>
      </c>
      <c r="AG8">
        <f t="shared" si="7"/>
        <v>103</v>
      </c>
      <c r="AH8">
        <f t="shared" si="8"/>
        <v>103</v>
      </c>
      <c r="AI8">
        <f t="shared" si="9"/>
        <v>128</v>
      </c>
      <c r="AJ8">
        <f t="shared" si="10"/>
        <v>136</v>
      </c>
      <c r="AK8">
        <f t="shared" si="11"/>
        <v>161</v>
      </c>
      <c r="AL8">
        <f t="shared" si="12"/>
        <v>179</v>
      </c>
      <c r="AM8">
        <f t="shared" si="13"/>
        <v>187</v>
      </c>
      <c r="AN8">
        <f t="shared" si="14"/>
        <v>202</v>
      </c>
      <c r="AO8">
        <f t="shared" si="15"/>
        <v>220</v>
      </c>
      <c r="AP8">
        <f t="shared" si="16"/>
        <v>220</v>
      </c>
      <c r="AQ8">
        <f t="shared" si="17"/>
        <v>238</v>
      </c>
      <c r="AR8">
        <f t="shared" si="18"/>
        <v>242</v>
      </c>
      <c r="AS8" s="1">
        <v>242</v>
      </c>
    </row>
    <row r="9" spans="1:45" ht="15.75" thickBot="1" x14ac:dyDescent="0.3">
      <c r="A9" s="1">
        <v>8</v>
      </c>
      <c r="B9" t="s">
        <v>31</v>
      </c>
      <c r="C9" s="11">
        <v>11</v>
      </c>
      <c r="D9" s="12">
        <v>2</v>
      </c>
      <c r="E9" s="8">
        <v>4</v>
      </c>
      <c r="F9" s="8">
        <v>5</v>
      </c>
      <c r="G9" s="8">
        <v>8</v>
      </c>
      <c r="H9" s="5">
        <v>3</v>
      </c>
      <c r="I9" s="8">
        <v>6</v>
      </c>
      <c r="J9" s="16">
        <v>7</v>
      </c>
      <c r="K9" s="8">
        <v>5</v>
      </c>
      <c r="L9" s="7" t="s">
        <v>22</v>
      </c>
      <c r="M9" s="8">
        <v>7</v>
      </c>
      <c r="N9" s="7" t="s">
        <v>22</v>
      </c>
      <c r="O9" s="5">
        <v>3</v>
      </c>
      <c r="P9" s="8">
        <v>8</v>
      </c>
      <c r="Q9" s="8">
        <v>7</v>
      </c>
      <c r="R9" s="7" t="s">
        <v>22</v>
      </c>
      <c r="S9" s="8">
        <v>5</v>
      </c>
      <c r="T9" s="8">
        <v>9</v>
      </c>
      <c r="U9" s="8">
        <v>5</v>
      </c>
      <c r="V9" s="1">
        <v>136</v>
      </c>
      <c r="Y9" t="s">
        <v>27</v>
      </c>
      <c r="Z9">
        <f t="shared" si="0"/>
        <v>15</v>
      </c>
      <c r="AA9">
        <f t="shared" si="1"/>
        <v>23</v>
      </c>
      <c r="AB9">
        <f t="shared" si="2"/>
        <v>31</v>
      </c>
      <c r="AC9">
        <f t="shared" si="3"/>
        <v>49</v>
      </c>
      <c r="AD9">
        <f t="shared" si="4"/>
        <v>49</v>
      </c>
      <c r="AE9">
        <f t="shared" si="5"/>
        <v>59</v>
      </c>
      <c r="AF9">
        <f t="shared" si="6"/>
        <v>84</v>
      </c>
      <c r="AG9">
        <f t="shared" si="7"/>
        <v>109</v>
      </c>
      <c r="AH9">
        <f t="shared" si="8"/>
        <v>127</v>
      </c>
      <c r="AI9">
        <f t="shared" si="9"/>
        <v>145</v>
      </c>
      <c r="AJ9">
        <f t="shared" si="10"/>
        <v>157</v>
      </c>
      <c r="AK9">
        <f t="shared" si="11"/>
        <v>157</v>
      </c>
      <c r="AL9">
        <f t="shared" si="12"/>
        <v>182</v>
      </c>
      <c r="AM9">
        <f t="shared" si="13"/>
        <v>182</v>
      </c>
      <c r="AN9">
        <f t="shared" si="14"/>
        <v>182</v>
      </c>
      <c r="AO9">
        <f t="shared" si="15"/>
        <v>192</v>
      </c>
      <c r="AP9">
        <f t="shared" si="16"/>
        <v>210</v>
      </c>
      <c r="AQ9">
        <f t="shared" si="17"/>
        <v>222</v>
      </c>
      <c r="AR9">
        <f t="shared" si="18"/>
        <v>240</v>
      </c>
      <c r="AS9" s="1">
        <v>240</v>
      </c>
    </row>
    <row r="10" spans="1:45" ht="15.75" thickBot="1" x14ac:dyDescent="0.3">
      <c r="A10" s="1">
        <v>9</v>
      </c>
      <c r="B10" t="s">
        <v>32</v>
      </c>
      <c r="C10" s="8">
        <v>6</v>
      </c>
      <c r="D10" s="8">
        <v>10</v>
      </c>
      <c r="E10" s="7" t="s">
        <v>22</v>
      </c>
      <c r="F10" s="8">
        <v>10</v>
      </c>
      <c r="G10" s="8">
        <v>4</v>
      </c>
      <c r="H10" s="11">
        <v>12</v>
      </c>
      <c r="I10" s="8">
        <v>4</v>
      </c>
      <c r="J10" s="11">
        <v>11</v>
      </c>
      <c r="K10" s="11">
        <v>15</v>
      </c>
      <c r="L10" s="8">
        <v>9</v>
      </c>
      <c r="M10" s="8">
        <v>9</v>
      </c>
      <c r="N10" s="11">
        <v>11</v>
      </c>
      <c r="O10" s="8">
        <v>7</v>
      </c>
      <c r="P10" s="8">
        <v>9</v>
      </c>
      <c r="Q10" s="11">
        <v>13</v>
      </c>
      <c r="R10" s="8">
        <v>6</v>
      </c>
      <c r="S10" s="8">
        <v>4</v>
      </c>
      <c r="T10" s="8">
        <v>7</v>
      </c>
      <c r="U10" s="7" t="s">
        <v>22</v>
      </c>
      <c r="V10" s="1">
        <v>72</v>
      </c>
      <c r="Y10" t="s">
        <v>28</v>
      </c>
      <c r="Z10">
        <f t="shared" si="0"/>
        <v>6</v>
      </c>
      <c r="AA10">
        <f t="shared" si="1"/>
        <v>31</v>
      </c>
      <c r="AB10">
        <f t="shared" si="2"/>
        <v>35</v>
      </c>
      <c r="AC10">
        <f t="shared" si="3"/>
        <v>60</v>
      </c>
      <c r="AD10">
        <f t="shared" si="4"/>
        <v>70</v>
      </c>
      <c r="AE10">
        <f t="shared" si="5"/>
        <v>70</v>
      </c>
      <c r="AF10">
        <f t="shared" si="6"/>
        <v>88</v>
      </c>
      <c r="AG10">
        <f t="shared" si="7"/>
        <v>106</v>
      </c>
      <c r="AH10">
        <f t="shared" si="8"/>
        <v>121</v>
      </c>
      <c r="AI10">
        <f t="shared" si="9"/>
        <v>133</v>
      </c>
      <c r="AJ10">
        <f t="shared" si="10"/>
        <v>143</v>
      </c>
      <c r="AK10">
        <f t="shared" si="11"/>
        <v>147</v>
      </c>
      <c r="AL10">
        <f t="shared" si="12"/>
        <v>147</v>
      </c>
      <c r="AM10">
        <f t="shared" si="13"/>
        <v>165</v>
      </c>
      <c r="AN10">
        <f t="shared" si="14"/>
        <v>177</v>
      </c>
      <c r="AO10">
        <f t="shared" si="15"/>
        <v>189</v>
      </c>
      <c r="AP10">
        <f t="shared" si="16"/>
        <v>189</v>
      </c>
      <c r="AQ10">
        <f t="shared" si="17"/>
        <v>199</v>
      </c>
      <c r="AR10">
        <f t="shared" si="18"/>
        <v>214</v>
      </c>
      <c r="AS10" s="1">
        <v>214</v>
      </c>
    </row>
    <row r="11" spans="1:45" ht="15.75" thickBot="1" x14ac:dyDescent="0.3">
      <c r="A11" s="1">
        <v>10</v>
      </c>
      <c r="B11" t="s">
        <v>33</v>
      </c>
      <c r="C11" s="8">
        <v>10</v>
      </c>
      <c r="D11" s="8">
        <v>8</v>
      </c>
      <c r="E11" s="11">
        <v>12</v>
      </c>
      <c r="F11" s="11">
        <v>12</v>
      </c>
      <c r="G11" s="8">
        <v>9</v>
      </c>
      <c r="H11" s="7" t="s">
        <v>22</v>
      </c>
      <c r="I11" s="11">
        <v>14</v>
      </c>
      <c r="J11" s="11">
        <v>14</v>
      </c>
      <c r="K11" s="8">
        <v>4</v>
      </c>
      <c r="L11" s="8">
        <v>5</v>
      </c>
      <c r="M11" s="11">
        <v>12</v>
      </c>
      <c r="N11" s="8">
        <v>10</v>
      </c>
      <c r="O11" s="7" t="s">
        <v>22</v>
      </c>
      <c r="P11" s="8">
        <v>10</v>
      </c>
      <c r="Q11" s="8">
        <v>6</v>
      </c>
      <c r="R11" s="8">
        <v>9</v>
      </c>
      <c r="S11" s="8">
        <v>7</v>
      </c>
      <c r="T11" s="11">
        <v>14</v>
      </c>
      <c r="U11" s="11">
        <v>12</v>
      </c>
      <c r="V11" s="1">
        <v>47</v>
      </c>
      <c r="Y11" t="s">
        <v>29</v>
      </c>
      <c r="Z11">
        <f t="shared" si="0"/>
        <v>18</v>
      </c>
      <c r="AA11">
        <f t="shared" si="1"/>
        <v>33</v>
      </c>
      <c r="AB11">
        <f t="shared" si="2"/>
        <v>39</v>
      </c>
      <c r="AC11">
        <f t="shared" si="3"/>
        <v>41</v>
      </c>
      <c r="AD11">
        <f t="shared" si="4"/>
        <v>49</v>
      </c>
      <c r="AE11">
        <f t="shared" si="5"/>
        <v>61</v>
      </c>
      <c r="AF11">
        <f t="shared" si="6"/>
        <v>67</v>
      </c>
      <c r="AG11">
        <f t="shared" si="7"/>
        <v>67</v>
      </c>
      <c r="AH11">
        <f t="shared" si="8"/>
        <v>67</v>
      </c>
      <c r="AI11">
        <f t="shared" si="9"/>
        <v>67</v>
      </c>
      <c r="AJ11">
        <f t="shared" si="10"/>
        <v>85</v>
      </c>
      <c r="AK11">
        <f t="shared" si="11"/>
        <v>97</v>
      </c>
      <c r="AL11">
        <f t="shared" si="12"/>
        <v>109</v>
      </c>
      <c r="AM11">
        <f t="shared" si="13"/>
        <v>124</v>
      </c>
      <c r="AN11">
        <f t="shared" si="14"/>
        <v>128</v>
      </c>
      <c r="AO11">
        <f t="shared" si="15"/>
        <v>128</v>
      </c>
      <c r="AP11">
        <f t="shared" si="16"/>
        <v>143</v>
      </c>
      <c r="AQ11">
        <f t="shared" si="17"/>
        <v>143</v>
      </c>
      <c r="AR11">
        <f t="shared" si="18"/>
        <v>144</v>
      </c>
      <c r="AS11" s="1">
        <v>144</v>
      </c>
    </row>
    <row r="12" spans="1:45" ht="15.75" thickBot="1" x14ac:dyDescent="0.3">
      <c r="A12" s="1">
        <v>11</v>
      </c>
      <c r="B12" t="s">
        <v>34</v>
      </c>
      <c r="C12" s="11">
        <v>12</v>
      </c>
      <c r="D12" s="7" t="s">
        <v>22</v>
      </c>
      <c r="E12" s="8">
        <v>5</v>
      </c>
      <c r="F12" s="11">
        <v>11</v>
      </c>
      <c r="G12" s="8">
        <v>7</v>
      </c>
      <c r="H12" s="8">
        <v>8</v>
      </c>
      <c r="I12" s="8">
        <v>9</v>
      </c>
      <c r="J12" s="8">
        <v>10</v>
      </c>
      <c r="K12" s="8">
        <v>6</v>
      </c>
      <c r="L12" s="8">
        <v>8</v>
      </c>
      <c r="M12" s="11">
        <v>17</v>
      </c>
      <c r="N12" s="7" t="s">
        <v>22</v>
      </c>
      <c r="O12" s="8">
        <v>5</v>
      </c>
      <c r="P12" s="11">
        <v>16</v>
      </c>
      <c r="Q12" s="8">
        <v>9</v>
      </c>
      <c r="R12" s="7" t="s">
        <v>22</v>
      </c>
      <c r="S12" s="7" t="s">
        <v>22</v>
      </c>
      <c r="T12" s="11">
        <v>12</v>
      </c>
      <c r="U12" s="11">
        <v>13</v>
      </c>
      <c r="V12" s="1">
        <v>47</v>
      </c>
      <c r="Y12" t="s">
        <v>30</v>
      </c>
      <c r="Z12">
        <f t="shared" si="0"/>
        <v>10</v>
      </c>
      <c r="AA12">
        <f t="shared" si="1"/>
        <v>20</v>
      </c>
      <c r="AB12">
        <f t="shared" si="2"/>
        <v>35</v>
      </c>
      <c r="AC12">
        <f t="shared" si="3"/>
        <v>50</v>
      </c>
      <c r="AD12">
        <f t="shared" si="4"/>
        <v>50</v>
      </c>
      <c r="AE12">
        <f t="shared" si="5"/>
        <v>56</v>
      </c>
      <c r="AF12">
        <f t="shared" si="6"/>
        <v>66</v>
      </c>
      <c r="AG12">
        <f t="shared" si="7"/>
        <v>74</v>
      </c>
      <c r="AH12">
        <f t="shared" si="8"/>
        <v>75</v>
      </c>
      <c r="AI12">
        <f t="shared" si="9"/>
        <v>90</v>
      </c>
      <c r="AJ12">
        <f t="shared" si="10"/>
        <v>94</v>
      </c>
      <c r="AK12">
        <f t="shared" si="11"/>
        <v>94</v>
      </c>
      <c r="AL12">
        <f t="shared" si="12"/>
        <v>102</v>
      </c>
      <c r="AM12">
        <f t="shared" si="13"/>
        <v>112</v>
      </c>
      <c r="AN12">
        <f t="shared" si="14"/>
        <v>122</v>
      </c>
      <c r="AO12">
        <f t="shared" si="15"/>
        <v>122</v>
      </c>
      <c r="AP12">
        <f t="shared" si="16"/>
        <v>122</v>
      </c>
      <c r="AQ12">
        <f t="shared" si="17"/>
        <v>130</v>
      </c>
      <c r="AR12">
        <f t="shared" si="18"/>
        <v>142</v>
      </c>
      <c r="AS12" s="1">
        <v>142</v>
      </c>
    </row>
    <row r="13" spans="1:45" ht="15.75" thickBot="1" x14ac:dyDescent="0.3">
      <c r="A13" s="1">
        <v>12</v>
      </c>
      <c r="B13" t="s">
        <v>35</v>
      </c>
      <c r="C13" s="7" t="s">
        <v>22</v>
      </c>
      <c r="D13" s="7" t="s">
        <v>22</v>
      </c>
      <c r="E13" s="7" t="s">
        <v>22</v>
      </c>
      <c r="F13" s="7" t="s">
        <v>22</v>
      </c>
      <c r="G13" s="11">
        <v>12</v>
      </c>
      <c r="H13" s="7" t="s">
        <v>22</v>
      </c>
      <c r="I13" s="8">
        <v>10</v>
      </c>
      <c r="J13" s="7" t="s">
        <v>22</v>
      </c>
      <c r="K13" s="8">
        <v>7</v>
      </c>
      <c r="L13" s="8">
        <v>6</v>
      </c>
      <c r="M13" s="11">
        <v>11</v>
      </c>
      <c r="N13" s="8">
        <v>9</v>
      </c>
      <c r="O13" s="8">
        <v>8</v>
      </c>
      <c r="P13" s="7" t="s">
        <v>22</v>
      </c>
      <c r="Q13" s="7" t="s">
        <v>22</v>
      </c>
      <c r="R13" s="8">
        <v>7</v>
      </c>
      <c r="S13" s="8">
        <v>8</v>
      </c>
      <c r="T13" s="8">
        <v>10</v>
      </c>
      <c r="U13" s="11">
        <v>14</v>
      </c>
      <c r="V13" s="1">
        <v>32</v>
      </c>
      <c r="Y13" t="s">
        <v>31</v>
      </c>
      <c r="Z13">
        <f t="shared" si="0"/>
        <v>0</v>
      </c>
      <c r="AA13">
        <f t="shared" si="1"/>
        <v>18</v>
      </c>
      <c r="AB13">
        <f t="shared" si="2"/>
        <v>30</v>
      </c>
      <c r="AC13">
        <f t="shared" si="3"/>
        <v>40</v>
      </c>
      <c r="AD13">
        <f t="shared" si="4"/>
        <v>44</v>
      </c>
      <c r="AE13">
        <f t="shared" si="5"/>
        <v>59</v>
      </c>
      <c r="AF13">
        <f t="shared" si="6"/>
        <v>67</v>
      </c>
      <c r="AG13">
        <f t="shared" si="7"/>
        <v>73</v>
      </c>
      <c r="AH13">
        <f t="shared" si="8"/>
        <v>83</v>
      </c>
      <c r="AI13">
        <f t="shared" si="9"/>
        <v>83</v>
      </c>
      <c r="AJ13">
        <f t="shared" si="10"/>
        <v>89</v>
      </c>
      <c r="AK13">
        <f t="shared" si="11"/>
        <v>89</v>
      </c>
      <c r="AL13">
        <f t="shared" si="12"/>
        <v>104</v>
      </c>
      <c r="AM13">
        <f t="shared" si="13"/>
        <v>108</v>
      </c>
      <c r="AN13">
        <f t="shared" si="14"/>
        <v>114</v>
      </c>
      <c r="AO13">
        <f t="shared" si="15"/>
        <v>114</v>
      </c>
      <c r="AP13">
        <f t="shared" si="16"/>
        <v>124</v>
      </c>
      <c r="AQ13">
        <f t="shared" si="17"/>
        <v>126</v>
      </c>
      <c r="AR13">
        <f t="shared" si="18"/>
        <v>136</v>
      </c>
      <c r="AS13" s="1">
        <v>136</v>
      </c>
    </row>
    <row r="14" spans="1:45" ht="15.75" thickBot="1" x14ac:dyDescent="0.3">
      <c r="A14" s="1">
        <v>13</v>
      </c>
      <c r="B14" t="s">
        <v>36</v>
      </c>
      <c r="C14" s="7" t="s">
        <v>22</v>
      </c>
      <c r="D14" s="7" t="s">
        <v>22</v>
      </c>
      <c r="E14" s="7" t="s">
        <v>22</v>
      </c>
      <c r="F14" s="8">
        <v>7</v>
      </c>
      <c r="G14" s="11">
        <v>11</v>
      </c>
      <c r="H14" s="11">
        <v>13</v>
      </c>
      <c r="I14" s="14">
        <v>15</v>
      </c>
      <c r="J14" s="11">
        <v>17</v>
      </c>
      <c r="K14" s="11">
        <v>14</v>
      </c>
      <c r="L14" s="11">
        <v>13</v>
      </c>
      <c r="M14" s="8">
        <v>10</v>
      </c>
      <c r="N14" s="8">
        <v>5</v>
      </c>
      <c r="O14" s="8">
        <v>9</v>
      </c>
      <c r="P14" s="11">
        <v>13</v>
      </c>
      <c r="Q14" s="11">
        <v>11</v>
      </c>
      <c r="R14" s="7" t="s">
        <v>22</v>
      </c>
      <c r="S14" s="7" t="s">
        <v>22</v>
      </c>
      <c r="T14" s="11">
        <v>16</v>
      </c>
      <c r="U14" s="8">
        <v>6</v>
      </c>
      <c r="V14" s="1">
        <v>27</v>
      </c>
      <c r="Y14" t="s">
        <v>32</v>
      </c>
      <c r="Z14">
        <f t="shared" si="0"/>
        <v>8</v>
      </c>
      <c r="AA14">
        <f t="shared" si="1"/>
        <v>9</v>
      </c>
      <c r="AB14">
        <f t="shared" si="2"/>
        <v>9</v>
      </c>
      <c r="AC14">
        <f t="shared" si="3"/>
        <v>10</v>
      </c>
      <c r="AD14">
        <f t="shared" si="4"/>
        <v>22</v>
      </c>
      <c r="AE14">
        <f t="shared" si="5"/>
        <v>22</v>
      </c>
      <c r="AF14">
        <f t="shared" si="6"/>
        <v>34</v>
      </c>
      <c r="AG14">
        <f t="shared" si="7"/>
        <v>34</v>
      </c>
      <c r="AH14">
        <f t="shared" si="8"/>
        <v>34</v>
      </c>
      <c r="AI14">
        <f t="shared" si="9"/>
        <v>36</v>
      </c>
      <c r="AJ14">
        <f t="shared" si="10"/>
        <v>38</v>
      </c>
      <c r="AK14">
        <f t="shared" si="11"/>
        <v>38</v>
      </c>
      <c r="AL14">
        <f t="shared" si="12"/>
        <v>44</v>
      </c>
      <c r="AM14">
        <f t="shared" si="13"/>
        <v>46</v>
      </c>
      <c r="AN14">
        <f t="shared" si="14"/>
        <v>46</v>
      </c>
      <c r="AO14">
        <f t="shared" si="15"/>
        <v>54</v>
      </c>
      <c r="AP14">
        <f t="shared" si="16"/>
        <v>66</v>
      </c>
      <c r="AQ14">
        <f t="shared" si="17"/>
        <v>72</v>
      </c>
      <c r="AR14">
        <f t="shared" si="18"/>
        <v>72</v>
      </c>
      <c r="AS14" s="1">
        <v>72</v>
      </c>
    </row>
    <row r="15" spans="1:45" ht="15.75" thickBot="1" x14ac:dyDescent="0.3">
      <c r="A15" s="1">
        <v>14</v>
      </c>
      <c r="B15" t="s">
        <v>37</v>
      </c>
      <c r="C15" s="11">
        <v>14</v>
      </c>
      <c r="D15" s="7" t="s">
        <v>22</v>
      </c>
      <c r="E15" s="8">
        <v>10</v>
      </c>
      <c r="F15" s="11">
        <v>15</v>
      </c>
      <c r="G15" s="11">
        <v>16</v>
      </c>
      <c r="H15" s="7" t="s">
        <v>22</v>
      </c>
      <c r="I15" s="11">
        <v>17</v>
      </c>
      <c r="J15" s="11">
        <v>13</v>
      </c>
      <c r="K15" s="7" t="s">
        <v>22</v>
      </c>
      <c r="L15" s="8">
        <v>10</v>
      </c>
      <c r="M15" s="11">
        <v>13</v>
      </c>
      <c r="N15" s="8">
        <v>6</v>
      </c>
      <c r="O15" s="11">
        <v>14</v>
      </c>
      <c r="P15" s="8">
        <v>7</v>
      </c>
      <c r="Q15" s="8">
        <v>10</v>
      </c>
      <c r="R15" s="7" t="s">
        <v>22</v>
      </c>
      <c r="S15" s="8">
        <v>10</v>
      </c>
      <c r="T15" s="2">
        <v>8</v>
      </c>
      <c r="U15" s="11">
        <v>16</v>
      </c>
      <c r="V15" s="1">
        <v>22</v>
      </c>
      <c r="Y15" t="s">
        <v>33</v>
      </c>
      <c r="Z15">
        <f t="shared" si="0"/>
        <v>1</v>
      </c>
      <c r="AA15">
        <f t="shared" si="1"/>
        <v>5</v>
      </c>
      <c r="AB15">
        <f t="shared" si="2"/>
        <v>5</v>
      </c>
      <c r="AC15">
        <f t="shared" si="3"/>
        <v>5</v>
      </c>
      <c r="AD15">
        <f t="shared" si="4"/>
        <v>7</v>
      </c>
      <c r="AE15">
        <f t="shared" si="5"/>
        <v>7</v>
      </c>
      <c r="AF15">
        <f t="shared" si="6"/>
        <v>7</v>
      </c>
      <c r="AG15">
        <f t="shared" si="7"/>
        <v>7</v>
      </c>
      <c r="AH15">
        <f t="shared" si="8"/>
        <v>19</v>
      </c>
      <c r="AI15">
        <f t="shared" si="9"/>
        <v>29</v>
      </c>
      <c r="AJ15">
        <f t="shared" si="10"/>
        <v>29</v>
      </c>
      <c r="AK15">
        <f t="shared" si="11"/>
        <v>30</v>
      </c>
      <c r="AL15">
        <f t="shared" si="12"/>
        <v>30</v>
      </c>
      <c r="AM15">
        <f t="shared" si="13"/>
        <v>31</v>
      </c>
      <c r="AN15">
        <f t="shared" si="14"/>
        <v>39</v>
      </c>
      <c r="AO15">
        <f t="shared" si="15"/>
        <v>41</v>
      </c>
      <c r="AP15">
        <f t="shared" si="16"/>
        <v>47</v>
      </c>
      <c r="AQ15">
        <f t="shared" si="17"/>
        <v>47</v>
      </c>
      <c r="AR15">
        <f t="shared" si="18"/>
        <v>47</v>
      </c>
      <c r="AS15" s="1">
        <v>47</v>
      </c>
    </row>
    <row r="16" spans="1:45" ht="15.75" thickBot="1" x14ac:dyDescent="0.3">
      <c r="A16" s="1">
        <v>15</v>
      </c>
      <c r="B16" t="s">
        <v>38</v>
      </c>
      <c r="C16" s="8">
        <v>9</v>
      </c>
      <c r="D16" s="8">
        <v>7</v>
      </c>
      <c r="E16" s="7" t="s">
        <v>22</v>
      </c>
      <c r="F16" s="7" t="s">
        <v>22</v>
      </c>
      <c r="G16" s="11">
        <v>15</v>
      </c>
      <c r="H16" s="8">
        <v>9</v>
      </c>
      <c r="I16" s="11">
        <v>13</v>
      </c>
      <c r="J16" s="8">
        <v>9</v>
      </c>
      <c r="K16" s="11">
        <v>16</v>
      </c>
      <c r="L16" s="11">
        <v>11</v>
      </c>
      <c r="M16" s="11">
        <v>16</v>
      </c>
      <c r="N16" s="11">
        <v>13</v>
      </c>
      <c r="O16" s="8">
        <v>10</v>
      </c>
      <c r="P16" s="11">
        <v>12</v>
      </c>
      <c r="Q16" s="7" t="s">
        <v>22</v>
      </c>
      <c r="R16" s="7" t="s">
        <v>22</v>
      </c>
      <c r="S16" s="8">
        <v>6</v>
      </c>
      <c r="T16" s="7" t="s">
        <v>22</v>
      </c>
      <c r="U16" s="7" t="s">
        <v>22</v>
      </c>
      <c r="V16" s="1">
        <v>21</v>
      </c>
      <c r="Y16" t="s">
        <v>34</v>
      </c>
      <c r="Z16">
        <f t="shared" si="0"/>
        <v>0</v>
      </c>
      <c r="AA16">
        <f t="shared" si="1"/>
        <v>0</v>
      </c>
      <c r="AB16">
        <f t="shared" si="2"/>
        <v>10</v>
      </c>
      <c r="AC16">
        <f t="shared" si="3"/>
        <v>10</v>
      </c>
      <c r="AD16">
        <f t="shared" si="4"/>
        <v>16</v>
      </c>
      <c r="AE16">
        <f t="shared" si="5"/>
        <v>20</v>
      </c>
      <c r="AF16">
        <f t="shared" si="6"/>
        <v>22</v>
      </c>
      <c r="AG16">
        <f t="shared" si="7"/>
        <v>23</v>
      </c>
      <c r="AH16">
        <f t="shared" si="8"/>
        <v>31</v>
      </c>
      <c r="AI16">
        <f t="shared" si="9"/>
        <v>35</v>
      </c>
      <c r="AJ16">
        <f t="shared" si="10"/>
        <v>35</v>
      </c>
      <c r="AK16">
        <f t="shared" si="11"/>
        <v>35</v>
      </c>
      <c r="AL16">
        <f t="shared" si="12"/>
        <v>45</v>
      </c>
      <c r="AM16">
        <f t="shared" si="13"/>
        <v>45</v>
      </c>
      <c r="AN16">
        <f t="shared" si="14"/>
        <v>47</v>
      </c>
      <c r="AO16">
        <f t="shared" si="15"/>
        <v>47</v>
      </c>
      <c r="AP16">
        <f t="shared" si="16"/>
        <v>47</v>
      </c>
      <c r="AQ16">
        <f t="shared" si="17"/>
        <v>47</v>
      </c>
      <c r="AR16">
        <f t="shared" si="18"/>
        <v>47</v>
      </c>
      <c r="AS16" s="1">
        <v>47</v>
      </c>
    </row>
    <row r="17" spans="1:45" ht="15.75" thickBot="1" x14ac:dyDescent="0.3">
      <c r="A17" s="1">
        <v>16</v>
      </c>
      <c r="B17" t="s">
        <v>39</v>
      </c>
      <c r="C17" s="11">
        <v>16</v>
      </c>
      <c r="D17" s="7" t="s">
        <v>22</v>
      </c>
      <c r="E17" s="11">
        <v>11</v>
      </c>
      <c r="F17" s="7" t="s">
        <v>22</v>
      </c>
      <c r="G17" s="7" t="s">
        <v>22</v>
      </c>
      <c r="H17" s="8">
        <v>10</v>
      </c>
      <c r="I17" s="11">
        <v>16</v>
      </c>
      <c r="J17" s="8">
        <v>8</v>
      </c>
      <c r="K17" s="8">
        <v>9</v>
      </c>
      <c r="L17" s="11">
        <v>12</v>
      </c>
      <c r="M17" s="7" t="s">
        <v>22</v>
      </c>
      <c r="N17" s="11">
        <v>12</v>
      </c>
      <c r="O17" s="11">
        <v>12</v>
      </c>
      <c r="P17" s="11">
        <v>11</v>
      </c>
      <c r="Q17" s="11">
        <v>14</v>
      </c>
      <c r="R17" s="8">
        <v>10</v>
      </c>
      <c r="S17" s="7" t="s">
        <v>22</v>
      </c>
      <c r="T17" s="11">
        <v>13</v>
      </c>
      <c r="U17" s="11">
        <v>15</v>
      </c>
      <c r="V17" s="1">
        <v>8</v>
      </c>
      <c r="Y17" t="s">
        <v>35</v>
      </c>
      <c r="Z17">
        <f t="shared" si="0"/>
        <v>0</v>
      </c>
      <c r="AA17">
        <f t="shared" si="1"/>
        <v>0</v>
      </c>
      <c r="AB17">
        <f t="shared" si="2"/>
        <v>0</v>
      </c>
      <c r="AC17">
        <f t="shared" si="3"/>
        <v>0</v>
      </c>
      <c r="AD17">
        <f t="shared" si="4"/>
        <v>0</v>
      </c>
      <c r="AE17">
        <f t="shared" si="5"/>
        <v>0</v>
      </c>
      <c r="AF17">
        <f t="shared" si="6"/>
        <v>1</v>
      </c>
      <c r="AG17">
        <f t="shared" si="7"/>
        <v>1</v>
      </c>
      <c r="AH17">
        <f t="shared" si="8"/>
        <v>7</v>
      </c>
      <c r="AI17">
        <f t="shared" si="9"/>
        <v>15</v>
      </c>
      <c r="AJ17">
        <f t="shared" si="10"/>
        <v>15</v>
      </c>
      <c r="AK17">
        <f t="shared" si="11"/>
        <v>17</v>
      </c>
      <c r="AL17">
        <f t="shared" si="12"/>
        <v>21</v>
      </c>
      <c r="AM17">
        <f t="shared" si="13"/>
        <v>21</v>
      </c>
      <c r="AN17">
        <f t="shared" si="14"/>
        <v>21</v>
      </c>
      <c r="AO17">
        <f t="shared" si="15"/>
        <v>27</v>
      </c>
      <c r="AP17">
        <f t="shared" si="16"/>
        <v>31</v>
      </c>
      <c r="AQ17">
        <f t="shared" si="17"/>
        <v>32</v>
      </c>
      <c r="AR17">
        <f t="shared" si="18"/>
        <v>32</v>
      </c>
      <c r="AS17" s="1">
        <v>32</v>
      </c>
    </row>
    <row r="18" spans="1:45" ht="15.75" thickBot="1" x14ac:dyDescent="0.3">
      <c r="A18" s="1">
        <v>17</v>
      </c>
      <c r="B18" t="s">
        <v>40</v>
      </c>
      <c r="C18" s="7" t="s">
        <v>22</v>
      </c>
      <c r="D18" s="11">
        <v>12</v>
      </c>
      <c r="E18" s="21" t="s">
        <v>23</v>
      </c>
      <c r="F18" s="7" t="s">
        <v>22</v>
      </c>
      <c r="G18" s="7" t="s">
        <v>22</v>
      </c>
      <c r="H18" s="7" t="s">
        <v>22</v>
      </c>
      <c r="I18" s="11">
        <v>11</v>
      </c>
      <c r="J18" s="7" t="s">
        <v>22</v>
      </c>
      <c r="K18" s="11">
        <v>12</v>
      </c>
      <c r="L18" s="7" t="s">
        <v>22</v>
      </c>
      <c r="M18" s="11">
        <v>14</v>
      </c>
      <c r="N18" s="8">
        <v>7</v>
      </c>
      <c r="O18" s="11">
        <v>11</v>
      </c>
      <c r="P18" s="11">
        <v>14</v>
      </c>
      <c r="Q18" s="22"/>
      <c r="R18" s="22"/>
      <c r="S18" s="22"/>
      <c r="T18" s="22"/>
      <c r="U18" s="22"/>
      <c r="V18" s="1">
        <v>6</v>
      </c>
      <c r="Y18" t="s">
        <v>36</v>
      </c>
      <c r="Z18">
        <f t="shared" si="0"/>
        <v>0</v>
      </c>
      <c r="AA18">
        <f t="shared" si="1"/>
        <v>0</v>
      </c>
      <c r="AB18">
        <f t="shared" si="2"/>
        <v>0</v>
      </c>
      <c r="AC18">
        <f t="shared" si="3"/>
        <v>6</v>
      </c>
      <c r="AD18">
        <f t="shared" si="4"/>
        <v>6</v>
      </c>
      <c r="AE18">
        <f t="shared" si="5"/>
        <v>6</v>
      </c>
      <c r="AF18">
        <f t="shared" si="6"/>
        <v>6</v>
      </c>
      <c r="AG18">
        <f t="shared" si="7"/>
        <v>6</v>
      </c>
      <c r="AH18">
        <f t="shared" si="8"/>
        <v>6</v>
      </c>
      <c r="AI18">
        <f t="shared" si="9"/>
        <v>6</v>
      </c>
      <c r="AJ18">
        <f t="shared" si="10"/>
        <v>7</v>
      </c>
      <c r="AK18">
        <f t="shared" si="11"/>
        <v>17</v>
      </c>
      <c r="AL18">
        <f t="shared" si="12"/>
        <v>19</v>
      </c>
      <c r="AM18">
        <f t="shared" si="13"/>
        <v>19</v>
      </c>
      <c r="AN18">
        <f t="shared" si="14"/>
        <v>19</v>
      </c>
      <c r="AO18">
        <f t="shared" si="15"/>
        <v>19</v>
      </c>
      <c r="AP18">
        <f t="shared" si="16"/>
        <v>19</v>
      </c>
      <c r="AQ18">
        <f t="shared" si="17"/>
        <v>19</v>
      </c>
      <c r="AR18">
        <f t="shared" si="18"/>
        <v>27</v>
      </c>
      <c r="AS18" s="1">
        <v>27</v>
      </c>
    </row>
    <row r="19" spans="1:45" ht="15.75" thickBot="1" x14ac:dyDescent="0.3">
      <c r="A19" s="1">
        <v>18</v>
      </c>
      <c r="B19" t="s">
        <v>41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7" t="s">
        <v>22</v>
      </c>
      <c r="R19" s="8">
        <v>8</v>
      </c>
      <c r="S19" s="8">
        <v>9</v>
      </c>
      <c r="T19" s="11">
        <v>17</v>
      </c>
      <c r="U19" s="11">
        <v>11</v>
      </c>
      <c r="V19" s="1">
        <v>6</v>
      </c>
      <c r="Y19" t="s">
        <v>37</v>
      </c>
      <c r="Z19">
        <f t="shared" si="0"/>
        <v>0</v>
      </c>
      <c r="AA19">
        <f t="shared" si="1"/>
        <v>0</v>
      </c>
      <c r="AB19">
        <f t="shared" si="2"/>
        <v>1</v>
      </c>
      <c r="AC19">
        <f t="shared" si="3"/>
        <v>1</v>
      </c>
      <c r="AD19">
        <f t="shared" si="4"/>
        <v>1</v>
      </c>
      <c r="AE19">
        <f t="shared" si="5"/>
        <v>1</v>
      </c>
      <c r="AF19">
        <f t="shared" si="6"/>
        <v>1</v>
      </c>
      <c r="AG19">
        <f t="shared" si="7"/>
        <v>1</v>
      </c>
      <c r="AH19">
        <f t="shared" si="8"/>
        <v>1</v>
      </c>
      <c r="AI19">
        <f t="shared" si="9"/>
        <v>2</v>
      </c>
      <c r="AJ19">
        <f t="shared" si="10"/>
        <v>2</v>
      </c>
      <c r="AK19">
        <f t="shared" si="11"/>
        <v>10</v>
      </c>
      <c r="AL19">
        <f t="shared" si="12"/>
        <v>10</v>
      </c>
      <c r="AM19">
        <f t="shared" si="13"/>
        <v>16</v>
      </c>
      <c r="AN19">
        <f t="shared" si="14"/>
        <v>17</v>
      </c>
      <c r="AO19">
        <f t="shared" si="15"/>
        <v>17</v>
      </c>
      <c r="AP19">
        <f t="shared" si="16"/>
        <v>18</v>
      </c>
      <c r="AQ19">
        <f t="shared" si="17"/>
        <v>22</v>
      </c>
      <c r="AR19">
        <f t="shared" si="18"/>
        <v>22</v>
      </c>
      <c r="AS19" s="1">
        <v>22</v>
      </c>
    </row>
    <row r="20" spans="1:45" ht="15.75" thickBot="1" x14ac:dyDescent="0.3">
      <c r="A20" s="1">
        <v>19</v>
      </c>
      <c r="B20" t="s">
        <v>42</v>
      </c>
      <c r="C20" s="11">
        <v>13</v>
      </c>
      <c r="D20" s="11">
        <v>11</v>
      </c>
      <c r="E20" s="8">
        <v>9</v>
      </c>
      <c r="F20" s="11">
        <v>13</v>
      </c>
      <c r="G20" s="8">
        <v>10</v>
      </c>
      <c r="H20" s="11">
        <v>11</v>
      </c>
      <c r="I20" s="11">
        <v>12</v>
      </c>
      <c r="J20" s="11">
        <v>12</v>
      </c>
      <c r="K20" s="11">
        <v>13</v>
      </c>
      <c r="L20" s="7" t="s">
        <v>22</v>
      </c>
      <c r="M20" s="11">
        <v>15</v>
      </c>
      <c r="N20" s="7" t="s">
        <v>22</v>
      </c>
      <c r="O20" s="11">
        <v>13</v>
      </c>
      <c r="P20" s="11">
        <v>15</v>
      </c>
      <c r="Q20" s="11">
        <v>12</v>
      </c>
      <c r="R20" s="11">
        <v>11</v>
      </c>
      <c r="S20" s="11">
        <v>11</v>
      </c>
      <c r="T20" s="11">
        <v>11</v>
      </c>
      <c r="U20" s="8">
        <v>9</v>
      </c>
      <c r="V20" s="1">
        <v>5</v>
      </c>
      <c r="Y20" t="s">
        <v>38</v>
      </c>
      <c r="Z20">
        <f t="shared" si="0"/>
        <v>2</v>
      </c>
      <c r="AA20">
        <f t="shared" si="1"/>
        <v>8</v>
      </c>
      <c r="AB20">
        <f t="shared" si="2"/>
        <v>8</v>
      </c>
      <c r="AC20">
        <f t="shared" si="3"/>
        <v>8</v>
      </c>
      <c r="AD20">
        <f t="shared" si="4"/>
        <v>8</v>
      </c>
      <c r="AE20">
        <f t="shared" si="5"/>
        <v>10</v>
      </c>
      <c r="AF20">
        <f t="shared" si="6"/>
        <v>10</v>
      </c>
      <c r="AG20">
        <f t="shared" si="7"/>
        <v>12</v>
      </c>
      <c r="AH20">
        <f t="shared" si="8"/>
        <v>12</v>
      </c>
      <c r="AI20">
        <f t="shared" si="9"/>
        <v>12</v>
      </c>
      <c r="AJ20">
        <f t="shared" si="10"/>
        <v>12</v>
      </c>
      <c r="AK20">
        <f t="shared" si="11"/>
        <v>12</v>
      </c>
      <c r="AL20">
        <f t="shared" si="12"/>
        <v>13</v>
      </c>
      <c r="AM20">
        <f t="shared" si="13"/>
        <v>13</v>
      </c>
      <c r="AN20">
        <f t="shared" si="14"/>
        <v>13</v>
      </c>
      <c r="AO20">
        <f t="shared" si="15"/>
        <v>13</v>
      </c>
      <c r="AP20">
        <f t="shared" si="16"/>
        <v>21</v>
      </c>
      <c r="AQ20">
        <f t="shared" si="17"/>
        <v>21</v>
      </c>
      <c r="AR20">
        <f t="shared" si="18"/>
        <v>21</v>
      </c>
      <c r="AS20" s="1">
        <v>21</v>
      </c>
    </row>
    <row r="21" spans="1:45" ht="15.75" thickBot="1" x14ac:dyDescent="0.3">
      <c r="A21" s="1">
        <v>20</v>
      </c>
      <c r="B21" t="s">
        <v>43</v>
      </c>
      <c r="C21" s="11">
        <v>15</v>
      </c>
      <c r="D21" s="11">
        <v>13</v>
      </c>
      <c r="E21" s="7" t="s">
        <v>22</v>
      </c>
      <c r="F21" s="11">
        <v>14</v>
      </c>
      <c r="G21" s="21" t="s">
        <v>23</v>
      </c>
      <c r="H21" s="7" t="s">
        <v>22</v>
      </c>
      <c r="I21" s="7" t="s">
        <v>22</v>
      </c>
      <c r="J21" s="11">
        <v>16</v>
      </c>
      <c r="K21" s="7" t="s">
        <v>22</v>
      </c>
      <c r="L21" s="11">
        <v>17</v>
      </c>
      <c r="M21" s="7" t="s">
        <v>22</v>
      </c>
      <c r="N21" s="11">
        <v>14</v>
      </c>
      <c r="O21" s="11">
        <v>16</v>
      </c>
      <c r="P21" s="11">
        <v>18</v>
      </c>
      <c r="Q21" s="11">
        <v>16</v>
      </c>
      <c r="R21" s="11">
        <v>12</v>
      </c>
      <c r="S21" s="11">
        <v>13</v>
      </c>
      <c r="T21" s="11">
        <v>18</v>
      </c>
      <c r="U21" s="11">
        <v>17</v>
      </c>
      <c r="V21" s="1">
        <v>0</v>
      </c>
      <c r="Y21" t="s">
        <v>39</v>
      </c>
      <c r="Z21">
        <f t="shared" si="0"/>
        <v>0</v>
      </c>
      <c r="AA21">
        <f t="shared" si="1"/>
        <v>0</v>
      </c>
      <c r="AB21">
        <f t="shared" si="2"/>
        <v>0</v>
      </c>
      <c r="AC21">
        <f t="shared" si="3"/>
        <v>0</v>
      </c>
      <c r="AD21">
        <f t="shared" si="4"/>
        <v>0</v>
      </c>
      <c r="AE21">
        <f t="shared" si="5"/>
        <v>1</v>
      </c>
      <c r="AF21">
        <f t="shared" si="6"/>
        <v>1</v>
      </c>
      <c r="AG21">
        <f t="shared" si="7"/>
        <v>5</v>
      </c>
      <c r="AH21">
        <f t="shared" si="8"/>
        <v>7</v>
      </c>
      <c r="AI21">
        <f t="shared" si="9"/>
        <v>7</v>
      </c>
      <c r="AJ21">
        <f t="shared" si="10"/>
        <v>7</v>
      </c>
      <c r="AK21">
        <f t="shared" si="11"/>
        <v>7</v>
      </c>
      <c r="AL21">
        <f t="shared" si="12"/>
        <v>7</v>
      </c>
      <c r="AM21">
        <f t="shared" si="13"/>
        <v>7</v>
      </c>
      <c r="AN21">
        <f t="shared" si="14"/>
        <v>7</v>
      </c>
      <c r="AO21">
        <f t="shared" si="15"/>
        <v>8</v>
      </c>
      <c r="AP21">
        <f t="shared" si="16"/>
        <v>8</v>
      </c>
      <c r="AQ21">
        <f t="shared" si="17"/>
        <v>8</v>
      </c>
      <c r="AR21">
        <f t="shared" si="18"/>
        <v>8</v>
      </c>
      <c r="AS21" s="1">
        <v>8</v>
      </c>
    </row>
    <row r="22" spans="1:45" ht="15.75" thickBot="1" x14ac:dyDescent="0.3">
      <c r="A22" s="1">
        <v>21</v>
      </c>
      <c r="B22" t="s">
        <v>44</v>
      </c>
      <c r="C22" s="11">
        <v>17</v>
      </c>
      <c r="D22" s="21" t="s">
        <v>23</v>
      </c>
      <c r="E22" s="11">
        <v>17</v>
      </c>
      <c r="F22" s="7" t="s">
        <v>22</v>
      </c>
      <c r="G22" s="11">
        <v>17</v>
      </c>
      <c r="H22" s="11">
        <v>15</v>
      </c>
      <c r="I22" s="7" t="s">
        <v>22</v>
      </c>
      <c r="J22" s="7" t="s">
        <v>22</v>
      </c>
      <c r="K22" s="11">
        <v>21</v>
      </c>
      <c r="L22" s="11">
        <v>16</v>
      </c>
      <c r="M22" s="7" t="s">
        <v>22</v>
      </c>
      <c r="N22" s="11">
        <v>15</v>
      </c>
      <c r="O22" s="11">
        <v>19</v>
      </c>
      <c r="P22" s="7" t="s">
        <v>22</v>
      </c>
      <c r="Q22" s="7" t="s">
        <v>22</v>
      </c>
      <c r="R22" s="11">
        <v>13</v>
      </c>
      <c r="S22" s="7" t="s">
        <v>22</v>
      </c>
      <c r="T22" s="11">
        <v>19</v>
      </c>
      <c r="U22" s="11">
        <v>21</v>
      </c>
      <c r="V22" s="1">
        <v>0</v>
      </c>
      <c r="Y22" t="s">
        <v>40</v>
      </c>
      <c r="Z22">
        <f t="shared" si="0"/>
        <v>0</v>
      </c>
      <c r="AA22">
        <f t="shared" si="1"/>
        <v>0</v>
      </c>
      <c r="AB22">
        <f t="shared" si="2"/>
        <v>0</v>
      </c>
      <c r="AC22">
        <f t="shared" si="3"/>
        <v>0</v>
      </c>
      <c r="AD22">
        <f t="shared" si="4"/>
        <v>0</v>
      </c>
      <c r="AE22">
        <f t="shared" si="5"/>
        <v>0</v>
      </c>
      <c r="AF22">
        <f t="shared" si="6"/>
        <v>0</v>
      </c>
      <c r="AG22">
        <f t="shared" si="7"/>
        <v>0</v>
      </c>
      <c r="AH22">
        <f t="shared" si="8"/>
        <v>0</v>
      </c>
      <c r="AI22">
        <f t="shared" si="9"/>
        <v>0</v>
      </c>
      <c r="AJ22">
        <f t="shared" si="10"/>
        <v>0</v>
      </c>
      <c r="AK22">
        <f t="shared" si="11"/>
        <v>6</v>
      </c>
      <c r="AL22">
        <f t="shared" si="12"/>
        <v>6</v>
      </c>
      <c r="AM22">
        <f t="shared" si="13"/>
        <v>6</v>
      </c>
      <c r="AN22">
        <f t="shared" si="14"/>
        <v>6</v>
      </c>
      <c r="AO22">
        <f t="shared" si="15"/>
        <v>6</v>
      </c>
      <c r="AP22">
        <f t="shared" si="16"/>
        <v>6</v>
      </c>
      <c r="AQ22">
        <f t="shared" si="17"/>
        <v>6</v>
      </c>
      <c r="AR22">
        <f t="shared" si="18"/>
        <v>6</v>
      </c>
      <c r="AS22" s="1">
        <v>6</v>
      </c>
    </row>
    <row r="23" spans="1:45" ht="15.75" thickBot="1" x14ac:dyDescent="0.3">
      <c r="A23" s="1">
        <v>22</v>
      </c>
      <c r="B23" t="s">
        <v>45</v>
      </c>
      <c r="C23" s="7" t="s">
        <v>22</v>
      </c>
      <c r="D23" s="11">
        <v>14</v>
      </c>
      <c r="E23" s="11">
        <v>15</v>
      </c>
      <c r="F23" s="11">
        <v>17</v>
      </c>
      <c r="G23" s="7" t="s">
        <v>22</v>
      </c>
      <c r="H23" s="11">
        <v>14</v>
      </c>
      <c r="I23" s="11">
        <v>20</v>
      </c>
      <c r="J23" s="11">
        <v>18</v>
      </c>
      <c r="K23" s="11">
        <v>18</v>
      </c>
      <c r="L23" s="11">
        <v>19</v>
      </c>
      <c r="M23" s="22"/>
      <c r="N23" s="22"/>
      <c r="O23" s="22"/>
      <c r="P23" s="22"/>
      <c r="Q23" s="22"/>
      <c r="R23" s="22"/>
      <c r="S23" s="22"/>
      <c r="T23" s="22"/>
      <c r="U23" s="22"/>
      <c r="V23" s="1">
        <v>0</v>
      </c>
      <c r="Y23" t="s">
        <v>41</v>
      </c>
      <c r="Z23">
        <f t="shared" si="0"/>
        <v>0</v>
      </c>
      <c r="AA23">
        <f t="shared" si="1"/>
        <v>0</v>
      </c>
      <c r="AB23">
        <f t="shared" si="2"/>
        <v>0</v>
      </c>
      <c r="AC23">
        <f t="shared" si="3"/>
        <v>0</v>
      </c>
      <c r="AD23">
        <f t="shared" si="4"/>
        <v>0</v>
      </c>
      <c r="AE23">
        <f t="shared" si="5"/>
        <v>0</v>
      </c>
      <c r="AF23">
        <f t="shared" si="6"/>
        <v>0</v>
      </c>
      <c r="AG23">
        <f t="shared" si="7"/>
        <v>0</v>
      </c>
      <c r="AH23">
        <f t="shared" si="8"/>
        <v>0</v>
      </c>
      <c r="AI23">
        <f t="shared" si="9"/>
        <v>0</v>
      </c>
      <c r="AJ23">
        <f t="shared" si="10"/>
        <v>0</v>
      </c>
      <c r="AK23">
        <f t="shared" si="11"/>
        <v>0</v>
      </c>
      <c r="AL23">
        <f t="shared" si="12"/>
        <v>0</v>
      </c>
      <c r="AM23">
        <f t="shared" si="13"/>
        <v>0</v>
      </c>
      <c r="AN23">
        <f t="shared" si="14"/>
        <v>0</v>
      </c>
      <c r="AO23">
        <f t="shared" si="15"/>
        <v>4</v>
      </c>
      <c r="AP23">
        <f t="shared" si="16"/>
        <v>6</v>
      </c>
      <c r="AQ23">
        <f t="shared" si="17"/>
        <v>6</v>
      </c>
      <c r="AR23">
        <f t="shared" si="18"/>
        <v>6</v>
      </c>
      <c r="AS23" s="1">
        <v>6</v>
      </c>
    </row>
    <row r="24" spans="1:45" ht="15.75" thickBot="1" x14ac:dyDescent="0.3">
      <c r="A24" s="1">
        <v>23</v>
      </c>
      <c r="B24" t="s">
        <v>46</v>
      </c>
      <c r="C24" s="7" t="s">
        <v>22</v>
      </c>
      <c r="D24" s="7" t="s">
        <v>22</v>
      </c>
      <c r="E24" s="11">
        <v>16</v>
      </c>
      <c r="F24" s="11">
        <v>16</v>
      </c>
      <c r="G24" s="7" t="s">
        <v>22</v>
      </c>
      <c r="H24" s="7" t="s">
        <v>22</v>
      </c>
      <c r="I24" s="7" t="s">
        <v>22</v>
      </c>
      <c r="J24" s="7" t="s">
        <v>22</v>
      </c>
      <c r="K24" s="11">
        <v>20</v>
      </c>
      <c r="L24" s="22"/>
      <c r="M24" s="11">
        <v>19</v>
      </c>
      <c r="N24" s="11">
        <v>17</v>
      </c>
      <c r="O24" s="7" t="s">
        <v>22</v>
      </c>
      <c r="P24" s="7" t="s">
        <v>22</v>
      </c>
      <c r="Q24" s="7" t="s">
        <v>22</v>
      </c>
      <c r="R24" s="11">
        <v>15</v>
      </c>
      <c r="S24" s="11">
        <v>14</v>
      </c>
      <c r="T24" s="11">
        <v>21</v>
      </c>
      <c r="U24" s="11">
        <v>19</v>
      </c>
      <c r="V24" s="1">
        <v>0</v>
      </c>
      <c r="Y24" t="s">
        <v>42</v>
      </c>
      <c r="Z24">
        <f t="shared" si="0"/>
        <v>0</v>
      </c>
      <c r="AA24">
        <f t="shared" si="1"/>
        <v>0</v>
      </c>
      <c r="AB24">
        <f t="shared" si="2"/>
        <v>2</v>
      </c>
      <c r="AC24">
        <f t="shared" si="3"/>
        <v>2</v>
      </c>
      <c r="AD24">
        <f t="shared" si="4"/>
        <v>3</v>
      </c>
      <c r="AE24">
        <f t="shared" si="5"/>
        <v>3</v>
      </c>
      <c r="AF24">
        <f t="shared" si="6"/>
        <v>3</v>
      </c>
      <c r="AG24">
        <f t="shared" si="7"/>
        <v>3</v>
      </c>
      <c r="AH24">
        <f t="shared" si="8"/>
        <v>3</v>
      </c>
      <c r="AI24">
        <f t="shared" si="9"/>
        <v>3</v>
      </c>
      <c r="AJ24">
        <f t="shared" si="10"/>
        <v>3</v>
      </c>
      <c r="AK24">
        <f t="shared" si="11"/>
        <v>3</v>
      </c>
      <c r="AL24">
        <f t="shared" si="12"/>
        <v>3</v>
      </c>
      <c r="AM24">
        <f t="shared" si="13"/>
        <v>3</v>
      </c>
      <c r="AN24">
        <f t="shared" si="14"/>
        <v>3</v>
      </c>
      <c r="AO24">
        <f t="shared" si="15"/>
        <v>3</v>
      </c>
      <c r="AP24">
        <f t="shared" si="16"/>
        <v>3</v>
      </c>
      <c r="AQ24">
        <f t="shared" si="17"/>
        <v>3</v>
      </c>
      <c r="AR24">
        <f t="shared" si="18"/>
        <v>5</v>
      </c>
      <c r="AS24" s="1">
        <v>5</v>
      </c>
    </row>
    <row r="25" spans="1:45" ht="15.75" thickBot="1" x14ac:dyDescent="0.3">
      <c r="A25" s="1">
        <v>24</v>
      </c>
      <c r="B25" t="s">
        <v>47</v>
      </c>
      <c r="C25" s="7" t="s">
        <v>22</v>
      </c>
      <c r="D25" s="7" t="s">
        <v>22</v>
      </c>
      <c r="E25" s="11">
        <v>14</v>
      </c>
      <c r="F25" s="7" t="s">
        <v>22</v>
      </c>
      <c r="G25" s="11">
        <v>19</v>
      </c>
      <c r="H25" s="7" t="s">
        <v>22</v>
      </c>
      <c r="I25" s="11">
        <v>19</v>
      </c>
      <c r="J25" s="11">
        <v>19</v>
      </c>
      <c r="K25" s="11">
        <v>17</v>
      </c>
      <c r="L25" s="7" t="s">
        <v>22</v>
      </c>
      <c r="M25" s="7" t="s">
        <v>22</v>
      </c>
      <c r="N25" s="11">
        <v>18</v>
      </c>
      <c r="O25" s="11">
        <v>17</v>
      </c>
      <c r="P25" s="11">
        <v>20</v>
      </c>
      <c r="Q25" s="11">
        <v>15</v>
      </c>
      <c r="R25" s="21" t="s">
        <v>23</v>
      </c>
      <c r="S25" s="7" t="s">
        <v>22</v>
      </c>
      <c r="T25" s="7" t="s">
        <v>22</v>
      </c>
      <c r="U25" s="11">
        <v>18</v>
      </c>
      <c r="V25" s="1">
        <v>0</v>
      </c>
      <c r="Y25" t="s">
        <v>43</v>
      </c>
      <c r="Z25">
        <f t="shared" si="0"/>
        <v>0</v>
      </c>
      <c r="AA25">
        <f t="shared" si="1"/>
        <v>0</v>
      </c>
      <c r="AB25">
        <f t="shared" si="2"/>
        <v>0</v>
      </c>
      <c r="AC25">
        <f t="shared" si="3"/>
        <v>0</v>
      </c>
      <c r="AD25">
        <f t="shared" si="4"/>
        <v>0</v>
      </c>
      <c r="AE25">
        <f t="shared" si="5"/>
        <v>0</v>
      </c>
      <c r="AF25">
        <f t="shared" si="6"/>
        <v>0</v>
      </c>
      <c r="AG25">
        <f t="shared" si="7"/>
        <v>0</v>
      </c>
      <c r="AH25">
        <f t="shared" si="8"/>
        <v>0</v>
      </c>
      <c r="AI25">
        <f t="shared" si="9"/>
        <v>0</v>
      </c>
      <c r="AJ25">
        <f t="shared" si="10"/>
        <v>0</v>
      </c>
      <c r="AK25">
        <f t="shared" si="11"/>
        <v>0</v>
      </c>
      <c r="AL25">
        <f t="shared" si="12"/>
        <v>0</v>
      </c>
      <c r="AM25">
        <f t="shared" si="13"/>
        <v>0</v>
      </c>
      <c r="AN25">
        <f t="shared" si="14"/>
        <v>0</v>
      </c>
      <c r="AO25">
        <f t="shared" si="15"/>
        <v>0</v>
      </c>
      <c r="AP25">
        <f t="shared" si="16"/>
        <v>0</v>
      </c>
      <c r="AQ25">
        <f t="shared" si="17"/>
        <v>0</v>
      </c>
      <c r="AR25">
        <f t="shared" si="18"/>
        <v>0</v>
      </c>
      <c r="AS25" s="1">
        <v>0</v>
      </c>
    </row>
    <row r="26" spans="1:45" ht="15.75" thickBot="1" x14ac:dyDescent="0.3">
      <c r="A26" s="1">
        <v>25</v>
      </c>
      <c r="B26" t="s">
        <v>48</v>
      </c>
      <c r="C26" s="7" t="s">
        <v>22</v>
      </c>
      <c r="D26" s="7" t="s">
        <v>22</v>
      </c>
      <c r="E26" s="7" t="s">
        <v>22</v>
      </c>
      <c r="F26" s="21" t="s">
        <v>23</v>
      </c>
      <c r="G26" s="11">
        <v>18</v>
      </c>
      <c r="H26" s="7" t="s">
        <v>22</v>
      </c>
      <c r="I26" s="11">
        <v>18</v>
      </c>
      <c r="J26" s="7" t="s">
        <v>22</v>
      </c>
      <c r="K26" s="11">
        <v>19</v>
      </c>
      <c r="L26" s="11">
        <v>18</v>
      </c>
      <c r="M26" s="11">
        <v>18</v>
      </c>
      <c r="N26" s="11">
        <v>16</v>
      </c>
      <c r="O26" s="11">
        <v>18</v>
      </c>
      <c r="P26" s="11">
        <v>17</v>
      </c>
      <c r="Q26" s="7" t="s">
        <v>22</v>
      </c>
      <c r="R26" s="11">
        <v>14</v>
      </c>
      <c r="S26" s="7" t="s">
        <v>22</v>
      </c>
      <c r="T26" s="11">
        <v>20</v>
      </c>
      <c r="U26" s="7" t="s">
        <v>22</v>
      </c>
      <c r="V26" s="1">
        <v>0</v>
      </c>
      <c r="Y26" t="s">
        <v>44</v>
      </c>
      <c r="Z26">
        <f t="shared" si="0"/>
        <v>0</v>
      </c>
      <c r="AA26">
        <f t="shared" si="1"/>
        <v>0</v>
      </c>
      <c r="AB26">
        <f t="shared" si="2"/>
        <v>0</v>
      </c>
      <c r="AC26">
        <f t="shared" si="3"/>
        <v>0</v>
      </c>
      <c r="AD26">
        <f t="shared" si="4"/>
        <v>0</v>
      </c>
      <c r="AE26">
        <f t="shared" si="5"/>
        <v>0</v>
      </c>
      <c r="AF26">
        <f t="shared" si="6"/>
        <v>0</v>
      </c>
      <c r="AG26">
        <f t="shared" si="7"/>
        <v>0</v>
      </c>
      <c r="AH26">
        <f t="shared" si="8"/>
        <v>0</v>
      </c>
      <c r="AI26">
        <f t="shared" si="9"/>
        <v>0</v>
      </c>
      <c r="AJ26">
        <f t="shared" si="10"/>
        <v>0</v>
      </c>
      <c r="AK26">
        <f t="shared" si="11"/>
        <v>0</v>
      </c>
      <c r="AL26">
        <f t="shared" si="12"/>
        <v>0</v>
      </c>
      <c r="AM26">
        <f t="shared" si="13"/>
        <v>0</v>
      </c>
      <c r="AN26">
        <f t="shared" si="14"/>
        <v>0</v>
      </c>
      <c r="AO26">
        <f t="shared" si="15"/>
        <v>0</v>
      </c>
      <c r="AP26">
        <f t="shared" si="16"/>
        <v>0</v>
      </c>
      <c r="AQ26">
        <f t="shared" si="17"/>
        <v>0</v>
      </c>
      <c r="AR26">
        <f t="shared" si="18"/>
        <v>0</v>
      </c>
      <c r="AS26" s="1">
        <v>0</v>
      </c>
    </row>
    <row r="27" spans="1:45" ht="15.75" thickBot="1" x14ac:dyDescent="0.3">
      <c r="A27" s="1">
        <v>26</v>
      </c>
      <c r="B27" t="s">
        <v>49</v>
      </c>
      <c r="C27" s="22"/>
      <c r="D27" s="22"/>
      <c r="E27" s="22"/>
      <c r="F27" s="22"/>
      <c r="G27" s="22"/>
      <c r="H27" s="22"/>
      <c r="I27" s="22"/>
      <c r="J27" s="22"/>
      <c r="K27" s="22"/>
      <c r="L27" s="11">
        <v>20</v>
      </c>
      <c r="M27" s="7" t="s">
        <v>22</v>
      </c>
      <c r="N27" s="11">
        <v>19</v>
      </c>
      <c r="O27" s="11">
        <v>20</v>
      </c>
      <c r="P27" s="11">
        <v>19</v>
      </c>
      <c r="Q27" s="22"/>
      <c r="R27" s="11">
        <v>16</v>
      </c>
      <c r="S27" s="11">
        <v>15</v>
      </c>
      <c r="T27" s="22"/>
      <c r="U27" s="22"/>
      <c r="V27" s="1">
        <v>0</v>
      </c>
      <c r="Y27" t="s">
        <v>45</v>
      </c>
      <c r="Z27">
        <f t="shared" si="0"/>
        <v>0</v>
      </c>
      <c r="AA27">
        <f t="shared" si="1"/>
        <v>0</v>
      </c>
      <c r="AB27">
        <f t="shared" si="2"/>
        <v>0</v>
      </c>
      <c r="AC27">
        <f t="shared" si="3"/>
        <v>0</v>
      </c>
      <c r="AD27">
        <f t="shared" si="4"/>
        <v>0</v>
      </c>
      <c r="AE27">
        <f t="shared" si="5"/>
        <v>0</v>
      </c>
      <c r="AF27">
        <f t="shared" si="6"/>
        <v>0</v>
      </c>
      <c r="AG27">
        <f t="shared" si="7"/>
        <v>0</v>
      </c>
      <c r="AH27">
        <f t="shared" si="8"/>
        <v>0</v>
      </c>
      <c r="AI27">
        <f t="shared" si="9"/>
        <v>0</v>
      </c>
      <c r="AJ27">
        <f t="shared" si="10"/>
        <v>0</v>
      </c>
      <c r="AK27">
        <f t="shared" si="11"/>
        <v>0</v>
      </c>
      <c r="AL27">
        <f t="shared" si="12"/>
        <v>0</v>
      </c>
      <c r="AM27">
        <f t="shared" si="13"/>
        <v>0</v>
      </c>
      <c r="AN27">
        <f t="shared" si="14"/>
        <v>0</v>
      </c>
      <c r="AO27">
        <f t="shared" si="15"/>
        <v>0</v>
      </c>
      <c r="AP27">
        <f t="shared" si="16"/>
        <v>0</v>
      </c>
      <c r="AQ27">
        <f t="shared" si="17"/>
        <v>0</v>
      </c>
      <c r="AR27">
        <f t="shared" si="18"/>
        <v>0</v>
      </c>
      <c r="AS27" s="1">
        <v>0</v>
      </c>
    </row>
    <row r="28" spans="1:45" ht="15.75" thickBot="1" x14ac:dyDescent="0.3">
      <c r="A28" s="1">
        <v>27</v>
      </c>
      <c r="B28" t="s">
        <v>50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7" t="s">
        <v>22</v>
      </c>
      <c r="R28" s="22"/>
      <c r="S28" s="22"/>
      <c r="T28" s="11">
        <v>22</v>
      </c>
      <c r="U28" s="11">
        <v>20</v>
      </c>
      <c r="V28" s="23">
        <v>0</v>
      </c>
      <c r="Y28" t="s">
        <v>46</v>
      </c>
      <c r="Z28">
        <f t="shared" si="0"/>
        <v>0</v>
      </c>
      <c r="AA28">
        <f t="shared" si="1"/>
        <v>0</v>
      </c>
      <c r="AB28">
        <f t="shared" si="2"/>
        <v>0</v>
      </c>
      <c r="AC28">
        <f t="shared" si="3"/>
        <v>0</v>
      </c>
      <c r="AD28">
        <f t="shared" si="4"/>
        <v>0</v>
      </c>
      <c r="AE28">
        <f t="shared" si="5"/>
        <v>0</v>
      </c>
      <c r="AF28">
        <f t="shared" si="6"/>
        <v>0</v>
      </c>
      <c r="AG28">
        <f t="shared" si="7"/>
        <v>0</v>
      </c>
      <c r="AH28">
        <f t="shared" si="8"/>
        <v>0</v>
      </c>
      <c r="AI28">
        <f t="shared" si="9"/>
        <v>0</v>
      </c>
      <c r="AJ28">
        <f t="shared" si="10"/>
        <v>0</v>
      </c>
      <c r="AK28">
        <f t="shared" si="11"/>
        <v>0</v>
      </c>
      <c r="AL28">
        <f t="shared" si="12"/>
        <v>0</v>
      </c>
      <c r="AM28">
        <f t="shared" si="13"/>
        <v>0</v>
      </c>
      <c r="AN28">
        <f t="shared" si="14"/>
        <v>0</v>
      </c>
      <c r="AO28">
        <f t="shared" si="15"/>
        <v>0</v>
      </c>
      <c r="AP28">
        <f t="shared" si="16"/>
        <v>0</v>
      </c>
      <c r="AQ28">
        <f t="shared" si="17"/>
        <v>0</v>
      </c>
      <c r="AR28">
        <f t="shared" si="18"/>
        <v>0</v>
      </c>
      <c r="AS28" s="1">
        <v>0</v>
      </c>
    </row>
    <row r="29" spans="1:45" ht="15.75" thickBot="1" x14ac:dyDescent="0.3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Y29" t="s">
        <v>47</v>
      </c>
      <c r="Z29">
        <f t="shared" si="0"/>
        <v>0</v>
      </c>
      <c r="AA29">
        <f t="shared" si="1"/>
        <v>0</v>
      </c>
      <c r="AB29">
        <f t="shared" si="2"/>
        <v>0</v>
      </c>
      <c r="AC29">
        <f t="shared" si="3"/>
        <v>0</v>
      </c>
      <c r="AD29">
        <f t="shared" si="4"/>
        <v>0</v>
      </c>
      <c r="AE29">
        <f t="shared" si="5"/>
        <v>0</v>
      </c>
      <c r="AF29">
        <f t="shared" si="6"/>
        <v>0</v>
      </c>
      <c r="AG29">
        <f t="shared" si="7"/>
        <v>0</v>
      </c>
      <c r="AH29">
        <f t="shared" si="8"/>
        <v>0</v>
      </c>
      <c r="AI29">
        <f t="shared" si="9"/>
        <v>0</v>
      </c>
      <c r="AJ29">
        <f t="shared" si="10"/>
        <v>0</v>
      </c>
      <c r="AK29">
        <f t="shared" si="11"/>
        <v>0</v>
      </c>
      <c r="AL29">
        <f t="shared" si="12"/>
        <v>0</v>
      </c>
      <c r="AM29">
        <f t="shared" si="13"/>
        <v>0</v>
      </c>
      <c r="AN29">
        <f t="shared" si="14"/>
        <v>0</v>
      </c>
      <c r="AO29">
        <f t="shared" si="15"/>
        <v>0</v>
      </c>
      <c r="AP29">
        <f t="shared" si="16"/>
        <v>0</v>
      </c>
      <c r="AQ29">
        <f t="shared" si="17"/>
        <v>0</v>
      </c>
      <c r="AR29">
        <f t="shared" si="18"/>
        <v>0</v>
      </c>
      <c r="AS29" s="1">
        <v>0</v>
      </c>
    </row>
    <row r="30" spans="1:45" ht="15.75" thickBot="1" x14ac:dyDescent="0.3">
      <c r="Y30" t="s">
        <v>48</v>
      </c>
      <c r="Z30">
        <f t="shared" si="0"/>
        <v>0</v>
      </c>
      <c r="AA30">
        <f t="shared" si="1"/>
        <v>0</v>
      </c>
      <c r="AB30">
        <f t="shared" si="2"/>
        <v>0</v>
      </c>
      <c r="AC30">
        <f t="shared" si="3"/>
        <v>0</v>
      </c>
      <c r="AD30">
        <f t="shared" si="4"/>
        <v>0</v>
      </c>
      <c r="AE30">
        <f t="shared" si="5"/>
        <v>0</v>
      </c>
      <c r="AF30">
        <f t="shared" si="6"/>
        <v>0</v>
      </c>
      <c r="AG30">
        <f t="shared" si="7"/>
        <v>0</v>
      </c>
      <c r="AH30">
        <f t="shared" si="8"/>
        <v>0</v>
      </c>
      <c r="AI30">
        <f t="shared" si="9"/>
        <v>0</v>
      </c>
      <c r="AJ30">
        <f t="shared" si="10"/>
        <v>0</v>
      </c>
      <c r="AK30">
        <f t="shared" si="11"/>
        <v>0</v>
      </c>
      <c r="AL30">
        <f t="shared" si="12"/>
        <v>0</v>
      </c>
      <c r="AM30">
        <f t="shared" si="13"/>
        <v>0</v>
      </c>
      <c r="AN30">
        <f t="shared" si="14"/>
        <v>0</v>
      </c>
      <c r="AO30">
        <f t="shared" si="15"/>
        <v>0</v>
      </c>
      <c r="AP30">
        <f t="shared" si="16"/>
        <v>0</v>
      </c>
      <c r="AQ30">
        <f t="shared" si="17"/>
        <v>0</v>
      </c>
      <c r="AR30">
        <f t="shared" si="18"/>
        <v>0</v>
      </c>
      <c r="AS30" s="1">
        <v>0</v>
      </c>
    </row>
    <row r="31" spans="1:45" ht="15.75" thickBot="1" x14ac:dyDescent="0.3">
      <c r="D31">
        <v>1</v>
      </c>
      <c r="E31">
        <v>25</v>
      </c>
      <c r="Y31" t="s">
        <v>49</v>
      </c>
      <c r="Z31">
        <f t="shared" si="0"/>
        <v>0</v>
      </c>
      <c r="AA31">
        <f t="shared" si="1"/>
        <v>0</v>
      </c>
      <c r="AB31">
        <f t="shared" si="2"/>
        <v>0</v>
      </c>
      <c r="AC31">
        <f t="shared" si="3"/>
        <v>0</v>
      </c>
      <c r="AD31">
        <f t="shared" si="4"/>
        <v>0</v>
      </c>
      <c r="AE31">
        <f t="shared" si="5"/>
        <v>0</v>
      </c>
      <c r="AF31">
        <f t="shared" si="6"/>
        <v>0</v>
      </c>
      <c r="AG31">
        <f t="shared" si="7"/>
        <v>0</v>
      </c>
      <c r="AH31">
        <f t="shared" si="8"/>
        <v>0</v>
      </c>
      <c r="AI31">
        <f t="shared" si="9"/>
        <v>0</v>
      </c>
      <c r="AJ31">
        <f t="shared" si="10"/>
        <v>0</v>
      </c>
      <c r="AK31">
        <f t="shared" si="11"/>
        <v>0</v>
      </c>
      <c r="AL31">
        <f t="shared" si="12"/>
        <v>0</v>
      </c>
      <c r="AM31">
        <f t="shared" si="13"/>
        <v>0</v>
      </c>
      <c r="AN31">
        <f t="shared" si="14"/>
        <v>0</v>
      </c>
      <c r="AO31">
        <f t="shared" si="15"/>
        <v>0</v>
      </c>
      <c r="AP31">
        <f t="shared" si="16"/>
        <v>0</v>
      </c>
      <c r="AQ31">
        <f t="shared" si="17"/>
        <v>0</v>
      </c>
      <c r="AR31">
        <f t="shared" si="18"/>
        <v>0</v>
      </c>
      <c r="AS31" s="1">
        <v>0</v>
      </c>
    </row>
    <row r="32" spans="1:45" ht="15.75" thickBot="1" x14ac:dyDescent="0.3">
      <c r="D32">
        <v>2</v>
      </c>
      <c r="E32">
        <v>18</v>
      </c>
      <c r="Y32" t="s">
        <v>50</v>
      </c>
      <c r="Z32">
        <f t="shared" si="0"/>
        <v>0</v>
      </c>
      <c r="AA32">
        <f t="shared" si="1"/>
        <v>0</v>
      </c>
      <c r="AB32">
        <f t="shared" si="2"/>
        <v>0</v>
      </c>
      <c r="AC32">
        <f t="shared" si="3"/>
        <v>0</v>
      </c>
      <c r="AD32">
        <f t="shared" si="4"/>
        <v>0</v>
      </c>
      <c r="AE32">
        <f t="shared" si="5"/>
        <v>0</v>
      </c>
      <c r="AF32">
        <f t="shared" si="6"/>
        <v>0</v>
      </c>
      <c r="AG32">
        <f t="shared" si="7"/>
        <v>0</v>
      </c>
      <c r="AH32">
        <f t="shared" si="8"/>
        <v>0</v>
      </c>
      <c r="AI32">
        <f t="shared" si="9"/>
        <v>0</v>
      </c>
      <c r="AJ32">
        <f t="shared" si="10"/>
        <v>0</v>
      </c>
      <c r="AK32">
        <f t="shared" si="11"/>
        <v>0</v>
      </c>
      <c r="AL32">
        <f t="shared" si="12"/>
        <v>0</v>
      </c>
      <c r="AM32">
        <f t="shared" si="13"/>
        <v>0</v>
      </c>
      <c r="AN32">
        <f t="shared" si="14"/>
        <v>0</v>
      </c>
      <c r="AO32">
        <f t="shared" si="15"/>
        <v>0</v>
      </c>
      <c r="AP32">
        <f t="shared" si="16"/>
        <v>0</v>
      </c>
      <c r="AQ32">
        <f t="shared" si="17"/>
        <v>0</v>
      </c>
      <c r="AR32">
        <f t="shared" si="18"/>
        <v>0</v>
      </c>
      <c r="AS32" s="23">
        <v>0</v>
      </c>
    </row>
    <row r="33" spans="4:5" x14ac:dyDescent="0.25">
      <c r="D33">
        <v>3</v>
      </c>
      <c r="E33">
        <v>15</v>
      </c>
    </row>
    <row r="34" spans="4:5" x14ac:dyDescent="0.25">
      <c r="D34">
        <v>4</v>
      </c>
      <c r="E34">
        <v>12</v>
      </c>
    </row>
    <row r="35" spans="4:5" x14ac:dyDescent="0.25">
      <c r="D35">
        <v>5</v>
      </c>
      <c r="E35">
        <v>10</v>
      </c>
    </row>
    <row r="36" spans="4:5" x14ac:dyDescent="0.25">
      <c r="D36">
        <v>6</v>
      </c>
      <c r="E36">
        <v>8</v>
      </c>
    </row>
    <row r="37" spans="4:5" x14ac:dyDescent="0.25">
      <c r="D37">
        <v>7</v>
      </c>
      <c r="E37">
        <v>6</v>
      </c>
    </row>
    <row r="38" spans="4:5" x14ac:dyDescent="0.25">
      <c r="D38">
        <v>8</v>
      </c>
      <c r="E38">
        <v>4</v>
      </c>
    </row>
    <row r="39" spans="4:5" x14ac:dyDescent="0.25">
      <c r="D39">
        <v>9</v>
      </c>
      <c r="E39">
        <v>2</v>
      </c>
    </row>
    <row r="40" spans="4:5" x14ac:dyDescent="0.25">
      <c r="D40">
        <v>10</v>
      </c>
      <c r="E40">
        <v>1</v>
      </c>
    </row>
    <row r="41" spans="4:5" x14ac:dyDescent="0.25">
      <c r="D41" t="s">
        <v>22</v>
      </c>
      <c r="E41">
        <v>0</v>
      </c>
    </row>
  </sheetData>
  <mergeCells count="1">
    <mergeCell ref="A29:V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5EFE-05A0-4273-ADFB-C66867557EE7}">
  <dimension ref="A1:K29"/>
  <sheetViews>
    <sheetView tabSelected="1" workbookViewId="0">
      <selection activeCell="J24" sqref="J24"/>
    </sheetView>
  </sheetViews>
  <sheetFormatPr baseColWidth="10" defaultRowHeight="15" x14ac:dyDescent="0.25"/>
  <cols>
    <col min="1" max="1" width="31.28515625" bestFit="1" customWidth="1"/>
    <col min="2" max="2" width="18.7109375" bestFit="1" customWidth="1"/>
    <col min="3" max="3" width="9.42578125" bestFit="1" customWidth="1"/>
    <col min="5" max="5" width="3.5703125" bestFit="1" customWidth="1"/>
    <col min="6" max="6" width="14.28515625" bestFit="1" customWidth="1"/>
    <col min="7" max="7" width="17.85546875" bestFit="1" customWidth="1"/>
    <col min="8" max="8" width="9.85546875" bestFit="1" customWidth="1"/>
  </cols>
  <sheetData>
    <row r="1" spans="1:11" ht="24.75" thickBot="1" x14ac:dyDescent="0.3">
      <c r="A1" s="34" t="s">
        <v>101</v>
      </c>
      <c r="B1" s="34" t="s">
        <v>61</v>
      </c>
      <c r="C1" s="34" t="s">
        <v>102</v>
      </c>
      <c r="D1" s="34" t="s">
        <v>103</v>
      </c>
      <c r="E1" s="34" t="s">
        <v>62</v>
      </c>
      <c r="F1" s="34" t="s">
        <v>104</v>
      </c>
      <c r="G1" s="34" t="s">
        <v>106</v>
      </c>
      <c r="H1" s="34" t="s">
        <v>105</v>
      </c>
    </row>
    <row r="2" spans="1:11" ht="15.75" thickBot="1" x14ac:dyDescent="0.3">
      <c r="A2" s="52" t="s">
        <v>107</v>
      </c>
      <c r="B2" s="40" t="s">
        <v>108</v>
      </c>
      <c r="C2" s="54" t="s">
        <v>63</v>
      </c>
      <c r="D2" s="52" t="s">
        <v>64</v>
      </c>
      <c r="E2" s="37">
        <v>1</v>
      </c>
      <c r="F2" s="37" t="s">
        <v>28</v>
      </c>
      <c r="G2" s="42" t="s">
        <v>65</v>
      </c>
      <c r="H2" s="37" t="s">
        <v>109</v>
      </c>
      <c r="K2" t="s">
        <v>85</v>
      </c>
    </row>
    <row r="3" spans="1:11" ht="15.75" thickBot="1" x14ac:dyDescent="0.3">
      <c r="A3" s="53"/>
      <c r="B3" s="41"/>
      <c r="C3" s="55"/>
      <c r="D3" s="53"/>
      <c r="E3" s="37">
        <v>2</v>
      </c>
      <c r="F3" s="37" t="s">
        <v>27</v>
      </c>
      <c r="G3" s="43"/>
      <c r="H3" s="37" t="s">
        <v>109</v>
      </c>
      <c r="K3" t="s">
        <v>86</v>
      </c>
    </row>
    <row r="4" spans="1:11" ht="24.75" thickBot="1" x14ac:dyDescent="0.3">
      <c r="A4" s="52" t="s">
        <v>110</v>
      </c>
      <c r="B4" s="38" t="s">
        <v>111</v>
      </c>
      <c r="C4" s="54" t="s">
        <v>112</v>
      </c>
      <c r="D4" s="52" t="s">
        <v>64</v>
      </c>
      <c r="E4" s="37">
        <v>3</v>
      </c>
      <c r="F4" s="37" t="s">
        <v>32</v>
      </c>
      <c r="G4" s="42" t="s">
        <v>65</v>
      </c>
      <c r="H4" s="37" t="s">
        <v>109</v>
      </c>
      <c r="K4" t="s">
        <v>87</v>
      </c>
    </row>
    <row r="5" spans="1:11" ht="15.75" thickBot="1" x14ac:dyDescent="0.3">
      <c r="A5" s="53"/>
      <c r="B5" s="50"/>
      <c r="C5" s="55"/>
      <c r="D5" s="53"/>
      <c r="E5" s="37">
        <v>4</v>
      </c>
      <c r="F5" s="37" t="s">
        <v>30</v>
      </c>
      <c r="G5" s="43"/>
      <c r="H5" s="37" t="s">
        <v>109</v>
      </c>
      <c r="K5" t="s">
        <v>88</v>
      </c>
    </row>
    <row r="6" spans="1:11" ht="24.75" customHeight="1" thickBot="1" x14ac:dyDescent="0.3">
      <c r="A6" s="54" t="s">
        <v>113</v>
      </c>
      <c r="B6" s="36" t="s">
        <v>114</v>
      </c>
      <c r="C6" s="54" t="s">
        <v>66</v>
      </c>
      <c r="D6" s="52" t="s">
        <v>67</v>
      </c>
      <c r="E6" s="37">
        <v>5</v>
      </c>
      <c r="F6" s="37" t="s">
        <v>24</v>
      </c>
      <c r="G6" s="42" t="s">
        <v>65</v>
      </c>
      <c r="H6" s="37" t="s">
        <v>109</v>
      </c>
      <c r="K6" t="s">
        <v>89</v>
      </c>
    </row>
    <row r="7" spans="1:11" ht="15.75" thickBot="1" x14ac:dyDescent="0.3">
      <c r="A7" s="55"/>
      <c r="B7" s="49"/>
      <c r="C7" s="55"/>
      <c r="D7" s="53"/>
      <c r="E7" s="37">
        <v>6</v>
      </c>
      <c r="F7" s="37" t="s">
        <v>26</v>
      </c>
      <c r="G7" s="43"/>
      <c r="H7" s="37" t="s">
        <v>109</v>
      </c>
      <c r="K7" t="s">
        <v>90</v>
      </c>
    </row>
    <row r="8" spans="1:11" ht="15.75" thickBot="1" x14ac:dyDescent="0.3">
      <c r="A8" s="52" t="s">
        <v>115</v>
      </c>
      <c r="B8" s="44" t="s">
        <v>116</v>
      </c>
      <c r="C8" s="54" t="s">
        <v>68</v>
      </c>
      <c r="D8" s="52" t="s">
        <v>69</v>
      </c>
      <c r="E8" s="37">
        <v>7</v>
      </c>
      <c r="F8" s="37" t="s">
        <v>29</v>
      </c>
      <c r="G8" s="42" t="s">
        <v>65</v>
      </c>
      <c r="H8" s="37" t="s">
        <v>109</v>
      </c>
      <c r="K8" t="s">
        <v>91</v>
      </c>
    </row>
    <row r="9" spans="1:11" ht="24.75" thickBot="1" x14ac:dyDescent="0.3">
      <c r="A9" s="53"/>
      <c r="B9" s="45"/>
      <c r="C9" s="55"/>
      <c r="D9" s="53"/>
      <c r="E9" s="37">
        <v>8</v>
      </c>
      <c r="F9" s="37" t="s">
        <v>25</v>
      </c>
      <c r="G9" s="43"/>
      <c r="H9" s="37" t="s">
        <v>109</v>
      </c>
      <c r="K9" t="s">
        <v>92</v>
      </c>
    </row>
    <row r="10" spans="1:11" ht="24.75" thickBot="1" x14ac:dyDescent="0.3">
      <c r="A10" s="52" t="s">
        <v>117</v>
      </c>
      <c r="B10" s="40" t="s">
        <v>118</v>
      </c>
      <c r="C10" s="54" t="s">
        <v>70</v>
      </c>
      <c r="D10" s="52" t="s">
        <v>71</v>
      </c>
      <c r="E10" s="37">
        <v>9</v>
      </c>
      <c r="F10" s="37" t="s">
        <v>33</v>
      </c>
      <c r="G10" s="42" t="s">
        <v>65</v>
      </c>
      <c r="H10" s="37" t="s">
        <v>109</v>
      </c>
      <c r="K10" t="s">
        <v>93</v>
      </c>
    </row>
    <row r="11" spans="1:11" ht="15.75" thickBot="1" x14ac:dyDescent="0.3">
      <c r="A11" s="53"/>
      <c r="B11" s="41"/>
      <c r="C11" s="55"/>
      <c r="D11" s="53"/>
      <c r="E11" s="37">
        <v>10</v>
      </c>
      <c r="F11" s="37" t="s">
        <v>37</v>
      </c>
      <c r="G11" s="43"/>
      <c r="H11" s="37" t="s">
        <v>109</v>
      </c>
      <c r="K11" t="s">
        <v>94</v>
      </c>
    </row>
    <row r="12" spans="1:11" ht="24.75" customHeight="1" thickBot="1" x14ac:dyDescent="0.3">
      <c r="A12" s="54" t="s">
        <v>119</v>
      </c>
      <c r="B12" s="44" t="s">
        <v>120</v>
      </c>
      <c r="C12" s="54" t="s">
        <v>72</v>
      </c>
      <c r="D12" s="52" t="s">
        <v>67</v>
      </c>
      <c r="E12" s="37">
        <v>11</v>
      </c>
      <c r="F12" s="37" t="s">
        <v>31</v>
      </c>
      <c r="G12" s="42" t="s">
        <v>65</v>
      </c>
      <c r="H12" s="37" t="s">
        <v>109</v>
      </c>
      <c r="K12" t="s">
        <v>95</v>
      </c>
    </row>
    <row r="13" spans="1:11" ht="15.75" thickBot="1" x14ac:dyDescent="0.3">
      <c r="A13" s="55"/>
      <c r="B13" s="45"/>
      <c r="C13" s="55"/>
      <c r="D13" s="53"/>
      <c r="E13" s="37">
        <v>12</v>
      </c>
      <c r="F13" s="37" t="s">
        <v>36</v>
      </c>
      <c r="G13" s="43"/>
      <c r="H13" s="37" t="s">
        <v>109</v>
      </c>
      <c r="K13" t="s">
        <v>96</v>
      </c>
    </row>
    <row r="14" spans="1:11" ht="24.75" customHeight="1" thickBot="1" x14ac:dyDescent="0.3">
      <c r="A14" s="54" t="s">
        <v>121</v>
      </c>
      <c r="B14" s="40" t="s">
        <v>122</v>
      </c>
      <c r="C14" s="54" t="s">
        <v>73</v>
      </c>
      <c r="D14" s="52" t="s">
        <v>64</v>
      </c>
      <c r="E14" s="37">
        <v>14</v>
      </c>
      <c r="F14" s="37" t="s">
        <v>34</v>
      </c>
      <c r="G14" s="52" t="s">
        <v>134</v>
      </c>
      <c r="H14" s="37" t="s">
        <v>109</v>
      </c>
      <c r="K14" t="s">
        <v>97</v>
      </c>
    </row>
    <row r="15" spans="1:11" ht="15.75" thickBot="1" x14ac:dyDescent="0.3">
      <c r="A15" s="55"/>
      <c r="B15" s="41"/>
      <c r="C15" s="55"/>
      <c r="D15" s="53"/>
      <c r="E15" s="37">
        <v>15</v>
      </c>
      <c r="F15" s="37" t="s">
        <v>38</v>
      </c>
      <c r="G15" s="53"/>
      <c r="H15" s="37" t="s">
        <v>109</v>
      </c>
      <c r="K15" t="s">
        <v>98</v>
      </c>
    </row>
    <row r="16" spans="1:11" ht="24.75" customHeight="1" thickBot="1" x14ac:dyDescent="0.3">
      <c r="A16" s="54" t="s">
        <v>123</v>
      </c>
      <c r="B16" s="40" t="s">
        <v>124</v>
      </c>
      <c r="C16" s="54" t="s">
        <v>74</v>
      </c>
      <c r="D16" s="52" t="s">
        <v>69</v>
      </c>
      <c r="E16" s="37">
        <v>16</v>
      </c>
      <c r="F16" s="37" t="s">
        <v>39</v>
      </c>
      <c r="G16" s="42" t="s">
        <v>65</v>
      </c>
      <c r="H16" s="37" t="s">
        <v>109</v>
      </c>
      <c r="K16" t="s">
        <v>99</v>
      </c>
    </row>
    <row r="17" spans="1:11" ht="24.75" thickBot="1" x14ac:dyDescent="0.3">
      <c r="A17" s="55"/>
      <c r="B17" s="41"/>
      <c r="C17" s="55"/>
      <c r="D17" s="53"/>
      <c r="E17" s="37">
        <v>17</v>
      </c>
      <c r="F17" s="37" t="s">
        <v>42</v>
      </c>
      <c r="G17" s="43"/>
      <c r="H17" s="37" t="s">
        <v>109</v>
      </c>
      <c r="K17" t="s">
        <v>100</v>
      </c>
    </row>
    <row r="18" spans="1:11" ht="15.75" thickBot="1" x14ac:dyDescent="0.3">
      <c r="A18" s="54" t="s">
        <v>125</v>
      </c>
      <c r="B18" s="40" t="s">
        <v>126</v>
      </c>
      <c r="C18" s="54" t="s">
        <v>75</v>
      </c>
      <c r="D18" s="52" t="s">
        <v>71</v>
      </c>
      <c r="E18" s="37">
        <v>18</v>
      </c>
      <c r="F18" s="37" t="s">
        <v>44</v>
      </c>
      <c r="G18" s="35" t="s">
        <v>135</v>
      </c>
      <c r="H18" s="37" t="s">
        <v>109</v>
      </c>
    </row>
    <row r="19" spans="1:11" ht="24.75" thickBot="1" x14ac:dyDescent="0.3">
      <c r="A19" s="55"/>
      <c r="B19" s="41"/>
      <c r="C19" s="55"/>
      <c r="D19" s="53"/>
      <c r="E19" s="37">
        <v>19</v>
      </c>
      <c r="F19" s="37" t="s">
        <v>43</v>
      </c>
      <c r="G19" s="48"/>
      <c r="H19" s="37" t="s">
        <v>109</v>
      </c>
    </row>
    <row r="20" spans="1:11" ht="24.75" customHeight="1" thickBot="1" x14ac:dyDescent="0.3">
      <c r="A20" s="54" t="s">
        <v>127</v>
      </c>
      <c r="B20" s="40" t="s">
        <v>128</v>
      </c>
      <c r="C20" s="54" t="s">
        <v>76</v>
      </c>
      <c r="D20" s="52" t="s">
        <v>71</v>
      </c>
      <c r="E20" s="35">
        <v>20</v>
      </c>
      <c r="F20" s="37" t="s">
        <v>45</v>
      </c>
      <c r="G20" s="52" t="s">
        <v>50</v>
      </c>
      <c r="H20" s="37" t="s">
        <v>77</v>
      </c>
    </row>
    <row r="21" spans="1:11" ht="15.75" thickBot="1" x14ac:dyDescent="0.3">
      <c r="A21" s="56"/>
      <c r="B21" s="46"/>
      <c r="C21" s="56"/>
      <c r="D21" s="57"/>
      <c r="E21" s="51"/>
      <c r="F21" s="37" t="s">
        <v>50</v>
      </c>
      <c r="G21" s="57"/>
      <c r="H21" s="37" t="s">
        <v>78</v>
      </c>
    </row>
    <row r="22" spans="1:11" ht="24.75" thickBot="1" x14ac:dyDescent="0.3">
      <c r="A22" s="56"/>
      <c r="B22" s="46"/>
      <c r="C22" s="56"/>
      <c r="D22" s="57"/>
      <c r="E22" s="48"/>
      <c r="F22" s="35" t="s">
        <v>49</v>
      </c>
      <c r="G22" s="57"/>
      <c r="H22" s="37" t="s">
        <v>79</v>
      </c>
    </row>
    <row r="23" spans="1:11" ht="24.75" thickBot="1" x14ac:dyDescent="0.3">
      <c r="A23" s="56"/>
      <c r="B23" s="46"/>
      <c r="C23" s="56"/>
      <c r="D23" s="57"/>
      <c r="E23" s="35">
        <v>21</v>
      </c>
      <c r="F23" s="35" t="s">
        <v>49</v>
      </c>
      <c r="G23" s="57" t="s">
        <v>49</v>
      </c>
      <c r="H23" s="39" t="s">
        <v>129</v>
      </c>
    </row>
    <row r="24" spans="1:11" ht="15.75" thickBot="1" x14ac:dyDescent="0.3">
      <c r="A24" s="55"/>
      <c r="B24" s="41"/>
      <c r="C24" s="55"/>
      <c r="D24" s="53"/>
      <c r="E24" s="48"/>
      <c r="F24" s="37" t="s">
        <v>46</v>
      </c>
      <c r="G24" s="57"/>
      <c r="H24" s="37" t="s">
        <v>80</v>
      </c>
      <c r="J24" s="58"/>
    </row>
    <row r="25" spans="1:11" ht="24.75" customHeight="1" thickBot="1" x14ac:dyDescent="0.3">
      <c r="A25" s="54" t="s">
        <v>130</v>
      </c>
      <c r="B25" s="40" t="s">
        <v>131</v>
      </c>
      <c r="C25" s="54" t="s">
        <v>81</v>
      </c>
      <c r="D25" s="52" t="s">
        <v>69</v>
      </c>
      <c r="E25" s="35">
        <v>22</v>
      </c>
      <c r="F25" s="37" t="s">
        <v>40</v>
      </c>
      <c r="G25" s="47" t="s">
        <v>65</v>
      </c>
      <c r="H25" s="37" t="s">
        <v>82</v>
      </c>
    </row>
    <row r="26" spans="1:11" ht="15.75" thickBot="1" x14ac:dyDescent="0.3">
      <c r="A26" s="56"/>
      <c r="B26" s="46"/>
      <c r="C26" s="56"/>
      <c r="D26" s="57"/>
      <c r="E26" s="48"/>
      <c r="F26" s="37" t="s">
        <v>41</v>
      </c>
      <c r="G26" s="47"/>
      <c r="H26" s="37" t="s">
        <v>83</v>
      </c>
    </row>
    <row r="27" spans="1:11" ht="24.75" thickBot="1" x14ac:dyDescent="0.3">
      <c r="A27" s="55"/>
      <c r="B27" s="41"/>
      <c r="C27" s="55"/>
      <c r="D27" s="53"/>
      <c r="E27" s="37">
        <v>23</v>
      </c>
      <c r="F27" s="37" t="s">
        <v>35</v>
      </c>
      <c r="G27" s="47"/>
      <c r="H27" s="37" t="s">
        <v>109</v>
      </c>
    </row>
    <row r="28" spans="1:11" ht="24.75" customHeight="1" thickBot="1" x14ac:dyDescent="0.3">
      <c r="A28" s="54" t="s">
        <v>132</v>
      </c>
      <c r="B28" s="40" t="s">
        <v>133</v>
      </c>
      <c r="C28" s="54" t="s">
        <v>84</v>
      </c>
      <c r="D28" s="52" t="s">
        <v>71</v>
      </c>
      <c r="E28" s="37">
        <v>24</v>
      </c>
      <c r="F28" s="37" t="s">
        <v>48</v>
      </c>
      <c r="G28" s="57" t="s">
        <v>136</v>
      </c>
      <c r="H28" s="37" t="s">
        <v>109</v>
      </c>
    </row>
    <row r="29" spans="1:11" ht="15.75" thickBot="1" x14ac:dyDescent="0.3">
      <c r="A29" s="55"/>
      <c r="B29" s="41"/>
      <c r="C29" s="55"/>
      <c r="D29" s="53"/>
      <c r="E29" s="37">
        <v>25</v>
      </c>
      <c r="F29" s="37" t="s">
        <v>47</v>
      </c>
      <c r="G29" s="53"/>
      <c r="H29" s="48" t="s">
        <v>109</v>
      </c>
    </row>
  </sheetData>
  <mergeCells count="58">
    <mergeCell ref="G28:G29"/>
    <mergeCell ref="G25:G27"/>
    <mergeCell ref="G20:G22"/>
    <mergeCell ref="G10:G11"/>
    <mergeCell ref="G12:G13"/>
    <mergeCell ref="G14:G15"/>
    <mergeCell ref="G16:G17"/>
    <mergeCell ref="G23:G24"/>
    <mergeCell ref="C8:C9"/>
    <mergeCell ref="C6:C7"/>
    <mergeCell ref="C4:C5"/>
    <mergeCell ref="G2:G3"/>
    <mergeCell ref="G4:G5"/>
    <mergeCell ref="G6:G7"/>
    <mergeCell ref="G8:G9"/>
    <mergeCell ref="B10:B11"/>
    <mergeCell ref="B8:B9"/>
    <mergeCell ref="B2:B3"/>
    <mergeCell ref="C2:C3"/>
    <mergeCell ref="D2:D3"/>
    <mergeCell ref="D4:D5"/>
    <mergeCell ref="D6:D7"/>
    <mergeCell ref="D8:D9"/>
    <mergeCell ref="D10:D11"/>
    <mergeCell ref="C10:C11"/>
    <mergeCell ref="A28:A29"/>
    <mergeCell ref="B28:B29"/>
    <mergeCell ref="C28:C29"/>
    <mergeCell ref="D28:D29"/>
    <mergeCell ref="B12:B13"/>
    <mergeCell ref="D12:D13"/>
    <mergeCell ref="C12:C13"/>
    <mergeCell ref="A25:A27"/>
    <mergeCell ref="B25:B27"/>
    <mergeCell ref="C25:C27"/>
    <mergeCell ref="D25:D27"/>
    <mergeCell ref="A18:A19"/>
    <mergeCell ref="B18:B19"/>
    <mergeCell ref="C18:C19"/>
    <mergeCell ref="D18:D19"/>
    <mergeCell ref="A20:A24"/>
    <mergeCell ref="B20:B24"/>
    <mergeCell ref="C20:C24"/>
    <mergeCell ref="D20:D24"/>
    <mergeCell ref="A14:A15"/>
    <mergeCell ref="B14:B15"/>
    <mergeCell ref="C14:C15"/>
    <mergeCell ref="D14:D15"/>
    <mergeCell ref="A16:A17"/>
    <mergeCell ref="B16:B17"/>
    <mergeCell ref="C16:C17"/>
    <mergeCell ref="D16:D17"/>
    <mergeCell ref="A10:A11"/>
    <mergeCell ref="A12:A13"/>
    <mergeCell ref="A6:A7"/>
    <mergeCell ref="A8:A9"/>
    <mergeCell ref="A2:A3"/>
    <mergeCell ref="A4: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Lozano Rivera</dc:creator>
  <cp:lastModifiedBy>Oscar Lozano Rivera</cp:lastModifiedBy>
  <dcterms:created xsi:type="dcterms:W3CDTF">2015-06-05T18:19:34Z</dcterms:created>
  <dcterms:modified xsi:type="dcterms:W3CDTF">2022-09-24T04:24:01Z</dcterms:modified>
</cp:coreProperties>
</file>