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_\Desktop\UVA\MASTER\ASIGNATURAS\SEGUNDO CUATRIMESTRE\TALLER DE PROYECTOS II\TallerDeProyectos2\Costes\"/>
    </mc:Choice>
  </mc:AlternateContent>
  <xr:revisionPtr revIDLastSave="0" documentId="13_ncr:1_{36EFBAF9-A790-425E-BADE-D030851A39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H10" i="1" s="1"/>
  <c r="H19" i="1" s="1"/>
  <c r="H20" i="1" s="1"/>
  <c r="D12" i="1"/>
  <c r="E12" i="1" s="1"/>
  <c r="E9" i="1"/>
  <c r="E10" i="1"/>
  <c r="E11" i="1"/>
  <c r="E8" i="1"/>
  <c r="E18" i="1"/>
  <c r="D17" i="1"/>
  <c r="E17" i="1" s="1"/>
  <c r="C19" i="1" s="1"/>
  <c r="H18" i="1" s="1"/>
  <c r="C13" i="1" l="1"/>
  <c r="H17" i="1" s="1"/>
  <c r="H21" i="1" s="1"/>
  <c r="C21" i="1"/>
</calcChain>
</file>

<file path=xl/sharedStrings.xml><?xml version="1.0" encoding="utf-8"?>
<sst xmlns="http://schemas.openxmlformats.org/spreadsheetml/2006/main" count="37" uniqueCount="33">
  <si>
    <t>PRECIO TOTAL</t>
  </si>
  <si>
    <t>HORAS</t>
  </si>
  <si>
    <t>Cantidad</t>
  </si>
  <si>
    <t>DESCRIPCIÓN</t>
  </si>
  <si>
    <t>EUROS/h</t>
  </si>
  <si>
    <t>AWS (32vGPU)</t>
  </si>
  <si>
    <t>ESTACIONES BASE</t>
  </si>
  <si>
    <t>ANTENAS</t>
  </si>
  <si>
    <t>PRECIO</t>
  </si>
  <si>
    <t>INGENIEROS</t>
  </si>
  <si>
    <t>CORE</t>
  </si>
  <si>
    <t>FIBRA</t>
  </si>
  <si>
    <t>PRECIO FINAL</t>
  </si>
  <si>
    <t>Alquiler de Servicios / OPEX</t>
  </si>
  <si>
    <t>Costes Fijos / CAPEX</t>
  </si>
  <si>
    <t>PRECIO TOTAL CAPEX</t>
  </si>
  <si>
    <t>PRECIO TOTAL OPEX</t>
  </si>
  <si>
    <t>ALQUILER TORRES TELEFONÍA (1 AÑO)</t>
  </si>
  <si>
    <t>BENEFICIOS</t>
  </si>
  <si>
    <t>USUARIOS</t>
  </si>
  <si>
    <t>TARIFA</t>
  </si>
  <si>
    <t>TOTAL</t>
  </si>
  <si>
    <t>Detección</t>
  </si>
  <si>
    <t>Detección + Control</t>
  </si>
  <si>
    <t>AMORTIZACIÓN</t>
  </si>
  <si>
    <t>BENEFICIOS MENSUALES</t>
  </si>
  <si>
    <t>CAPEX</t>
  </si>
  <si>
    <t>OPEX</t>
  </si>
  <si>
    <t>PARTIDA</t>
  </si>
  <si>
    <t>AMORTIZACIÓN TOTAL</t>
  </si>
  <si>
    <t>INGRESOS MENSUALES</t>
  </si>
  <si>
    <t>DINERO</t>
  </si>
  <si>
    <t>TABLA DE COSTES ODITECH AI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</si>
</sst>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7" xfId="1" applyFont="1" applyBorder="1"/>
    <xf numFmtId="44" fontId="0" fillId="0" borderId="10" xfId="1" applyFont="1" applyBorder="1"/>
    <xf numFmtId="44" fontId="0" fillId="0" borderId="8" xfId="1" applyFont="1" applyBorder="1"/>
    <xf numFmtId="0" fontId="0" fillId="0" borderId="10" xfId="0" applyBorder="1"/>
    <xf numFmtId="44" fontId="0" fillId="0" borderId="11" xfId="1" applyFont="1" applyBorder="1"/>
    <xf numFmtId="44" fontId="0" fillId="0" borderId="1" xfId="1" applyFont="1" applyBorder="1"/>
    <xf numFmtId="44" fontId="0" fillId="0" borderId="12" xfId="1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2" xfId="0" applyBorder="1"/>
    <xf numFmtId="0" fontId="2" fillId="4" borderId="2" xfId="0" applyFont="1" applyFill="1" applyBorder="1"/>
    <xf numFmtId="0" fontId="2" fillId="4" borderId="8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2" fillId="4" borderId="12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2" xfId="0" applyFill="1" applyBorder="1"/>
    <xf numFmtId="44" fontId="0" fillId="5" borderId="7" xfId="0" applyNumberFormat="1" applyFill="1" applyBorder="1"/>
    <xf numFmtId="44" fontId="0" fillId="0" borderId="4" xfId="0" applyNumberFormat="1" applyBorder="1"/>
    <xf numFmtId="44" fontId="0" fillId="0" borderId="7" xfId="0" applyNumberFormat="1" applyBorder="1"/>
    <xf numFmtId="44" fontId="0" fillId="0" borderId="10" xfId="0" applyNumberFormat="1" applyBorder="1"/>
    <xf numFmtId="0" fontId="2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right"/>
    </xf>
    <xf numFmtId="44" fontId="0" fillId="5" borderId="6" xfId="1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44" fontId="0" fillId="5" borderId="8" xfId="0" applyNumberFormat="1" applyFill="1" applyBorder="1" applyAlignment="1">
      <alignment horizontal="center"/>
    </xf>
    <xf numFmtId="44" fontId="0" fillId="5" borderId="9" xfId="0" applyNumberFormat="1" applyFill="1" applyBorder="1" applyAlignment="1">
      <alignment horizontal="center"/>
    </xf>
    <xf numFmtId="44" fontId="0" fillId="5" borderId="10" xfId="0" applyNumberForma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152402</xdr:colOff>
      <xdr:row>0</xdr:row>
      <xdr:rowOff>136690</xdr:rowOff>
    </xdr:from>
    <xdr:to>
      <xdr:col>1</xdr:col>
      <xdr:colOff>2290672</xdr:colOff>
      <xdr:row>4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DF8520-0F84-F9E0-6D4B-F08876D91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2" y="136690"/>
          <a:ext cx="2138270" cy="75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2" max="2" width="33.6640625" customWidth="1"/>
    <col min="3" max="3" width="13.77734375" customWidth="1"/>
    <col min="4" max="4" width="24.33203125" customWidth="1"/>
    <col min="5" max="5" width="20.6640625" customWidth="1"/>
    <col min="7" max="7" width="23.77734375" customWidth="1"/>
    <col min="8" max="8" width="17.44140625" customWidth="1"/>
    <col min="9" max="9" width="14.77734375" customWidth="1"/>
    <col min="10" max="10" width="11.77734375" bestFit="1" customWidth="1"/>
  </cols>
  <sheetData>
    <row r="2" spans="2:10" ht="14.4" customHeight="1" x14ac:dyDescent="0.3">
      <c r="B2" s="52" t="s">
        <v>32</v>
      </c>
      <c r="C2" s="52"/>
      <c r="D2" s="52"/>
      <c r="E2" s="52"/>
      <c r="F2" s="52"/>
      <c r="G2" s="52"/>
      <c r="H2" s="52"/>
      <c r="I2" s="52"/>
      <c r="J2" s="52"/>
    </row>
    <row r="3" spans="2:10" x14ac:dyDescent="0.3">
      <c r="B3" s="52"/>
      <c r="C3" s="52"/>
      <c r="D3" s="52"/>
      <c r="E3" s="52"/>
      <c r="F3" s="52"/>
      <c r="G3" s="52"/>
      <c r="H3" s="52"/>
      <c r="I3" s="52"/>
      <c r="J3" s="52"/>
    </row>
    <row r="4" spans="2:10" x14ac:dyDescent="0.3">
      <c r="B4" s="52"/>
      <c r="C4" s="52"/>
      <c r="D4" s="52"/>
      <c r="E4" s="52"/>
      <c r="F4" s="52"/>
      <c r="G4" s="52"/>
      <c r="H4" s="52"/>
      <c r="I4" s="52"/>
      <c r="J4" s="52"/>
    </row>
    <row r="6" spans="2:10" s="2" customFormat="1" x14ac:dyDescent="0.3">
      <c r="B6" s="27" t="s">
        <v>14</v>
      </c>
      <c r="C6" s="28"/>
      <c r="D6" s="28"/>
      <c r="E6" s="29"/>
      <c r="F6"/>
      <c r="G6" s="31" t="s">
        <v>25</v>
      </c>
      <c r="H6" s="32"/>
      <c r="I6" s="32"/>
      <c r="J6" s="33"/>
    </row>
    <row r="7" spans="2:10" x14ac:dyDescent="0.3">
      <c r="B7" s="15" t="s">
        <v>3</v>
      </c>
      <c r="C7" s="15" t="s">
        <v>8</v>
      </c>
      <c r="D7" s="15" t="s">
        <v>2</v>
      </c>
      <c r="E7" s="6" t="s">
        <v>0</v>
      </c>
      <c r="F7" s="2"/>
      <c r="G7" s="15" t="s">
        <v>20</v>
      </c>
      <c r="H7" s="15" t="s">
        <v>8</v>
      </c>
      <c r="I7" s="15" t="s">
        <v>19</v>
      </c>
      <c r="J7" s="6" t="s">
        <v>21</v>
      </c>
    </row>
    <row r="8" spans="2:10" x14ac:dyDescent="0.3">
      <c r="B8" s="21" t="s">
        <v>17</v>
      </c>
      <c r="C8" s="12">
        <v>15000</v>
      </c>
      <c r="D8" s="16">
        <v>7</v>
      </c>
      <c r="E8" s="7">
        <f>C8*D8</f>
        <v>105000</v>
      </c>
      <c r="G8" s="34" t="s">
        <v>22</v>
      </c>
      <c r="H8" s="14">
        <v>5</v>
      </c>
      <c r="I8" s="20">
        <v>2000</v>
      </c>
      <c r="J8" s="8">
        <f>I8*H8</f>
        <v>10000</v>
      </c>
    </row>
    <row r="9" spans="2:10" x14ac:dyDescent="0.3">
      <c r="B9" s="22" t="s">
        <v>6</v>
      </c>
      <c r="C9" s="13">
        <v>8319.15</v>
      </c>
      <c r="D9" s="11">
        <v>7</v>
      </c>
      <c r="E9" s="9">
        <f t="shared" ref="E9:E12" si="0">C9*D9</f>
        <v>58234.049999999996</v>
      </c>
      <c r="G9" s="34" t="s">
        <v>23</v>
      </c>
      <c r="H9" s="14">
        <v>15</v>
      </c>
      <c r="I9" s="20">
        <v>1500</v>
      </c>
      <c r="J9" s="8">
        <f>I9*H9</f>
        <v>22500</v>
      </c>
    </row>
    <row r="10" spans="2:10" x14ac:dyDescent="0.3">
      <c r="B10" s="23" t="s">
        <v>7</v>
      </c>
      <c r="C10" s="14">
        <v>1571.39</v>
      </c>
      <c r="D10" s="1">
        <v>7</v>
      </c>
      <c r="E10" s="8">
        <f t="shared" si="0"/>
        <v>10999.730000000001</v>
      </c>
      <c r="G10" s="34" t="s">
        <v>18</v>
      </c>
      <c r="H10" s="44">
        <f>J8+J9</f>
        <v>32500</v>
      </c>
      <c r="I10" s="44"/>
      <c r="J10" s="45"/>
    </row>
    <row r="11" spans="2:10" x14ac:dyDescent="0.3">
      <c r="B11" s="22" t="s">
        <v>10</v>
      </c>
      <c r="C11" s="13">
        <v>3697.4</v>
      </c>
      <c r="D11" s="11">
        <v>1</v>
      </c>
      <c r="E11" s="9">
        <f t="shared" si="0"/>
        <v>3697.4</v>
      </c>
    </row>
    <row r="12" spans="2:10" x14ac:dyDescent="0.3">
      <c r="B12" s="24" t="s">
        <v>11</v>
      </c>
      <c r="C12" s="8">
        <v>6</v>
      </c>
      <c r="D12" s="1">
        <f>184*7</f>
        <v>1288</v>
      </c>
      <c r="E12" s="8">
        <f t="shared" si="0"/>
        <v>7728</v>
      </c>
    </row>
    <row r="13" spans="2:10" x14ac:dyDescent="0.3">
      <c r="B13" s="25" t="s">
        <v>15</v>
      </c>
      <c r="C13" s="44">
        <f>E8+E9+E10+E11+E12</f>
        <v>185659.18</v>
      </c>
      <c r="D13" s="44"/>
      <c r="E13" s="45"/>
    </row>
    <row r="15" spans="2:10" s="2" customFormat="1" x14ac:dyDescent="0.3">
      <c r="B15" s="3" t="s">
        <v>13</v>
      </c>
      <c r="C15" s="4"/>
      <c r="D15" s="4"/>
      <c r="E15" s="5"/>
      <c r="F15"/>
      <c r="G15" s="46" t="s">
        <v>24</v>
      </c>
      <c r="H15" s="47"/>
      <c r="I15" s="30"/>
      <c r="J15" s="30"/>
    </row>
    <row r="16" spans="2:10" x14ac:dyDescent="0.3">
      <c r="B16" s="19" t="s">
        <v>3</v>
      </c>
      <c r="C16" s="17" t="s">
        <v>4</v>
      </c>
      <c r="D16" s="19" t="s">
        <v>1</v>
      </c>
      <c r="E16" s="18" t="s">
        <v>0</v>
      </c>
      <c r="F16" s="2"/>
      <c r="G16" s="17" t="s">
        <v>28</v>
      </c>
      <c r="H16" s="18" t="s">
        <v>31</v>
      </c>
      <c r="I16" s="2"/>
      <c r="J16" s="2"/>
    </row>
    <row r="17" spans="2:8" x14ac:dyDescent="0.3">
      <c r="B17" s="24" t="s">
        <v>5</v>
      </c>
      <c r="C17" s="10">
        <v>0.71</v>
      </c>
      <c r="D17" s="16">
        <f>1*24*30*6</f>
        <v>4320</v>
      </c>
      <c r="E17" s="13">
        <f>C17*D17</f>
        <v>3067.2</v>
      </c>
      <c r="G17" s="39" t="s">
        <v>26</v>
      </c>
      <c r="H17" s="36">
        <f>C13</f>
        <v>185659.18</v>
      </c>
    </row>
    <row r="18" spans="2:8" x14ac:dyDescent="0.3">
      <c r="B18" s="25" t="s">
        <v>9</v>
      </c>
      <c r="C18" s="13">
        <v>15.65</v>
      </c>
      <c r="D18" s="20">
        <v>345</v>
      </c>
      <c r="E18" s="14">
        <f>C18*D18</f>
        <v>5399.25</v>
      </c>
      <c r="G18" s="40" t="s">
        <v>27</v>
      </c>
      <c r="H18" s="38">
        <f>C19</f>
        <v>8466.4500000000007</v>
      </c>
    </row>
    <row r="19" spans="2:8" x14ac:dyDescent="0.3">
      <c r="B19" s="23" t="s">
        <v>16</v>
      </c>
      <c r="C19" s="48">
        <f>E17+E18</f>
        <v>8466.4500000000007</v>
      </c>
      <c r="D19" s="44"/>
      <c r="E19" s="45"/>
      <c r="G19" s="41" t="s">
        <v>30</v>
      </c>
      <c r="H19" s="37">
        <f>H10</f>
        <v>32500</v>
      </c>
    </row>
    <row r="20" spans="2:8" x14ac:dyDescent="0.3">
      <c r="G20" s="41" t="s">
        <v>25</v>
      </c>
      <c r="H20" s="35">
        <f>H19-H18</f>
        <v>24033.55</v>
      </c>
    </row>
    <row r="21" spans="2:8" x14ac:dyDescent="0.3">
      <c r="B21" s="26" t="s">
        <v>12</v>
      </c>
      <c r="C21" s="49">
        <f>E8+E9+E10+E11+E12+E17+E18</f>
        <v>194125.63</v>
      </c>
      <c r="D21" s="50"/>
      <c r="E21" s="51"/>
      <c r="G21" s="42" t="s">
        <v>29</v>
      </c>
      <c r="H21" s="43" t="str">
        <f>_xlfn.CONCAT(ROUNDUP(H17/H20,0)," MESES ")</f>
        <v xml:space="preserve">8 MESES </v>
      </c>
    </row>
  </sheetData>
  <mergeCells count="3">
    <mergeCell ref="B2:J4"/>
    <mergeCell ref="G6:J6"/>
    <mergeCell ref="B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Sirgo</dc:creator>
  <cp:lastModifiedBy>Dani Sirgo</cp:lastModifiedBy>
  <dcterms:created xsi:type="dcterms:W3CDTF">2015-06-05T18:19:34Z</dcterms:created>
  <dcterms:modified xsi:type="dcterms:W3CDTF">2023-05-19T07:53:06Z</dcterms:modified>
</cp:coreProperties>
</file>