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University\Tercer Semestre\Finanzas Internacionales\"/>
    </mc:Choice>
  </mc:AlternateContent>
  <xr:revisionPtr revIDLastSave="0" documentId="13_ncr:1_{AAEDC8C0-9211-434D-AA20-8A26FB927D44}" xr6:coauthVersionLast="46" xr6:coauthVersionMax="47" xr10:uidLastSave="{00000000-0000-0000-0000-000000000000}"/>
  <bookViews>
    <workbookView xWindow="-108" yWindow="-108" windowWidth="23256" windowHeight="12576" xr2:uid="{9D824D0C-8E2B-4F2B-A5C2-6DEF5B9AE130}"/>
  </bookViews>
  <sheets>
    <sheet name="Indicadores Financieros" sheetId="1" r:id="rId1"/>
    <sheet name="IPC" sheetId="78" r:id="rId2"/>
    <sheet name="PIB Anual" sheetId="77" r:id="rId3"/>
    <sheet name="Currencys" sheetId="82" r:id="rId4"/>
    <sheet name="PIB" sheetId="58" r:id="rId5"/>
    <sheet name="Interbancaria " sheetId="52" r:id="rId6"/>
    <sheet name="Tesoros USA" sheetId="73" r:id="rId7"/>
    <sheet name="Down Jhons y S&amp;P500" sheetId="7" r:id="rId8"/>
    <sheet name="PMI de Alemania" sheetId="24" r:id="rId9"/>
    <sheet name="PMI España" sheetId="25" r:id="rId10"/>
    <sheet name="PMI Francia" sheetId="26" r:id="rId11"/>
    <sheet name="PMI Italia" sheetId="27" r:id="rId12"/>
    <sheet name="PMI Reino Unido" sheetId="28" r:id="rId13"/>
    <sheet name="PMI China" sheetId="29" r:id="rId14"/>
    <sheet name="PMI Japón" sheetId="30" r:id="rId15"/>
    <sheet name="PMI Corea del Sur" sheetId="31" r:id="rId16"/>
    <sheet name="PMI EE.UU" sheetId="32" r:id="rId17"/>
    <sheet name="PMI Zona Euro" sheetId="37" r:id="rId18"/>
    <sheet name="PMI Colombia" sheetId="49" r:id="rId19"/>
    <sheet name="Tasa de desempleo Reino Unido " sheetId="38" r:id="rId20"/>
    <sheet name="Tasa de desempleo Alemania " sheetId="39" r:id="rId21"/>
    <sheet name="Tasa de desempleo España" sheetId="40" r:id="rId22"/>
    <sheet name="Tasa de desempleo Francia" sheetId="41" r:id="rId23"/>
    <sheet name="Tasa de desempleo Italia" sheetId="42" r:id="rId24"/>
    <sheet name="Zona Euro" sheetId="43" r:id="rId25"/>
    <sheet name="Tasa de desempleo de china" sheetId="44" r:id="rId26"/>
    <sheet name="Tasa de desempleo japon " sheetId="45" r:id="rId27"/>
    <sheet name="Tasa de desempleo Corea del Sur" sheetId="46" r:id="rId28"/>
    <sheet name="Tasa de desempleo EEUU" sheetId="47" r:id="rId29"/>
    <sheet name="Tasa de desempleo Colombia" sheetId="48" r:id="rId30"/>
    <sheet name="Tasa IBR" sheetId="53" r:id="rId31"/>
    <sheet name="JPYUSD" sheetId="56" r:id="rId32"/>
    <sheet name="MXNUSD" sheetId="55" r:id="rId33"/>
    <sheet name="BRLUSD" sheetId="54" r:id="rId34"/>
    <sheet name="CLPUSD" sheetId="57" r:id="rId35"/>
    <sheet name="Tasa de inflación e IPC" sheetId="60" r:id="rId36"/>
    <sheet name="Balanza cuenta corriente" sheetId="61" r:id="rId37"/>
    <sheet name="Reservas inter Col" sheetId="62" r:id="rId38"/>
    <sheet name="Petroleo col" sheetId="64" r:id="rId39"/>
    <sheet name="Nominas no agricolas" sheetId="63" r:id="rId40"/>
    <sheet name="Confianza empresarial" sheetId="66" r:id="rId41"/>
    <sheet name="Indice ZEW" sheetId="67" r:id="rId42"/>
    <sheet name="XAU" sheetId="71" r:id="rId43"/>
    <sheet name="Ventas al por menor (mensual)" sheetId="79" r:id="rId44"/>
    <sheet name="Colcap" sheetId="76" r:id="rId45"/>
    <sheet name="TRM" sheetId="3" r:id="rId46"/>
    <sheet name="EUR, GBP" sheetId="69" r:id="rId47"/>
    <sheet name="Brent " sheetId="70" r:id="rId48"/>
    <sheet name="TES2024" sheetId="17" r:id="rId49"/>
    <sheet name="DTF" sheetId="18" r:id="rId50"/>
    <sheet name="Crudo, comercio USA" sheetId="65" r:id="rId51"/>
    <sheet name="Confianza del Consumidor" sheetId="81" r:id="rId52"/>
  </sheets>
  <definedNames>
    <definedName name="_xlnm._FilterDatabase" localSheetId="0" hidden="1">'Indicadores Financieros'!$A$2:$C$23</definedName>
    <definedName name="DatosExternos_1" localSheetId="36" hidden="1">'Balanza cuenta corriente'!$A$1:$G$21</definedName>
    <definedName name="DatosExternos_1" localSheetId="33" hidden="1">BRLUSD!$A$1:$G$20</definedName>
    <definedName name="DatosExternos_1" localSheetId="34" hidden="1">'CLPUSD'!$A$1:$G$20</definedName>
    <definedName name="DatosExternos_1" localSheetId="44" hidden="1">'Colcap'!$A$1:$F$2</definedName>
    <definedName name="DatosExternos_1" localSheetId="40" hidden="1">'Confianza empresarial'!$A$1:$E$73</definedName>
    <definedName name="DatosExternos_1" localSheetId="7" hidden="1">'Down Jhons y S&amp;P500'!#REF!</definedName>
    <definedName name="DatosExternos_1" localSheetId="41" hidden="1">'Indice ZEW'!$A$1:$E$7</definedName>
    <definedName name="DatosExternos_1" localSheetId="5" hidden="1">'Interbancaria '!$A$1:$F$2</definedName>
    <definedName name="DatosExternos_1" localSheetId="1" hidden="1">IPC!$A$1:$E$176</definedName>
    <definedName name="DatosExternos_1" localSheetId="39" hidden="1">'Nominas no agricolas'!$A$1:$G$35</definedName>
    <definedName name="DatosExternos_1" localSheetId="4" hidden="1">PIB!$A$1:$E$91</definedName>
    <definedName name="DatosExternos_1" localSheetId="2" hidden="1">'PIB Anual'!$A$1:$E$186</definedName>
    <definedName name="DatosExternos_1" localSheetId="13" hidden="1">'PMI China'!$A$1:$G$28</definedName>
    <definedName name="DatosExternos_1" localSheetId="18" hidden="1">'PMI Colombia'!$A$1:$G$19</definedName>
    <definedName name="DatosExternos_1" localSheetId="15" hidden="1">'PMI Corea del Sur'!$A$1:$G$25</definedName>
    <definedName name="DatosExternos_1" localSheetId="8" hidden="1">'PMI de Alemania'!$A$1:$G$27</definedName>
    <definedName name="DatosExternos_1" localSheetId="16" hidden="1">'PMI EE.UU'!$A$1:$G$66</definedName>
    <definedName name="DatosExternos_1" localSheetId="9" hidden="1">'PMI España'!$A$1:$G$26</definedName>
    <definedName name="DatosExternos_1" localSheetId="10" hidden="1">'PMI Francia'!$A$1:$G$27</definedName>
    <definedName name="DatosExternos_1" localSheetId="11" hidden="1">'PMI Italia'!$A$1:$G$24</definedName>
    <definedName name="DatosExternos_1" localSheetId="14" hidden="1">'PMI Japón'!$A$1:$G$36</definedName>
    <definedName name="DatosExternos_1" localSheetId="12" hidden="1">'PMI Reino Unido'!$A$1:$G$32</definedName>
    <definedName name="DatosExternos_1" localSheetId="17" hidden="1">'PMI Zona Euro'!$A$1:$I$2</definedName>
    <definedName name="DatosExternos_1" localSheetId="37" hidden="1">'Reservas inter Col'!$A$1:$G$12</definedName>
    <definedName name="DatosExternos_1" localSheetId="20" hidden="1">'Tasa de desempleo Alemania '!$A$1:$I$2</definedName>
    <definedName name="DatosExternos_1" localSheetId="29" hidden="1">'Tasa de desempleo Colombia'!$A$1:$G$9</definedName>
    <definedName name="DatosExternos_1" localSheetId="27" hidden="1">'Tasa de desempleo Corea del Sur'!$A$1:$G$16</definedName>
    <definedName name="DatosExternos_1" localSheetId="25" hidden="1">'Tasa de desempleo de china'!$A$1:$G$12</definedName>
    <definedName name="DatosExternos_1" localSheetId="28" hidden="1">'Tasa de desempleo EEUU'!$A$1:$G$35</definedName>
    <definedName name="DatosExternos_1" localSheetId="21" hidden="1">'Tasa de desempleo España'!$A$1:$G$23</definedName>
    <definedName name="DatosExternos_1" localSheetId="22" hidden="1">'Tasa de desempleo Francia'!$A$1:$G$27</definedName>
    <definedName name="DatosExternos_1" localSheetId="23" hidden="1">'Tasa de desempleo Italia'!$A$1:$G$20</definedName>
    <definedName name="DatosExternos_1" localSheetId="26" hidden="1">'Tasa de desempleo japon '!$A$1:$G$20</definedName>
    <definedName name="DatosExternos_1" localSheetId="19" hidden="1">'Tasa de desempleo Reino Unido '!$A$1:$G$24</definedName>
    <definedName name="DatosExternos_1" localSheetId="30" hidden="1">'Tasa IBR'!$A$1:$F$9</definedName>
    <definedName name="DatosExternos_1" localSheetId="43" hidden="1">'Ventas al por menor (mensual)'!$A$1:$E$64</definedName>
    <definedName name="DatosExternos_1" localSheetId="42" hidden="1">XAU!$A$1:$I$4</definedName>
    <definedName name="DatosExternos_1" localSheetId="24" hidden="1">'Zona Euro'!$A$1:$G$18</definedName>
    <definedName name="DatosExternos_2" localSheetId="47" hidden="1">'Brent '!$A$1:$I$10</definedName>
    <definedName name="DatosExternos_2" localSheetId="46" hidden="1">'EUR, GBP'!$A$1:$I$18</definedName>
    <definedName name="DatosExternos_2" localSheetId="32" hidden="1">MXNUSD!$A$1:$G$20</definedName>
    <definedName name="DatosExternos_2" localSheetId="38" hidden="1">'Petroleo col'!$A$1:$G$15</definedName>
    <definedName name="DatosExternos_2" localSheetId="35" hidden="1">'Tasa de inflación e IPC'!$A$1:$G$13</definedName>
    <definedName name="DatosExternos_2" localSheetId="6" hidden="1">'Tesoros USA'!#REF!</definedName>
    <definedName name="DatosExternos_3" localSheetId="31" hidden="1">JPYUSD!$A$1:$G$19</definedName>
    <definedName name="ExternalData_1" localSheetId="51" hidden="1">'Confianza del Consumidor'!$A$1:$G$18</definedName>
    <definedName name="ExternalData_1" localSheetId="50" hidden="1">'Crudo, comercio USA'!$A$1:$G$19</definedName>
    <definedName name="ExternalData_1" localSheetId="3" hidden="1">'Currencys'!$A$1:$I$201</definedName>
    <definedName name="ExternalData_1" localSheetId="7" hidden="1">'Down Jhons y S&amp;P500'!$A$1:$J$6</definedName>
    <definedName name="ExternalData_1" localSheetId="49" hidden="1">DTF!$A$1:$F$9</definedName>
    <definedName name="ExternalData_1" localSheetId="5" hidden="1">'Interbancaria '!#REF!</definedName>
    <definedName name="ExternalData_1" localSheetId="48" hidden="1">'TES2024'!$A$1:$I$8</definedName>
    <definedName name="ExternalData_1" localSheetId="6" hidden="1">'Tesoros USA'!$A$1:$J$12</definedName>
    <definedName name="ExternalData_1" localSheetId="45" hidden="1">TRM!$A$1:$B$11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" i="1" l="1"/>
  <c r="C9" i="1"/>
  <c r="C8" i="1"/>
  <c r="C7" i="1"/>
  <c r="C6" i="1"/>
  <c r="C5" i="1"/>
  <c r="C4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C14" i="1"/>
  <c r="S29" i="1"/>
  <c r="R29" i="1"/>
  <c r="S31" i="1"/>
  <c r="R31" i="1"/>
  <c r="S30" i="1"/>
  <c r="R30" i="1"/>
  <c r="S28" i="1"/>
  <c r="R28" i="1"/>
  <c r="S26" i="1"/>
  <c r="R26" i="1"/>
  <c r="S25" i="1"/>
  <c r="R25" i="1"/>
  <c r="S24" i="1"/>
  <c r="R24" i="1"/>
  <c r="S23" i="1"/>
  <c r="R23" i="1"/>
  <c r="S22" i="1"/>
  <c r="R22" i="1"/>
  <c r="R27" i="1"/>
  <c r="S27" i="1"/>
  <c r="C18" i="1"/>
  <c r="C17" i="1"/>
  <c r="C16" i="1"/>
  <c r="C15" i="1"/>
  <c r="C24" i="1"/>
  <c r="C13" i="1"/>
  <c r="C12" i="1"/>
  <c r="S10" i="1"/>
  <c r="S11" i="1"/>
  <c r="S9" i="1"/>
  <c r="S13" i="1"/>
  <c r="S14" i="1"/>
  <c r="S15" i="1"/>
  <c r="S12" i="1"/>
  <c r="S8" i="1"/>
  <c r="R8" i="1"/>
  <c r="M22" i="1"/>
  <c r="N22" i="1"/>
  <c r="N21" i="1"/>
  <c r="M21" i="1"/>
  <c r="N20" i="1"/>
  <c r="M20" i="1"/>
  <c r="A43" i="1"/>
  <c r="A44" i="1" s="1"/>
  <c r="A45" i="1" s="1"/>
  <c r="A46" i="1" s="1"/>
  <c r="A47" i="1" s="1"/>
  <c r="A48" i="1" s="1"/>
  <c r="K36" i="1"/>
  <c r="K37" i="1" s="1"/>
  <c r="K38" i="1" s="1"/>
  <c r="K39" i="1" s="1"/>
  <c r="K40" i="1" s="1"/>
  <c r="K41" i="1" s="1"/>
  <c r="I15" i="78" a="1"/>
  <c r="I15" i="78" s="1"/>
  <c r="M45" i="1" s="1"/>
  <c r="I14" i="78" a="1"/>
  <c r="N44" i="1" s="1"/>
  <c r="I13" i="78" a="1"/>
  <c r="N43" i="1" s="1"/>
  <c r="I12" i="78" a="1"/>
  <c r="I12" i="78" s="1"/>
  <c r="M42" i="1" s="1"/>
  <c r="I11" i="78" a="1"/>
  <c r="I11" i="78" s="1"/>
  <c r="M41" i="1" s="1"/>
  <c r="I10" i="78" a="1"/>
  <c r="I10" i="78" s="1"/>
  <c r="M40" i="1" s="1"/>
  <c r="I9" i="78" a="1"/>
  <c r="I9" i="78" s="1"/>
  <c r="M39" i="1" s="1"/>
  <c r="I8" i="78" a="1"/>
  <c r="N38" i="1" s="1"/>
  <c r="I7" i="78" a="1"/>
  <c r="I7" i="78" s="1"/>
  <c r="M37" i="1" s="1"/>
  <c r="I6" i="78" a="1"/>
  <c r="I6" i="78" s="1"/>
  <c r="M36" i="1" s="1"/>
  <c r="G6" i="78"/>
  <c r="G7" i="78" s="1"/>
  <c r="G8" i="78" s="1"/>
  <c r="G9" i="78" s="1"/>
  <c r="G10" i="78" s="1"/>
  <c r="G11" i="78" s="1"/>
  <c r="I5" i="78" a="1"/>
  <c r="N35" i="1" s="1"/>
  <c r="F33" i="1"/>
  <c r="F34" i="1" s="1"/>
  <c r="F35" i="1" s="1"/>
  <c r="F36" i="1" s="1"/>
  <c r="F37" i="1" s="1"/>
  <c r="F38" i="1" s="1"/>
  <c r="C10" i="1"/>
  <c r="C21" i="1"/>
  <c r="C23" i="1"/>
  <c r="C22" i="1"/>
  <c r="N30" i="1"/>
  <c r="N31" i="1"/>
  <c r="N29" i="1"/>
  <c r="N28" i="1"/>
  <c r="N27" i="1"/>
  <c r="N26" i="1"/>
  <c r="M31" i="1"/>
  <c r="M30" i="1"/>
  <c r="M29" i="1"/>
  <c r="M28" i="1"/>
  <c r="M27" i="1"/>
  <c r="M26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A29" i="1"/>
  <c r="A30" i="1" s="1"/>
  <c r="A31" i="1" s="1"/>
  <c r="A32" i="1" s="1"/>
  <c r="A33" i="1" s="1"/>
  <c r="A34" i="1" s="1"/>
  <c r="S18" i="1"/>
  <c r="R18" i="1"/>
  <c r="S17" i="1"/>
  <c r="R17" i="1"/>
  <c r="N19" i="1"/>
  <c r="M19" i="1"/>
  <c r="N18" i="1"/>
  <c r="M18" i="1"/>
  <c r="R16" i="1"/>
  <c r="R15" i="1"/>
  <c r="R14" i="1"/>
  <c r="R13" i="1"/>
  <c r="R12" i="1"/>
  <c r="R11" i="1"/>
  <c r="R10" i="1"/>
  <c r="R9" i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23" i="1"/>
  <c r="P24" i="1"/>
  <c r="P25" i="1" s="1"/>
  <c r="P26" i="1" s="1"/>
  <c r="P27" i="1" s="1"/>
  <c r="P28" i="1" s="1"/>
  <c r="C3" i="1"/>
  <c r="S6" i="1"/>
  <c r="R6" i="1"/>
  <c r="S7" i="1"/>
  <c r="R7" i="1"/>
  <c r="S4" i="1"/>
  <c r="R4" i="1"/>
  <c r="S3" i="1"/>
  <c r="R3" i="1"/>
  <c r="S5" i="1" a="1"/>
  <c r="S5" i="1" s="1"/>
  <c r="R5" i="1" a="1"/>
  <c r="R5" i="1" s="1"/>
  <c r="I26" i="1"/>
  <c r="H26" i="1"/>
  <c r="N13" i="1"/>
  <c r="M13" i="1"/>
  <c r="N12" i="1"/>
  <c r="M12" i="1"/>
  <c r="N11" i="1"/>
  <c r="M11" i="1"/>
  <c r="N10" i="1"/>
  <c r="M10" i="1"/>
  <c r="N9" i="1"/>
  <c r="M9" i="1"/>
  <c r="N8" i="1"/>
  <c r="M8" i="1"/>
  <c r="K4" i="1"/>
  <c r="K5" i="1" s="1"/>
  <c r="K6" i="1" s="1"/>
  <c r="K7" i="1" s="1"/>
  <c r="K8" i="1" s="1"/>
  <c r="K9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N6" i="1"/>
  <c r="M6" i="1"/>
  <c r="N5" i="1"/>
  <c r="M5" i="1"/>
  <c r="N4" i="1"/>
  <c r="M4" i="1"/>
  <c r="N3" i="1" a="1"/>
  <c r="N3" i="1" s="1"/>
  <c r="M3" i="1" a="1"/>
  <c r="M3" i="1" s="1"/>
  <c r="N7" i="1"/>
  <c r="M7" i="1"/>
  <c r="I15" i="1" a="1"/>
  <c r="I15" i="1" s="1"/>
  <c r="H15" i="1" a="1"/>
  <c r="H15" i="1" s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E12" i="18"/>
  <c r="C20" i="1" s="1"/>
  <c r="E12" i="17"/>
  <c r="C19" i="1" s="1"/>
  <c r="N39" i="1" l="1"/>
  <c r="N41" i="1"/>
  <c r="N37" i="1"/>
  <c r="N36" i="1"/>
  <c r="I14" i="78"/>
  <c r="M44" i="1" s="1"/>
  <c r="I13" i="78"/>
  <c r="M43" i="1" s="1"/>
  <c r="I8" i="78"/>
  <c r="M38" i="1" s="1"/>
  <c r="N45" i="1"/>
  <c r="I5" i="78"/>
  <c r="M35" i="1" s="1"/>
  <c r="N42" i="1"/>
  <c r="N4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alanza, cuenta corriente" description="Conexión a la consulta 'Balanza, cuenta corriente' en el libro." type="5" refreshedVersion="7" background="1" saveData="1">
    <dbPr connection="Provider=Microsoft.Mashup.OleDb.1;Data Source=$Workbook$;Location=&quot;Balanza, cuenta corriente&quot;;Extended Properties=&quot;&quot;" command="SELECT * FROM [Balanza, cuenta corriente]"/>
  </connection>
  <connection id="2" xr16:uid="{00000000-0015-0000-FFFF-FFFF01000000}" keepAlive="1" name="Consulta - BRENT" description="Conexión a la consulta 'BRENT' en el libro." type="5" refreshedVersion="7" background="1" saveData="1">
    <dbPr connection="Provider=Microsoft.Mashup.OleDb.1;Data Source=$Workbook$;Location=BRENT;Extended Properties=&quot;&quot;" command="SELECT * FROM [BRENT]"/>
  </connection>
  <connection id="3" xr16:uid="{00000000-0015-0000-FFFF-FFFF02000000}" keepAlive="1" name="Consulta - BRLUSD" description="Conexión a la consulta 'BRLUSD' en el libro." type="5" refreshedVersion="7" background="1" saveData="1">
    <dbPr connection="Provider=Microsoft.Mashup.OleDb.1;Data Source=$Workbook$;Location=BRLUSD;Extended Properties=&quot;&quot;" command="SELECT * FROM [BRLUSD]"/>
  </connection>
  <connection id="4" xr16:uid="{00000000-0015-0000-FFFF-FFFF03000000}" keepAlive="1" name="Consulta - CLPUSD" description="Conexión a la consulta 'CLPUSD' en el libro." type="5" refreshedVersion="7" background="1" saveData="1">
    <dbPr connection="Provider=Microsoft.Mashup.OleDb.1;Data Source=$Workbook$;Location=CLPUSD;Extended Properties=&quot;&quot;" command="SELECT * FROM [CLPUSD]"/>
  </connection>
  <connection id="5" xr16:uid="{00000000-0015-0000-FFFF-FFFF04000000}" keepAlive="1" name="Consulta - Col producción crudo,, balanza comercial" description="Conexión a la consulta 'Col producción crudo,, balanza comercial' en el libro." type="5" refreshedVersion="7" background="1" saveData="1">
    <dbPr connection="Provider=Microsoft.Mashup.OleDb.1;Data Source=$Workbook$;Location=&quot;Col producción crudo,, balanza comercial&quot;;Extended Properties=&quot;&quot;" command="SELECT * FROM [Col producción crudo,, balanza comercial]"/>
  </connection>
  <connection id="6" xr16:uid="{00000000-0015-0000-FFFF-FFFF05000000}" keepAlive="1" name="Consulta - COLCAP" description="Conexión a la consulta 'COLCAP' en el libro." type="5" refreshedVersion="7" background="1" saveData="1">
    <dbPr connection="Provider=Microsoft.Mashup.OleDb.1;Data Source=$Workbook$;Location=COLCAP;Extended Properties=&quot;&quot;" command="SELECT * FROM [COLCAP]"/>
  </connection>
  <connection id="7" xr16:uid="{00000000-0015-0000-FFFF-FFFF06000000}" keepAlive="1" name="Consulta - Confianza comercial / empresarial" description="Conexión a la consulta 'Confianza comercial / empresarial' en el libro." type="5" refreshedVersion="7" background="1" saveData="1">
    <dbPr connection="Provider=Microsoft.Mashup.OleDb.1;Data Source=$Workbook$;Location=&quot;Confianza comercial / empresarial&quot;;Extended Properties=&quot;&quot;" command="SELECT * FROM [Confianza comercial / empresarial]"/>
  </connection>
  <connection id="8" xr16:uid="{00000000-0015-0000-FFFF-FFFF07000000}" keepAlive="1" name="Consulta - Confianza del consumidor" description="Conexión a la consulta 'Confianza del consumidor' en el libro." type="5" refreshedVersion="7" background="1" saveData="1">
    <dbPr connection="Provider=Microsoft.Mashup.OleDb.1;Data Source=$Workbook$;Location=&quot;Confianza del consumidor&quot;;Extended Properties=&quot;&quot;" command="SELECT * FROM [Confianza del consumidor]"/>
  </connection>
  <connection id="9" xr16:uid="{00000000-0015-0000-FFFF-FFFF08000000}" keepAlive="1" name="Consulta - Indice ZEW" description="Conexión a la consulta 'Indice ZEW' en el libro." type="5" refreshedVersion="7" background="1" saveData="1">
    <dbPr connection="Provider=Microsoft.Mashup.OleDb.1;Data Source=$Workbook$;Location=&quot;Indice ZEW&quot;;Extended Properties=&quot;&quot;" command="SELECT * FROM [Indice ZEW]"/>
  </connection>
  <connection id="10" xr16:uid="{00000000-0015-0000-FFFF-FFFF09000000}" keepAlive="1" name="Consulta - Interbancaria" description="Conexión a la consulta 'Interbancaria' en el libro." type="5" refreshedVersion="7" background="1" saveData="1">
    <dbPr connection="Provider=Microsoft.Mashup.OleDb.1;Data Source=$Workbook$;Location=Interbancaria;Extended Properties=&quot;&quot;" command="SELECT * FROM [Interbancaria]"/>
  </connection>
  <connection id="11" xr16:uid="{00000000-0015-0000-FFFF-FFFF0A000000}" keepAlive="1" name="Consulta - IPC paises" description="Conexión a la consulta 'IPC paises' en el libro." type="5" refreshedVersion="7" background="1" saveData="1">
    <dbPr connection="Provider=Microsoft.Mashup.OleDb.1;Data Source=$Workbook$;Location=&quot;IPC paises&quot;;Extended Properties=&quot;&quot;" command="SELECT * FROM [IPC paises]"/>
  </connection>
  <connection id="12" xr16:uid="{00000000-0015-0000-FFFF-FFFF0B000000}" keepAlive="1" name="Consulta - JPYUSD" description="Conexión a la consulta 'JPYUSD' en el libro." type="5" refreshedVersion="7" background="1" saveData="1">
    <dbPr connection="Provider=Microsoft.Mashup.OleDb.1;Data Source=$Workbook$;Location=JPYUSD;Extended Properties=&quot;&quot;" command="SELECT * FROM [JPYUSD]"/>
  </connection>
  <connection id="13" xr16:uid="{00000000-0015-0000-FFFF-FFFF0C000000}" keepAlive="1" name="Consulta - MXNUSD" description="Conexión a la consulta 'MXNUSD' en el libro." type="5" refreshedVersion="7" background="1" saveData="1">
    <dbPr connection="Provider=Microsoft.Mashup.OleDb.1;Data Source=$Workbook$;Location=MXNUSD;Extended Properties=&quot;&quot;" command="SELECT * FROM [MXNUSD]"/>
  </connection>
  <connection id="14" xr16:uid="{00000000-0015-0000-FFFF-FFFF0D000000}" keepAlive="1" name="Consulta - Nominas no agricolas" description="Conexión a la consulta 'Nominas no agricolas' en el libro." type="5" refreshedVersion="7" background="1" saveData="1">
    <dbPr connection="Provider=Microsoft.Mashup.OleDb.1;Data Source=$Workbook$;Location=&quot;Nominas no agricolas&quot;;Extended Properties=&quot;&quot;" command="SELECT * FROM [Nominas no agricolas]"/>
  </connection>
  <connection id="15" xr16:uid="{00000000-0015-0000-FFFF-FFFF0E000000}" keepAlive="1" name="Consulta - PIB Anual" description="Conexión a la consulta 'PIB Anual' en el libro." type="5" refreshedVersion="7" background="1" saveData="1">
    <dbPr connection="Provider=Microsoft.Mashup.OleDb.1;Data Source=$Workbook$;Location=&quot;PIB Anual&quot;;Extended Properties=&quot;&quot;" command="SELECT * FROM [PIB Anual]"/>
  </connection>
  <connection id="16" xr16:uid="{00000000-0015-0000-FFFF-FFFF0F000000}" keepAlive="1" name="Consulta - PIB trimestral" description="Conexión a la consulta 'PIB trimestral' en el libro." type="5" refreshedVersion="7" background="1" saveData="1">
    <dbPr connection="Provider=Microsoft.Mashup.OleDb.1;Data Source=$Workbook$;Location=&quot;PIB trimestral&quot;;Extended Properties=&quot;&quot;" command="SELECT * FROM [PIB trimestral]"/>
  </connection>
  <connection id="17" xr16:uid="{00000000-0015-0000-FFFF-FFFF10000000}" keepAlive="1" name="Consulta - PMI China" description="Conexión a la consulta 'PMI China' en el libro." type="5" refreshedVersion="7" background="1" saveData="1">
    <dbPr connection="Provider=Microsoft.Mashup.OleDb.1;Data Source=$Workbook$;Location=&quot;PMI China&quot;;Extended Properties=&quot;&quot;" command="SELECT * FROM [PMI China]"/>
  </connection>
  <connection id="18" xr16:uid="{00000000-0015-0000-FFFF-FFFF11000000}" keepAlive="1" name="Consulta - PMI colombia" description="Conexión a la consulta 'PMI colombia' en el libro." type="5" refreshedVersion="7" background="1" saveData="1">
    <dbPr connection="Provider=Microsoft.Mashup.OleDb.1;Data Source=$Workbook$;Location=&quot;PMI colombia&quot;;Extended Properties=&quot;&quot;" command="SELECT * FROM [PMI colombia]"/>
  </connection>
  <connection id="19" xr16:uid="{00000000-0015-0000-FFFF-FFFF12000000}" keepAlive="1" name="Consulta - PMI Corea del sur" description="Conexión a la consulta 'PMI Corea del sur' en el libro." type="5" refreshedVersion="7" background="1" saveData="1">
    <dbPr connection="Provider=Microsoft.Mashup.OleDb.1;Data Source=$Workbook$;Location=&quot;PMI Corea del sur&quot;;Extended Properties=&quot;&quot;" command="SELECT * FROM [PMI Corea del sur]"/>
  </connection>
  <connection id="20" xr16:uid="{00000000-0015-0000-FFFF-FFFF13000000}" keepAlive="1" name="Consulta - PMI de Alemania" description="Conexión a la consulta 'PMI de Alemania' en el libro." type="5" refreshedVersion="7" background="1" saveData="1">
    <dbPr connection="Provider=Microsoft.Mashup.OleDb.1;Data Source=$Workbook$;Location=&quot;PMI de Alemania&quot;;Extended Properties=&quot;&quot;" command="SELECT * FROM [PMI de Alemania]"/>
  </connection>
  <connection id="21" xr16:uid="{00000000-0015-0000-FFFF-FFFF14000000}" keepAlive="1" name="Consulta - PMI EEUU" description="Conexión a la consulta 'PMI EEUU' en el libro." type="5" refreshedVersion="7" background="1" saveData="1">
    <dbPr connection="Provider=Microsoft.Mashup.OleDb.1;Data Source=$Workbook$;Location=&quot;PMI EEUU&quot;;Extended Properties=&quot;&quot;" command="SELECT * FROM [PMI EEUU]"/>
  </connection>
  <connection id="22" xr16:uid="{00000000-0015-0000-FFFF-FFFF15000000}" keepAlive="1" name="Consulta - PMI españa" description="Conexión a la consulta 'PMI españa' en el libro." type="5" refreshedVersion="7" background="1" saveData="1">
    <dbPr connection="Provider=Microsoft.Mashup.OleDb.1;Data Source=$Workbook$;Location=&quot;PMI españa&quot;;Extended Properties=&quot;&quot;" command="SELECT * FROM [PMI españa]"/>
  </connection>
  <connection id="23" xr16:uid="{00000000-0015-0000-FFFF-FFFF16000000}" keepAlive="1" name="Consulta - PMI Francia" description="Conexión a la consulta 'PMI Francia' en el libro." type="5" refreshedVersion="7" background="1" saveData="1">
    <dbPr connection="Provider=Microsoft.Mashup.OleDb.1;Data Source=$Workbook$;Location=&quot;PMI Francia&quot;;Extended Properties=&quot;&quot;" command="SELECT * FROM [PMI Francia]"/>
  </connection>
  <connection id="24" xr16:uid="{00000000-0015-0000-FFFF-FFFF17000000}" keepAlive="1" name="Consulta - PMI Italia" description="Conexión a la consulta 'PMI Italia' en el libro." type="5" refreshedVersion="7" background="1" saveData="1">
    <dbPr connection="Provider=Microsoft.Mashup.OleDb.1;Data Source=$Workbook$;Location=&quot;PMI Italia&quot;;Extended Properties=&quot;&quot;" command="SELECT * FROM [PMI Italia]"/>
  </connection>
  <connection id="25" xr16:uid="{00000000-0015-0000-FFFF-FFFF18000000}" keepAlive="1" name="Consulta - PMI japon" description="Conexión a la consulta 'PMI japon' en el libro." type="5" refreshedVersion="7" background="1" saveData="1">
    <dbPr connection="Provider=Microsoft.Mashup.OleDb.1;Data Source=$Workbook$;Location=&quot;PMI japon&quot;;Extended Properties=&quot;&quot;" command="SELECT * FROM [PMI japon]"/>
  </connection>
  <connection id="26" xr16:uid="{00000000-0015-0000-FFFF-FFFF19000000}" keepAlive="1" name="Consulta - PMI Reino Unido" description="Conexión a la consulta 'PMI Reino Unido' en el libro." type="5" refreshedVersion="7" background="1" saveData="1">
    <dbPr connection="Provider=Microsoft.Mashup.OleDb.1;Data Source=$Workbook$;Location=&quot;PMI Reino Unido&quot;;Extended Properties=&quot;&quot;" command="SELECT * FROM [PMI Reino Unido]"/>
  </connection>
  <connection id="27" xr16:uid="{00000000-0015-0000-FFFF-FFFF1A000000}" keepAlive="1" name="Consulta - PMI Zona Euro" description="Conexión a la consulta 'PMI Zona Euro' en el libro." type="5" refreshedVersion="7" background="1" saveData="1">
    <dbPr connection="Provider=Microsoft.Mashup.OleDb.1;Data Source=$Workbook$;Location=&quot;PMI Zona Euro&quot;;Extended Properties=&quot;&quot;" command="SELECT * FROM [PMI Zona Euro]"/>
  </connection>
  <connection id="28" xr16:uid="{00000000-0015-0000-FFFF-FFFF1B000000}" keepAlive="1" name="Consulta - Reservas internacionales colombia" description="Conexión a la consulta 'Reservas internacionales colombia' en el libro." type="5" refreshedVersion="7" background="1" saveData="1">
    <dbPr connection="Provider=Microsoft.Mashup.OleDb.1;Data Source=$Workbook$;Location=&quot;Reservas internacionales colombia&quot;;Extended Properties=&quot;&quot;" command="SELECT * FROM [Reservas internacionales colombia]"/>
  </connection>
  <connection id="29" xr16:uid="{00000000-0015-0000-FFFF-FFFF1C000000}" keepAlive="1" name="Consulta - Tasa de desempleo Alemania" description="Conexión a la consulta 'Tasa de desempleo Alemania' en el libro." type="5" refreshedVersion="7" background="1" saveData="1">
    <dbPr connection="Provider=Microsoft.Mashup.OleDb.1;Data Source=$Workbook$;Location=&quot;Tasa de desempleo Alemania&quot;;Extended Properties=&quot;&quot;" command="SELECT * FROM [Tasa de desempleo Alemania]"/>
  </connection>
  <connection id="30" xr16:uid="{00000000-0015-0000-FFFF-FFFF1D000000}" keepAlive="1" name="Consulta - Tasa de desempleo Colombia" description="Conexión a la consulta 'Tasa de desempleo Colombia' en el libro." type="5" refreshedVersion="7" background="1" saveData="1">
    <dbPr connection="Provider=Microsoft.Mashup.OleDb.1;Data Source=$Workbook$;Location=&quot;Tasa de desempleo Colombia&quot;;Extended Properties=&quot;&quot;" command="SELECT * FROM [Tasa de desempleo Colombia]"/>
  </connection>
  <connection id="31" xr16:uid="{00000000-0015-0000-FFFF-FFFF1E000000}" keepAlive="1" name="Consulta - Tasa de desempleo Corea Del sur" description="Conexión a la consulta 'Tasa de desempleo Corea Del sur' en el libro." type="5" refreshedVersion="7" background="1" saveData="1">
    <dbPr connection="Provider=Microsoft.Mashup.OleDb.1;Data Source=$Workbook$;Location=&quot;Tasa de desempleo Corea Del sur&quot;;Extended Properties=&quot;&quot;" command="SELECT * FROM [Tasa de desempleo Corea Del sur]"/>
  </connection>
  <connection id="32" xr16:uid="{00000000-0015-0000-FFFF-FFFF1F000000}" keepAlive="1" name="Consulta - Tasa de desempleo de china" description="Conexión a la consulta 'Tasa de desempleo de china' en el libro." type="5" refreshedVersion="7" background="1" saveData="1">
    <dbPr connection="Provider=Microsoft.Mashup.OleDb.1;Data Source=$Workbook$;Location=&quot;Tasa de desempleo de china&quot;;Extended Properties=&quot;&quot;" command="SELECT * FROM [Tasa de desempleo de china]"/>
  </connection>
  <connection id="33" xr16:uid="{00000000-0015-0000-FFFF-FFFF20000000}" keepAlive="1" name="Consulta - Tasa de desempleo EEUU" description="Conexión a la consulta 'Tasa de desempleo EEUU' en el libro." type="5" refreshedVersion="7" background="1" saveData="1">
    <dbPr connection="Provider=Microsoft.Mashup.OleDb.1;Data Source=$Workbook$;Location=&quot;Tasa de desempleo EEUU&quot;;Extended Properties=&quot;&quot;" command="SELECT * FROM [Tasa de desempleo EEUU]"/>
  </connection>
  <connection id="34" xr16:uid="{00000000-0015-0000-FFFF-FFFF21000000}" keepAlive="1" name="Consulta - Tasa de desempleo España" description="Conexión a la consulta 'Tasa de desempleo España' en el libro." type="5" refreshedVersion="7" background="1" saveData="1">
    <dbPr connection="Provider=Microsoft.Mashup.OleDb.1;Data Source=$Workbook$;Location=&quot;Tasa de desempleo España&quot;;Extended Properties=&quot;&quot;" command="SELECT * FROM [Tasa de desempleo España]"/>
  </connection>
  <connection id="35" xr16:uid="{00000000-0015-0000-FFFF-FFFF22000000}" keepAlive="1" name="Consulta - Tasa de desempleo Francia" description="Conexión a la consulta 'Tasa de desempleo Francia' en el libro." type="5" refreshedVersion="7" background="1" saveData="1">
    <dbPr connection="Provider=Microsoft.Mashup.OleDb.1;Data Source=$Workbook$;Location=&quot;Tasa de desempleo Francia&quot;;Extended Properties=&quot;&quot;" command="SELECT * FROM [Tasa de desempleo Francia]"/>
  </connection>
  <connection id="36" xr16:uid="{00000000-0015-0000-FFFF-FFFF23000000}" keepAlive="1" name="Consulta - Tasa de desempleo Italia" description="Conexión a la consulta 'Tasa de desempleo Italia' en el libro." type="5" refreshedVersion="7" background="1" saveData="1">
    <dbPr connection="Provider=Microsoft.Mashup.OleDb.1;Data Source=$Workbook$;Location=&quot;Tasa de desempleo Italia&quot;;Extended Properties=&quot;&quot;" command="SELECT * FROM [Tasa de desempleo Italia]"/>
  </connection>
  <connection id="37" xr16:uid="{00000000-0015-0000-FFFF-FFFF24000000}" keepAlive="1" name="Consulta - Tasa de desempleo Japon" description="Conexión a la consulta 'Tasa de desempleo Japon' en el libro." type="5" refreshedVersion="7" background="1" saveData="1">
    <dbPr connection="Provider=Microsoft.Mashup.OleDb.1;Data Source=$Workbook$;Location=&quot;Tasa de desempleo Japon&quot;;Extended Properties=&quot;&quot;" command="SELECT * FROM [Tasa de desempleo Japon]"/>
  </connection>
  <connection id="38" xr16:uid="{00000000-0015-0000-FFFF-FFFF25000000}" keepAlive="1" name="Consulta - Tasa de desempleo Reino Unido" description="Conexión a la consulta 'Tasa de desempleo Reino Unido' en el libro." type="5" refreshedVersion="7" background="1" saveData="1">
    <dbPr connection="Provider=Microsoft.Mashup.OleDb.1;Data Source=$Workbook$;Location=&quot;Tasa de desempleo Reino Unido&quot;;Extended Properties=&quot;&quot;" command="SELECT * FROM [Tasa de desempleo Reino Unido]"/>
  </connection>
  <connection id="39" xr16:uid="{00000000-0015-0000-FFFF-FFFF26000000}" keepAlive="1" name="Consulta - Tasa de desempleo zona Euro" description="Conexión a la consulta 'Tasa de desempleo zona Euro' en el libro." type="5" refreshedVersion="7" background="1" saveData="1">
    <dbPr connection="Provider=Microsoft.Mashup.OleDb.1;Data Source=$Workbook$;Location=&quot;Tasa de desempleo zona Euro&quot;;Extended Properties=&quot;&quot;" command="SELECT * FROM [Tasa de desempleo zona Euro]"/>
  </connection>
  <connection id="40" xr16:uid="{00000000-0015-0000-FFFF-FFFF27000000}" keepAlive="1" name="Consulta - Tasa de inflación e IPC col" description="Conexión a la consulta 'Tasa de inflación e IPC col' en el libro." type="5" refreshedVersion="7" background="1" saveData="1">
    <dbPr connection="Provider=Microsoft.Mashup.OleDb.1;Data Source=$Workbook$;Location=&quot;Tasa de inflación e IPC col&quot;;Extended Properties=&quot;&quot;" command="SELECT * FROM [Tasa de inflación e IPC col]"/>
  </connection>
  <connection id="41" xr16:uid="{00000000-0015-0000-FFFF-FFFF28000000}" keepAlive="1" name="Consulta - Tasa IBR" description="Conexión a la consulta 'Tasa IBR' en el libro." type="5" refreshedVersion="7" background="1" saveData="1">
    <dbPr connection="Provider=Microsoft.Mashup.OleDb.1;Data Source=$Workbook$;Location=&quot;Tasa IBR&quot;;Extended Properties=&quot;&quot;" command="SELECT * FROM [Tasa IBR]"/>
  </connection>
  <connection id="42" xr16:uid="{00000000-0015-0000-FFFF-FFFF29000000}" keepAlive="1" name="Consulta - TESOROS USA" description="Conexión a la consulta 'TESOROS USA' en el libro." type="5" refreshedVersion="7" background="1" saveData="1">
    <dbPr connection="Provider=Microsoft.Mashup.OleDb.1;Data Source=$Workbook$;Location=&quot;TESOROS USA&quot;;Extended Properties=&quot;&quot;" command="SELECT * FROM [TESOROS USA]"/>
  </connection>
  <connection id="43" xr16:uid="{00000000-0015-0000-FFFF-FFFF2A000000}" keepAlive="1" name="Consulta - Ur, gbp" description="Conexión a la consulta 'Ur, gbp' en el libro." type="5" refreshedVersion="7" background="1" saveData="1">
    <dbPr connection="Provider=Microsoft.Mashup.OleDb.1;Data Source=$Workbook$;Location=&quot;Ur, gbp&quot;;Extended Properties=&quot;&quot;" command="SELECT * FROM [Ur, gbp]"/>
  </connection>
  <connection id="44" xr16:uid="{00000000-0015-0000-FFFF-FFFF2C000000}" keepAlive="1" name="Consulta - Ventas al por menor mensual" description="Conexión a la consulta 'Ventas al por menor mensual' en el libro." type="5" refreshedVersion="7" background="1" saveData="1">
    <dbPr connection="Provider=Microsoft.Mashup.OleDb.1;Data Source=$Workbook$;Location=&quot;Ventas al por menor mensual&quot;;Extended Properties=&quot;&quot;" command="SELECT * FROM [Ventas al por menor mensual]"/>
  </connection>
  <connection id="45" xr16:uid="{00000000-0015-0000-FFFF-FFFF2D000000}" keepAlive="1" name="Consulta - XAU" description="Conexión a la consulta 'XAU' en el libro." type="5" refreshedVersion="7" background="1" saveData="1">
    <dbPr connection="Provider=Microsoft.Mashup.OleDb.1;Data Source=$Workbook$;Location=XAU;Extended Properties=&quot;&quot;" command="SELECT * FROM [XAU]"/>
  </connection>
  <connection id="46" xr16:uid="{76655039-5289-4F93-B133-FF085BADBC3D}" keepAlive="1" name="Query - Bonos USA" description="Connection to the 'Bonos USA' query in the workbook." type="5" refreshedVersion="7" background="1" saveData="1">
    <dbPr connection="Provider=Microsoft.Mashup.OleDb.1;Data Source=$Workbook$;Location=&quot;Bonos USA&quot;;Extended Properties=&quot;&quot;" command="SELECT * FROM [Bonos USA]"/>
  </connection>
  <connection id="47" xr16:uid="{19F2F5A8-4F30-4561-AA5A-DBF96A633DEA}" keepAlive="1" name="Query - Confianza del Consumidor1" description="Connection to the 'Confianza del Consumidor1' query in the workbook." type="5" refreshedVersion="7" background="1" saveData="1">
    <dbPr connection="Provider=Microsoft.Mashup.OleDb.1;Data Source=$Workbook$;Location=&quot;Confianza del Consumidor1&quot;;Extended Properties=&quot;&quot;" command="SELECT * FROM [Confianza del Consumidor1]"/>
  </connection>
  <connection id="48" xr16:uid="{AEB3EA2F-7FB7-44CF-9F6B-0BEC77DD4C96}" keepAlive="1" name="Query - Crudo Comercio USA" description="Connection to the 'Crudo Comercio USA' query in the workbook." type="5" refreshedVersion="7" background="1" saveData="1">
    <dbPr connection="Provider=Microsoft.Mashup.OleDb.1;Data Source=$Workbook$;Location=&quot;Crudo Comercio USA&quot;;Extended Properties=&quot;&quot;" command="SELECT * FROM [Crudo Comercio USA]"/>
  </connection>
  <connection id="49" xr16:uid="{BE670093-0723-4A00-B0D0-503041B62CB4}" keepAlive="1" name="Query - Currencys" description="Connection to the 'Currencys' query in the workbook." type="5" refreshedVersion="7" background="1" saveData="1">
    <dbPr connection="Provider=Microsoft.Mashup.OleDb.1;Data Source=$Workbook$;Location=Currencys;Extended Properties=&quot;&quot;" command="SELECT * FROM [Currencys]"/>
  </connection>
  <connection id="50" xr16:uid="{00000000-0015-0000-FFFF-FFFF2F000000}" keepAlive="1" name="Query - DTF" description="Connection to the 'DTF' query in the workbook." type="5" refreshedVersion="7" background="1" saveData="1">
    <dbPr connection="Provider=Microsoft.Mashup.OleDb.1;Data Source=$Workbook$;Location=DTF;Extended Properties=&quot;&quot;" command="SELECT * FROM [DTF]"/>
  </connection>
  <connection id="51" xr16:uid="{3B42DF05-E82F-48E5-ABAA-6AEF64B2DDC5}" keepAlive="1" name="Query - S&amp;P500-DowJones" description="Connection to the 'S&amp;P500-DowJones' query in the workbook." type="5" refreshedVersion="7" background="1" saveData="1">
    <dbPr connection="Provider=Microsoft.Mashup.OleDb.1;Data Source=$Workbook$;Location=S&amp;P500-DowJones;Extended Properties=&quot;&quot;" command="SELECT * FROM [S&amp;P500-DowJones]"/>
  </connection>
  <connection id="52" xr16:uid="{00000000-0015-0000-FFFF-FFFF30000000}" keepAlive="1" name="Query - TES2024" description="Connection to the 'TES2024' query in the workbook." type="5" refreshedVersion="7" background="1" saveData="1">
    <dbPr connection="Provider=Microsoft.Mashup.OleDb.1;Data Source=$Workbook$;Location=TES2024;Extended Properties=&quot;&quot;" command="SELECT * FROM [TES2024]"/>
  </connection>
  <connection id="53" xr16:uid="{00000000-0015-0000-FFFF-FFFF31000000}" keepAlive="1" name="Query - TRM" description="Connection to the 'TRM' query in the workbook." type="5" refreshedVersion="7" background="1" saveData="1">
    <dbPr connection="Provider=Microsoft.Mashup.OleDb.1;Data Source=$Workbook$;Location=TRM;Extended Properties=&quot;&quot;" command="SELECT * FROM [TR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<sst xmlns="http://schemas.openxmlformats.org/spreadsheetml/2006/main" count="7823" uniqueCount="3363">
  <si>
    <t>Alemania Negocios</t>
  </si>
  <si>
    <t>Último</t>
  </si>
  <si>
    <t>Anterior</t>
  </si>
  <si>
    <t>Mayor</t>
  </si>
  <si>
    <t>Menor</t>
  </si>
  <si>
    <t>Unidad</t>
  </si>
  <si>
    <t>Column1</t>
  </si>
  <si>
    <t>Confianza Empresarial</t>
  </si>
  <si>
    <t>96.60</t>
  </si>
  <si>
    <t>109.80</t>
  </si>
  <si>
    <t>Puntos</t>
  </si>
  <si>
    <t>[+]</t>
  </si>
  <si>
    <t>PMI Manufacturero</t>
  </si>
  <si>
    <t>66.60</t>
  </si>
  <si>
    <t>60.70</t>
  </si>
  <si>
    <t>32.00</t>
  </si>
  <si>
    <t>PMI Servicios</t>
  </si>
  <si>
    <t>51.50</t>
  </si>
  <si>
    <t>60.30</t>
  </si>
  <si>
    <t>16.20</t>
  </si>
  <si>
    <t>Pmi Compuesto</t>
  </si>
  <si>
    <t>57.30</t>
  </si>
  <si>
    <t>59.00</t>
  </si>
  <si>
    <t>17.40</t>
  </si>
  <si>
    <t>Producción Industrial</t>
  </si>
  <si>
    <t>-6.40</t>
  </si>
  <si>
    <t>-4.00</t>
  </si>
  <si>
    <t>15.30</t>
  </si>
  <si>
    <t>-24.50</t>
  </si>
  <si>
    <t>Por Ciento</t>
  </si>
  <si>
    <t>Producción Industrial (Mensual)</t>
  </si>
  <si>
    <t>-1.60</t>
  </si>
  <si>
    <t>-2.00</t>
  </si>
  <si>
    <t>9.20</t>
  </si>
  <si>
    <t>-17.30</t>
  </si>
  <si>
    <t>Producción Manufacturera</t>
  </si>
  <si>
    <t>-6.30</t>
  </si>
  <si>
    <t>-3.10</t>
  </si>
  <si>
    <t>15.50</t>
  </si>
  <si>
    <t>-29.70</t>
  </si>
  <si>
    <t>Capacidad de Utilización</t>
  </si>
  <si>
    <t>81.80</t>
  </si>
  <si>
    <t>79.80</t>
  </si>
  <si>
    <t>88.80</t>
  </si>
  <si>
    <t>70.30</t>
  </si>
  <si>
    <t>Nuevos Pedidos</t>
  </si>
  <si>
    <t>107.90</t>
  </si>
  <si>
    <t>106.20</t>
  </si>
  <si>
    <t>113.60</t>
  </si>
  <si>
    <t>8.80</t>
  </si>
  <si>
    <t>Pedidos De Fábrica</t>
  </si>
  <si>
    <t>1.20</t>
  </si>
  <si>
    <t>0.80</t>
  </si>
  <si>
    <t>28.00</t>
  </si>
  <si>
    <t>-27.90</t>
  </si>
  <si>
    <t>Variación de inventarios</t>
  </si>
  <si>
    <t>-13.10</t>
  </si>
  <si>
    <t>-22.21</t>
  </si>
  <si>
    <t>11.57</t>
  </si>
  <si>
    <t>Millones De Euros</t>
  </si>
  <si>
    <t>Quiebras</t>
  </si>
  <si>
    <t>1219.00</t>
  </si>
  <si>
    <t>3755.00</t>
  </si>
  <si>
    <t>416.00</t>
  </si>
  <si>
    <t>Empresas</t>
  </si>
  <si>
    <t>Ganancias Corporativas</t>
  </si>
  <si>
    <t>172.05</t>
  </si>
  <si>
    <t>164.56</t>
  </si>
  <si>
    <t>189.67</t>
  </si>
  <si>
    <t>92.45</t>
  </si>
  <si>
    <t>Índice Zew De Confianza Económica</t>
  </si>
  <si>
    <t>70.70</t>
  </si>
  <si>
    <t>76.60</t>
  </si>
  <si>
    <t>89.60</t>
  </si>
  <si>
    <t>-63.90</t>
  </si>
  <si>
    <t/>
  </si>
  <si>
    <t>Producción de autos</t>
  </si>
  <si>
    <t>373900.00</t>
  </si>
  <si>
    <t>323600.00</t>
  </si>
  <si>
    <t>583399.00</t>
  </si>
  <si>
    <t>10900.00</t>
  </si>
  <si>
    <t>Unidades</t>
  </si>
  <si>
    <t>Matriculaciones de automóviles</t>
  </si>
  <si>
    <t>292349.00</t>
  </si>
  <si>
    <t>552865.00</t>
  </si>
  <si>
    <t>43460.00</t>
  </si>
  <si>
    <t>Velocidad de Internet</t>
  </si>
  <si>
    <t>15298.72</t>
  </si>
  <si>
    <t>14588.37</t>
  </si>
  <si>
    <t>3207.62</t>
  </si>
  <si>
    <t>KBps</t>
  </si>
  <si>
    <t>Direcciones IP</t>
  </si>
  <si>
    <t>38794861.00</t>
  </si>
  <si>
    <t>38344874.00</t>
  </si>
  <si>
    <t>18134106.00</t>
  </si>
  <si>
    <t>IP</t>
  </si>
  <si>
    <t>Producción Minera</t>
  </si>
  <si>
    <t>2.00</t>
  </si>
  <si>
    <t>3.30</t>
  </si>
  <si>
    <t>46.60</t>
  </si>
  <si>
    <t>-30.40</t>
  </si>
  <si>
    <t>Producción De Acero</t>
  </si>
  <si>
    <t>3100.00</t>
  </si>
  <si>
    <t>4744.00</t>
  </si>
  <si>
    <t>907.00</t>
  </si>
  <si>
    <t>Miles De Toneladas</t>
  </si>
  <si>
    <t>Índice De Competitividad</t>
  </si>
  <si>
    <t>82.84</t>
  </si>
  <si>
    <t>5.37</t>
  </si>
  <si>
    <t>Rango de Competitividad</t>
  </si>
  <si>
    <t>7.00</t>
  </si>
  <si>
    <t>3.00</t>
  </si>
  <si>
    <t>Facilidad De Hacer Negocios</t>
  </si>
  <si>
    <t>22.00</t>
  </si>
  <si>
    <t>24.00</t>
  </si>
  <si>
    <t>27.00</t>
  </si>
  <si>
    <t>14.00</t>
  </si>
  <si>
    <t>Índice De Corrupción</t>
  </si>
  <si>
    <t>80.00</t>
  </si>
  <si>
    <t>82.70</t>
  </si>
  <si>
    <t>73.00</t>
  </si>
  <si>
    <t>Rango de Corrupción</t>
  </si>
  <si>
    <t>9.00</t>
  </si>
  <si>
    <t>20.00</t>
  </si>
  <si>
    <t>España Negocios</t>
  </si>
  <si>
    <t>8.60</t>
  </si>
  <si>
    <t>-38.80</t>
  </si>
  <si>
    <t>48.10</t>
  </si>
  <si>
    <t>43.10</t>
  </si>
  <si>
    <t>7.10</t>
  </si>
  <si>
    <t>56.90</t>
  </si>
  <si>
    <t>30.80</t>
  </si>
  <si>
    <t>-2.10</t>
  </si>
  <si>
    <t>-2.30</t>
  </si>
  <si>
    <t>13.60</t>
  </si>
  <si>
    <t>-34.10</t>
  </si>
  <si>
    <t>0.00</t>
  </si>
  <si>
    <t>-0.80</t>
  </si>
  <si>
    <t>21.50</t>
  </si>
  <si>
    <t>-21.80</t>
  </si>
  <si>
    <t>-3.60</t>
  </si>
  <si>
    <t>-4.10</t>
  </si>
  <si>
    <t>13.70</t>
  </si>
  <si>
    <t>-38.90</t>
  </si>
  <si>
    <t>77.01</t>
  </si>
  <si>
    <t>75.58</t>
  </si>
  <si>
    <t>90.00</t>
  </si>
  <si>
    <t>68.86</t>
  </si>
  <si>
    <t>-10.00</t>
  </si>
  <si>
    <t>-15.00</t>
  </si>
  <si>
    <t>15.00</t>
  </si>
  <si>
    <t>-61.00</t>
  </si>
  <si>
    <t>1341.00</t>
  </si>
  <si>
    <t>3326.00</t>
  </si>
  <si>
    <t>-3183.00</t>
  </si>
  <si>
    <t>2428.00</t>
  </si>
  <si>
    <t>1678.00</t>
  </si>
  <si>
    <t>2854.00</t>
  </si>
  <si>
    <t>11.00</t>
  </si>
  <si>
    <t>Total De Ventas De Vehículos</t>
  </si>
  <si>
    <t>85819.00</t>
  </si>
  <si>
    <t>177375.00</t>
  </si>
  <si>
    <t>4163.00</t>
  </si>
  <si>
    <t>1689.00</t>
  </si>
  <si>
    <t>2504.00</t>
  </si>
  <si>
    <t>45.00</t>
  </si>
  <si>
    <t>Cien unidades</t>
  </si>
  <si>
    <t>158165.00</t>
  </si>
  <si>
    <t>3103.00</t>
  </si>
  <si>
    <t>15487.07</t>
  </si>
  <si>
    <t>15362.73</t>
  </si>
  <si>
    <t>2354.24</t>
  </si>
  <si>
    <t>14575619.00</t>
  </si>
  <si>
    <t>13803828.00</t>
  </si>
  <si>
    <t>14855454.00</t>
  </si>
  <si>
    <t>7640009.00</t>
  </si>
  <si>
    <t>891.00</t>
  </si>
  <si>
    <t>1133.00</t>
  </si>
  <si>
    <t>1980.00</t>
  </si>
  <si>
    <t>555.00</t>
  </si>
  <si>
    <t>-10.80</t>
  </si>
  <si>
    <t>-13.90</t>
  </si>
  <si>
    <t>27.40</t>
  </si>
  <si>
    <t>-44.60</t>
  </si>
  <si>
    <t>75.28</t>
  </si>
  <si>
    <t>74.20</t>
  </si>
  <si>
    <t>4.49</t>
  </si>
  <si>
    <t>23.00</t>
  </si>
  <si>
    <t>26.00</t>
  </si>
  <si>
    <t>42.00</t>
  </si>
  <si>
    <t>30.00</t>
  </si>
  <si>
    <t>62.00</t>
  </si>
  <si>
    <t>Producción de Electricidad</t>
  </si>
  <si>
    <t>24256.47</t>
  </si>
  <si>
    <t>27405.00</t>
  </si>
  <si>
    <t>17470.07</t>
  </si>
  <si>
    <t>Gigavatios Hora</t>
  </si>
  <si>
    <t>71.00</t>
  </si>
  <si>
    <t>Francia Negocios</t>
  </si>
  <si>
    <t>98.00</t>
  </si>
  <si>
    <t>124.00</t>
  </si>
  <si>
    <t>67.00</t>
  </si>
  <si>
    <t>59.30</t>
  </si>
  <si>
    <t>56.10</t>
  </si>
  <si>
    <t>31.50</t>
  </si>
  <si>
    <t>48.20</t>
  </si>
  <si>
    <t>62.90</t>
  </si>
  <si>
    <t>10.20</t>
  </si>
  <si>
    <t>50.00</t>
  </si>
  <si>
    <t>11.10</t>
  </si>
  <si>
    <t>-6.60</t>
  </si>
  <si>
    <t>-0.20</t>
  </si>
  <si>
    <t>12.10</t>
  </si>
  <si>
    <t>-35.00</t>
  </si>
  <si>
    <t>-4.70</t>
  </si>
  <si>
    <t>3.20</t>
  </si>
  <si>
    <t>19.20</t>
  </si>
  <si>
    <t>-20.50</t>
  </si>
  <si>
    <t>-7.10</t>
  </si>
  <si>
    <t>-1.00</t>
  </si>
  <si>
    <t>68.90</t>
  </si>
  <si>
    <t>-37.90</t>
  </si>
  <si>
    <t>74.42</t>
  </si>
  <si>
    <t>90.30</t>
  </si>
  <si>
    <t>66.80</t>
  </si>
  <si>
    <t>-25.00</t>
  </si>
  <si>
    <t>-28.90</t>
  </si>
  <si>
    <t>25.90</t>
  </si>
  <si>
    <t>-65.20</t>
  </si>
  <si>
    <t>136.00</t>
  </si>
  <si>
    <t>125.00</t>
  </si>
  <si>
    <t>811.00</t>
  </si>
  <si>
    <t>66.70</t>
  </si>
  <si>
    <t>63.40</t>
  </si>
  <si>
    <t>182624.00</t>
  </si>
  <si>
    <t>292625.00</t>
  </si>
  <si>
    <t>20997.00</t>
  </si>
  <si>
    <t>10756.57</t>
  </si>
  <si>
    <t>10015.55</t>
  </si>
  <si>
    <t>3070.86</t>
  </si>
  <si>
    <t>29887339.00</t>
  </si>
  <si>
    <t>27078127.00</t>
  </si>
  <si>
    <t>14688459.00</t>
  </si>
  <si>
    <t>3.60</t>
  </si>
  <si>
    <t>5.80</t>
  </si>
  <si>
    <t>24.50</t>
  </si>
  <si>
    <t>-57.40</t>
  </si>
  <si>
    <t>1154.61</t>
  </si>
  <si>
    <t>1149.15</t>
  </si>
  <si>
    <t>2466.00</t>
  </si>
  <si>
    <t>643.00</t>
  </si>
  <si>
    <t>78.81</t>
  </si>
  <si>
    <t>78.01</t>
  </si>
  <si>
    <t>5.05</t>
  </si>
  <si>
    <t>17.00</t>
  </si>
  <si>
    <t>Indicador Del Clima Empresarial</t>
  </si>
  <si>
    <t>97.00</t>
  </si>
  <si>
    <t>119.00</t>
  </si>
  <si>
    <t>54.00</t>
  </si>
  <si>
    <t>2202460.00</t>
  </si>
  <si>
    <t>2269600.00</t>
  </si>
  <si>
    <t>3701870.00</t>
  </si>
  <si>
    <t>1740220.00</t>
  </si>
  <si>
    <t>38.00</t>
  </si>
  <si>
    <t>61424.00</t>
  </si>
  <si>
    <t>31896.00</t>
  </si>
  <si>
    <t>69.00</t>
  </si>
  <si>
    <t>75.00</t>
  </si>
  <si>
    <t>63.00</t>
  </si>
  <si>
    <t>18.00</t>
  </si>
  <si>
    <t>Italia Negocios</t>
  </si>
  <si>
    <t>121.52</t>
  </si>
  <si>
    <t>71.60</t>
  </si>
  <si>
    <t>59.80</t>
  </si>
  <si>
    <t>31.10</t>
  </si>
  <si>
    <t>48.60</t>
  </si>
  <si>
    <t>57.70</t>
  </si>
  <si>
    <t>10.80</t>
  </si>
  <si>
    <t>-0.60</t>
  </si>
  <si>
    <t>17.50</t>
  </si>
  <si>
    <t>-43.60</t>
  </si>
  <si>
    <t>0.20</t>
  </si>
  <si>
    <t>1.10</t>
  </si>
  <si>
    <t>42.20</t>
  </si>
  <si>
    <t>-27.80</t>
  </si>
  <si>
    <t>-3.00</t>
  </si>
  <si>
    <t>-1.90</t>
  </si>
  <si>
    <t>19.40</t>
  </si>
  <si>
    <t>-46.40</t>
  </si>
  <si>
    <t>74.90</t>
  </si>
  <si>
    <t>81.00</t>
  </si>
  <si>
    <t>63.80</t>
  </si>
  <si>
    <t>-3463.30</t>
  </si>
  <si>
    <t>-4205.60</t>
  </si>
  <si>
    <t>4814.20</t>
  </si>
  <si>
    <t>-4252.00</t>
  </si>
  <si>
    <t>59.70</t>
  </si>
  <si>
    <t>56.80</t>
  </si>
  <si>
    <t>80.40</t>
  </si>
  <si>
    <t>-61.60</t>
  </si>
  <si>
    <t>169684.00</t>
  </si>
  <si>
    <t>142998.00</t>
  </si>
  <si>
    <t>310337.00</t>
  </si>
  <si>
    <t>4279.00</t>
  </si>
  <si>
    <t>9210.65</t>
  </si>
  <si>
    <t>8669.14</t>
  </si>
  <si>
    <t>2453.86</t>
  </si>
  <si>
    <t>13315518.00</t>
  </si>
  <si>
    <t>13117319.00</t>
  </si>
  <si>
    <t>18750460.00</t>
  </si>
  <si>
    <t>5491532.00</t>
  </si>
  <si>
    <t>Las Ventas De Manufactura</t>
  </si>
  <si>
    <t>2.50</t>
  </si>
  <si>
    <t>1.00</t>
  </si>
  <si>
    <t>42.60</t>
  </si>
  <si>
    <t>-29.20</t>
  </si>
  <si>
    <t>0.70</t>
  </si>
  <si>
    <t>-4.20</t>
  </si>
  <si>
    <t>46.80</t>
  </si>
  <si>
    <t>-38.70</t>
  </si>
  <si>
    <t>1500.00</t>
  </si>
  <si>
    <t>2049.00</t>
  </si>
  <si>
    <t>3033.00</t>
  </si>
  <si>
    <t>750.00</t>
  </si>
  <si>
    <t>71.53</t>
  </si>
  <si>
    <t>70.77</t>
  </si>
  <si>
    <t>4.30</t>
  </si>
  <si>
    <t>31.00</t>
  </si>
  <si>
    <t>49.00</t>
  </si>
  <si>
    <t>51.90</t>
  </si>
  <si>
    <t>10.90</t>
  </si>
  <si>
    <t>2902.00</t>
  </si>
  <si>
    <t>1606.00</t>
  </si>
  <si>
    <t>4543.00</t>
  </si>
  <si>
    <t>955.00</t>
  </si>
  <si>
    <t>58.00</t>
  </si>
  <si>
    <t>51.00</t>
  </si>
  <si>
    <t>87.00</t>
  </si>
  <si>
    <t>44.00</t>
  </si>
  <si>
    <t>53.00</t>
  </si>
  <si>
    <t>55.00</t>
  </si>
  <si>
    <t>29.90</t>
  </si>
  <si>
    <t>52.00</t>
  </si>
  <si>
    <t>72.00</t>
  </si>
  <si>
    <t>29.00</t>
  </si>
  <si>
    <t>Reino Unido Negocios</t>
  </si>
  <si>
    <t>-22.00</t>
  </si>
  <si>
    <t>-87.00</t>
  </si>
  <si>
    <t>58.90</t>
  </si>
  <si>
    <t>61.50</t>
  </si>
  <si>
    <t>32.60</t>
  </si>
  <si>
    <t>56.30</t>
  </si>
  <si>
    <t>62.50</t>
  </si>
  <si>
    <t>13.40</t>
  </si>
  <si>
    <t>-3.50</t>
  </si>
  <si>
    <t>-4.30</t>
  </si>
  <si>
    <t>22.70</t>
  </si>
  <si>
    <t>-24.40</t>
  </si>
  <si>
    <t>-1.80</t>
  </si>
  <si>
    <t>10.60</t>
  </si>
  <si>
    <t>-19.80</t>
  </si>
  <si>
    <t>-5.00</t>
  </si>
  <si>
    <t>19.60</t>
  </si>
  <si>
    <t>-30.30</t>
  </si>
  <si>
    <t>73.90</t>
  </si>
  <si>
    <t>64.50</t>
  </si>
  <si>
    <t>85.20</t>
  </si>
  <si>
    <t>9923.00</t>
  </si>
  <si>
    <t>11100.00</t>
  </si>
  <si>
    <t>25109.00</t>
  </si>
  <si>
    <t>6173.00</t>
  </si>
  <si>
    <t>Millones Gbp</t>
  </si>
  <si>
    <t>21.00</t>
  </si>
  <si>
    <t>-79.00</t>
  </si>
  <si>
    <t>Balance neto</t>
  </si>
  <si>
    <t>2601.00</t>
  </si>
  <si>
    <t>-5617.00</t>
  </si>
  <si>
    <t>11982.00</t>
  </si>
  <si>
    <t>-10447.00</t>
  </si>
  <si>
    <t>3071.00</t>
  </si>
  <si>
    <t>6945.00</t>
  </si>
  <si>
    <t>924.00</t>
  </si>
  <si>
    <t>116632.00</t>
  </si>
  <si>
    <t>126492.00</t>
  </si>
  <si>
    <t>931.00</t>
  </si>
  <si>
    <t>60.40</t>
  </si>
  <si>
    <t>35.80</t>
  </si>
  <si>
    <t>61.00</t>
  </si>
  <si>
    <t>-80.60</t>
  </si>
  <si>
    <t>105008.00</t>
  </si>
  <si>
    <t>185157.00</t>
  </si>
  <si>
    <t>197.00</t>
  </si>
  <si>
    <t>283964.00</t>
  </si>
  <si>
    <t>562337.00</t>
  </si>
  <si>
    <t>4321.00</t>
  </si>
  <si>
    <t>Confianza de Empresas Pequeñas</t>
  </si>
  <si>
    <t>-7.00</t>
  </si>
  <si>
    <t>40.00</t>
  </si>
  <si>
    <t>-84.00</t>
  </si>
  <si>
    <t>16920.86</t>
  </si>
  <si>
    <t>16337.23</t>
  </si>
  <si>
    <t>3085.89</t>
  </si>
  <si>
    <t>27493519.00</t>
  </si>
  <si>
    <t>26782989.00</t>
  </si>
  <si>
    <t>13305856.00</t>
  </si>
  <si>
    <t>Índice Económico Adelantado</t>
  </si>
  <si>
    <t>-1.40</t>
  </si>
  <si>
    <t>16.90</t>
  </si>
  <si>
    <t>-18.80</t>
  </si>
  <si>
    <t>Inversión privada</t>
  </si>
  <si>
    <t>5.90</t>
  </si>
  <si>
    <t>13.20</t>
  </si>
  <si>
    <t>-33.70</t>
  </si>
  <si>
    <t>-11.30</t>
  </si>
  <si>
    <t>-9.50</t>
  </si>
  <si>
    <t>851.30</t>
  </si>
  <si>
    <t>-90.50</t>
  </si>
  <si>
    <t>710.00</t>
  </si>
  <si>
    <t>702.00</t>
  </si>
  <si>
    <t>2848.00</t>
  </si>
  <si>
    <t>131.00</t>
  </si>
  <si>
    <t>81.20</t>
  </si>
  <si>
    <t>81.99</t>
  </si>
  <si>
    <t>82.11</t>
  </si>
  <si>
    <t>5.18</t>
  </si>
  <si>
    <t>8.00</t>
  </si>
  <si>
    <t>13.00</t>
  </si>
  <si>
    <t>56.40</t>
  </si>
  <si>
    <t>61.80</t>
  </si>
  <si>
    <t>13.80</t>
  </si>
  <si>
    <t>Plataformas de petróleo crudo</t>
  </si>
  <si>
    <t>77.00</t>
  </si>
  <si>
    <t>74.00</t>
  </si>
  <si>
    <t>12.00</t>
  </si>
  <si>
    <t>5.00</t>
  </si>
  <si>
    <t>25689.62</t>
  </si>
  <si>
    <t>38520.00</t>
  </si>
  <si>
    <t>16152.00</t>
  </si>
  <si>
    <t>China Negocios</t>
  </si>
  <si>
    <t>50.60</t>
  </si>
  <si>
    <t>59.20</t>
  </si>
  <si>
    <t>35.70</t>
  </si>
  <si>
    <t>54.30</t>
  </si>
  <si>
    <t>58.40</t>
  </si>
  <si>
    <t>26.50</t>
  </si>
  <si>
    <t>PMI no manufacturero</t>
  </si>
  <si>
    <t>62.20</t>
  </si>
  <si>
    <t>29.60</t>
  </si>
  <si>
    <t>54.90</t>
  </si>
  <si>
    <t>40.30</t>
  </si>
  <si>
    <t>14.10</t>
  </si>
  <si>
    <t>35.10</t>
  </si>
  <si>
    <t>-21.10</t>
  </si>
  <si>
    <t>0.60</t>
  </si>
  <si>
    <t>0.69</t>
  </si>
  <si>
    <t>36.56</t>
  </si>
  <si>
    <t>-22.10</t>
  </si>
  <si>
    <t>15.20</t>
  </si>
  <si>
    <t>39.50</t>
  </si>
  <si>
    <t>-15.70</t>
  </si>
  <si>
    <t>53.60</t>
  </si>
  <si>
    <t>65.10</t>
  </si>
  <si>
    <t>29.30</t>
  </si>
  <si>
    <t>6609.00</t>
  </si>
  <si>
    <t>15873.10</t>
  </si>
  <si>
    <t>CNY-HML</t>
  </si>
  <si>
    <t>1454806.00</t>
  </si>
  <si>
    <t>3060271.00</t>
  </si>
  <si>
    <t>88416.00</t>
  </si>
  <si>
    <t>1883000.00</t>
  </si>
  <si>
    <t>1162000.00</t>
  </si>
  <si>
    <t>2669100.00</t>
  </si>
  <si>
    <t>195000.00</t>
  </si>
  <si>
    <t>1874000.00</t>
  </si>
  <si>
    <t>1156000.00</t>
  </si>
  <si>
    <t>2672300.00</t>
  </si>
  <si>
    <t>213534.00</t>
  </si>
  <si>
    <t>7583.32</t>
  </si>
  <si>
    <t>6295.74</t>
  </si>
  <si>
    <t>635.70</t>
  </si>
  <si>
    <t>98862937.00</t>
  </si>
  <si>
    <t>104032031.00</t>
  </si>
  <si>
    <t>119094184.00</t>
  </si>
  <si>
    <t>28818357.00</t>
  </si>
  <si>
    <t>83000.00</t>
  </si>
  <si>
    <t>94845.00</t>
  </si>
  <si>
    <t>4918.00</t>
  </si>
  <si>
    <t>2.90</t>
  </si>
  <si>
    <t>-6.50</t>
  </si>
  <si>
    <t>77.20</t>
  </si>
  <si>
    <t>78.00</t>
  </si>
  <si>
    <t>67.30</t>
  </si>
  <si>
    <t>72.61</t>
  </si>
  <si>
    <t>4.55</t>
  </si>
  <si>
    <t>34.00</t>
  </si>
  <si>
    <t>53.10</t>
  </si>
  <si>
    <t>57.50</t>
  </si>
  <si>
    <t>27.50</t>
  </si>
  <si>
    <t>Producción De Cemento</t>
  </si>
  <si>
    <t>21333.06</t>
  </si>
  <si>
    <t>24868.68</t>
  </si>
  <si>
    <t>781.50</t>
  </si>
  <si>
    <t>Diez Mil de Toneladas</t>
  </si>
  <si>
    <t>41.00</t>
  </si>
  <si>
    <t>21.60</t>
  </si>
  <si>
    <t>100.00</t>
  </si>
  <si>
    <t>1114010.00</t>
  </si>
  <si>
    <t>7518710.00</t>
  </si>
  <si>
    <t>1617.00</t>
  </si>
  <si>
    <t>Cny - Millones</t>
  </si>
  <si>
    <t>46.00</t>
  </si>
  <si>
    <t>99.00</t>
  </si>
  <si>
    <t>657900.00</t>
  </si>
  <si>
    <t>727720.00</t>
  </si>
  <si>
    <t>41760.00</t>
  </si>
  <si>
    <t>Japón Negocios</t>
  </si>
  <si>
    <t>-58.00</t>
  </si>
  <si>
    <t>52.70</t>
  </si>
  <si>
    <t>56.20</t>
  </si>
  <si>
    <t>48.30</t>
  </si>
  <si>
    <t>55.30</t>
  </si>
  <si>
    <t>-2.60</t>
  </si>
  <si>
    <t>-5.20</t>
  </si>
  <si>
    <t>-37.20</t>
  </si>
  <si>
    <t>-16.50</t>
  </si>
  <si>
    <t>-2.70</t>
  </si>
  <si>
    <t>136.10</t>
  </si>
  <si>
    <t>68.60</t>
  </si>
  <si>
    <t>827.28</t>
  </si>
  <si>
    <t>955.01</t>
  </si>
  <si>
    <t>1624.18</t>
  </si>
  <si>
    <t>700.05</t>
  </si>
  <si>
    <t>Jpy - Billón</t>
  </si>
  <si>
    <t>Órdenes de maquinaria</t>
  </si>
  <si>
    <t>-8.50</t>
  </si>
  <si>
    <t>-4.50</t>
  </si>
  <si>
    <t>25.50</t>
  </si>
  <si>
    <t>-16.80</t>
  </si>
  <si>
    <t>-1291.20</t>
  </si>
  <si>
    <t>1754.70</t>
  </si>
  <si>
    <t>7037.00</t>
  </si>
  <si>
    <t>-6238.00</t>
  </si>
  <si>
    <t>634.00</t>
  </si>
  <si>
    <t>446.00</t>
  </si>
  <si>
    <t>1965.00</t>
  </si>
  <si>
    <t>6.00</t>
  </si>
  <si>
    <t>18450.53</t>
  </si>
  <si>
    <t>12398.44</t>
  </si>
  <si>
    <t>26401.12</t>
  </si>
  <si>
    <t>43.24</t>
  </si>
  <si>
    <t>Índice Coincidente</t>
  </si>
  <si>
    <t>89.00</t>
  </si>
  <si>
    <t>107.30</t>
  </si>
  <si>
    <t>71.80</t>
  </si>
  <si>
    <t>or also it can be Encuesta de Especialistas Económicos</t>
  </si>
  <si>
    <t>41.30</t>
  </si>
  <si>
    <t>9.40</t>
  </si>
  <si>
    <t>587946.00</t>
  </si>
  <si>
    <t>961994.00</t>
  </si>
  <si>
    <t>249772.00</t>
  </si>
  <si>
    <t>329239.00</t>
  </si>
  <si>
    <t>226954.00</t>
  </si>
  <si>
    <t>585449.00</t>
  </si>
  <si>
    <t>83044.00</t>
  </si>
  <si>
    <t>108.80</t>
  </si>
  <si>
    <t>72.10</t>
  </si>
  <si>
    <t>-13.00</t>
  </si>
  <si>
    <t>-27.00</t>
  </si>
  <si>
    <t>-60.00</t>
  </si>
  <si>
    <t>20171.96</t>
  </si>
  <si>
    <t>19574.52</t>
  </si>
  <si>
    <t>6541.92</t>
  </si>
  <si>
    <t>43689566.00</t>
  </si>
  <si>
    <t>43995715.00</t>
  </si>
  <si>
    <t>44977757.00</t>
  </si>
  <si>
    <t>23570249.00</t>
  </si>
  <si>
    <t>-4.80</t>
  </si>
  <si>
    <t>-10.60</t>
  </si>
  <si>
    <t>12.80</t>
  </si>
  <si>
    <t>-25.33</t>
  </si>
  <si>
    <t>-7.90</t>
  </si>
  <si>
    <t>-16.10</t>
  </si>
  <si>
    <t>57.00</t>
  </si>
  <si>
    <t>-41.00</t>
  </si>
  <si>
    <t>Pedidos de maquinas herramienta</t>
  </si>
  <si>
    <t>127823.00</t>
  </si>
  <si>
    <t>105553.00</t>
  </si>
  <si>
    <t>182860.00</t>
  </si>
  <si>
    <t>19037.00</t>
  </si>
  <si>
    <t>Jpy - Millón</t>
  </si>
  <si>
    <t>7500.00</t>
  </si>
  <si>
    <t>10775.00</t>
  </si>
  <si>
    <t>1177.00</t>
  </si>
  <si>
    <t>Índice Reuters Tankan</t>
  </si>
  <si>
    <t>39.00</t>
  </si>
  <si>
    <t>-78.00</t>
  </si>
  <si>
    <t>Índice de la industria terciaria</t>
  </si>
  <si>
    <t>96.10</t>
  </si>
  <si>
    <t>107.20</t>
  </si>
  <si>
    <t>73.20</t>
  </si>
  <si>
    <t>4330.00</t>
  </si>
  <si>
    <t>4213.00</t>
  </si>
  <si>
    <t>9368.00</t>
  </si>
  <si>
    <t>82.27</t>
  </si>
  <si>
    <t>82.47</t>
  </si>
  <si>
    <t>5.36</t>
  </si>
  <si>
    <t>10.00</t>
  </si>
  <si>
    <t>49.90</t>
  </si>
  <si>
    <t>54.10</t>
  </si>
  <si>
    <t>25.80</t>
  </si>
  <si>
    <t>19.00</t>
  </si>
  <si>
    <t>25.00</t>
  </si>
  <si>
    <t>Corea Del Sur Negocios</t>
  </si>
  <si>
    <t>35.00</t>
  </si>
  <si>
    <t>0.90</t>
  </si>
  <si>
    <t>38.90</t>
  </si>
  <si>
    <t>-25.30</t>
  </si>
  <si>
    <t>-1.20</t>
  </si>
  <si>
    <t>-11.10</t>
  </si>
  <si>
    <t>41.60</t>
  </si>
  <si>
    <t>-26.70</t>
  </si>
  <si>
    <t>104.80</t>
  </si>
  <si>
    <t>104.90</t>
  </si>
  <si>
    <t>106.10</t>
  </si>
  <si>
    <t>3.80</t>
  </si>
  <si>
    <t>8756127.00</t>
  </si>
  <si>
    <t>14895263.00</t>
  </si>
  <si>
    <t>93961.00</t>
  </si>
  <si>
    <t>Millones De Krw</t>
  </si>
  <si>
    <t>153.00</t>
  </si>
  <si>
    <t>13025.10</t>
  </si>
  <si>
    <t>-10570.70</t>
  </si>
  <si>
    <t>Mil Millones Krw</t>
  </si>
  <si>
    <t>3377.00</t>
  </si>
  <si>
    <t>141236.00</t>
  </si>
  <si>
    <t>107280.00</t>
  </si>
  <si>
    <t>205595.00</t>
  </si>
  <si>
    <t>49944.00</t>
  </si>
  <si>
    <t>124.70</t>
  </si>
  <si>
    <t>4.40</t>
  </si>
  <si>
    <t>28553.69</t>
  </si>
  <si>
    <t>26116.23</t>
  </si>
  <si>
    <t>29047.94</t>
  </si>
  <si>
    <t>6992.81</t>
  </si>
  <si>
    <t>25814048.00</t>
  </si>
  <si>
    <t>25049894.00</t>
  </si>
  <si>
    <t>13271570.00</t>
  </si>
  <si>
    <t>-36.00</t>
  </si>
  <si>
    <t>5500.00</t>
  </si>
  <si>
    <t>6405.68</t>
  </si>
  <si>
    <t>650.00</t>
  </si>
  <si>
    <t>4.00</t>
  </si>
  <si>
    <t>24494.72</t>
  </si>
  <si>
    <t>25106.16</t>
  </si>
  <si>
    <t>13859.99</t>
  </si>
  <si>
    <t>3950617.00</t>
  </si>
  <si>
    <t>4657094.00</t>
  </si>
  <si>
    <t>1954494.00</t>
  </si>
  <si>
    <t>114.30</t>
  </si>
  <si>
    <t>79.62</t>
  </si>
  <si>
    <t>78.84</t>
  </si>
  <si>
    <t>4.93</t>
  </si>
  <si>
    <t>33.00</t>
  </si>
  <si>
    <t>Estados Unidos Negocios</t>
  </si>
  <si>
    <t>64.70</t>
  </si>
  <si>
    <t>60.80</t>
  </si>
  <si>
    <t>77.50</t>
  </si>
  <si>
    <t>29.40</t>
  </si>
  <si>
    <t>59.10</t>
  </si>
  <si>
    <t>58.60</t>
  </si>
  <si>
    <t>36.10</t>
  </si>
  <si>
    <t>63.70</t>
  </si>
  <si>
    <t>37.80</t>
  </si>
  <si>
    <t>26.70</t>
  </si>
  <si>
    <t>1.40</t>
  </si>
  <si>
    <t>16.60</t>
  </si>
  <si>
    <t>-12.70</t>
  </si>
  <si>
    <t>3.10</t>
  </si>
  <si>
    <t>67.90</t>
  </si>
  <si>
    <t>-39.40</t>
  </si>
  <si>
    <t>74.39</t>
  </si>
  <si>
    <t>73.36</t>
  </si>
  <si>
    <t>89.39</t>
  </si>
  <si>
    <t>64.24</t>
  </si>
  <si>
    <t>Pedidos De Bienes Duraderos</t>
  </si>
  <si>
    <t>3.50</t>
  </si>
  <si>
    <t>23.50</t>
  </si>
  <si>
    <t>-19.00</t>
  </si>
  <si>
    <t>Pedidos De Bienes Duraderos Ex Defensa</t>
  </si>
  <si>
    <t>2.30</t>
  </si>
  <si>
    <t>-19.70</t>
  </si>
  <si>
    <t>Pedidos De Bienes Duraderos Ex Transporte</t>
  </si>
  <si>
    <t>-0.90</t>
  </si>
  <si>
    <t>1.60</t>
  </si>
  <si>
    <t>6.30</t>
  </si>
  <si>
    <t>-10.30</t>
  </si>
  <si>
    <t>Los Pedidos De Fábrica Ex Transporte</t>
  </si>
  <si>
    <t>4.80</t>
  </si>
  <si>
    <t>-8.90</t>
  </si>
  <si>
    <t>505680.00</t>
  </si>
  <si>
    <t>509736.00</t>
  </si>
  <si>
    <t>551446.00</t>
  </si>
  <si>
    <t>223500.00</t>
  </si>
  <si>
    <t>Millones De Usd</t>
  </si>
  <si>
    <t>10.30</t>
  </si>
  <si>
    <t>-13.50</t>
  </si>
  <si>
    <t>Inventarios De Las Empresas</t>
  </si>
  <si>
    <t>0.50</t>
  </si>
  <si>
    <t>0.40</t>
  </si>
  <si>
    <t>1.30</t>
  </si>
  <si>
    <t>177.30</t>
  </si>
  <si>
    <t>-287.03</t>
  </si>
  <si>
    <t>Usd Millones</t>
  </si>
  <si>
    <t>Inventarios Al Por Mayor</t>
  </si>
  <si>
    <t>2.10</t>
  </si>
  <si>
    <t>21655.00</t>
  </si>
  <si>
    <t>22391.00</t>
  </si>
  <si>
    <t>82446.00</t>
  </si>
  <si>
    <t>19695.00</t>
  </si>
  <si>
    <t>1951.40</t>
  </si>
  <si>
    <t>2018.50</t>
  </si>
  <si>
    <t>14.67</t>
  </si>
  <si>
    <t>Nfib Índice De Optimismo Negocios</t>
  </si>
  <si>
    <t>98.20</t>
  </si>
  <si>
    <t>95.80</t>
  </si>
  <si>
    <t>80.10</t>
  </si>
  <si>
    <t>Nueva-York-Imperio-Estado-Fabricación-Índice</t>
  </si>
  <si>
    <t>26.30</t>
  </si>
  <si>
    <t>-78.20</t>
  </si>
  <si>
    <t>Philadelphia-Fed-Fabricación-Índice</t>
  </si>
  <si>
    <t>50.20</t>
  </si>
  <si>
    <t>44.50</t>
  </si>
  <si>
    <t>58.50</t>
  </si>
  <si>
    <t>-57.90</t>
  </si>
  <si>
    <t>Índice Ism De Nueva York</t>
  </si>
  <si>
    <t>37.20</t>
  </si>
  <si>
    <t>35.50</t>
  </si>
  <si>
    <t>Chicago Índice De Actividad Nacional De La Fed</t>
  </si>
  <si>
    <t>0.75</t>
  </si>
  <si>
    <t>Índice de la actividad manufacturera Dallas Fed</t>
  </si>
  <si>
    <t>28.90</t>
  </si>
  <si>
    <t>17.20</t>
  </si>
  <si>
    <t>48.00</t>
  </si>
  <si>
    <t>-72.20</t>
  </si>
  <si>
    <t>Richmond Índice Manufacturero De La Fed</t>
  </si>
  <si>
    <t>-53.00</t>
  </si>
  <si>
    <t>Chicago-Pmi</t>
  </si>
  <si>
    <t>66.30</t>
  </si>
  <si>
    <t>20.70</t>
  </si>
  <si>
    <t>17.70</t>
  </si>
  <si>
    <t>21.77</t>
  </si>
  <si>
    <t>Millón</t>
  </si>
  <si>
    <t>1.74</t>
  </si>
  <si>
    <t>9.92</t>
  </si>
  <si>
    <t>0.01</t>
  </si>
  <si>
    <t>Million - Unidades</t>
  </si>
  <si>
    <t>286.74</t>
  </si>
  <si>
    <t>1149.00</t>
  </si>
  <si>
    <t>182.77</t>
  </si>
  <si>
    <t>Mil</t>
  </si>
  <si>
    <t>Cambio de Reservas de Petroleo Crudo</t>
  </si>
  <si>
    <t>21.56</t>
  </si>
  <si>
    <t>-15.22</t>
  </si>
  <si>
    <t>Bbl / 1million</t>
  </si>
  <si>
    <t>Cambio de las Acciones de Gas Natural</t>
  </si>
  <si>
    <t>147.00</t>
  </si>
  <si>
    <t>-359.00</t>
  </si>
  <si>
    <t>Billón - Cf</t>
  </si>
  <si>
    <t>Cambio del Stock de Gasolina</t>
  </si>
  <si>
    <t>11456.00</t>
  </si>
  <si>
    <t>-13624.00</t>
  </si>
  <si>
    <t>Mil barriles</t>
  </si>
  <si>
    <t>124.82</t>
  </si>
  <si>
    <t>130.65</t>
  </si>
  <si>
    <t>45.47</t>
  </si>
  <si>
    <t>18747.58</t>
  </si>
  <si>
    <t>17235.62</t>
  </si>
  <si>
    <t>3609.31</t>
  </si>
  <si>
    <t>128949703.00</t>
  </si>
  <si>
    <t>127873899.00</t>
  </si>
  <si>
    <t>146874246.00</t>
  </si>
  <si>
    <t>89399946.00</t>
  </si>
  <si>
    <t>1609.00</t>
  </si>
  <si>
    <t>Cambio de existencias de petróleo crudo API</t>
  </si>
  <si>
    <t>14.30</t>
  </si>
  <si>
    <t>-12.40</t>
  </si>
  <si>
    <t>FUEGO - Crudo - Carreras</t>
  </si>
  <si>
    <t>1.45</t>
  </si>
  <si>
    <t>-2.23</t>
  </si>
  <si>
    <t>Número API Cushing</t>
  </si>
  <si>
    <t>6.80</t>
  </si>
  <si>
    <t>-5.04</t>
  </si>
  <si>
    <t>API Destilate Stocks</t>
  </si>
  <si>
    <t>10.24</t>
  </si>
  <si>
    <t>-9.05</t>
  </si>
  <si>
    <t>Acciones de gasolina API</t>
  </si>
  <si>
    <t>9.45</t>
  </si>
  <si>
    <t>-9.93</t>
  </si>
  <si>
    <t>Aceite de calefacción API</t>
  </si>
  <si>
    <t>1.90</t>
  </si>
  <si>
    <t>-1.62</t>
  </si>
  <si>
    <t>Importaciones de productos API</t>
  </si>
  <si>
    <t>793.00</t>
  </si>
  <si>
    <t>-504.00</t>
  </si>
  <si>
    <t>Importaciones crudas API</t>
  </si>
  <si>
    <t>1701.00</t>
  </si>
  <si>
    <t>-1472.00</t>
  </si>
  <si>
    <t>Agotando las existencias de petróleo crudo</t>
  </si>
  <si>
    <t>6417.00</t>
  </si>
  <si>
    <t>-5587.00</t>
  </si>
  <si>
    <t>IMPORTACIONES DE PETRÓLEO CRUDO</t>
  </si>
  <si>
    <t>2702.00</t>
  </si>
  <si>
    <t>83.67</t>
  </si>
  <si>
    <t>85.64</t>
  </si>
  <si>
    <t>5.42</t>
  </si>
  <si>
    <t>Destilar - Combustible - Producción</t>
  </si>
  <si>
    <t>806.00</t>
  </si>
  <si>
    <t>-953.00</t>
  </si>
  <si>
    <t>DESTILAR LAS ACCIONES</t>
  </si>
  <si>
    <t>11205.00</t>
  </si>
  <si>
    <t>-13011.00</t>
  </si>
  <si>
    <t>Producción de gasolina</t>
  </si>
  <si>
    <t>1373.00</t>
  </si>
  <si>
    <t>-1638.00</t>
  </si>
  <si>
    <t>6300.00</t>
  </si>
  <si>
    <t>11951.00</t>
  </si>
  <si>
    <t>3799.00</t>
  </si>
  <si>
    <t>Refinería de Crudos</t>
  </si>
  <si>
    <t>2407.00</t>
  </si>
  <si>
    <t>-3253.00</t>
  </si>
  <si>
    <t>Índice Manufacturero Kansas Fed</t>
  </si>
  <si>
    <t>-62.00</t>
  </si>
  <si>
    <t>-8.80</t>
  </si>
  <si>
    <t>-15.20</t>
  </si>
  <si>
    <t>108.20</t>
  </si>
  <si>
    <t>-28.80</t>
  </si>
  <si>
    <t>7.70</t>
  </si>
  <si>
    <t>11.32</t>
  </si>
  <si>
    <t>12.52</t>
  </si>
  <si>
    <t>1.73</t>
  </si>
  <si>
    <t>Billion Bushels</t>
  </si>
  <si>
    <t>1.56</t>
  </si>
  <si>
    <t>2.93</t>
  </si>
  <si>
    <t>2895.05</t>
  </si>
  <si>
    <t>0.09</t>
  </si>
  <si>
    <t>1.31</t>
  </si>
  <si>
    <t>1.67</t>
  </si>
  <si>
    <t>2.53</t>
  </si>
  <si>
    <t>0.72</t>
  </si>
  <si>
    <t>Calefacción - Petróleo - Cepo</t>
  </si>
  <si>
    <t>94208.00</t>
  </si>
  <si>
    <t>-92090.00</t>
  </si>
  <si>
    <t>Actual</t>
  </si>
  <si>
    <t>Previous</t>
  </si>
  <si>
    <t>Highest</t>
  </si>
  <si>
    <t>Lowest</t>
  </si>
  <si>
    <t>Dates</t>
  </si>
  <si>
    <t>Unit</t>
  </si>
  <si>
    <t>Frequency</t>
  </si>
  <si>
    <t>2</t>
  </si>
  <si>
    <t>2007 - 2021</t>
  </si>
  <si>
    <t>points</t>
  </si>
  <si>
    <t>Monthly</t>
  </si>
  <si>
    <t>SA</t>
  </si>
  <si>
    <t>Colombia Negocios</t>
  </si>
  <si>
    <t>8.20</t>
  </si>
  <si>
    <t>20.33</t>
  </si>
  <si>
    <t>-35.80</t>
  </si>
  <si>
    <t>9170.00</t>
  </si>
  <si>
    <t>19788.00</t>
  </si>
  <si>
    <t>1382.00</t>
  </si>
  <si>
    <t>19648.00</t>
  </si>
  <si>
    <t>14327.00</t>
  </si>
  <si>
    <t>40393.00</t>
  </si>
  <si>
    <t>217.00</t>
  </si>
  <si>
    <t>9.10</t>
  </si>
  <si>
    <t>-21.70</t>
  </si>
  <si>
    <t>5523.06</t>
  </si>
  <si>
    <t>5397.03</t>
  </si>
  <si>
    <t>572.73</t>
  </si>
  <si>
    <t>5185338.00</t>
  </si>
  <si>
    <t>5082089.00</t>
  </si>
  <si>
    <t>7795504.00</t>
  </si>
  <si>
    <t>880124.00</t>
  </si>
  <si>
    <t>110.00</t>
  </si>
  <si>
    <t>95.00</t>
  </si>
  <si>
    <t>133.00</t>
  </si>
  <si>
    <t>2.80</t>
  </si>
  <si>
    <t>-0.30</t>
  </si>
  <si>
    <t>15.90</t>
  </si>
  <si>
    <t>-26.60</t>
  </si>
  <si>
    <t>52.40</t>
  </si>
  <si>
    <t>54.70</t>
  </si>
  <si>
    <t>27.60</t>
  </si>
  <si>
    <t>1139862.90</t>
  </si>
  <si>
    <t>1214000.00</t>
  </si>
  <si>
    <t>198924.92</t>
  </si>
  <si>
    <t>Toneladas</t>
  </si>
  <si>
    <t>62.73</t>
  </si>
  <si>
    <t>61.63</t>
  </si>
  <si>
    <t>4.04</t>
  </si>
  <si>
    <t>60.00</t>
  </si>
  <si>
    <t>78.58</t>
  </si>
  <si>
    <t>80.63</t>
  </si>
  <si>
    <t>85.30</t>
  </si>
  <si>
    <t>37.00</t>
  </si>
  <si>
    <t>92.00</t>
  </si>
  <si>
    <t>96.00</t>
  </si>
  <si>
    <t>65.00</t>
  </si>
  <si>
    <t>Reino Unido Trabajo</t>
  </si>
  <si>
    <t>Tasa De Desempleo</t>
  </si>
  <si>
    <t>5.10</t>
  </si>
  <si>
    <t>11.90</t>
  </si>
  <si>
    <t>3.40</t>
  </si>
  <si>
    <t>Personas ocupadas</t>
  </si>
  <si>
    <t>32374.00</t>
  </si>
  <si>
    <t>33073.00</t>
  </si>
  <si>
    <t>23630.00</t>
  </si>
  <si>
    <t>Personas Desempleadas</t>
  </si>
  <si>
    <t>3090.00</t>
  </si>
  <si>
    <t>422.60</t>
  </si>
  <si>
    <t>Empleo de Tiempo Parcial</t>
  </si>
  <si>
    <t>7903.00</t>
  </si>
  <si>
    <t>8704.00</t>
  </si>
  <si>
    <t>5995.00</t>
  </si>
  <si>
    <t>Trabajadores a tiempo completo</t>
  </si>
  <si>
    <t>24472.00</t>
  </si>
  <si>
    <t>24656.00</t>
  </si>
  <si>
    <t>19136.00</t>
  </si>
  <si>
    <t>Tasa De Empleo</t>
  </si>
  <si>
    <t>65.60</t>
  </si>
  <si>
    <t>Conteo De Reclamantes</t>
  </si>
  <si>
    <t>86.60</t>
  </si>
  <si>
    <t>858.10</t>
  </si>
  <si>
    <t>-98.50</t>
  </si>
  <si>
    <t>Tasa de actividad</t>
  </si>
  <si>
    <t>79.00</t>
  </si>
  <si>
    <t>79.10</t>
  </si>
  <si>
    <t>74.10</t>
  </si>
  <si>
    <t>Tasa de desempleo de largo plazo</t>
  </si>
  <si>
    <t>Tasa de desempleo juvenil</t>
  </si>
  <si>
    <t>14.50</t>
  </si>
  <si>
    <t>Salarios</t>
  </si>
  <si>
    <t>112.00</t>
  </si>
  <si>
    <t>109.50</t>
  </si>
  <si>
    <t>115.00</t>
  </si>
  <si>
    <t>Productividad</t>
  </si>
  <si>
    <t>104.50</t>
  </si>
  <si>
    <t>Puestos de Trabajo Disponibles</t>
  </si>
  <si>
    <t>300.00</t>
  </si>
  <si>
    <t>Gbp / Semana</t>
  </si>
  <si>
    <t>Salarios en la industria</t>
  </si>
  <si>
    <t>631.00</t>
  </si>
  <si>
    <t>636.00</t>
  </si>
  <si>
    <t>356.00</t>
  </si>
  <si>
    <t>Crecimiento Salarial</t>
  </si>
  <si>
    <t>4.70</t>
  </si>
  <si>
    <t>6.70</t>
  </si>
  <si>
    <t>Salarios Mínimos</t>
  </si>
  <si>
    <t>8.72</t>
  </si>
  <si>
    <t>8.21</t>
  </si>
  <si>
    <t>GBP / Hora</t>
  </si>
  <si>
    <t>Población</t>
  </si>
  <si>
    <t>67.03</t>
  </si>
  <si>
    <t>66.65</t>
  </si>
  <si>
    <t>52.20</t>
  </si>
  <si>
    <t>Edad de jubilación de las mujeres</t>
  </si>
  <si>
    <t>66.00</t>
  </si>
  <si>
    <t>65.50</t>
  </si>
  <si>
    <t>Edad De Jubilación De Los Hombres</t>
  </si>
  <si>
    <t>Promedio De Horas Semanales</t>
  </si>
  <si>
    <t>33.50</t>
  </si>
  <si>
    <t>Horas</t>
  </si>
  <si>
    <t>-147.00</t>
  </si>
  <si>
    <t>311.00</t>
  </si>
  <si>
    <t>-334.00</t>
  </si>
  <si>
    <t>1949 - 2021</t>
  </si>
  <si>
    <t>percent</t>
  </si>
  <si>
    <t>España Trabajo</t>
  </si>
  <si>
    <t>16.13</t>
  </si>
  <si>
    <t>26.94</t>
  </si>
  <si>
    <t>4.41</t>
  </si>
  <si>
    <t>19344.30</t>
  </si>
  <si>
    <t>20510.60</t>
  </si>
  <si>
    <t>10949.20</t>
  </si>
  <si>
    <t>3949.64</t>
  </si>
  <si>
    <t>4008.79</t>
  </si>
  <si>
    <t>5040.22</t>
  </si>
  <si>
    <t>Cambio En El Desempleo</t>
  </si>
  <si>
    <t>-59.15</t>
  </si>
  <si>
    <t>461.00</t>
  </si>
  <si>
    <t>-129.30</t>
  </si>
  <si>
    <t>2799.10</t>
  </si>
  <si>
    <t>2951.50</t>
  </si>
  <si>
    <t>572.70</t>
  </si>
  <si>
    <t>16545.20</t>
  </si>
  <si>
    <t>18488.00</t>
  </si>
  <si>
    <t>11007.60</t>
  </si>
  <si>
    <t>4.10</t>
  </si>
  <si>
    <t>1.50</t>
  </si>
  <si>
    <t>39.60</t>
  </si>
  <si>
    <t>55.90</t>
  </si>
  <si>
    <t>99.40</t>
  </si>
  <si>
    <t>108.40</t>
  </si>
  <si>
    <t>98.80</t>
  </si>
  <si>
    <t>105.20</t>
  </si>
  <si>
    <t>85.10</t>
  </si>
  <si>
    <t>36.62</t>
  </si>
  <si>
    <t>541.53</t>
  </si>
  <si>
    <t>14.47</t>
  </si>
  <si>
    <t>2061.32</t>
  </si>
  <si>
    <t>1859.12</t>
  </si>
  <si>
    <t>2075.43</t>
  </si>
  <si>
    <t>1264.36</t>
  </si>
  <si>
    <t>Eur / Mes</t>
  </si>
  <si>
    <t>1108.33</t>
  </si>
  <si>
    <t>485.71</t>
  </si>
  <si>
    <t>47.33</t>
  </si>
  <si>
    <t>46.94</t>
  </si>
  <si>
    <t>30.33</t>
  </si>
  <si>
    <t>65.83</t>
  </si>
  <si>
    <t>65.67</t>
  </si>
  <si>
    <t>2525.41</t>
  </si>
  <si>
    <t>2442.91</t>
  </si>
  <si>
    <t>2755.15</t>
  </si>
  <si>
    <t>1693.90</t>
  </si>
  <si>
    <t>9.03</t>
  </si>
  <si>
    <t>-7.18</t>
  </si>
  <si>
    <t>58.19</t>
  </si>
  <si>
    <t>60.55</t>
  </si>
  <si>
    <t>48.88</t>
  </si>
  <si>
    <t>-7.50</t>
  </si>
  <si>
    <t>48.81</t>
  </si>
  <si>
    <t>54.73</t>
  </si>
  <si>
    <t>38.36</t>
  </si>
  <si>
    <t>Francia Trabajo</t>
  </si>
  <si>
    <t>28217.60</t>
  </si>
  <si>
    <t>28147.50</t>
  </si>
  <si>
    <t>28617.60</t>
  </si>
  <si>
    <t>19522.00</t>
  </si>
  <si>
    <t>2.20</t>
  </si>
  <si>
    <t>26.20</t>
  </si>
  <si>
    <t>105.90</t>
  </si>
  <si>
    <t>111.30</t>
  </si>
  <si>
    <t>99.46</t>
  </si>
  <si>
    <t>101.40</t>
  </si>
  <si>
    <t>103.70</t>
  </si>
  <si>
    <t>18.48</t>
  </si>
  <si>
    <t>174.60</t>
  </si>
  <si>
    <t>173.20</t>
  </si>
  <si>
    <t>363.80</t>
  </si>
  <si>
    <t>3084.00</t>
  </si>
  <si>
    <t>3023.00</t>
  </si>
  <si>
    <t>1751.73</t>
  </si>
  <si>
    <t>105.70</t>
  </si>
  <si>
    <t>105.50</t>
  </si>
  <si>
    <t>116.10</t>
  </si>
  <si>
    <t>72.70</t>
  </si>
  <si>
    <t>0.30</t>
  </si>
  <si>
    <t>0.10</t>
  </si>
  <si>
    <t>1554.58</t>
  </si>
  <si>
    <t>1539.42</t>
  </si>
  <si>
    <t>1035.97</t>
  </si>
  <si>
    <t>67.29</t>
  </si>
  <si>
    <t>67.14</t>
  </si>
  <si>
    <t>45.46</t>
  </si>
  <si>
    <t>71.40</t>
  </si>
  <si>
    <t>69.20</t>
  </si>
  <si>
    <t>Nóminas Manufactureras</t>
  </si>
  <si>
    <t>2732.40</t>
  </si>
  <si>
    <t>2745.40</t>
  </si>
  <si>
    <t>5475.10</t>
  </si>
  <si>
    <t>Peticiones por desempleo</t>
  </si>
  <si>
    <t>4487.30</t>
  </si>
  <si>
    <t>4467.00</t>
  </si>
  <si>
    <t>4945.40</t>
  </si>
  <si>
    <t>3802.00</t>
  </si>
  <si>
    <t>Nóminas no Agricolas</t>
  </si>
  <si>
    <t>25249.60</t>
  </si>
  <si>
    <t>25270.20</t>
  </si>
  <si>
    <t>25533.50</t>
  </si>
  <si>
    <t>24329.00</t>
  </si>
  <si>
    <t>Nóminas Privadas No Agrícolas</t>
  </si>
  <si>
    <t>19432.60</t>
  </si>
  <si>
    <t>19460.80</t>
  </si>
  <si>
    <t>19752.80</t>
  </si>
  <si>
    <t>12409.60</t>
  </si>
  <si>
    <t>22191.60</t>
  </si>
  <si>
    <t>22088.70</t>
  </si>
  <si>
    <t>18337.00</t>
  </si>
  <si>
    <t>Nóminas Gubernamentales</t>
  </si>
  <si>
    <t>5817.00</t>
  </si>
  <si>
    <t>5809.40</t>
  </si>
  <si>
    <t>5611.20</t>
  </si>
  <si>
    <t>-2.80</t>
  </si>
  <si>
    <t>Italia Trabajo</t>
  </si>
  <si>
    <t>13.30</t>
  </si>
  <si>
    <t>35061.53</t>
  </si>
  <si>
    <t>34901.68</t>
  </si>
  <si>
    <t>37249.12</t>
  </si>
  <si>
    <t>19609.13</t>
  </si>
  <si>
    <t>Cientos de personas</t>
  </si>
  <si>
    <t>143060.67</t>
  </si>
  <si>
    <t>142891.60</t>
  </si>
  <si>
    <t>148487.11</t>
  </si>
  <si>
    <t>132977.43</t>
  </si>
  <si>
    <t>56.50</t>
  </si>
  <si>
    <t>54.80</t>
  </si>
  <si>
    <t>61.20</t>
  </si>
  <si>
    <t>2.60</t>
  </si>
  <si>
    <t>108.70</t>
  </si>
  <si>
    <t>109.70</t>
  </si>
  <si>
    <t>119.40</t>
  </si>
  <si>
    <t>104.60</t>
  </si>
  <si>
    <t>108.50</t>
  </si>
  <si>
    <t>2502.00</t>
  </si>
  <si>
    <t>2470.00</t>
  </si>
  <si>
    <t>1176.00</t>
  </si>
  <si>
    <t>103.80</t>
  </si>
  <si>
    <t>15.80</t>
  </si>
  <si>
    <t>59.64</t>
  </si>
  <si>
    <t>59.82</t>
  </si>
  <si>
    <t>50.03</t>
  </si>
  <si>
    <t>67.25</t>
  </si>
  <si>
    <t>-2.40</t>
  </si>
  <si>
    <t>Zona euro Trabajo</t>
  </si>
  <si>
    <t>157.95</t>
  </si>
  <si>
    <t>117.36</t>
  </si>
  <si>
    <t>13571.00</t>
  </si>
  <si>
    <t>17.30</t>
  </si>
  <si>
    <t>24.80</t>
  </si>
  <si>
    <t>14.80</t>
  </si>
  <si>
    <t>116.50</t>
  </si>
  <si>
    <t>83.40</t>
  </si>
  <si>
    <t>104.30</t>
  </si>
  <si>
    <t>103.20</t>
  </si>
  <si>
    <t>105.10</t>
  </si>
  <si>
    <t>81.70</t>
  </si>
  <si>
    <t>1876.00</t>
  </si>
  <si>
    <t>1741.00</t>
  </si>
  <si>
    <t>1884.00</t>
  </si>
  <si>
    <t>4.90</t>
  </si>
  <si>
    <t>342.41</t>
  </si>
  <si>
    <t>341.52</t>
  </si>
  <si>
    <t>260.38</t>
  </si>
  <si>
    <t>115241.90</t>
  </si>
  <si>
    <t>118849.00</t>
  </si>
  <si>
    <t>107485.60</t>
  </si>
  <si>
    <t>55.50</t>
  </si>
  <si>
    <t>57.60</t>
  </si>
  <si>
    <t>30818.80</t>
  </si>
  <si>
    <t>31962.00</t>
  </si>
  <si>
    <t>19769.20</t>
  </si>
  <si>
    <t>64.61</t>
  </si>
  <si>
    <t>64.52</t>
  </si>
  <si>
    <t>62.24</t>
  </si>
  <si>
    <t>64.29</t>
  </si>
  <si>
    <t>64.20</t>
  </si>
  <si>
    <t>61.66</t>
  </si>
  <si>
    <t>China Trabajo</t>
  </si>
  <si>
    <t>5.30</t>
  </si>
  <si>
    <t>5.50</t>
  </si>
  <si>
    <t>6.20</t>
  </si>
  <si>
    <t>3.90</t>
  </si>
  <si>
    <t>78657.00</t>
  </si>
  <si>
    <t>77471.00</t>
  </si>
  <si>
    <t>20729.00</t>
  </si>
  <si>
    <t>Decenas De Miles De Personas</t>
  </si>
  <si>
    <t>1186.00</t>
  </si>
  <si>
    <t>1126.00</t>
  </si>
  <si>
    <t>810.00</t>
  </si>
  <si>
    <t>83.50</t>
  </si>
  <si>
    <t>97.40</t>
  </si>
  <si>
    <t>57.10</t>
  </si>
  <si>
    <t>93383.00</t>
  </si>
  <si>
    <t>84744.00</t>
  </si>
  <si>
    <t>445.00</t>
  </si>
  <si>
    <t>Cny / Año</t>
  </si>
  <si>
    <t>78147.00</t>
  </si>
  <si>
    <t>72088.00</t>
  </si>
  <si>
    <t>597.00</t>
  </si>
  <si>
    <t>2480.00</t>
  </si>
  <si>
    <t>690.00</t>
  </si>
  <si>
    <t>CNY / Mes</t>
  </si>
  <si>
    <t>1400.05</t>
  </si>
  <si>
    <t>1395.38</t>
  </si>
  <si>
    <t>551.96</t>
  </si>
  <si>
    <t>Japón Trabajo</t>
  </si>
  <si>
    <t>66970.00</t>
  </si>
  <si>
    <t>67570.00</t>
  </si>
  <si>
    <t>38370.00</t>
  </si>
  <si>
    <t>2030.00</t>
  </si>
  <si>
    <t>3680.00</t>
  </si>
  <si>
    <t>490.00</t>
  </si>
  <si>
    <t>22038.00</t>
  </si>
  <si>
    <t>22065.00</t>
  </si>
  <si>
    <t>22448.00</t>
  </si>
  <si>
    <t>19397.00</t>
  </si>
  <si>
    <t>7426.00</t>
  </si>
  <si>
    <t>7463.00</t>
  </si>
  <si>
    <t>7613.00</t>
  </si>
  <si>
    <t>1988.00</t>
  </si>
  <si>
    <t>60.10</t>
  </si>
  <si>
    <t>65.40</t>
  </si>
  <si>
    <t>61.90</t>
  </si>
  <si>
    <t>99.60</t>
  </si>
  <si>
    <t>117.60</t>
  </si>
  <si>
    <t>716.42</t>
  </si>
  <si>
    <t>1008.64</t>
  </si>
  <si>
    <t>266.29</t>
  </si>
  <si>
    <t>298312.00</t>
  </si>
  <si>
    <t>304569.00</t>
  </si>
  <si>
    <t>883791.00</t>
  </si>
  <si>
    <t>52914.00</t>
  </si>
  <si>
    <t>JPY/Month</t>
  </si>
  <si>
    <t>327957.00</t>
  </si>
  <si>
    <t>334739.00</t>
  </si>
  <si>
    <t>868487.00</t>
  </si>
  <si>
    <t>9785.00</t>
  </si>
  <si>
    <t>-1.30</t>
  </si>
  <si>
    <t>35.02</t>
  </si>
  <si>
    <t>902.00</t>
  </si>
  <si>
    <t>901.00</t>
  </si>
  <si>
    <t>663.00</t>
  </si>
  <si>
    <t>JPY / Hora</t>
  </si>
  <si>
    <t>126.01</t>
  </si>
  <si>
    <t>128.06</t>
  </si>
  <si>
    <t>83.20</t>
  </si>
  <si>
    <t>Relación de trabajos a aplicaciones</t>
  </si>
  <si>
    <t>1.09</t>
  </si>
  <si>
    <t>1.93</t>
  </si>
  <si>
    <t>0.42</t>
  </si>
  <si>
    <t>Corea Del Sur Trabajo</t>
  </si>
  <si>
    <t>27145.00</t>
  </si>
  <si>
    <t>27017.00</t>
  </si>
  <si>
    <t>27508.00</t>
  </si>
  <si>
    <t>20268.00</t>
  </si>
  <si>
    <t>1095.00</t>
  </si>
  <si>
    <t>1127.00</t>
  </si>
  <si>
    <t>1546.00</t>
  </si>
  <si>
    <t>695.00</t>
  </si>
  <si>
    <t>61.60</t>
  </si>
  <si>
    <t>48.50</t>
  </si>
  <si>
    <t>109.30</t>
  </si>
  <si>
    <t>104.00</t>
  </si>
  <si>
    <t>129.90</t>
  </si>
  <si>
    <t>113.50</t>
  </si>
  <si>
    <t>53.50</t>
  </si>
  <si>
    <t>3868678.00</t>
  </si>
  <si>
    <t>3895894.00</t>
  </si>
  <si>
    <t>4021244.00</t>
  </si>
  <si>
    <t>2460239.00</t>
  </si>
  <si>
    <t>Krw / Mes</t>
  </si>
  <si>
    <t>4248573.00</t>
  </si>
  <si>
    <t>4232213.00</t>
  </si>
  <si>
    <t>4654149.00</t>
  </si>
  <si>
    <t>2520139.00</t>
  </si>
  <si>
    <t>8720.00</t>
  </si>
  <si>
    <t>8590.00</t>
  </si>
  <si>
    <t>600.00</t>
  </si>
  <si>
    <t>KRW / Hora</t>
  </si>
  <si>
    <t>51.78</t>
  </si>
  <si>
    <t>51.71</t>
  </si>
  <si>
    <t>25.01</t>
  </si>
  <si>
    <t>61.70</t>
  </si>
  <si>
    <t>Estados Unidos Trabajo</t>
  </si>
  <si>
    <t>916.00</t>
  </si>
  <si>
    <t>468.00</t>
  </si>
  <si>
    <t>4846.00</t>
  </si>
  <si>
    <t>-20679.00</t>
  </si>
  <si>
    <t>780.00</t>
  </si>
  <si>
    <t>558.00</t>
  </si>
  <si>
    <t>4807.00</t>
  </si>
  <si>
    <t>-19731.00</t>
  </si>
  <si>
    <t>-90.00</t>
  </si>
  <si>
    <t>517.00</t>
  </si>
  <si>
    <t>-948.00</t>
  </si>
  <si>
    <t>655.00</t>
  </si>
  <si>
    <t>-1715.00</t>
  </si>
  <si>
    <t>6149.00</t>
  </si>
  <si>
    <t>162.00</t>
  </si>
  <si>
    <t>Peticiones Extendidas Del Subsidio De Desempleo</t>
  </si>
  <si>
    <t>23128.00</t>
  </si>
  <si>
    <t>988.00</t>
  </si>
  <si>
    <t>Reporte ADP De Empleo</t>
  </si>
  <si>
    <t>4350.00</t>
  </si>
  <si>
    <t>-19392.00</t>
  </si>
  <si>
    <t>150848.00</t>
  </si>
  <si>
    <t>150239.00</t>
  </si>
  <si>
    <t>158735.00</t>
  </si>
  <si>
    <t>57172.00</t>
  </si>
  <si>
    <t>9710.00</t>
  </si>
  <si>
    <t>9972.00</t>
  </si>
  <si>
    <t>23109.00</t>
  </si>
  <si>
    <t>1596.00</t>
  </si>
  <si>
    <t>Ingreso por hora promedio</t>
  </si>
  <si>
    <t>-0.10</t>
  </si>
  <si>
    <t>4.60</t>
  </si>
  <si>
    <t>34.90</t>
  </si>
  <si>
    <t>34.60</t>
  </si>
  <si>
    <t>33.70</t>
  </si>
  <si>
    <t>61.40</t>
  </si>
  <si>
    <t>58.10</t>
  </si>
  <si>
    <t>2.59</t>
  </si>
  <si>
    <t>2.51</t>
  </si>
  <si>
    <t>0.08</t>
  </si>
  <si>
    <t>117.68</t>
  </si>
  <si>
    <t>25.99</t>
  </si>
  <si>
    <t>7151.00</t>
  </si>
  <si>
    <t>7080.00</t>
  </si>
  <si>
    <t>7784.00</t>
  </si>
  <si>
    <t>2157.00</t>
  </si>
  <si>
    <t>Ofertas De Trabajo</t>
  </si>
  <si>
    <t>7367.00</t>
  </si>
  <si>
    <t>7099.00</t>
  </si>
  <si>
    <t>7574.00</t>
  </si>
  <si>
    <t>2232.00</t>
  </si>
  <si>
    <t>Challenger Recortes De Empleo</t>
  </si>
  <si>
    <t>30603.00</t>
  </si>
  <si>
    <t>671129.00</t>
  </si>
  <si>
    <t>15100.00</t>
  </si>
  <si>
    <t>Personas</t>
  </si>
  <si>
    <t>25.21</t>
  </si>
  <si>
    <t>25.19</t>
  </si>
  <si>
    <t>Usd / Hora</t>
  </si>
  <si>
    <t>23.29</t>
  </si>
  <si>
    <t>23.20</t>
  </si>
  <si>
    <t>1.27</t>
  </si>
  <si>
    <t>13.78</t>
  </si>
  <si>
    <t>-6.64</t>
  </si>
  <si>
    <t>7.25</t>
  </si>
  <si>
    <t>0.25</t>
  </si>
  <si>
    <t>Índice De Costo De Empleo</t>
  </si>
  <si>
    <t>329.48</t>
  </si>
  <si>
    <t>328.33</t>
  </si>
  <si>
    <t>76.09</t>
  </si>
  <si>
    <t>57.80</t>
  </si>
  <si>
    <t>51.30</t>
  </si>
  <si>
    <t>125803.00</t>
  </si>
  <si>
    <t>124868.00</t>
  </si>
  <si>
    <t>131755.00</t>
  </si>
  <si>
    <t>64640.00</t>
  </si>
  <si>
    <t>Reclamaciones de asistencia por desempleo pandémico</t>
  </si>
  <si>
    <t>1352.29</t>
  </si>
  <si>
    <t>32.08</t>
  </si>
  <si>
    <t>25078.00</t>
  </si>
  <si>
    <t>28134.00</t>
  </si>
  <si>
    <t>10086.00</t>
  </si>
  <si>
    <t>Solicitudes de desempleo Promedio de 4 semanas</t>
  </si>
  <si>
    <t>5301.25</t>
  </si>
  <si>
    <t>179.00</t>
  </si>
  <si>
    <t>Colombia Trabajo</t>
  </si>
  <si>
    <t>21.40</t>
  </si>
  <si>
    <t>7.30</t>
  </si>
  <si>
    <t>3931.00</t>
  </si>
  <si>
    <t>4693.93</t>
  </si>
  <si>
    <t>1791.64</t>
  </si>
  <si>
    <t>50.37</t>
  </si>
  <si>
    <t>49.83</t>
  </si>
  <si>
    <t>16.01</t>
  </si>
  <si>
    <t>66.90</t>
  </si>
  <si>
    <t>51.80</t>
  </si>
  <si>
    <t>908526.00</t>
  </si>
  <si>
    <t>877803.00</t>
  </si>
  <si>
    <t>11298.00</t>
  </si>
  <si>
    <t>Cop / Mes</t>
  </si>
  <si>
    <t>20818.00</t>
  </si>
  <si>
    <t>23098.02</t>
  </si>
  <si>
    <t>15188.95</t>
  </si>
  <si>
    <t>61.41</t>
  </si>
  <si>
    <t>41.57</t>
  </si>
  <si>
    <t>Header</t>
  </si>
  <si>
    <t>Fecha</t>
  </si>
  <si>
    <t>Tasa</t>
  </si>
  <si>
    <t>Variación</t>
  </si>
  <si>
    <t>Interbancarias (%)</t>
  </si>
  <si>
    <t>Interbancaria (E.A)</t>
  </si>
  <si>
    <t>Tasas</t>
  </si>
  <si>
    <t>DTF (E.A)</t>
  </si>
  <si>
    <t>DTF (T.A)</t>
  </si>
  <si>
    <t>CDT 180</t>
  </si>
  <si>
    <t>CDT 360</t>
  </si>
  <si>
    <t>IBR Overnight nominal</t>
  </si>
  <si>
    <t>IBR Mes nominal</t>
  </si>
  <si>
    <t>*31/03/21</t>
  </si>
  <si>
    <t>Tasa de Usura Consumo y Ordinario</t>
  </si>
  <si>
    <t>Tasa de Usura Microcrédito</t>
  </si>
  <si>
    <t>Crosses</t>
  </si>
  <si>
    <t>Price</t>
  </si>
  <si>
    <t>Day</t>
  </si>
  <si>
    <t>%Day</t>
  </si>
  <si>
    <t>%Year</t>
  </si>
  <si>
    <t>Date</t>
  </si>
  <si>
    <t>JPYAUD</t>
  </si>
  <si>
    <t>JPYCAD</t>
  </si>
  <si>
    <t>JPYCHF</t>
  </si>
  <si>
    <t>JPYEUR</t>
  </si>
  <si>
    <t>JPYGBP</t>
  </si>
  <si>
    <t>JPYMXN</t>
  </si>
  <si>
    <t>JPYNZD</t>
  </si>
  <si>
    <t>MXNJPY</t>
  </si>
  <si>
    <t>MXNCNY</t>
  </si>
  <si>
    <t>MXNCHF</t>
  </si>
  <si>
    <t>MXNCAD</t>
  </si>
  <si>
    <t>MXNAUD</t>
  </si>
  <si>
    <t>MXNBRL</t>
  </si>
  <si>
    <t>MXNCZK</t>
  </si>
  <si>
    <t>MXNDKK</t>
  </si>
  <si>
    <t>MXNEUR</t>
  </si>
  <si>
    <t>MXNGBP</t>
  </si>
  <si>
    <t>MXNHUF</t>
  </si>
  <si>
    <t>MXNINR</t>
  </si>
  <si>
    <t>MXNKRW</t>
  </si>
  <si>
    <t>MXNMYR</t>
  </si>
  <si>
    <t>MXNNZD</t>
  </si>
  <si>
    <t>MXNRUB</t>
  </si>
  <si>
    <t>MXNUSD</t>
  </si>
  <si>
    <t>BRLCHF</t>
  </si>
  <si>
    <t>BRLCAD</t>
  </si>
  <si>
    <t>BRLMXN</t>
  </si>
  <si>
    <t>BRLAUD</t>
  </si>
  <si>
    <t>BRLEUR</t>
  </si>
  <si>
    <t>BRLGBP</t>
  </si>
  <si>
    <t>BRLNZD</t>
  </si>
  <si>
    <t>BRLUSD</t>
  </si>
  <si>
    <t>CLPCHF</t>
  </si>
  <si>
    <t>CLPCAD</t>
  </si>
  <si>
    <t>CLPMXN</t>
  </si>
  <si>
    <t>CLPAUD</t>
  </si>
  <si>
    <t>CLPEUR</t>
  </si>
  <si>
    <t>CLPGBP</t>
  </si>
  <si>
    <t>CLPNZD</t>
  </si>
  <si>
    <t>CLPUSD</t>
  </si>
  <si>
    <t>País</t>
  </si>
  <si>
    <t>Referencia</t>
  </si>
  <si>
    <t>Paraguay</t>
  </si>
  <si>
    <t>%</t>
  </si>
  <si>
    <t>República Dominicana</t>
  </si>
  <si>
    <t>Nigeria</t>
  </si>
  <si>
    <t>Namibia</t>
  </si>
  <si>
    <t>Perú</t>
  </si>
  <si>
    <t>India</t>
  </si>
  <si>
    <t>Uruguay</t>
  </si>
  <si>
    <t>Chile</t>
  </si>
  <si>
    <t>Sudáfrica</t>
  </si>
  <si>
    <t>Colombia</t>
  </si>
  <si>
    <t>Filipinas</t>
  </si>
  <si>
    <t>Islandia</t>
  </si>
  <si>
    <t>Rumania</t>
  </si>
  <si>
    <t>Argentina</t>
  </si>
  <si>
    <t>Estados Unidos</t>
  </si>
  <si>
    <t>Kenia</t>
  </si>
  <si>
    <t>Ruanda</t>
  </si>
  <si>
    <t>Malta</t>
  </si>
  <si>
    <t>Botsuana</t>
  </si>
  <si>
    <t>México</t>
  </si>
  <si>
    <t>Brasil</t>
  </si>
  <si>
    <t>Australia</t>
  </si>
  <si>
    <t>Bosnia Y Herzegovina</t>
  </si>
  <si>
    <t>Japón</t>
  </si>
  <si>
    <t>Croacia</t>
  </si>
  <si>
    <t>Grecia</t>
  </si>
  <si>
    <t>Moldova</t>
  </si>
  <si>
    <t>Arabia Saudita</t>
  </si>
  <si>
    <t>Canadá</t>
  </si>
  <si>
    <t>Bulgaria</t>
  </si>
  <si>
    <t>Serbia</t>
  </si>
  <si>
    <t>Estonia</t>
  </si>
  <si>
    <t>Singapur</t>
  </si>
  <si>
    <t>Turquía</t>
  </si>
  <si>
    <t>Israel</t>
  </si>
  <si>
    <t>Luxemburgo</t>
  </si>
  <si>
    <t>Rusia</t>
  </si>
  <si>
    <t>Taiwán</t>
  </si>
  <si>
    <t>Chipre</t>
  </si>
  <si>
    <t>Hungría</t>
  </si>
  <si>
    <t>Senegal</t>
  </si>
  <si>
    <t>Honduras</t>
  </si>
  <si>
    <t>Tailandia</t>
  </si>
  <si>
    <t>Reino Unido</t>
  </si>
  <si>
    <t>Albania</t>
  </si>
  <si>
    <t>Corea Del Sur</t>
  </si>
  <si>
    <t>Letonia</t>
  </si>
  <si>
    <t>Jamaica</t>
  </si>
  <si>
    <t>Argelia</t>
  </si>
  <si>
    <t>Ucrania</t>
  </si>
  <si>
    <t>Dinamarca</t>
  </si>
  <si>
    <t>Angola</t>
  </si>
  <si>
    <t>China</t>
  </si>
  <si>
    <t>República Checa</t>
  </si>
  <si>
    <t>Noruega</t>
  </si>
  <si>
    <t>Ecuador</t>
  </si>
  <si>
    <t>Finlandia</t>
  </si>
  <si>
    <t>Alemania</t>
  </si>
  <si>
    <t>Suiza</t>
  </si>
  <si>
    <t>Hong Kong</t>
  </si>
  <si>
    <t>Portugal</t>
  </si>
  <si>
    <t>Eslovaquia</t>
  </si>
  <si>
    <t>Baréin</t>
  </si>
  <si>
    <t>España</t>
  </si>
  <si>
    <t>Bélgica</t>
  </si>
  <si>
    <t>Países Bajos</t>
  </si>
  <si>
    <t>Lituania</t>
  </si>
  <si>
    <t>Suecia</t>
  </si>
  <si>
    <t>Ghana</t>
  </si>
  <si>
    <t>Malasia</t>
  </si>
  <si>
    <t>Túnez</t>
  </si>
  <si>
    <t>Indonesia</t>
  </si>
  <si>
    <t>Unión Europea</t>
  </si>
  <si>
    <t>Catar</t>
  </si>
  <si>
    <t>Trinidad Y Tobago</t>
  </si>
  <si>
    <t>Zona euro</t>
  </si>
  <si>
    <t>Polonia</t>
  </si>
  <si>
    <t>Nueva Zelandia</t>
  </si>
  <si>
    <t>Eslovenia</t>
  </si>
  <si>
    <t>Francia</t>
  </si>
  <si>
    <t>Italia</t>
  </si>
  <si>
    <t>El Salvador</t>
  </si>
  <si>
    <t>Kuwait</t>
  </si>
  <si>
    <t>Austria</t>
  </si>
  <si>
    <t>Mauricio</t>
  </si>
  <si>
    <t>Uganda</t>
  </si>
  <si>
    <t>Irlanda</t>
  </si>
  <si>
    <t>Bolivia</t>
  </si>
  <si>
    <t>Costa-Rica</t>
  </si>
  <si>
    <t>Belice</t>
  </si>
  <si>
    <t>Precios</t>
  </si>
  <si>
    <t>Rango</t>
  </si>
  <si>
    <t>Frecuencia</t>
  </si>
  <si>
    <t>Tasa De Inflación</t>
  </si>
  <si>
    <t>-0.87 : 41.65</t>
  </si>
  <si>
    <t>Mensual</t>
  </si>
  <si>
    <t>Tasa De Inflación (Mensual)</t>
  </si>
  <si>
    <t>-1.49 : 7.1</t>
  </si>
  <si>
    <t>Índice De Precios Al Consumidor Ipc</t>
  </si>
  <si>
    <t>Precios al consumidor subyacente</t>
  </si>
  <si>
    <t>36.13 : 107</t>
  </si>
  <si>
    <t>Tasa de inflación subyacente</t>
  </si>
  <si>
    <t>1.67 : 9.83</t>
  </si>
  <si>
    <t>Precios al productor</t>
  </si>
  <si>
    <t>Inflación de Alimentos</t>
  </si>
  <si>
    <t>-0.54 : 35.59</t>
  </si>
  <si>
    <t>CPI Servicios Básicos</t>
  </si>
  <si>
    <t>Ipc Transporte</t>
  </si>
  <si>
    <t>44.63 : 107</t>
  </si>
  <si>
    <t>Precios De Exportación</t>
  </si>
  <si>
    <t>0.18 : 127</t>
  </si>
  <si>
    <t>Precios De Importación</t>
  </si>
  <si>
    <t>0.32 : 133</t>
  </si>
  <si>
    <t>Precios al productor - Variación interanual</t>
  </si>
  <si>
    <t>Consumidor</t>
  </si>
  <si>
    <t>Confianza Del Consumidor</t>
  </si>
  <si>
    <t>-41.3 : 38.8</t>
  </si>
  <si>
    <t>Venta Al Por Menor (Mensual)</t>
  </si>
  <si>
    <t>-42.5 : 66</t>
  </si>
  <si>
    <t>Venta Al Por Menor (Anual)</t>
  </si>
  <si>
    <t>Gasto en consumo</t>
  </si>
  <si>
    <t>Trimestral</t>
  </si>
  <si>
    <t>Crédito Al Sector Privado</t>
  </si>
  <si>
    <t>Crédito Al Consumo</t>
  </si>
  <si>
    <t>Precios De La Gasolina</t>
  </si>
  <si>
    <t>Deuda de los hogares en relación al PIB</t>
  </si>
  <si>
    <t>Visión general</t>
  </si>
  <si>
    <t>PIB - Tasa de crecimiento trimestral</t>
  </si>
  <si>
    <t>-14.8 : 9.4</t>
  </si>
  <si>
    <t>PIB - Tasa de crecimiento anual</t>
  </si>
  <si>
    <t>-15.8 : 7.9</t>
  </si>
  <si>
    <t>7.3 : 21.4</t>
  </si>
  <si>
    <t>Tasa De Interés</t>
  </si>
  <si>
    <t>1.75 : 32</t>
  </si>
  <si>
    <t>Diario</t>
  </si>
  <si>
    <t>Balanza Comercial</t>
  </si>
  <si>
    <t>-1.97 : 0.81</t>
  </si>
  <si>
    <t>Cuenta Corriente</t>
  </si>
  <si>
    <t>-6452 : 364</t>
  </si>
  <si>
    <t>Cuenta corriente en términos del PIB</t>
  </si>
  <si>
    <t>-6.3 : 4.1</t>
  </si>
  <si>
    <t>Anual</t>
  </si>
  <si>
    <t>Deuda pública en términos del PIB</t>
  </si>
  <si>
    <t>23.3 : 48.6</t>
  </si>
  <si>
    <t>Resultado fiscal en términos del PIB</t>
  </si>
  <si>
    <t>-8.47 : 0.23</t>
  </si>
  <si>
    <t>-35.8 : 20.33</t>
  </si>
  <si>
    <t>Impuesto Sobre Sociedades</t>
  </si>
  <si>
    <t>25 : 35</t>
  </si>
  <si>
    <t>Impuesto a la Renta</t>
  </si>
  <si>
    <t>33 : 39</t>
  </si>
  <si>
    <t>Casos de coronavirus</t>
  </si>
  <si>
    <t>Muertes por coronavirus</t>
  </si>
  <si>
    <t>Coronavirus recuperado</t>
  </si>
  <si>
    <t>Camas de hospital</t>
  </si>
  <si>
    <t>1.45 : 1.71</t>
  </si>
  <si>
    <t>Colombia Dinero</t>
  </si>
  <si>
    <t>1.75</t>
  </si>
  <si>
    <t>Tasa de interés interbancaria</t>
  </si>
  <si>
    <t>13.50</t>
  </si>
  <si>
    <t>1.65</t>
  </si>
  <si>
    <t>Agregado monetario M0</t>
  </si>
  <si>
    <t>90043.86</t>
  </si>
  <si>
    <t>89577.43</t>
  </si>
  <si>
    <t>94873.46</t>
  </si>
  <si>
    <t>44.84</t>
  </si>
  <si>
    <t>Cop Billones</t>
  </si>
  <si>
    <t>Agregado monetario M1</t>
  </si>
  <si>
    <t>161768.71</t>
  </si>
  <si>
    <t>158753.28</t>
  </si>
  <si>
    <t>164.44</t>
  </si>
  <si>
    <t>Agregado monetario M3</t>
  </si>
  <si>
    <t>617714.34</t>
  </si>
  <si>
    <t>614213.08</t>
  </si>
  <si>
    <t>619409.11</t>
  </si>
  <si>
    <t>317.55</t>
  </si>
  <si>
    <t>Reservas Internacionales</t>
  </si>
  <si>
    <t>58887.97</t>
  </si>
  <si>
    <t>59132.00</t>
  </si>
  <si>
    <t>-134.90</t>
  </si>
  <si>
    <t>Tasa de Interés Pasiva</t>
  </si>
  <si>
    <t>37.23</t>
  </si>
  <si>
    <t>Crédito al sector privado</t>
  </si>
  <si>
    <t>89.78</t>
  </si>
  <si>
    <t>89.57</t>
  </si>
  <si>
    <t>1426.67</t>
  </si>
  <si>
    <t>-2108.10</t>
  </si>
  <si>
    <t>Agregado monetario M2</t>
  </si>
  <si>
    <t>564322.82</t>
  </si>
  <si>
    <t>648.14</t>
  </si>
  <si>
    <t>Hoja de balance del Banco Central</t>
  </si>
  <si>
    <t>270176.10</t>
  </si>
  <si>
    <t>253582.50</t>
  </si>
  <si>
    <t>288920.70</t>
  </si>
  <si>
    <t>17217.55</t>
  </si>
  <si>
    <t>Colombia Comercio</t>
  </si>
  <si>
    <t>0.81</t>
  </si>
  <si>
    <t>-1.97</t>
  </si>
  <si>
    <t>-3114.00</t>
  </si>
  <si>
    <t>-1774.00</t>
  </si>
  <si>
    <t>364.00</t>
  </si>
  <si>
    <t>-6452.00</t>
  </si>
  <si>
    <t>-3.40</t>
  </si>
  <si>
    <t>Importaciones</t>
  </si>
  <si>
    <t>3.82</t>
  </si>
  <si>
    <t>4.14</t>
  </si>
  <si>
    <t>6.08</t>
  </si>
  <si>
    <t>0.28</t>
  </si>
  <si>
    <t>Exportaciones</t>
  </si>
  <si>
    <t>2.94</t>
  </si>
  <si>
    <t>5.71</t>
  </si>
  <si>
    <t>0.02</t>
  </si>
  <si>
    <t>Deuda Externa</t>
  </si>
  <si>
    <t>154968.01</t>
  </si>
  <si>
    <t>36431.04</t>
  </si>
  <si>
    <t>Inversión Extranjera Directa</t>
  </si>
  <si>
    <t>2211.23</t>
  </si>
  <si>
    <t>588.62</t>
  </si>
  <si>
    <t>6776.22</t>
  </si>
  <si>
    <t>197.17</t>
  </si>
  <si>
    <t>Flujos De Capital</t>
  </si>
  <si>
    <t>-2509.39</t>
  </si>
  <si>
    <t>-1181.22</t>
  </si>
  <si>
    <t>359.83</t>
  </si>
  <si>
    <t>-6193.64</t>
  </si>
  <si>
    <t>Remesas</t>
  </si>
  <si>
    <t>563.80</t>
  </si>
  <si>
    <t>662.30</t>
  </si>
  <si>
    <t>944.50</t>
  </si>
  <si>
    <t>162.44</t>
  </si>
  <si>
    <t>Reservas de Oro</t>
  </si>
  <si>
    <t>18.92</t>
  </si>
  <si>
    <t>3.49</t>
  </si>
  <si>
    <t>Producción De Petróleo Crudo</t>
  </si>
  <si>
    <t>826.05</t>
  </si>
  <si>
    <t>1035.00</t>
  </si>
  <si>
    <t>BBL/D/1K</t>
  </si>
  <si>
    <t>Términos De Intercambio</t>
  </si>
  <si>
    <t>127.36</t>
  </si>
  <si>
    <t>165.96</t>
  </si>
  <si>
    <t>73.87</t>
  </si>
  <si>
    <t>Índice De Terrorismo</t>
  </si>
  <si>
    <t>6.10</t>
  </si>
  <si>
    <t>5.91</t>
  </si>
  <si>
    <t>7.16</t>
  </si>
  <si>
    <t>5.58</t>
  </si>
  <si>
    <t>Comercio</t>
  </si>
  <si>
    <t>-218442 : 9957</t>
  </si>
  <si>
    <t>-6 : 0.2</t>
  </si>
  <si>
    <t>772 : 215032</t>
  </si>
  <si>
    <t>6570168 : 21358343</t>
  </si>
  <si>
    <t>94.05 : 172</t>
  </si>
  <si>
    <t>-194622 : 317000</t>
  </si>
  <si>
    <t>-9988 : 55831</t>
  </si>
  <si>
    <t>Tic Flujos Netos a Largo Plazo</t>
  </si>
  <si>
    <t>-134895 : 157830</t>
  </si>
  <si>
    <t>8133 : 8149</t>
  </si>
  <si>
    <t>3971 : 12879</t>
  </si>
  <si>
    <t>Balanza Comercial de Bienes</t>
  </si>
  <si>
    <t>Exportaciones de petróleo</t>
  </si>
  <si>
    <t>0 : 6723</t>
  </si>
  <si>
    <t>3.7 : 7.39</t>
  </si>
  <si>
    <t>Ingresos por Turismo</t>
  </si>
  <si>
    <t>3873 : 21327</t>
  </si>
  <si>
    <t>Llegada de Turistas</t>
  </si>
  <si>
    <t>248952 : 8418370</t>
  </si>
  <si>
    <t>Ventas de Armas</t>
  </si>
  <si>
    <t>1427 : 15731</t>
  </si>
  <si>
    <t>Cabo Verde</t>
  </si>
  <si>
    <t>Islas Feroe</t>
  </si>
  <si>
    <t>Gambia</t>
  </si>
  <si>
    <t>Georgia</t>
  </si>
  <si>
    <t>Kazajstán</t>
  </si>
  <si>
    <t>Macedonia</t>
  </si>
  <si>
    <t>Maldivas</t>
  </si>
  <si>
    <t>Mozambique</t>
  </si>
  <si>
    <t>Nueva Caledonia</t>
  </si>
  <si>
    <t>Sri Lanka</t>
  </si>
  <si>
    <t>Metales</t>
  </si>
  <si>
    <t>Precio</t>
  </si>
  <si>
    <t>Día</t>
  </si>
  <si>
    <t>Semanal</t>
  </si>
  <si>
    <t>YTD</t>
  </si>
  <si>
    <t>OroUSD/t.oz</t>
  </si>
  <si>
    <t>PlataUSD/t.oz</t>
  </si>
  <si>
    <t>PlatinoUSD/t.oz</t>
  </si>
  <si>
    <t>Guayana</t>
  </si>
  <si>
    <t>Lesoto</t>
  </si>
  <si>
    <t>Tayikistán</t>
  </si>
  <si>
    <t>Mónaco</t>
  </si>
  <si>
    <t>Cambodia</t>
  </si>
  <si>
    <t>Turkmenistán</t>
  </si>
  <si>
    <t>Etiopía</t>
  </si>
  <si>
    <t>Bután</t>
  </si>
  <si>
    <t>Bangladés</t>
  </si>
  <si>
    <t>Guinea</t>
  </si>
  <si>
    <t>Malawi</t>
  </si>
  <si>
    <t>Siria</t>
  </si>
  <si>
    <t>Tanzania</t>
  </si>
  <si>
    <t>Vietnam</t>
  </si>
  <si>
    <t>Afganistán</t>
  </si>
  <si>
    <t>Benin</t>
  </si>
  <si>
    <t>Guatemala</t>
  </si>
  <si>
    <t>Nepal</t>
  </si>
  <si>
    <t>Egipto</t>
  </si>
  <si>
    <t>Myanmar</t>
  </si>
  <si>
    <t>Níger</t>
  </si>
  <si>
    <t>Costa De Marfil</t>
  </si>
  <si>
    <t>Emiratos Árabes Unidos</t>
  </si>
  <si>
    <t>Uzbekistán</t>
  </si>
  <si>
    <t>Puerto Rico</t>
  </si>
  <si>
    <t>Yibuti</t>
  </si>
  <si>
    <t>Camerún</t>
  </si>
  <si>
    <t>Kosovo</t>
  </si>
  <si>
    <t>Corea Del Norte</t>
  </si>
  <si>
    <t>Laos</t>
  </si>
  <si>
    <t>Togo</t>
  </si>
  <si>
    <t>República Centroafricana</t>
  </si>
  <si>
    <t>Congo</t>
  </si>
  <si>
    <t>Bielorrusia</t>
  </si>
  <si>
    <t>Cuba</t>
  </si>
  <si>
    <t>Pakistán</t>
  </si>
  <si>
    <t>Yemen</t>
  </si>
  <si>
    <t>Eritrea</t>
  </si>
  <si>
    <t>Liechtenstein</t>
  </si>
  <si>
    <t>Omán</t>
  </si>
  <si>
    <t>Chad</t>
  </si>
  <si>
    <t>Comoras</t>
  </si>
  <si>
    <t>Brunéi</t>
  </si>
  <si>
    <t>Somalia</t>
  </si>
  <si>
    <t>Guinea-Bisáu</t>
  </si>
  <si>
    <t>Haití</t>
  </si>
  <si>
    <t>Gabón</t>
  </si>
  <si>
    <t>Jordania</t>
  </si>
  <si>
    <t>Malí</t>
  </si>
  <si>
    <t>Nicaragua</t>
  </si>
  <si>
    <t>Sierra Leona</t>
  </si>
  <si>
    <t>Zambia</t>
  </si>
  <si>
    <t>Irán</t>
  </si>
  <si>
    <t>Liberia</t>
  </si>
  <si>
    <t>Suazilandia</t>
  </si>
  <si>
    <t>Burundi</t>
  </si>
  <si>
    <t>Mauritania</t>
  </si>
  <si>
    <t>Sudán Del Sur</t>
  </si>
  <si>
    <t>Madagascar</t>
  </si>
  <si>
    <t>Papúa Nueva Guinea</t>
  </si>
  <si>
    <t>Mongolia</t>
  </si>
  <si>
    <t>Guinea Ecuatorial</t>
  </si>
  <si>
    <t>Marruecos</t>
  </si>
  <si>
    <t>Santo Tomé y Príncipe</t>
  </si>
  <si>
    <t>Zimbabue</t>
  </si>
  <si>
    <t>Timor Oriental</t>
  </si>
  <si>
    <t>Montenegro</t>
  </si>
  <si>
    <t>Islas Caimán</t>
  </si>
  <si>
    <t>República Del Congo</t>
  </si>
  <si>
    <t>Sudán</t>
  </si>
  <si>
    <t>Burkina Faso</t>
  </si>
  <si>
    <t>Kirguistán</t>
  </si>
  <si>
    <t>Armenia</t>
  </si>
  <si>
    <t>Panamá</t>
  </si>
  <si>
    <t>Irak</t>
  </si>
  <si>
    <t>Palestina</t>
  </si>
  <si>
    <t>Azerbaiyán</t>
  </si>
  <si>
    <t>Suriname</t>
  </si>
  <si>
    <t>Bahamas</t>
  </si>
  <si>
    <t>Líbano</t>
  </si>
  <si>
    <t>Seychelles</t>
  </si>
  <si>
    <t>Barbados</t>
  </si>
  <si>
    <t>Fiji</t>
  </si>
  <si>
    <t>Venezuela</t>
  </si>
  <si>
    <t>Macau</t>
  </si>
  <si>
    <t>Libia</t>
  </si>
  <si>
    <t>IPC Anual</t>
  </si>
  <si>
    <t>Number</t>
  </si>
  <si>
    <t>Indicator Name</t>
  </si>
  <si>
    <t xml:space="preserve">Actual </t>
  </si>
  <si>
    <t xml:space="preserve">Last </t>
  </si>
  <si>
    <t xml:space="preserve">Alemania </t>
  </si>
  <si>
    <t>Aruba</t>
  </si>
  <si>
    <t>Zona Euro</t>
  </si>
  <si>
    <t>Japon</t>
  </si>
  <si>
    <t>Corea del sur</t>
  </si>
  <si>
    <t xml:space="preserve">Colombia </t>
  </si>
  <si>
    <t>Bermuda</t>
  </si>
  <si>
    <t>Vanuatu</t>
  </si>
  <si>
    <t>million points</t>
  </si>
  <si>
    <t>Financial Indicators</t>
  </si>
  <si>
    <t xml:space="preserve">PMI </t>
  </si>
  <si>
    <t>Unemployment rate</t>
  </si>
  <si>
    <t>Price /USD$</t>
  </si>
  <si>
    <t>Last</t>
  </si>
  <si>
    <t>TRM</t>
  </si>
  <si>
    <t>Alemania Manufacturero</t>
  </si>
  <si>
    <t>IBR nominal OVERNIGHT</t>
  </si>
  <si>
    <t>YEN (JPY)</t>
  </si>
  <si>
    <t>Alemania servicios</t>
  </si>
  <si>
    <t>IBR nominal 1 mes</t>
  </si>
  <si>
    <t>Libra Esterlina (GBP)</t>
  </si>
  <si>
    <t xml:space="preserve">Alemania compuesto </t>
  </si>
  <si>
    <t>Interbancaria</t>
  </si>
  <si>
    <t>Euro (EUR)</t>
  </si>
  <si>
    <t xml:space="preserve">España Manufacturero </t>
  </si>
  <si>
    <t>Tasa de usura consumo ordinario</t>
  </si>
  <si>
    <t>Real Brasilero (BRL)</t>
  </si>
  <si>
    <t xml:space="preserve">España servicios </t>
  </si>
  <si>
    <t>Tasa de Usura microcredito</t>
  </si>
  <si>
    <t>Peso Mexicano (MXN)</t>
  </si>
  <si>
    <t xml:space="preserve">Francia Manufacturero </t>
  </si>
  <si>
    <t>Real Chileno (CLP)</t>
  </si>
  <si>
    <t>Francia Servicios</t>
  </si>
  <si>
    <t>COLCAP</t>
  </si>
  <si>
    <t>Francia compuesto</t>
  </si>
  <si>
    <t>COL20</t>
  </si>
  <si>
    <t xml:space="preserve">Italia Manufacturero </t>
  </si>
  <si>
    <t xml:space="preserve">Dow Jones </t>
  </si>
  <si>
    <t>Italia Servicios</t>
  </si>
  <si>
    <t>S&amp;P 500</t>
  </si>
  <si>
    <t xml:space="preserve">Reino unidos Manufacturero </t>
  </si>
  <si>
    <t>C.T USA  Bono a 2 Años</t>
  </si>
  <si>
    <t>Reino Unido servicios</t>
  </si>
  <si>
    <t>C.T USA  Bono a 3 Años</t>
  </si>
  <si>
    <t>C.T USA  Bono a 5 Años</t>
  </si>
  <si>
    <t>China Manufacturero</t>
  </si>
  <si>
    <t>EE.UU</t>
  </si>
  <si>
    <t>C.T USA  Bono a 10 Años</t>
  </si>
  <si>
    <t>China no manufacturero</t>
  </si>
  <si>
    <t>C.T USA  Bono a 30 Años</t>
  </si>
  <si>
    <t>China servicios</t>
  </si>
  <si>
    <t>TES 2024</t>
  </si>
  <si>
    <t>Japón Manufacturero</t>
  </si>
  <si>
    <t>*1000</t>
  </si>
  <si>
    <t>DTF</t>
  </si>
  <si>
    <t xml:space="preserve">Japon servicios </t>
  </si>
  <si>
    <t>PIB Trimestral</t>
  </si>
  <si>
    <t>WTI (USA)</t>
  </si>
  <si>
    <t xml:space="preserve">Corea del Sur  Manufacturero </t>
  </si>
  <si>
    <t>BRENT (URS)</t>
  </si>
  <si>
    <t xml:space="preserve">Estados Unidos Manufacturero </t>
  </si>
  <si>
    <t>Oro (XAU)</t>
  </si>
  <si>
    <t>Estados Unidos Servicios</t>
  </si>
  <si>
    <t>Estados Unidos No manufacturero</t>
  </si>
  <si>
    <t>Indice ZEW</t>
  </si>
  <si>
    <t>Confianza empresarial</t>
  </si>
  <si>
    <t>Estados Unidos compuesto</t>
  </si>
  <si>
    <t>Colombia Manufacturero</t>
  </si>
  <si>
    <t>/1000</t>
  </si>
  <si>
    <t>PIB Anual</t>
  </si>
  <si>
    <t xml:space="preserve">Puntos basicos </t>
  </si>
  <si>
    <t>Ventas al por menor mensual</t>
  </si>
  <si>
    <t>Nombre</t>
  </si>
  <si>
    <t>Var.</t>
  </si>
  <si>
    <t>% Var.</t>
  </si>
  <si>
    <t>Column2</t>
  </si>
  <si>
    <t>3</t>
  </si>
  <si>
    <t>EURUSD</t>
  </si>
  <si>
    <t>GBPUSD</t>
  </si>
  <si>
    <t>AUDUSD</t>
  </si>
  <si>
    <t>NZDUSD</t>
  </si>
  <si>
    <t>USDJPY</t>
  </si>
  <si>
    <t>USDCNY</t>
  </si>
  <si>
    <t>USDCHF</t>
  </si>
  <si>
    <t>USDCAD</t>
  </si>
  <si>
    <t>USDMXN</t>
  </si>
  <si>
    <t>USDINR</t>
  </si>
  <si>
    <t>USDBRL</t>
  </si>
  <si>
    <t>USDRUB</t>
  </si>
  <si>
    <t>DXY</t>
  </si>
  <si>
    <t>USDKRW</t>
  </si>
  <si>
    <t>USDZAR</t>
  </si>
  <si>
    <t>USDSGD</t>
  </si>
  <si>
    <t>USDHKD</t>
  </si>
  <si>
    <t>Energía</t>
  </si>
  <si>
    <t>Petróleo CrudoUSD/Bbl</t>
  </si>
  <si>
    <t>BrentUSD/Bbl</t>
  </si>
  <si>
    <t>Gas NaturalUSD/MMBtu</t>
  </si>
  <si>
    <t>GasolinaUSD/Gal</t>
  </si>
  <si>
    <t>Petróleo para calefacciónUSD/Gal</t>
  </si>
  <si>
    <t>EtanolUSD/Gal</t>
  </si>
  <si>
    <t>NaftaUSD/T</t>
  </si>
  <si>
    <t>PropanoUSD/Gal</t>
  </si>
  <si>
    <t>UranioUSD/Lbs</t>
  </si>
  <si>
    <t>Rendimiento</t>
  </si>
  <si>
    <t>Máximo</t>
  </si>
  <si>
    <t>Mínimo</t>
  </si>
  <si>
    <t>Hora</t>
  </si>
  <si>
    <t>EE.UU. 1M</t>
  </si>
  <si>
    <t>EE.UU. 3M</t>
  </si>
  <si>
    <t>EE.UU. 6M</t>
  </si>
  <si>
    <t>EE.UU. 1A</t>
  </si>
  <si>
    <t>EE.UU. 2A</t>
  </si>
  <si>
    <t>EE.UU. 3A</t>
  </si>
  <si>
    <t>EE.UU. 5A</t>
  </si>
  <si>
    <t>EE.UU. 7A</t>
  </si>
  <si>
    <t>EE.UU. 10A</t>
  </si>
  <si>
    <t>U.S. 20Y</t>
  </si>
  <si>
    <t>EE.UU. 30A</t>
  </si>
  <si>
    <t>Titulo</t>
  </si>
  <si>
    <t>Cupon</t>
  </si>
  <si>
    <t>Vencimiento</t>
  </si>
  <si>
    <t>Tasa(%)</t>
  </si>
  <si>
    <t>Var. diaria</t>
  </si>
  <si>
    <t>Máx(%)</t>
  </si>
  <si>
    <t>Mín(%)</t>
  </si>
  <si>
    <t>Tes Tasa Fija</t>
  </si>
  <si>
    <t>TES a 16 años (28/04/2028)</t>
  </si>
  <si>
    <t>TES a 15 años (26/08/2026)</t>
  </si>
  <si>
    <t>TES a 10 años (04/05/2022)</t>
  </si>
  <si>
    <t>TES 2034</t>
  </si>
  <si>
    <t>TES a 16 años (30/06/2032)</t>
  </si>
  <si>
    <t>TES a 16 años (18/09/2030)</t>
  </si>
  <si>
    <t>1108.00</t>
  </si>
  <si>
    <t>42.80</t>
  </si>
  <si>
    <t>-8.00</t>
  </si>
  <si>
    <t>2525691.00</t>
  </si>
  <si>
    <t>19702.00</t>
  </si>
  <si>
    <t>6.90</t>
  </si>
  <si>
    <t>93.00</t>
  </si>
  <si>
    <t>95.70</t>
  </si>
  <si>
    <t>96.70</t>
  </si>
  <si>
    <t>3506774.00</t>
  </si>
  <si>
    <t>-10.10</t>
  </si>
  <si>
    <t>1.71</t>
  </si>
  <si>
    <t>5.95</t>
  </si>
  <si>
    <t>-17.69</t>
  </si>
  <si>
    <t>1.42</t>
  </si>
  <si>
    <t>-0.08</t>
  </si>
  <si>
    <t>-1.29</t>
  </si>
  <si>
    <t>0.04</t>
  </si>
  <si>
    <t>0.24</t>
  </si>
  <si>
    <t>Granos Maíz</t>
  </si>
  <si>
    <t>Granos Soja</t>
  </si>
  <si>
    <t>Granos de trigo</t>
  </si>
  <si>
    <t>8831.00</t>
  </si>
  <si>
    <t>32430.00</t>
  </si>
  <si>
    <t>2673.70</t>
  </si>
  <si>
    <t>2663.50</t>
  </si>
  <si>
    <t>75.10</t>
  </si>
  <si>
    <t>10.10</t>
  </si>
  <si>
    <t>607.00</t>
  </si>
  <si>
    <t>599.00</t>
  </si>
  <si>
    <t>864.00</t>
  </si>
  <si>
    <t>341.00</t>
  </si>
  <si>
    <t>568.00</t>
  </si>
  <si>
    <t>569.00</t>
  </si>
  <si>
    <t>632.00</t>
  </si>
  <si>
    <t>4.50</t>
  </si>
  <si>
    <t>-73.00</t>
  </si>
  <si>
    <t>26.72</t>
  </si>
  <si>
    <t>157.41</t>
  </si>
  <si>
    <t>161.04</t>
  </si>
  <si>
    <t>19406.00</t>
  </si>
  <si>
    <t>11462.00</t>
  </si>
  <si>
    <t>114987.00</t>
  </si>
  <si>
    <t>31159.70</t>
  </si>
  <si>
    <t>125.67</t>
  </si>
  <si>
    <t>MXNARS</t>
  </si>
  <si>
    <t>-0.96</t>
  </si>
  <si>
    <t>127.99</t>
  </si>
  <si>
    <t>51.7 : 111</t>
  </si>
  <si>
    <t>-14.7 : 18.3</t>
  </si>
  <si>
    <t>Las Ventas Minoristas Ex Autos</t>
  </si>
  <si>
    <t>-15.2 : 12.3</t>
  </si>
  <si>
    <t>-19.9 : 27.7</t>
  </si>
  <si>
    <t>1404 : 13354</t>
  </si>
  <si>
    <t>Ingreso Personal Disponible</t>
  </si>
  <si>
    <t>Gasto Personal</t>
  </si>
  <si>
    <t>-12.7 : 8.7</t>
  </si>
  <si>
    <t>Ingreso Personal</t>
  </si>
  <si>
    <t>Ahorros Personales</t>
  </si>
  <si>
    <t>2.2 : 33.7</t>
  </si>
  <si>
    <t>-64.09 : 29.22</t>
  </si>
  <si>
    <t>39.04 : 10830</t>
  </si>
  <si>
    <t>Tasa bancaria activa</t>
  </si>
  <si>
    <t>2 : 20.5</t>
  </si>
  <si>
    <t>Índice De Optimismo Económico</t>
  </si>
  <si>
    <t>35.8 : 62.9</t>
  </si>
  <si>
    <t>Índice Redbook</t>
  </si>
  <si>
    <t>Venta de Tiendas de Cadena</t>
  </si>
  <si>
    <t>12 : 15875</t>
  </si>
  <si>
    <t>0.24 : 1.07</t>
  </si>
  <si>
    <t>23.6 : 98.6</t>
  </si>
  <si>
    <t>96.80</t>
  </si>
  <si>
    <t>75.70</t>
  </si>
  <si>
    <t>50.10</t>
  </si>
  <si>
    <t>3600.00</t>
  </si>
  <si>
    <t>1709.00</t>
  </si>
  <si>
    <t>76900.00</t>
  </si>
  <si>
    <t>67872.00</t>
  </si>
  <si>
    <t>21112.46</t>
  </si>
  <si>
    <t>105.40</t>
  </si>
  <si>
    <t>101.90</t>
  </si>
  <si>
    <t>94000.00</t>
  </si>
  <si>
    <t>151.00</t>
  </si>
  <si>
    <t>47795.71</t>
  </si>
  <si>
    <t>115498.00</t>
  </si>
  <si>
    <t>6100.00</t>
  </si>
  <si>
    <t>89.90</t>
  </si>
  <si>
    <t>91.70</t>
  </si>
  <si>
    <t>98.70</t>
  </si>
  <si>
    <t>98.10</t>
  </si>
  <si>
    <t>4840.00</t>
  </si>
  <si>
    <t>8300.00</t>
  </si>
  <si>
    <t>-0.40</t>
  </si>
  <si>
    <t>-85.47</t>
  </si>
  <si>
    <t>62.07</t>
  </si>
  <si>
    <t>37.30</t>
  </si>
  <si>
    <t>294.51</t>
  </si>
  <si>
    <t>126.42</t>
  </si>
  <si>
    <t>4.32</t>
  </si>
  <si>
    <t>343.00</t>
  </si>
  <si>
    <t>7100.00</t>
  </si>
  <si>
    <t>1218.00</t>
  </si>
  <si>
    <t>722.00</t>
  </si>
  <si>
    <t>0.07</t>
  </si>
  <si>
    <t>0.74</t>
  </si>
  <si>
    <t>-2.42</t>
  </si>
  <si>
    <t>0.03</t>
  </si>
  <si>
    <t>0.77</t>
  </si>
  <si>
    <t>-3342.00</t>
  </si>
  <si>
    <t>243.00</t>
  </si>
  <si>
    <t>253.00</t>
  </si>
  <si>
    <t>-175.00</t>
  </si>
  <si>
    <t>7853.00</t>
  </si>
  <si>
    <t>24578.00</t>
  </si>
  <si>
    <t>15.98</t>
  </si>
  <si>
    <t>19206.80</t>
  </si>
  <si>
    <t>2696.10</t>
  </si>
  <si>
    <t>16510.60</t>
  </si>
  <si>
    <t>57.69</t>
  </si>
  <si>
    <t>48.47</t>
  </si>
  <si>
    <t>3557.90</t>
  </si>
  <si>
    <t>3574.70</t>
  </si>
  <si>
    <t>4306.90</t>
  </si>
  <si>
    <t>1975.80</t>
  </si>
  <si>
    <t>812.50</t>
  </si>
  <si>
    <t>-200.10</t>
  </si>
  <si>
    <t>JPYARS</t>
  </si>
  <si>
    <t>JPYBRL</t>
  </si>
  <si>
    <t>JPYCNY</t>
  </si>
  <si>
    <t>JPYCZK</t>
  </si>
  <si>
    <t>JPYDKK</t>
  </si>
  <si>
    <t>JPYHUF</t>
  </si>
  <si>
    <t>JPYIDR</t>
  </si>
  <si>
    <t>JPYINR</t>
  </si>
  <si>
    <t>JPYKRW</t>
  </si>
  <si>
    <t>JPYMYR</t>
  </si>
  <si>
    <t>JPYRUB</t>
  </si>
  <si>
    <t>MXNIDR</t>
  </si>
  <si>
    <t>BRLJPY</t>
  </si>
  <si>
    <t>BRLCNY</t>
  </si>
  <si>
    <t>BRLINR</t>
  </si>
  <si>
    <t>BRLARS</t>
  </si>
  <si>
    <t>BRLCZK</t>
  </si>
  <si>
    <t>BRLDKK</t>
  </si>
  <si>
    <t>BRLHUF</t>
  </si>
  <si>
    <t>BRLIDR</t>
  </si>
  <si>
    <t>BRLKRW</t>
  </si>
  <si>
    <t>BRLMYR</t>
  </si>
  <si>
    <t>BRLRUB</t>
  </si>
  <si>
    <t>CLPJPY</t>
  </si>
  <si>
    <t>CLPCNY</t>
  </si>
  <si>
    <t>CLPINR</t>
  </si>
  <si>
    <t>CLPBRL</t>
  </si>
  <si>
    <t>CLPRUB</t>
  </si>
  <si>
    <t>CLPKRW</t>
  </si>
  <si>
    <t>CLPIDR</t>
  </si>
  <si>
    <t>CLPARS</t>
  </si>
  <si>
    <t>CLPCZK</t>
  </si>
  <si>
    <t>CLPDKK</t>
  </si>
  <si>
    <t>CLPHUF</t>
  </si>
  <si>
    <t>571602.25</t>
  </si>
  <si>
    <t>156834.44</t>
  </si>
  <si>
    <t>Viernes 30 de Abril 2021</t>
  </si>
  <si>
    <t>3,712.89 COP</t>
  </si>
  <si>
    <t>Jueves 29 de Abril 2021</t>
  </si>
  <si>
    <t>3,699.74 COP</t>
  </si>
  <si>
    <t>Miércoles 28 de Abril 2021</t>
  </si>
  <si>
    <t>3,717.46 COP</t>
  </si>
  <si>
    <t>United States</t>
  </si>
  <si>
    <t>Weekly</t>
  </si>
  <si>
    <t>Dow Jones</t>
  </si>
  <si>
    <t>NASDAQ 100</t>
  </si>
  <si>
    <t>S&amp;P VIX</t>
  </si>
  <si>
    <t>51.10</t>
  </si>
  <si>
    <t>Par</t>
  </si>
  <si>
    <t>Oferta</t>
  </si>
  <si>
    <t>Demanda</t>
  </si>
  <si>
    <t>EUR/USD</t>
  </si>
  <si>
    <t>-0,0002</t>
  </si>
  <si>
    <t>GBP/USD</t>
  </si>
  <si>
    <t>+0,0004</t>
  </si>
  <si>
    <t>USD/JPY</t>
  </si>
  <si>
    <t>USD/CHF</t>
  </si>
  <si>
    <t>+0,0006</t>
  </si>
  <si>
    <t>AUD/USD</t>
  </si>
  <si>
    <t>0,7774</t>
  </si>
  <si>
    <t>+0,0010</t>
  </si>
  <si>
    <t>USD/CAD</t>
  </si>
  <si>
    <t>NZD/USD</t>
  </si>
  <si>
    <t>+0,0001</t>
  </si>
  <si>
    <t>USD/ZAR</t>
  </si>
  <si>
    <t>USD/TRY</t>
  </si>
  <si>
    <t>USD/MXN</t>
  </si>
  <si>
    <t>USD/PLN</t>
  </si>
  <si>
    <t>USD/SEK</t>
  </si>
  <si>
    <t>+0,0100</t>
  </si>
  <si>
    <t>USD/SGD</t>
  </si>
  <si>
    <t>USD/DKK</t>
  </si>
  <si>
    <t>USD/NOK</t>
  </si>
  <si>
    <t>USD/ILS</t>
  </si>
  <si>
    <t>+0,0002</t>
  </si>
  <si>
    <t>USD/HUF</t>
  </si>
  <si>
    <t>USD/CZK</t>
  </si>
  <si>
    <t>USD/THB</t>
  </si>
  <si>
    <t>USD/AED</t>
  </si>
  <si>
    <t>3,6728</t>
  </si>
  <si>
    <t>3,6735</t>
  </si>
  <si>
    <t>3,6732</t>
  </si>
  <si>
    <t>USD/JOD</t>
  </si>
  <si>
    <t>0,7080</t>
  </si>
  <si>
    <t>0,7100</t>
  </si>
  <si>
    <t>0,7090</t>
  </si>
  <si>
    <t>USD/KWD</t>
  </si>
  <si>
    <t>USD/HKD</t>
  </si>
  <si>
    <t>USD/SAR</t>
  </si>
  <si>
    <t>3,7510</t>
  </si>
  <si>
    <t>3,7512</t>
  </si>
  <si>
    <t>3,7511</t>
  </si>
  <si>
    <t>USD/INR</t>
  </si>
  <si>
    <t>USD/KRW</t>
  </si>
  <si>
    <t>BRL/USD</t>
  </si>
  <si>
    <t>CAD/USD</t>
  </si>
  <si>
    <t>CHF/USD</t>
  </si>
  <si>
    <t>FJD/USD</t>
  </si>
  <si>
    <t>+0,0053</t>
  </si>
  <si>
    <t>GHS/USD</t>
  </si>
  <si>
    <t>0,1724</t>
  </si>
  <si>
    <t>0,1742</t>
  </si>
  <si>
    <t>+0,0012</t>
  </si>
  <si>
    <t>JPY/USD</t>
  </si>
  <si>
    <t>KYD/USD</t>
  </si>
  <si>
    <t>1,1976</t>
  </si>
  <si>
    <t>1,2121</t>
  </si>
  <si>
    <t>1,2122</t>
  </si>
  <si>
    <t>1,2049</t>
  </si>
  <si>
    <t>+0,0073</t>
  </si>
  <si>
    <t>SGD/USD</t>
  </si>
  <si>
    <t>0,0001</t>
  </si>
  <si>
    <t>USD/ALL</t>
  </si>
  <si>
    <t>USD/AMD</t>
  </si>
  <si>
    <t>USD/ANG</t>
  </si>
  <si>
    <t>1,7700</t>
  </si>
  <si>
    <t>1,8200</t>
  </si>
  <si>
    <t>1,7950</t>
  </si>
  <si>
    <t>+0,0000</t>
  </si>
  <si>
    <t>USD/ARS</t>
  </si>
  <si>
    <t>USD/AUD</t>
  </si>
  <si>
    <t>USD/BBD</t>
  </si>
  <si>
    <t>1,9981</t>
  </si>
  <si>
    <t>2,0401</t>
  </si>
  <si>
    <t>2,0191</t>
  </si>
  <si>
    <t>+0,0210</t>
  </si>
  <si>
    <t>USD/BDT</t>
  </si>
  <si>
    <t>84,620</t>
  </si>
  <si>
    <t>84,870</t>
  </si>
  <si>
    <t>84,745</t>
  </si>
  <si>
    <t>USD/BGN</t>
  </si>
  <si>
    <t>+0,0008</t>
  </si>
  <si>
    <t>USD/BHD</t>
  </si>
  <si>
    <t>0,3770</t>
  </si>
  <si>
    <t>0,0000</t>
  </si>
  <si>
    <t>USD/BIF</t>
  </si>
  <si>
    <t>USD/BND</t>
  </si>
  <si>
    <t>USD/BOB</t>
  </si>
  <si>
    <t>6,9050</t>
  </si>
  <si>
    <t>+0,0650</t>
  </si>
  <si>
    <t>USD/BRL</t>
  </si>
  <si>
    <t>+0,0009</t>
  </si>
  <si>
    <t>USD/BSD</t>
  </si>
  <si>
    <t>0,9938</t>
  </si>
  <si>
    <t>1,0052</t>
  </si>
  <si>
    <t>0,9995</t>
  </si>
  <si>
    <t>USD/BWP</t>
  </si>
  <si>
    <t>10,8460</t>
  </si>
  <si>
    <t>USD/BZD</t>
  </si>
  <si>
    <t>1,9982</t>
  </si>
  <si>
    <t>2,0332</t>
  </si>
  <si>
    <t>2,0157</t>
  </si>
  <si>
    <t>USD/CLP</t>
  </si>
  <si>
    <t>USD/CNY</t>
  </si>
  <si>
    <t>USD/COP</t>
  </si>
  <si>
    <t>USD/CRC</t>
  </si>
  <si>
    <t>USD/CUP</t>
  </si>
  <si>
    <t>0,9706</t>
  </si>
  <si>
    <t>USD/DJF</t>
  </si>
  <si>
    <t>177,50</t>
  </si>
  <si>
    <t>178,55</t>
  </si>
  <si>
    <t>USD/DOP</t>
  </si>
  <si>
    <t>56,930</t>
  </si>
  <si>
    <t>56,350</t>
  </si>
  <si>
    <t>USD/DZD</t>
  </si>
  <si>
    <t>0,000</t>
  </si>
  <si>
    <t>USD/EGP</t>
  </si>
  <si>
    <t>USD/ETB</t>
  </si>
  <si>
    <t>USD/EUR</t>
  </si>
  <si>
    <t>+0,0005</t>
  </si>
  <si>
    <t>USD/FJD</t>
  </si>
  <si>
    <t>+0,0216</t>
  </si>
  <si>
    <t>USD/GBP</t>
  </si>
  <si>
    <t>USD/GEL</t>
  </si>
  <si>
    <t>+0,0175</t>
  </si>
  <si>
    <t>USD/GHS</t>
  </si>
  <si>
    <t>5,7400</t>
  </si>
  <si>
    <t>5,8000</t>
  </si>
  <si>
    <t>USD/GMD</t>
  </si>
  <si>
    <t>53,0000</t>
  </si>
  <si>
    <t>USD/GNF</t>
  </si>
  <si>
    <t>USD/GTQ</t>
  </si>
  <si>
    <t>USD/HNL</t>
  </si>
  <si>
    <t>USD/HRK</t>
  </si>
  <si>
    <t>USD/HTG</t>
  </si>
  <si>
    <t>84,525</t>
  </si>
  <si>
    <t>USD/IDR</t>
  </si>
  <si>
    <t>USD/IQD</t>
  </si>
  <si>
    <t>1.458,00</t>
  </si>
  <si>
    <t>1.460,00</t>
  </si>
  <si>
    <t>1.462,50</t>
  </si>
  <si>
    <t>+1,00</t>
  </si>
  <si>
    <t>USD/IRR</t>
  </si>
  <si>
    <t>42.000,00</t>
  </si>
  <si>
    <t>42.210,00</t>
  </si>
  <si>
    <t>42.105,00</t>
  </si>
  <si>
    <t>+0,00</t>
  </si>
  <si>
    <t>USD/ISK</t>
  </si>
  <si>
    <t>USD/JMD</t>
  </si>
  <si>
    <t>USD/KES</t>
  </si>
  <si>
    <t>+0,100</t>
  </si>
  <si>
    <t>USD/KHR</t>
  </si>
  <si>
    <t>USD/KMF</t>
  </si>
  <si>
    <t>USD/KZT</t>
  </si>
  <si>
    <t>USD/LAK</t>
  </si>
  <si>
    <t>+10,00</t>
  </si>
  <si>
    <t>USD/LBP</t>
  </si>
  <si>
    <t>1.512,20</t>
  </si>
  <si>
    <t>+6,50</t>
  </si>
  <si>
    <t>USD/LKR</t>
  </si>
  <si>
    <t>196,000</t>
  </si>
  <si>
    <t>198,000</t>
  </si>
  <si>
    <t>USD/LSL</t>
  </si>
  <si>
    <t>USD/LYD</t>
  </si>
  <si>
    <t>-0,0001</t>
  </si>
  <si>
    <t>USD/MAD</t>
  </si>
  <si>
    <t>USD/MDL</t>
  </si>
  <si>
    <t>USD/MGA</t>
  </si>
  <si>
    <t>04:51:46</t>
  </si>
  <si>
    <t>USD/MKD</t>
  </si>
  <si>
    <t>USD/MMK</t>
  </si>
  <si>
    <t>1.550,000</t>
  </si>
  <si>
    <t>1.565,000</t>
  </si>
  <si>
    <t>1.557,500</t>
  </si>
  <si>
    <t>+0,000</t>
  </si>
  <si>
    <t>USD/MOP</t>
  </si>
  <si>
    <t>USD/MRO</t>
  </si>
  <si>
    <t>36,310</t>
  </si>
  <si>
    <t>USD/MUR</t>
  </si>
  <si>
    <t>40,450</t>
  </si>
  <si>
    <t>40,650</t>
  </si>
  <si>
    <t>USD/MVR</t>
  </si>
  <si>
    <t>15,4200</t>
  </si>
  <si>
    <t>15,5000</t>
  </si>
  <si>
    <t>+0,0400</t>
  </si>
  <si>
    <t>USD/MWK</t>
  </si>
  <si>
    <t>784,320</t>
  </si>
  <si>
    <t>804,320</t>
  </si>
  <si>
    <t>788,450</t>
  </si>
  <si>
    <t>USD/MYR</t>
  </si>
  <si>
    <t>+0,0050</t>
  </si>
  <si>
    <t>USD/NAD</t>
  </si>
  <si>
    <t>-0,0015</t>
  </si>
  <si>
    <t>USD/NGN</t>
  </si>
  <si>
    <t>USD/NIO</t>
  </si>
  <si>
    <t>34,8500</t>
  </si>
  <si>
    <t>35,0000</t>
  </si>
  <si>
    <t>34,9250</t>
  </si>
  <si>
    <t>+0,0750</t>
  </si>
  <si>
    <t>USD/NPR</t>
  </si>
  <si>
    <t>USD/NZD</t>
  </si>
  <si>
    <t>+0,0007</t>
  </si>
  <si>
    <t>USD/OMR</t>
  </si>
  <si>
    <t>0,3850</t>
  </si>
  <si>
    <t>0,3851</t>
  </si>
  <si>
    <t>0,3845</t>
  </si>
  <si>
    <t>USD/PAB</t>
  </si>
  <si>
    <t>0,9792</t>
  </si>
  <si>
    <t>1,0198</t>
  </si>
  <si>
    <t>USD/PEN</t>
  </si>
  <si>
    <t>3,7860</t>
  </si>
  <si>
    <t>USD/PGK</t>
  </si>
  <si>
    <t>3,5279</t>
  </si>
  <si>
    <t>USD/PHP</t>
  </si>
  <si>
    <t>USD/PKR</t>
  </si>
  <si>
    <t>USD/PYG</t>
  </si>
  <si>
    <t>USD/QAR</t>
  </si>
  <si>
    <t>3,6400</t>
  </si>
  <si>
    <t>3,6420</t>
  </si>
  <si>
    <t>3,6410</t>
  </si>
  <si>
    <t>USD/RON</t>
  </si>
  <si>
    <t>USD/RSD</t>
  </si>
  <si>
    <t>USD/RUB</t>
  </si>
  <si>
    <t>USD/RWF</t>
  </si>
  <si>
    <t>1.005,000</t>
  </si>
  <si>
    <t>USD/SCR</t>
  </si>
  <si>
    <t>USD/SDG</t>
  </si>
  <si>
    <t>+0,1275</t>
  </si>
  <si>
    <t>USD/SOS</t>
  </si>
  <si>
    <t>575,00</t>
  </si>
  <si>
    <t>582,00</t>
  </si>
  <si>
    <t>578,50</t>
  </si>
  <si>
    <t>USD/STD</t>
  </si>
  <si>
    <t>23,0096</t>
  </si>
  <si>
    <t>USD/SVC</t>
  </si>
  <si>
    <t>8,7548</t>
  </si>
  <si>
    <t>USD/SYP</t>
  </si>
  <si>
    <t>2.510,000</t>
  </si>
  <si>
    <t>2.513,000</t>
  </si>
  <si>
    <t>2.511,500</t>
  </si>
  <si>
    <t>USD/SZL</t>
  </si>
  <si>
    <t>USD/TND</t>
  </si>
  <si>
    <t>USD/TTD</t>
  </si>
  <si>
    <t>6,8260</t>
  </si>
  <si>
    <t>USD/TWD</t>
  </si>
  <si>
    <t>USD/TZS</t>
  </si>
  <si>
    <t>2.314,00</t>
  </si>
  <si>
    <t>2.324,00</t>
  </si>
  <si>
    <t>2.319,00</t>
  </si>
  <si>
    <t>2.318,50</t>
  </si>
  <si>
    <t>+5,00</t>
  </si>
  <si>
    <t>USD/UAH</t>
  </si>
  <si>
    <t>USD/UGX</t>
  </si>
  <si>
    <t>USD/UYU</t>
  </si>
  <si>
    <t>USD/UZS</t>
  </si>
  <si>
    <t>USD/VEF</t>
  </si>
  <si>
    <t>USD/VND</t>
  </si>
  <si>
    <t>USD/VUV</t>
  </si>
  <si>
    <t>106,080</t>
  </si>
  <si>
    <t>109,320</t>
  </si>
  <si>
    <t>109,000</t>
  </si>
  <si>
    <t>107,250</t>
  </si>
  <si>
    <t>USD/XAF</t>
  </si>
  <si>
    <t>USD/XCD</t>
  </si>
  <si>
    <t>2,7000</t>
  </si>
  <si>
    <t>2,7200</t>
  </si>
  <si>
    <t>2,7100</t>
  </si>
  <si>
    <t>2,7050</t>
  </si>
  <si>
    <t>USD/XOF</t>
  </si>
  <si>
    <t>USD/XPF</t>
  </si>
  <si>
    <t>USD/YER</t>
  </si>
  <si>
    <t>247,220</t>
  </si>
  <si>
    <t>257,220</t>
  </si>
  <si>
    <t>252,220</t>
  </si>
  <si>
    <t>USD/ZMK</t>
  </si>
  <si>
    <t>22,40</t>
  </si>
  <si>
    <t>AED/USD</t>
  </si>
  <si>
    <t>0,2722</t>
  </si>
  <si>
    <t>0,2723</t>
  </si>
  <si>
    <t>ARS/USD</t>
  </si>
  <si>
    <t>-0,00001</t>
  </si>
  <si>
    <t>CNY/USD</t>
  </si>
  <si>
    <t>0,1546</t>
  </si>
  <si>
    <t>-0,0000</t>
  </si>
  <si>
    <t>DKK/USD</t>
  </si>
  <si>
    <t>HKD/USD</t>
  </si>
  <si>
    <t>0,1288</t>
  </si>
  <si>
    <t>ILS/USD</t>
  </si>
  <si>
    <t>MXN/USD</t>
  </si>
  <si>
    <t>NOK/USD</t>
  </si>
  <si>
    <t>-0,0004</t>
  </si>
  <si>
    <t>PLN/USD</t>
  </si>
  <si>
    <t>RUB/USD</t>
  </si>
  <si>
    <t>-0,00004</t>
  </si>
  <si>
    <t>SAR/USD</t>
  </si>
  <si>
    <t>0,2666</t>
  </si>
  <si>
    <t>SEK/USD</t>
  </si>
  <si>
    <t>-0,0006</t>
  </si>
  <si>
    <t>TRY/USD</t>
  </si>
  <si>
    <t>TWD/USD</t>
  </si>
  <si>
    <t>0,03584</t>
  </si>
  <si>
    <t>VEF/USD</t>
  </si>
  <si>
    <t>0,00000</t>
  </si>
  <si>
    <t>-0,00000</t>
  </si>
  <si>
    <t>ZAR/USD</t>
  </si>
  <si>
    <t>UYU/USD</t>
  </si>
  <si>
    <t>+0,00004</t>
  </si>
  <si>
    <t>PYG/USD</t>
  </si>
  <si>
    <t>CLP/USD</t>
  </si>
  <si>
    <t>COP/USD</t>
  </si>
  <si>
    <t>PEN/USD</t>
  </si>
  <si>
    <t>0,2642</t>
  </si>
  <si>
    <t>0,2641</t>
  </si>
  <si>
    <t>NIO/USD</t>
  </si>
  <si>
    <t>0,02857</t>
  </si>
  <si>
    <t>0,02869</t>
  </si>
  <si>
    <t>0,02863</t>
  </si>
  <si>
    <t>BOB/USD</t>
  </si>
  <si>
    <t>KRW/USD</t>
  </si>
  <si>
    <t>EGP/USD</t>
  </si>
  <si>
    <t>USD/BYN</t>
  </si>
  <si>
    <t>USD/MZN</t>
  </si>
  <si>
    <t>INR/USD</t>
  </si>
  <si>
    <t>0,01348</t>
  </si>
  <si>
    <t>JOD/USD</t>
  </si>
  <si>
    <t>1,4085</t>
  </si>
  <si>
    <t>1,4124</t>
  </si>
  <si>
    <t>1,4104</t>
  </si>
  <si>
    <t>+0,0020</t>
  </si>
  <si>
    <t>KWD/USD</t>
  </si>
  <si>
    <t>USD/AZN</t>
  </si>
  <si>
    <t>1,6930</t>
  </si>
  <si>
    <t>1,7050</t>
  </si>
  <si>
    <t>1,6990</t>
  </si>
  <si>
    <t>+0,0060</t>
  </si>
  <si>
    <t>USD/CNH</t>
  </si>
  <si>
    <t>USD/KGS</t>
  </si>
  <si>
    <t>USD/TJS</t>
  </si>
  <si>
    <t>11,3100</t>
  </si>
  <si>
    <t>11,5000</t>
  </si>
  <si>
    <t>11,4050</t>
  </si>
  <si>
    <t>11,3250</t>
  </si>
  <si>
    <t>+0,0950</t>
  </si>
  <si>
    <t>US Dollar/Brazilian Real PTAX</t>
  </si>
  <si>
    <t>USD/JPY RTS</t>
  </si>
  <si>
    <t>USD/CHF RTS</t>
  </si>
  <si>
    <t>MYR/USD</t>
  </si>
  <si>
    <t>UAH/USD</t>
  </si>
  <si>
    <t>HUF/USD</t>
  </si>
  <si>
    <t>0,003365</t>
  </si>
  <si>
    <t>IDR/USD</t>
  </si>
  <si>
    <t>0,00000000</t>
  </si>
  <si>
    <t>USD/AOA</t>
  </si>
  <si>
    <t>660,000</t>
  </si>
  <si>
    <t>650,000</t>
  </si>
  <si>
    <t>VND/USD</t>
  </si>
  <si>
    <t>0,00004337</t>
  </si>
  <si>
    <t>BYN/USD</t>
  </si>
  <si>
    <t>XBR/USD</t>
  </si>
  <si>
    <t>THB/USD</t>
  </si>
  <si>
    <t>0,0320</t>
  </si>
  <si>
    <t>0,0321</t>
  </si>
  <si>
    <t>PHP/USD</t>
  </si>
  <si>
    <t>USD/TMT</t>
  </si>
  <si>
    <t>3,4900</t>
  </si>
  <si>
    <t>3,5000</t>
  </si>
  <si>
    <t>3,4950</t>
  </si>
  <si>
    <t>USDRUBFIX=</t>
  </si>
  <si>
    <t>XAGg/USD</t>
  </si>
  <si>
    <t>USD/RUB TOM</t>
  </si>
  <si>
    <t>USD/BRLT</t>
  </si>
  <si>
    <t>USD/MNT</t>
  </si>
  <si>
    <t>2.875,00</t>
  </si>
  <si>
    <t>2.850,00</t>
  </si>
  <si>
    <t>USD/AFN</t>
  </si>
  <si>
    <t>AFN/USD</t>
  </si>
  <si>
    <t>0,0129</t>
  </si>
  <si>
    <t>SYP/USD</t>
  </si>
  <si>
    <t>0,0004</t>
  </si>
  <si>
    <t>IRR/USD</t>
  </si>
  <si>
    <t>0,00002369</t>
  </si>
  <si>
    <t>0,00002381</t>
  </si>
  <si>
    <t>0,00002375</t>
  </si>
  <si>
    <t>IQD/USD</t>
  </si>
  <si>
    <t>0,006849</t>
  </si>
  <si>
    <t>0,006859</t>
  </si>
  <si>
    <t>0,006838</t>
  </si>
  <si>
    <t>+0,000005</t>
  </si>
  <si>
    <t>USD/RUB TOD</t>
  </si>
  <si>
    <t>76,4225</t>
  </si>
  <si>
    <t>76,4450</t>
  </si>
  <si>
    <t>USD/NGN I/E</t>
  </si>
  <si>
    <t>365,00</t>
  </si>
  <si>
    <t>366,00</t>
  </si>
  <si>
    <t>365,50</t>
  </si>
  <si>
    <t>0,00</t>
  </si>
  <si>
    <t>USD/NGN Parallel</t>
  </si>
  <si>
    <t>357,00</t>
  </si>
  <si>
    <t>360,00</t>
  </si>
  <si>
    <t>358,50</t>
  </si>
  <si>
    <t>USD/ZWL</t>
  </si>
  <si>
    <t>+0,0013</t>
  </si>
  <si>
    <t>1,2860</t>
  </si>
  <si>
    <t>1,3805</t>
  </si>
  <si>
    <t>-</t>
  </si>
  <si>
    <t>Wilshire 5000</t>
  </si>
  <si>
    <t>66.20</t>
  </si>
  <si>
    <t>55.80</t>
  </si>
  <si>
    <t>86.20</t>
  </si>
  <si>
    <t>229650.00</t>
  </si>
  <si>
    <t>54.60</t>
  </si>
  <si>
    <t>77.40</t>
  </si>
  <si>
    <t>-841.00</t>
  </si>
  <si>
    <t>78595.00</t>
  </si>
  <si>
    <t>55.20</t>
  </si>
  <si>
    <t>50.30</t>
  </si>
  <si>
    <t>51.60</t>
  </si>
  <si>
    <t>140380.00</t>
  </si>
  <si>
    <t>47827.27</t>
  </si>
  <si>
    <t>390.00</t>
  </si>
  <si>
    <t>4861.00</t>
  </si>
  <si>
    <t>11370.00</t>
  </si>
  <si>
    <t>-5934.00</t>
  </si>
  <si>
    <t>47.30</t>
  </si>
  <si>
    <t>75.30</t>
  </si>
  <si>
    <t>51.20</t>
  </si>
  <si>
    <t>60.90</t>
  </si>
  <si>
    <t>2384.00</t>
  </si>
  <si>
    <t>141583.00</t>
  </si>
  <si>
    <t>23560.18</t>
  </si>
  <si>
    <t>1825380.00</t>
  </si>
  <si>
    <t>49.50</t>
  </si>
  <si>
    <t>596379.00</t>
  </si>
  <si>
    <t>14687024.00</t>
  </si>
  <si>
    <t>467.90</t>
  </si>
  <si>
    <t>125.30</t>
  </si>
  <si>
    <t>115.10</t>
  </si>
  <si>
    <t>22349.73</t>
  </si>
  <si>
    <t>60.50</t>
  </si>
  <si>
    <t>62.70</t>
  </si>
  <si>
    <t>63.50</t>
  </si>
  <si>
    <t>1.70</t>
  </si>
  <si>
    <t>-0.50</t>
  </si>
  <si>
    <t>18.50</t>
  </si>
  <si>
    <t>-7.99</t>
  </si>
  <si>
    <t>737.00</t>
  </si>
  <si>
    <t>-7.70</t>
  </si>
  <si>
    <t>342.00</t>
  </si>
  <si>
    <t>-2746.00</t>
  </si>
  <si>
    <t>254.00</t>
  </si>
  <si>
    <t>-5.30</t>
  </si>
  <si>
    <t>-128.00</t>
  </si>
  <si>
    <t>-2896.00</t>
  </si>
  <si>
    <t>-483.00</t>
  </si>
  <si>
    <t>225.00</t>
  </si>
  <si>
    <t>-24.00</t>
  </si>
  <si>
    <t>1200300.00</t>
  </si>
  <si>
    <t>22.50</t>
  </si>
  <si>
    <t>-39.01</t>
  </si>
  <si>
    <t>37.70</t>
  </si>
  <si>
    <t>100.20</t>
  </si>
  <si>
    <t>6.60</t>
  </si>
  <si>
    <t>19.50</t>
  </si>
  <si>
    <t>22245.88</t>
  </si>
  <si>
    <t>22211.55</t>
  </si>
  <si>
    <t>23461.96</t>
  </si>
  <si>
    <t>21915.07</t>
  </si>
  <si>
    <t>2494.75</t>
  </si>
  <si>
    <t>2513.92</t>
  </si>
  <si>
    <t>3374.68</t>
  </si>
  <si>
    <t>1418.03</t>
  </si>
  <si>
    <t>56.60</t>
  </si>
  <si>
    <t>31.90</t>
  </si>
  <si>
    <t>43.50</t>
  </si>
  <si>
    <t>8.10</t>
  </si>
  <si>
    <t>13166.00</t>
  </si>
  <si>
    <t>84.90</t>
  </si>
  <si>
    <t>66840.00</t>
  </si>
  <si>
    <t>1800.00</t>
  </si>
  <si>
    <t>60.20</t>
  </si>
  <si>
    <t>774.03</t>
  </si>
  <si>
    <t>498.00</t>
  </si>
  <si>
    <t>590.00</t>
  </si>
  <si>
    <t>3690.00</t>
  </si>
  <si>
    <t>3653.00</t>
  </si>
  <si>
    <t>742.00</t>
  </si>
  <si>
    <t>565.00</t>
  </si>
  <si>
    <t>116.23</t>
  </si>
  <si>
    <t>116.32</t>
  </si>
  <si>
    <t>112.73</t>
  </si>
  <si>
    <t>111.26</t>
  </si>
  <si>
    <t>22913.00</t>
  </si>
  <si>
    <t>101.21</t>
  </si>
  <si>
    <t>121.41</t>
  </si>
  <si>
    <t>560.00</t>
  </si>
  <si>
    <t>621.00</t>
  </si>
  <si>
    <t>14.20</t>
  </si>
  <si>
    <t>3437.13</t>
  </si>
  <si>
    <t>20801.27</t>
  </si>
  <si>
    <t>51.73</t>
  </si>
  <si>
    <t>03/05/21</t>
  </si>
  <si>
    <t>05/05/21</t>
  </si>
  <si>
    <t>04/05/21</t>
  </si>
  <si>
    <t>*30/04/21</t>
  </si>
  <si>
    <t>0.03 : 108</t>
  </si>
  <si>
    <t>60.18 : 131</t>
  </si>
  <si>
    <t>0.07 : 107</t>
  </si>
  <si>
    <t>-5.16 : 16.33</t>
  </si>
  <si>
    <t>0 : 2919805</t>
  </si>
  <si>
    <t>0 : 75627</t>
  </si>
  <si>
    <t>0 : 2754940</t>
  </si>
  <si>
    <t>1.76</t>
  </si>
  <si>
    <t>3.38</t>
  </si>
  <si>
    <t>3.33</t>
  </si>
  <si>
    <t>745.40</t>
  </si>
  <si>
    <t>1.266,56</t>
  </si>
  <si>
    <t>Viernes 7 de Mayo 2021</t>
  </si>
  <si>
    <t>3,800.33 COP</t>
  </si>
  <si>
    <t>Jueves 6 de Mayo 2021</t>
  </si>
  <si>
    <t>3,846.28 COP</t>
  </si>
  <si>
    <t>Miércoles 5 de Mayo 2021</t>
  </si>
  <si>
    <t>3,831.35 COP</t>
  </si>
  <si>
    <t>Martes 4 de Mayo 2021</t>
  </si>
  <si>
    <t>3,816.65 COP</t>
  </si>
  <si>
    <t>Lunes 3 de Mayo 2021</t>
  </si>
  <si>
    <t>3,740.14 COP</t>
  </si>
  <si>
    <t>Domingo 2 de Mayo 2021</t>
  </si>
  <si>
    <t>Sábado 1 de Mayo 2021</t>
  </si>
  <si>
    <t>-74448 : 1946</t>
  </si>
  <si>
    <t>577 : 274478</t>
  </si>
  <si>
    <t>-90604 : 1492</t>
  </si>
  <si>
    <t>352 : 21902</t>
  </si>
  <si>
    <t>-7 : 21.1</t>
  </si>
  <si>
    <t>-12.6 : 14.2</t>
  </si>
  <si>
    <t>1,2068</t>
  </si>
  <si>
    <t>1,2069</t>
  </si>
  <si>
    <t>1,2070</t>
  </si>
  <si>
    <t>1,2060</t>
  </si>
  <si>
    <t>06:13:42</t>
  </si>
  <si>
    <t>1,3908</t>
  </si>
  <si>
    <t>1,3909</t>
  </si>
  <si>
    <t>1,3912</t>
  </si>
  <si>
    <t>1,3887</t>
  </si>
  <si>
    <t>+0,0024</t>
  </si>
  <si>
    <t>06:13:37</t>
  </si>
  <si>
    <t>109,08</t>
  </si>
  <si>
    <t>109,11</t>
  </si>
  <si>
    <t>109,20</t>
  </si>
  <si>
    <t>108,95</t>
  </si>
  <si>
    <t>+0,02</t>
  </si>
  <si>
    <t>06:13:38</t>
  </si>
  <si>
    <t>0,9070</t>
  </si>
  <si>
    <t>0,9074</t>
  </si>
  <si>
    <t>0,9083</t>
  </si>
  <si>
    <t>0,9071</t>
  </si>
  <si>
    <t>06:13:40</t>
  </si>
  <si>
    <t>0,7776</t>
  </si>
  <si>
    <t>0,7778</t>
  </si>
  <si>
    <t>0,7792</t>
  </si>
  <si>
    <t>1,2163</t>
  </si>
  <si>
    <t>1,2167</t>
  </si>
  <si>
    <t>1,2168</t>
  </si>
  <si>
    <t>1,2145</t>
  </si>
  <si>
    <t>+0,0017</t>
  </si>
  <si>
    <t>0,7231</t>
  </si>
  <si>
    <t>0,7232</t>
  </si>
  <si>
    <t>0,7244</t>
  </si>
  <si>
    <t>0,7226</t>
  </si>
  <si>
    <t>14,1984</t>
  </si>
  <si>
    <t>14,2132</t>
  </si>
  <si>
    <t>14,2540</t>
  </si>
  <si>
    <t>14,1887</t>
  </si>
  <si>
    <t>-0,0343</t>
  </si>
  <si>
    <t>06:13:44</t>
  </si>
  <si>
    <t>8,2758</t>
  </si>
  <si>
    <t>8,3031</t>
  </si>
  <si>
    <t>8,2898</t>
  </si>
  <si>
    <t>8,2420</t>
  </si>
  <si>
    <t>06:13:39</t>
  </si>
  <si>
    <t>20,0790</t>
  </si>
  <si>
    <t>20,1100</t>
  </si>
  <si>
    <t>20,1120</t>
  </si>
  <si>
    <t>20,0815</t>
  </si>
  <si>
    <t>+0,0365</t>
  </si>
  <si>
    <t>06:13:43</t>
  </si>
  <si>
    <t>3,7899</t>
  </si>
  <si>
    <t>3,7913</t>
  </si>
  <si>
    <t>3,7867</t>
  </si>
  <si>
    <t>+0,0033</t>
  </si>
  <si>
    <t>8,4226</t>
  </si>
  <si>
    <t>8,4241</t>
  </si>
  <si>
    <t>8,4428</t>
  </si>
  <si>
    <t>8,4205</t>
  </si>
  <si>
    <t>1,3321</t>
  </si>
  <si>
    <t>1,3323</t>
  </si>
  <si>
    <t>1,3338</t>
  </si>
  <si>
    <t>1,3319</t>
  </si>
  <si>
    <t>-0,0010</t>
  </si>
  <si>
    <t>06:13:10</t>
  </si>
  <si>
    <t>6,1611</t>
  </si>
  <si>
    <t>6,1619</t>
  </si>
  <si>
    <t>6,1664</t>
  </si>
  <si>
    <t>6,1609</t>
  </si>
  <si>
    <t>8,3028</t>
  </si>
  <si>
    <t>8,3058</t>
  </si>
  <si>
    <t>8,3171</t>
  </si>
  <si>
    <t>8,3010</t>
  </si>
  <si>
    <t>3,2570</t>
  </si>
  <si>
    <t>3,2590</t>
  </si>
  <si>
    <t>3,2676</t>
  </si>
  <si>
    <t>3,2521</t>
  </si>
  <si>
    <t>+0,0022</t>
  </si>
  <si>
    <t>296,80</t>
  </si>
  <si>
    <t>297,20</t>
  </si>
  <si>
    <t>297,31</t>
  </si>
  <si>
    <t>296,84</t>
  </si>
  <si>
    <t>+0,23</t>
  </si>
  <si>
    <t>21,2910</t>
  </si>
  <si>
    <t>21,3180</t>
  </si>
  <si>
    <t>21,3280</t>
  </si>
  <si>
    <t>21,3020</t>
  </si>
  <si>
    <t>-0,0105</t>
  </si>
  <si>
    <t>06:13:08</t>
  </si>
  <si>
    <t>31,210</t>
  </si>
  <si>
    <t>31,230</t>
  </si>
  <si>
    <t>31,245</t>
  </si>
  <si>
    <t>31,180</t>
  </si>
  <si>
    <t>-0,010</t>
  </si>
  <si>
    <t>06:11:02</t>
  </si>
  <si>
    <t>3,6730</t>
  </si>
  <si>
    <t>06:13:01</t>
  </si>
  <si>
    <t>0,3010</t>
  </si>
  <si>
    <t>0,3018</t>
  </si>
  <si>
    <t>0,3014</t>
  </si>
  <si>
    <t>06/05</t>
  </si>
  <si>
    <t>7,7666</t>
  </si>
  <si>
    <t>7,7667</t>
  </si>
  <si>
    <t>7,7693</t>
  </si>
  <si>
    <t>7,7663</t>
  </si>
  <si>
    <t>06:13:28</t>
  </si>
  <si>
    <t>3,7503</t>
  </si>
  <si>
    <t>00:41:13</t>
  </si>
  <si>
    <t>73,622</t>
  </si>
  <si>
    <t>73,626</t>
  </si>
  <si>
    <t>73,675</t>
  </si>
  <si>
    <t>73,558</t>
  </si>
  <si>
    <t>+0,024</t>
  </si>
  <si>
    <t>1.120,70</t>
  </si>
  <si>
    <t>1.121,05</t>
  </si>
  <si>
    <t>1.122,81</t>
  </si>
  <si>
    <t>1.119,72</t>
  </si>
  <si>
    <t>+0,60</t>
  </si>
  <si>
    <t>06:13:41</t>
  </si>
  <si>
    <t>0,1895</t>
  </si>
  <si>
    <t>0,1894</t>
  </si>
  <si>
    <t>0,8219</t>
  </si>
  <si>
    <t>0,8222</t>
  </si>
  <si>
    <t>0,8234</t>
  </si>
  <si>
    <t>-0,0009</t>
  </si>
  <si>
    <t>1,1020</t>
  </si>
  <si>
    <t>1,1025</t>
  </si>
  <si>
    <t>1,1010</t>
  </si>
  <si>
    <t>0,4879</t>
  </si>
  <si>
    <t>0,4984</t>
  </si>
  <si>
    <t>0,4940</t>
  </si>
  <si>
    <t>0,4914</t>
  </si>
  <si>
    <t>06:01:27</t>
  </si>
  <si>
    <t>0,1733</t>
  </si>
  <si>
    <t>06:08:01</t>
  </si>
  <si>
    <t>0,916600</t>
  </si>
  <si>
    <t>0,916700</t>
  </si>
  <si>
    <t>0,918000</t>
  </si>
  <si>
    <t>0,915850</t>
  </si>
  <si>
    <t>+0,000050</t>
  </si>
  <si>
    <t>06:13:09</t>
  </si>
  <si>
    <t>0,7505</t>
  </si>
  <si>
    <t>0,7508</t>
  </si>
  <si>
    <t>0,7509</t>
  </si>
  <si>
    <t>0,7498</t>
  </si>
  <si>
    <t>101,700</t>
  </si>
  <si>
    <t>102,300</t>
  </si>
  <si>
    <t>102,205</t>
  </si>
  <si>
    <t>101,950</t>
  </si>
  <si>
    <t>+0,480</t>
  </si>
  <si>
    <t>520,45</t>
  </si>
  <si>
    <t>522,45</t>
  </si>
  <si>
    <t>521,45</t>
  </si>
  <si>
    <t>04:51:44</t>
  </si>
  <si>
    <t>93,7900</t>
  </si>
  <si>
    <t>93,8000</t>
  </si>
  <si>
    <t>93,7950</t>
  </si>
  <si>
    <t>1,2857</t>
  </si>
  <si>
    <t>1,2864</t>
  </si>
  <si>
    <t>1,2834</t>
  </si>
  <si>
    <t>04:58:32</t>
  </si>
  <si>
    <t>1,6202</t>
  </si>
  <si>
    <t>1,6209</t>
  </si>
  <si>
    <t>1,6219</t>
  </si>
  <si>
    <t>1,6204</t>
  </si>
  <si>
    <t>06:13:45</t>
  </si>
  <si>
    <t>03:40:04</t>
  </si>
  <si>
    <t>1.950,10</t>
  </si>
  <si>
    <t>2.000,00</t>
  </si>
  <si>
    <t>1.975,05</t>
  </si>
  <si>
    <t>1.963,57</t>
  </si>
  <si>
    <t>+24,95</t>
  </si>
  <si>
    <t>1,3318</t>
  </si>
  <si>
    <t>6,8200</t>
  </si>
  <si>
    <t>6,9700</t>
  </si>
  <si>
    <t>6,8950</t>
  </si>
  <si>
    <t>04:53:25</t>
  </si>
  <si>
    <t>5,2765</t>
  </si>
  <si>
    <t>5,2771</t>
  </si>
  <si>
    <t>5,2799</t>
  </si>
  <si>
    <t>5,2768</t>
  </si>
  <si>
    <t>10,9409</t>
  </si>
  <si>
    <t>10,8935</t>
  </si>
  <si>
    <t>06:13:11</t>
  </si>
  <si>
    <t>2,0050</t>
  </si>
  <si>
    <t>04:53:41</t>
  </si>
  <si>
    <t>699,70</t>
  </si>
  <si>
    <t>700,60</t>
  </si>
  <si>
    <t>700,15</t>
  </si>
  <si>
    <t>0,45</t>
  </si>
  <si>
    <t>06:05:00</t>
  </si>
  <si>
    <t>6,4590</t>
  </si>
  <si>
    <t>6,4597</t>
  </si>
  <si>
    <t>6,4664</t>
  </si>
  <si>
    <t>6,4576</t>
  </si>
  <si>
    <t>-0,0005</t>
  </si>
  <si>
    <t>06:13:29</t>
  </si>
  <si>
    <t>3.801,38</t>
  </si>
  <si>
    <t>3.806,63</t>
  </si>
  <si>
    <t>3.804,01</t>
  </si>
  <si>
    <t>3.803,50</t>
  </si>
  <si>
    <t>+2,63</t>
  </si>
  <si>
    <t>615,30</t>
  </si>
  <si>
    <t>617,79</t>
  </si>
  <si>
    <t>616,55</t>
  </si>
  <si>
    <t>612,38</t>
  </si>
  <si>
    <t>+1,25</t>
  </si>
  <si>
    <t>178,03</t>
  </si>
  <si>
    <t>56,800</t>
  </si>
  <si>
    <t>56,920</t>
  </si>
  <si>
    <t>+0,220</t>
  </si>
  <si>
    <t>04:51:54</t>
  </si>
  <si>
    <t>132,890</t>
  </si>
  <si>
    <t>133,910</t>
  </si>
  <si>
    <t>133,400</t>
  </si>
  <si>
    <t>15,6200</t>
  </si>
  <si>
    <t>15,7200</t>
  </si>
  <si>
    <t>15,6700</t>
  </si>
  <si>
    <t>42,1339</t>
  </si>
  <si>
    <t>43,0095</t>
  </si>
  <si>
    <t>42,5717</t>
  </si>
  <si>
    <t>+0,4378</t>
  </si>
  <si>
    <t>06:13:12</t>
  </si>
  <si>
    <t>0,8286</t>
  </si>
  <si>
    <t>0,8287</t>
  </si>
  <si>
    <t>0,8293</t>
  </si>
  <si>
    <t>0,8285</t>
  </si>
  <si>
    <t>2,0064</t>
  </si>
  <si>
    <t>2,0496</t>
  </si>
  <si>
    <t>2,0356</t>
  </si>
  <si>
    <t>2,0246</t>
  </si>
  <si>
    <t>0,7189</t>
  </si>
  <si>
    <t>0,7191</t>
  </si>
  <si>
    <t>0,7201</t>
  </si>
  <si>
    <t>3,4300</t>
  </si>
  <si>
    <t>3,4650</t>
  </si>
  <si>
    <t>3,4475</t>
  </si>
  <si>
    <t>04:51:11</t>
  </si>
  <si>
    <t>5,7700</t>
  </si>
  <si>
    <t>51,0000</t>
  </si>
  <si>
    <t>52,0000</t>
  </si>
  <si>
    <t>51,9000</t>
  </si>
  <si>
    <t>+1,0000</t>
  </si>
  <si>
    <t>9.815,00</t>
  </si>
  <si>
    <t>9.935,00</t>
  </si>
  <si>
    <t>9.875,00</t>
  </si>
  <si>
    <t>9.868,00</t>
  </si>
  <si>
    <t>+60,00</t>
  </si>
  <si>
    <t>06:13:07</t>
  </si>
  <si>
    <t>7,7050</t>
  </si>
  <si>
    <t>7,7250</t>
  </si>
  <si>
    <t>7,7150</t>
  </si>
  <si>
    <t>7,7135</t>
  </si>
  <si>
    <t>23,9510</t>
  </si>
  <si>
    <t>24,0510</t>
  </si>
  <si>
    <t>24,1000</t>
  </si>
  <si>
    <t>24,0010</t>
  </si>
  <si>
    <t>+0,0910</t>
  </si>
  <si>
    <t>04:57:38</t>
  </si>
  <si>
    <t>6,2402</t>
  </si>
  <si>
    <t>6,2443</t>
  </si>
  <si>
    <t>6,2470</t>
  </si>
  <si>
    <t>6,2385</t>
  </si>
  <si>
    <t>86,000</t>
  </si>
  <si>
    <t>88,500</t>
  </si>
  <si>
    <t>88,005</t>
  </si>
  <si>
    <t>+0,370</t>
  </si>
  <si>
    <t>14.282,0</t>
  </si>
  <si>
    <t>14.288,0</t>
  </si>
  <si>
    <t>14.319,0</t>
  </si>
  <si>
    <t>14.247,0</t>
  </si>
  <si>
    <t>-30,0</t>
  </si>
  <si>
    <t>06:01:25</t>
  </si>
  <si>
    <t>1.459,00</t>
  </si>
  <si>
    <t>04:57:28</t>
  </si>
  <si>
    <t>124,550</t>
  </si>
  <si>
    <t>124,840</t>
  </si>
  <si>
    <t>124,800</t>
  </si>
  <si>
    <t>124,685</t>
  </si>
  <si>
    <t>+0,095</t>
  </si>
  <si>
    <t>151,210</t>
  </si>
  <si>
    <t>152,690</t>
  </si>
  <si>
    <t>152,500</t>
  </si>
  <si>
    <t>151,950</t>
  </si>
  <si>
    <t>+0,950</t>
  </si>
  <si>
    <t>106,700</t>
  </si>
  <si>
    <t>106,900</t>
  </si>
  <si>
    <t>106,800</t>
  </si>
  <si>
    <t>4.040,00</t>
  </si>
  <si>
    <t>4.060,00</t>
  </si>
  <si>
    <t>4.052,50</t>
  </si>
  <si>
    <t>4.047,05</t>
  </si>
  <si>
    <t>04:56:52</t>
  </si>
  <si>
    <t>408,170</t>
  </si>
  <si>
    <t>410,170</t>
  </si>
  <si>
    <t>409,170</t>
  </si>
  <si>
    <t>1,000</t>
  </si>
  <si>
    <t>426,440</t>
  </si>
  <si>
    <t>426,770</t>
  </si>
  <si>
    <t>427,605</t>
  </si>
  <si>
    <t>426,355</t>
  </si>
  <si>
    <t>+0,115</t>
  </si>
  <si>
    <t>9.405,00</t>
  </si>
  <si>
    <t>9.445,00</t>
  </si>
  <si>
    <t>9.425,00</t>
  </si>
  <si>
    <t>9.422,50</t>
  </si>
  <si>
    <t>+25,00</t>
  </si>
  <si>
    <t>03:36:13</t>
  </si>
  <si>
    <t>1.501,50</t>
  </si>
  <si>
    <t>1.514,50</t>
  </si>
  <si>
    <t>1.508,00</t>
  </si>
  <si>
    <t>04:57:35</t>
  </si>
  <si>
    <t>197,000</t>
  </si>
  <si>
    <t>+1,000</t>
  </si>
  <si>
    <t>05:58:53</t>
  </si>
  <si>
    <t>14,1963</t>
  </si>
  <si>
    <t>14,2163</t>
  </si>
  <si>
    <t>14,2150</t>
  </si>
  <si>
    <t>06:00:15</t>
  </si>
  <si>
    <t>4,4795</t>
  </si>
  <si>
    <t>4,5019</t>
  </si>
  <si>
    <t>4,4907</t>
  </si>
  <si>
    <t>4,4900</t>
  </si>
  <si>
    <t>+0,0112</t>
  </si>
  <si>
    <t>04:57:27</t>
  </si>
  <si>
    <t>8,8731</t>
  </si>
  <si>
    <t>8,8779</t>
  </si>
  <si>
    <t>8,8879</t>
  </si>
  <si>
    <t>8,8675</t>
  </si>
  <si>
    <t>-0,0025</t>
  </si>
  <si>
    <t>17,6685</t>
  </si>
  <si>
    <t>17,7685</t>
  </si>
  <si>
    <t>17,8500</t>
  </si>
  <si>
    <t>17,7185</t>
  </si>
  <si>
    <t>+0,0289</t>
  </si>
  <si>
    <t>04:53:26</t>
  </si>
  <si>
    <t>3.762,76</t>
  </si>
  <si>
    <t>3.792,76</t>
  </si>
  <si>
    <t>3.777,76</t>
  </si>
  <si>
    <t>3.747,05</t>
  </si>
  <si>
    <t>+29,98</t>
  </si>
  <si>
    <t>04:53:20</t>
  </si>
  <si>
    <t>50,870</t>
  </si>
  <si>
    <t>51,320</t>
  </si>
  <si>
    <t>51,095</t>
  </si>
  <si>
    <t>+0,225</t>
  </si>
  <si>
    <t>7,9940</t>
  </si>
  <si>
    <t>8,0100</t>
  </si>
  <si>
    <t>8,0070</t>
  </si>
  <si>
    <t>8,0020</t>
  </si>
  <si>
    <t>05:34:10</t>
  </si>
  <si>
    <t>35,730</t>
  </si>
  <si>
    <t>36,050</t>
  </si>
  <si>
    <t>36,020</t>
  </si>
  <si>
    <t>+0,310</t>
  </si>
  <si>
    <t>40,750</t>
  </si>
  <si>
    <t>40,600</t>
  </si>
  <si>
    <t>05:54:03</t>
  </si>
  <si>
    <t>15,4500</t>
  </si>
  <si>
    <t>795,060</t>
  </si>
  <si>
    <t>+11,570</t>
  </si>
  <si>
    <t>04:56:32</t>
  </si>
  <si>
    <t>4,1135</t>
  </si>
  <si>
    <t>4,1195</t>
  </si>
  <si>
    <t>4,1220</t>
  </si>
  <si>
    <t>4,1160</t>
  </si>
  <si>
    <t>-0,0035</t>
  </si>
  <si>
    <t>04:47:24</t>
  </si>
  <si>
    <t>14,2000</t>
  </si>
  <si>
    <t>14,2120</t>
  </si>
  <si>
    <t>14,1885</t>
  </si>
  <si>
    <t>+0,0130</t>
  </si>
  <si>
    <t>380,590</t>
  </si>
  <si>
    <t>381,590</t>
  </si>
  <si>
    <t>381,090</t>
  </si>
  <si>
    <t>381,070</t>
  </si>
  <si>
    <t>+0,520</t>
  </si>
  <si>
    <t>35,4350</t>
  </si>
  <si>
    <t>118,010</t>
  </si>
  <si>
    <t>118,020</t>
  </si>
  <si>
    <t>118,410</t>
  </si>
  <si>
    <t>118,015</t>
  </si>
  <si>
    <t>-0,245</t>
  </si>
  <si>
    <t>1,3827</t>
  </si>
  <si>
    <t>1,3829</t>
  </si>
  <si>
    <t>1,3839</t>
  </si>
  <si>
    <t>0,3849</t>
  </si>
  <si>
    <t>00:41:15</t>
  </si>
  <si>
    <t>3,8170</t>
  </si>
  <si>
    <t>3,8200</t>
  </si>
  <si>
    <t>3,8310</t>
  </si>
  <si>
    <t>3,8145</t>
  </si>
  <si>
    <t>+0,0031</t>
  </si>
  <si>
    <t>3,4188</t>
  </si>
  <si>
    <t>3,6036</t>
  </si>
  <si>
    <t>3,5112</t>
  </si>
  <si>
    <t>+0,0924</t>
  </si>
  <si>
    <t>06:01:28</t>
  </si>
  <si>
    <t>47,900</t>
  </si>
  <si>
    <t>47,920</t>
  </si>
  <si>
    <t>47,956</t>
  </si>
  <si>
    <t>47,860</t>
  </si>
  <si>
    <t>+0,030</t>
  </si>
  <si>
    <t>05:59:07</t>
  </si>
  <si>
    <t>152,000</t>
  </si>
  <si>
    <t>153,300</t>
  </si>
  <si>
    <t>152,250</t>
  </si>
  <si>
    <t>-0,200</t>
  </si>
  <si>
    <t>06:01:12</t>
  </si>
  <si>
    <t>6.781,43</t>
  </si>
  <si>
    <t>6.791,37</t>
  </si>
  <si>
    <t>6.786,40</t>
  </si>
  <si>
    <t>6.731,54</t>
  </si>
  <si>
    <t>+59,40</t>
  </si>
  <si>
    <t>3,7173</t>
  </si>
  <si>
    <t>06:13:00</t>
  </si>
  <si>
    <t>4,0797</t>
  </si>
  <si>
    <t>4,0842</t>
  </si>
  <si>
    <t>4,0852</t>
  </si>
  <si>
    <t>4,0805</t>
  </si>
  <si>
    <t>+0,0011</t>
  </si>
  <si>
    <t>97,340</t>
  </si>
  <si>
    <t>97,540</t>
  </si>
  <si>
    <t>97,535</t>
  </si>
  <si>
    <t>97,410</t>
  </si>
  <si>
    <t>+0,070</t>
  </si>
  <si>
    <t>74,2460</t>
  </si>
  <si>
    <t>74,2776</t>
  </si>
  <si>
    <t>74,1842</t>
  </si>
  <si>
    <t>-0,6154</t>
  </si>
  <si>
    <t>996,904</t>
  </si>
  <si>
    <t>1.000,952</t>
  </si>
  <si>
    <t>981,000</t>
  </si>
  <si>
    <t>+4,048</t>
  </si>
  <si>
    <t>14,7200</t>
  </si>
  <si>
    <t>15,3277</t>
  </si>
  <si>
    <t>14,4303</t>
  </si>
  <si>
    <t>+0,3900</t>
  </si>
  <si>
    <t>400,2002</t>
  </si>
  <si>
    <t>400,4552</t>
  </si>
  <si>
    <t>400,3277</t>
  </si>
  <si>
    <t>04:58:34</t>
  </si>
  <si>
    <t>20,2899</t>
  </si>
  <si>
    <t>21,7004</t>
  </si>
  <si>
    <t>20,5000</t>
  </si>
  <si>
    <t>+1,2586</t>
  </si>
  <si>
    <t>8,7495</t>
  </si>
  <si>
    <t>8,7595</t>
  </si>
  <si>
    <t>8,7470</t>
  </si>
  <si>
    <t>+0,0047</t>
  </si>
  <si>
    <t>04:57:49</t>
  </si>
  <si>
    <t>14,1990</t>
  </si>
  <si>
    <t>14,2140</t>
  </si>
  <si>
    <t>14,2545</t>
  </si>
  <si>
    <t>+0,0135</t>
  </si>
  <si>
    <t>2,7365</t>
  </si>
  <si>
    <t>2,7395</t>
  </si>
  <si>
    <t>2,7556</t>
  </si>
  <si>
    <t>2,7366</t>
  </si>
  <si>
    <t>-0,0062</t>
  </si>
  <si>
    <t>06:09:47</t>
  </si>
  <si>
    <t>6,7632</t>
  </si>
  <si>
    <t>6,7946</t>
  </si>
  <si>
    <t>6,7679</t>
  </si>
  <si>
    <t>+0,0314</t>
  </si>
  <si>
    <t>27,911</t>
  </si>
  <si>
    <t>27,921</t>
  </si>
  <si>
    <t>27,965</t>
  </si>
  <si>
    <t>27,885</t>
  </si>
  <si>
    <t>-0,036</t>
  </si>
  <si>
    <t>27,7292</t>
  </si>
  <si>
    <t>27,7709</t>
  </si>
  <si>
    <t>27,7713</t>
  </si>
  <si>
    <t>27,6686</t>
  </si>
  <si>
    <t>+0,0229</t>
  </si>
  <si>
    <t>3.555,00</t>
  </si>
  <si>
    <t>3.565,00</t>
  </si>
  <si>
    <t>3.560,00</t>
  </si>
  <si>
    <t>3.556,00</t>
  </si>
  <si>
    <t>+9,00</t>
  </si>
  <si>
    <t>06:07:16</t>
  </si>
  <si>
    <t>44,1000</t>
  </si>
  <si>
    <t>44,1300</t>
  </si>
  <si>
    <t>44,1150</t>
  </si>
  <si>
    <t>43,9750</t>
  </si>
  <si>
    <t>+0,1450</t>
  </si>
  <si>
    <t>04:57:57</t>
  </si>
  <si>
    <t>10.488,48</t>
  </si>
  <si>
    <t>10.498,48</t>
  </si>
  <si>
    <t>10.530,00</t>
  </si>
  <si>
    <t>10.492,55</t>
  </si>
  <si>
    <t>+18,28</t>
  </si>
  <si>
    <t>05:51:12</t>
  </si>
  <si>
    <t>2.854.833,4530</t>
  </si>
  <si>
    <t>2.861.988,4240</t>
  </si>
  <si>
    <t>2.858.410,9385</t>
  </si>
  <si>
    <t>3.577,4855</t>
  </si>
  <si>
    <t>23.060,0</t>
  </si>
  <si>
    <t>23.070,0</t>
  </si>
  <si>
    <t>23.070,5</t>
  </si>
  <si>
    <t>-2,0</t>
  </si>
  <si>
    <t>05:48:21</t>
  </si>
  <si>
    <t>+0,970</t>
  </si>
  <si>
    <t>538,780</t>
  </si>
  <si>
    <t>562,950</t>
  </si>
  <si>
    <t>550,865</t>
  </si>
  <si>
    <t>+12,085</t>
  </si>
  <si>
    <t>542,000</t>
  </si>
  <si>
    <t>549,000</t>
  </si>
  <si>
    <t>547,410</t>
  </si>
  <si>
    <t>541,500</t>
  </si>
  <si>
    <t>+1,540</t>
  </si>
  <si>
    <t>98,720</t>
  </si>
  <si>
    <t>99,110</t>
  </si>
  <si>
    <t>99,005</t>
  </si>
  <si>
    <t>98,910</t>
  </si>
  <si>
    <t>+0,165</t>
  </si>
  <si>
    <t>252,150</t>
  </si>
  <si>
    <t>+5,050</t>
  </si>
  <si>
    <t>04:58:27</t>
  </si>
  <si>
    <t>22,33</t>
  </si>
  <si>
    <t>22,37</t>
  </si>
  <si>
    <t>+0,04</t>
  </si>
  <si>
    <t>06:12:07</t>
  </si>
  <si>
    <t>05:44:02</t>
  </si>
  <si>
    <t>0,01066</t>
  </si>
  <si>
    <t>05:38:03</t>
  </si>
  <si>
    <t>0,1548</t>
  </si>
  <si>
    <t>0,1549</t>
  </si>
  <si>
    <t>06:13:04</t>
  </si>
  <si>
    <t>0,1623</t>
  </si>
  <si>
    <t>0,1622</t>
  </si>
  <si>
    <t>06:13:05</t>
  </si>
  <si>
    <t>0,1287</t>
  </si>
  <si>
    <t>06:13:06</t>
  </si>
  <si>
    <t>0,3068</t>
  </si>
  <si>
    <t>0,3071</t>
  </si>
  <si>
    <t>0,3067</t>
  </si>
  <si>
    <t>0,04975</t>
  </si>
  <si>
    <t>0,04978</t>
  </si>
  <si>
    <t>0,04979</t>
  </si>
  <si>
    <t>0,04974</t>
  </si>
  <si>
    <t>+0,00047</t>
  </si>
  <si>
    <t>0,1204</t>
  </si>
  <si>
    <t>0,1205</t>
  </si>
  <si>
    <t>0,1203</t>
  </si>
  <si>
    <t>0,2638</t>
  </si>
  <si>
    <t>0,01347</t>
  </si>
  <si>
    <t>+0,00011</t>
  </si>
  <si>
    <t>06:02:13</t>
  </si>
  <si>
    <t>0,1187</t>
  </si>
  <si>
    <t>0,1186</t>
  </si>
  <si>
    <t>06:13:13</t>
  </si>
  <si>
    <t>0,1208</t>
  </si>
  <si>
    <t>0,1207</t>
  </si>
  <si>
    <t>0,1206</t>
  </si>
  <si>
    <t>06:13:14</t>
  </si>
  <si>
    <t>0,03580</t>
  </si>
  <si>
    <t>0,03585</t>
  </si>
  <si>
    <t>0,03576</t>
  </si>
  <si>
    <t>+0,00008</t>
  </si>
  <si>
    <t>06:13:15</t>
  </si>
  <si>
    <t>05:45:22</t>
  </si>
  <si>
    <t>0,07035</t>
  </si>
  <si>
    <t>0,07045</t>
  </si>
  <si>
    <t>0,07048</t>
  </si>
  <si>
    <t>0,07036</t>
  </si>
  <si>
    <t>+0,00083</t>
  </si>
  <si>
    <t>06:13:17</t>
  </si>
  <si>
    <t>0,02266</t>
  </si>
  <si>
    <t>0,02268</t>
  </si>
  <si>
    <t>0,02267</t>
  </si>
  <si>
    <t>06:02:19</t>
  </si>
  <si>
    <t>0,000147</t>
  </si>
  <si>
    <t>-0,000004</t>
  </si>
  <si>
    <t>05:45:25</t>
  </si>
  <si>
    <t>0,001427</t>
  </si>
  <si>
    <t>0,001429</t>
  </si>
  <si>
    <t>0,001428</t>
  </si>
  <si>
    <t>+0,000010</t>
  </si>
  <si>
    <t>0,000263</t>
  </si>
  <si>
    <t>+0,000003</t>
  </si>
  <si>
    <t>05:39:18</t>
  </si>
  <si>
    <t>0,2618</t>
  </si>
  <si>
    <t>0,2620</t>
  </si>
  <si>
    <t>0,2619</t>
  </si>
  <si>
    <t>+0,00041</t>
  </si>
  <si>
    <t>0,1435</t>
  </si>
  <si>
    <t>0,1466</t>
  </si>
  <si>
    <t>0,1450</t>
  </si>
  <si>
    <t>0,000892</t>
  </si>
  <si>
    <t>0,000893</t>
  </si>
  <si>
    <t>0,000891</t>
  </si>
  <si>
    <t>06:13:18</t>
  </si>
  <si>
    <t>0,06361</t>
  </si>
  <si>
    <t>0,06402</t>
  </si>
  <si>
    <t>0,06382</t>
  </si>
  <si>
    <t>06:02:20</t>
  </si>
  <si>
    <t>2,5329</t>
  </si>
  <si>
    <t>2,5427</t>
  </si>
  <si>
    <t>2,5433</t>
  </si>
  <si>
    <t>2,5366</t>
  </si>
  <si>
    <t>-0,0014</t>
  </si>
  <si>
    <t>57,50</t>
  </si>
  <si>
    <t>58,50</t>
  </si>
  <si>
    <t>58,08</t>
  </si>
  <si>
    <t>57,57</t>
  </si>
  <si>
    <t>+1,02</t>
  </si>
  <si>
    <t>04:53:19</t>
  </si>
  <si>
    <t>0,01358</t>
  </si>
  <si>
    <t>0,01359</t>
  </si>
  <si>
    <t>06:13:19</t>
  </si>
  <si>
    <t>3,3134</t>
  </si>
  <si>
    <t>3,3228</t>
  </si>
  <si>
    <t>3,3181</t>
  </si>
  <si>
    <t>06:02:21</t>
  </si>
  <si>
    <t>1,7108</t>
  </si>
  <si>
    <t>6,4527</t>
  </si>
  <si>
    <t>6,4563</t>
  </si>
  <si>
    <t>6,4674</t>
  </si>
  <si>
    <t>6,4535</t>
  </si>
  <si>
    <t>-0,0100</t>
  </si>
  <si>
    <t>06:11:20</t>
  </si>
  <si>
    <t>84,8000</t>
  </si>
  <si>
    <t>84,8543</t>
  </si>
  <si>
    <t>84,9250</t>
  </si>
  <si>
    <t>84,8186</t>
  </si>
  <si>
    <t>+0,0358</t>
  </si>
  <si>
    <t>04:51:45</t>
  </si>
  <si>
    <t>74,2166</t>
  </si>
  <si>
    <t>74,2590</t>
  </si>
  <si>
    <t>74,2845</t>
  </si>
  <si>
    <t>74,1795</t>
  </si>
  <si>
    <t>+0,0638</t>
  </si>
  <si>
    <t>5,2891</t>
  </si>
  <si>
    <t>5,2897</t>
  </si>
  <si>
    <t>5,2894</t>
  </si>
  <si>
    <t>109,09</t>
  </si>
  <si>
    <t>-0,11</t>
  </si>
  <si>
    <t>0,9078</t>
  </si>
  <si>
    <t>-0,0061</t>
  </si>
  <si>
    <t>0,2427</t>
  </si>
  <si>
    <t>0,2430</t>
  </si>
  <si>
    <t>0,2426</t>
  </si>
  <si>
    <t>0,03601</t>
  </si>
  <si>
    <t>0,03606</t>
  </si>
  <si>
    <t>0,03604</t>
  </si>
  <si>
    <t>0,003364</t>
  </si>
  <si>
    <t>0,003370</t>
  </si>
  <si>
    <t>0,003369</t>
  </si>
  <si>
    <t>+0,000024</t>
  </si>
  <si>
    <t>0,00007003</t>
  </si>
  <si>
    <t>0,00007004</t>
  </si>
  <si>
    <t>0,00007018</t>
  </si>
  <si>
    <t>0,00006984</t>
  </si>
  <si>
    <t>648,225</t>
  </si>
  <si>
    <t>654,275</t>
  </si>
  <si>
    <t>+5,565</t>
  </si>
  <si>
    <t>0,00004335</t>
  </si>
  <si>
    <t>0,00000001</t>
  </si>
  <si>
    <t>05:50:22</t>
  </si>
  <si>
    <t>0,3934</t>
  </si>
  <si>
    <t>0,3948</t>
  </si>
  <si>
    <t>0,3942</t>
  </si>
  <si>
    <t>0,3935</t>
  </si>
  <si>
    <t>+0,0035</t>
  </si>
  <si>
    <t>68,93</t>
  </si>
  <si>
    <t>68,98</t>
  </si>
  <si>
    <t>68,96</t>
  </si>
  <si>
    <t>68,34</t>
  </si>
  <si>
    <t>+0,35</t>
  </si>
  <si>
    <t>06:12:43</t>
  </si>
  <si>
    <t>0,02086811</t>
  </si>
  <si>
    <t>0,02087683</t>
  </si>
  <si>
    <t>0,02088991</t>
  </si>
  <si>
    <t>0,02086376</t>
  </si>
  <si>
    <t>+0,00004022</t>
  </si>
  <si>
    <t>06:00:59</t>
  </si>
  <si>
    <t>04:59:17</t>
  </si>
  <si>
    <t>74,5620</t>
  </si>
  <si>
    <t>74,8199</t>
  </si>
  <si>
    <t>-0,2579</t>
  </si>
  <si>
    <t>0,8818</t>
  </si>
  <si>
    <t>0,8827</t>
  </si>
  <si>
    <t>0,8854</t>
  </si>
  <si>
    <t>0,8769</t>
  </si>
  <si>
    <t>+0,0296</t>
  </si>
  <si>
    <t>06:13:46</t>
  </si>
  <si>
    <t>5,260</t>
  </si>
  <si>
    <t>5,570</t>
  </si>
  <si>
    <t>5,415</t>
  </si>
  <si>
    <t>2.815,00</t>
  </si>
  <si>
    <t>2.845,00</t>
  </si>
  <si>
    <t>03:36:21</t>
  </si>
  <si>
    <t>77,3700</t>
  </si>
  <si>
    <t>77,5700</t>
  </si>
  <si>
    <t>78,3750</t>
  </si>
  <si>
    <t>77,4600</t>
  </si>
  <si>
    <t>+0,2200</t>
  </si>
  <si>
    <t>06:02:50</t>
  </si>
  <si>
    <t>0,006854</t>
  </si>
  <si>
    <t>74,9260</t>
  </si>
  <si>
    <t>74,1750</t>
  </si>
  <si>
    <t>-0,5775</t>
  </si>
  <si>
    <t>82,838</t>
  </si>
  <si>
    <t>87,064</t>
  </si>
  <si>
    <t>84,951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</si>
</sst>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$-409]#,##0.000000;[Red][$$-409]#,##0.000000"/>
    <numFmt numFmtId="165" formatCode="[$$-409]#,##0.0000;[Red][$$-409]#,##0.0000"/>
    <numFmt numFmtId="166" formatCode="[$$-409]#,##0.00;[Red][$$-409]#,##0.00"/>
    <numFmt numFmtId="167" formatCode="[$COP]\ #,##0.00;[Red][$COP]\ #,##0.00"/>
    <numFmt numFmtId="168" formatCode="[$-F400]h:mm:ss\ AM/PM"/>
    <numFmt numFmtId="169" formatCode="[$COP]\ #,##0.00"/>
    <numFmt numFmtId="170" formatCode="d/mm/yyyy"/>
    <numFmt numFmtId="172" formatCode="0.0%"/>
    <numFmt numFmtId="173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8" fontId="0" fillId="0" borderId="0" xfId="0" applyNumberFormat="1"/>
    <xf numFmtId="1" fontId="0" fillId="2" borderId="3" xfId="1" applyNumberFormat="1" applyFont="1" applyFill="1" applyBorder="1" applyAlignment="1">
      <alignment horizontal="center" vertical="center"/>
    </xf>
    <xf numFmtId="169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0" fontId="0" fillId="0" borderId="0" xfId="0" applyNumberFormat="1"/>
    <xf numFmtId="166" fontId="0" fillId="0" borderId="4" xfId="0" applyNumberFormat="1" applyBorder="1" applyAlignment="1">
      <alignment horizontal="center" vertical="center"/>
    </xf>
    <xf numFmtId="172" fontId="0" fillId="0" borderId="4" xfId="1" applyNumberFormat="1" applyFont="1" applyBorder="1" applyAlignment="1">
      <alignment horizontal="center" vertical="center"/>
    </xf>
    <xf numFmtId="172" fontId="0" fillId="0" borderId="6" xfId="1" applyNumberFormat="1" applyFont="1" applyBorder="1" applyAlignment="1">
      <alignment horizontal="center" vertical="center"/>
    </xf>
    <xf numFmtId="172" fontId="0" fillId="0" borderId="3" xfId="1" applyNumberFormat="1" applyFont="1" applyBorder="1" applyAlignment="1">
      <alignment horizontal="center" vertical="center"/>
    </xf>
    <xf numFmtId="172" fontId="0" fillId="0" borderId="2" xfId="1" applyNumberFormat="1" applyFont="1" applyBorder="1" applyAlignment="1">
      <alignment horizontal="center" vertical="center"/>
    </xf>
    <xf numFmtId="173" fontId="0" fillId="0" borderId="4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textRotation="180" wrapText="1"/>
    </xf>
  </cellXfs>
  <cellStyles count="2">
    <cellStyle name="Normal" xfId="0" builtinId="0"/>
    <cellStyle name="Percent" xfId="1" builtinId="5"/>
  </cellStyles>
  <dxfs count="2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70" formatCode="d/mm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8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onnections" Target="connections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00000000-0016-0000-2800-000028000000}" autoFormatId="16" applyNumberFormats="0" applyBorderFormats="0" applyFontFormats="0" applyPatternFormats="0" applyAlignmentFormats="0" applyWidthHeightFormats="0">
  <queryTableRefresh nextId="6">
    <queryTableFields count="5">
      <queryTableField id="1" name="País" tableColumnId="1"/>
      <queryTableField id="2" name="Último" tableColumnId="2"/>
      <queryTableField id="3" name="Anterior" tableColumnId="3"/>
      <queryTableField id="4" name="Referencia" tableColumnId="4"/>
      <queryTableField id="5" name="Unida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5" xr16:uid="{00000000-0016-0000-2700-000027000000}" autoFormatId="16" applyNumberFormats="0" applyBorderFormats="0" applyFontFormats="0" applyPatternFormats="0" applyAlignmentFormats="0" applyWidthHeightFormats="0">
  <queryTableRefresh nextId="6">
    <queryTableFields count="5">
      <queryTableField id="1" name="País" tableColumnId="1"/>
      <queryTableField id="2" name="Último" tableColumnId="2"/>
      <queryTableField id="3" name="Anterior" tableColumnId="3"/>
      <queryTableField id="4" name="Referencia" tableColumnId="4"/>
      <queryTableField id="5" name="Unida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9" xr16:uid="{D654DA0E-DB40-472F-8762-B23A311F2A1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Par" tableColumnId="2"/>
      <queryTableField id="3" name="Oferta" tableColumnId="3"/>
      <queryTableField id="4" name="Demanda" tableColumnId="4"/>
      <queryTableField id="5" name="Máximo" tableColumnId="5"/>
      <queryTableField id="6" name="Mínimo" tableColumnId="6"/>
      <queryTableField id="7" name="Var." tableColumnId="7"/>
      <queryTableField id="8" name="% Var." tableColumnId="8"/>
      <queryTableField id="9" name="Hora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6" xr16:uid="{00000000-0016-0000-1C00-00001C000000}" autoFormatId="16" applyNumberFormats="0" applyBorderFormats="0" applyFontFormats="0" applyPatternFormats="0" applyAlignmentFormats="0" applyWidthHeightFormats="0">
  <queryTableRefresh nextId="6">
    <queryTableFields count="5">
      <queryTableField id="1" name="País" tableColumnId="1"/>
      <queryTableField id="2" name="Último" tableColumnId="2"/>
      <queryTableField id="3" name="Anterior" tableColumnId="3"/>
      <queryTableField id="4" name="Referencia" tableColumnId="4"/>
      <queryTableField id="5" name="Unida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00000000-0016-0000-1600-000016000000}" autoFormatId="16" applyNumberFormats="0" applyBorderFormats="0" applyFontFormats="0" applyPatternFormats="0" applyAlignmentFormats="0" applyWidthHeightFormats="0">
  <queryTableRefresh nextId="7">
    <queryTableFields count="6">
      <queryTableField id="1" name="Header" tableColumnId="1"/>
      <queryTableField id="2" name="Fecha" tableColumnId="2"/>
      <queryTableField id="3" name="Tasa" tableColumnId="3"/>
      <queryTableField id="4" name="Anterior" tableColumnId="4"/>
      <queryTableField id="5" name="Actual" tableColumnId="5"/>
      <queryTableField id="6" name="Variación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53175F03-628F-463A-9A59-259AE2B129B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Nombre" tableColumnId="2"/>
      <queryTableField id="3" name="Rendimiento" tableColumnId="3"/>
      <queryTableField id="4" name="Anterior" tableColumnId="4"/>
      <queryTableField id="5" name="Máximo" tableColumnId="5"/>
      <queryTableField id="6" name="Mínimo" tableColumnId="6"/>
      <queryTableField id="7" name="Var." tableColumnId="7"/>
      <queryTableField id="8" name="% Var." tableColumnId="8"/>
      <queryTableField id="9" name="Hora" tableColumnId="9"/>
      <queryTableField id="10" name="2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1" xr16:uid="{3955721B-96C7-4109-B33E-11A608CC439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United States" tableColumnId="2"/>
      <queryTableField id="3" name="Price" tableColumnId="3"/>
      <queryTableField id="4" name="2" tableColumnId="4"/>
      <queryTableField id="5" name="Day" tableColumnId="5"/>
      <queryTableField id="6" name="Weekly" tableColumnId="6"/>
      <queryTableField id="7" name="Monthly" tableColumnId="7"/>
      <queryTableField id="8" name="YTD" tableColumnId="8"/>
      <queryTableField id="9" name="Date" tableColumnId="9"/>
      <queryTableField id="10" name="3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0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Alemania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00000000-0016-0000-01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España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3" xr16:uid="{00000000-0016-0000-02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Francia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4" xr16:uid="{00000000-0016-0000-0300-000003000000}" autoFormatId="16" applyNumberFormats="0" applyBorderFormats="0" applyFontFormats="0" applyPatternFormats="0" applyAlignmentFormats="0" applyWidthHeightFormats="0">
  <queryTableRefresh nextId="8">
    <queryTableFields count="7">
      <queryTableField id="1" name="Italia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6" xr16:uid="{00000000-0016-0000-0400-000004000000}" autoFormatId="16" applyNumberFormats="0" applyBorderFormats="0" applyFontFormats="0" applyPatternFormats="0" applyAlignmentFormats="0" applyWidthHeightFormats="0">
  <queryTableRefresh nextId="8">
    <queryTableFields count="7">
      <queryTableField id="1" name="Reino Unido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7" xr16:uid="{00000000-0016-0000-0500-000005000000}" autoFormatId="16" applyNumberFormats="0" applyBorderFormats="0" applyFontFormats="0" applyPatternFormats="0" applyAlignmentFormats="0" applyWidthHeightFormats="0">
  <queryTableRefresh nextId="8">
    <queryTableFields count="7">
      <queryTableField id="1" name="China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5" xr16:uid="{00000000-0016-0000-0600-000006000000}" autoFormatId="16" applyNumberFormats="0" applyBorderFormats="0" applyFontFormats="0" applyPatternFormats="0" applyAlignmentFormats="0" applyWidthHeightFormats="0">
  <queryTableRefresh nextId="8">
    <queryTableFields count="7">
      <queryTableField id="1" name="Japón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9" xr16:uid="{00000000-0016-0000-0700-000007000000}" autoFormatId="16" applyNumberFormats="0" applyBorderFormats="0" applyFontFormats="0" applyPatternFormats="0" applyAlignmentFormats="0" applyWidthHeightFormats="0">
  <queryTableRefresh nextId="8">
    <queryTableFields count="7">
      <queryTableField id="1" name="Corea Del Sur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1" xr16:uid="{00000000-0016-0000-0800-000008000000}" autoFormatId="16" applyNumberFormats="0" applyBorderFormats="0" applyFontFormats="0" applyPatternFormats="0" applyAlignmentFormats="0" applyWidthHeightFormats="0">
  <queryTableRefresh nextId="8">
    <queryTableFields count="7">
      <queryTableField id="1" name="Estados Unidos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7" xr16:uid="{00000000-0016-0000-0900-000009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ctual" tableColumnId="2"/>
      <queryTableField id="3" name="Previous" tableColumnId="3"/>
      <queryTableField id="4" name="Highest" tableColumnId="4"/>
      <queryTableField id="5" name="Lowest" tableColumnId="5"/>
      <queryTableField id="6" name="Dates" tableColumnId="6"/>
      <queryTableField id="7" name="Unit" tableColumnId="7"/>
      <queryTableField id="8" name="Frequency" tableColumnId="8"/>
      <queryTableField id="9" name="2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8" xr16:uid="{00000000-0016-0000-0A00-00000A000000}" autoFormatId="16" applyNumberFormats="0" applyBorderFormats="0" applyFontFormats="0" applyPatternFormats="0" applyAlignmentFormats="0" applyWidthHeightFormats="0">
  <queryTableRefresh nextId="8">
    <queryTableFields count="7">
      <queryTableField id="1" name="Colombia Negocios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8" xr16:uid="{00000000-0016-0000-0B00-00000B000000}" autoFormatId="16" applyNumberFormats="0" applyBorderFormats="0" applyFontFormats="0" applyPatternFormats="0" applyAlignmentFormats="0" applyWidthHeightFormats="0">
  <queryTableRefresh nextId="8">
    <queryTableFields count="7">
      <queryTableField id="1" name="Reino Unido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9" xr16:uid="{00000000-0016-0000-0C00-00000C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ctual" tableColumnId="2"/>
      <queryTableField id="3" name="Previous" tableColumnId="3"/>
      <queryTableField id="4" name="Highest" tableColumnId="4"/>
      <queryTableField id="5" name="Lowest" tableColumnId="5"/>
      <queryTableField id="6" name="Dates" tableColumnId="6"/>
      <queryTableField id="7" name="Unit" tableColumnId="7"/>
      <queryTableField id="8" name="Frequency" tableColumnId="8"/>
      <queryTableField id="9" name="2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4" xr16:uid="{00000000-0016-0000-0D00-00000D000000}" autoFormatId="16" applyNumberFormats="0" applyBorderFormats="0" applyFontFormats="0" applyPatternFormats="0" applyAlignmentFormats="0" applyWidthHeightFormats="0">
  <queryTableRefresh nextId="8">
    <queryTableFields count="7">
      <queryTableField id="1" name="España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5" xr16:uid="{00000000-0016-0000-0E00-00000E000000}" autoFormatId="16" applyNumberFormats="0" applyBorderFormats="0" applyFontFormats="0" applyPatternFormats="0" applyAlignmentFormats="0" applyWidthHeightFormats="0">
  <queryTableRefresh nextId="8">
    <queryTableFields count="7">
      <queryTableField id="1" name="Francia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6" xr16:uid="{00000000-0016-0000-0F00-00000F000000}" autoFormatId="16" applyNumberFormats="0" applyBorderFormats="0" applyFontFormats="0" applyPatternFormats="0" applyAlignmentFormats="0" applyWidthHeightFormats="0">
  <queryTableRefresh nextId="8">
    <queryTableFields count="7">
      <queryTableField id="1" name="Italia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9" xr16:uid="{00000000-0016-0000-1000-000010000000}" autoFormatId="16" applyNumberFormats="0" applyBorderFormats="0" applyFontFormats="0" applyPatternFormats="0" applyAlignmentFormats="0" applyWidthHeightFormats="0">
  <queryTableRefresh nextId="8">
    <queryTableFields count="7">
      <queryTableField id="1" name="Zona euro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2" xr16:uid="{00000000-0016-0000-1100-000011000000}" autoFormatId="16" applyNumberFormats="0" applyBorderFormats="0" applyFontFormats="0" applyPatternFormats="0" applyAlignmentFormats="0" applyWidthHeightFormats="0">
  <queryTableRefresh nextId="8">
    <queryTableFields count="7">
      <queryTableField id="1" name="China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7" xr16:uid="{00000000-0016-0000-1200-000012000000}" autoFormatId="16" applyNumberFormats="0" applyBorderFormats="0" applyFontFormats="0" applyPatternFormats="0" applyAlignmentFormats="0" applyWidthHeightFormats="0">
  <queryTableRefresh nextId="8">
    <queryTableFields count="7">
      <queryTableField id="1" name="Japón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1" xr16:uid="{00000000-0016-0000-1300-000013000000}" autoFormatId="16" applyNumberFormats="0" applyBorderFormats="0" applyFontFormats="0" applyPatternFormats="0" applyAlignmentFormats="0" applyWidthHeightFormats="0">
  <queryTableRefresh nextId="8">
    <queryTableFields count="7">
      <queryTableField id="1" name="Corea Del Sur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3" xr16:uid="{00000000-0016-0000-1400-000014000000}" autoFormatId="16" applyNumberFormats="0" applyBorderFormats="0" applyFontFormats="0" applyPatternFormats="0" applyAlignmentFormats="0" applyWidthHeightFormats="0">
  <queryTableRefresh nextId="8">
    <queryTableFields count="7">
      <queryTableField id="1" name="Estados Unidos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0" xr16:uid="{00000000-0016-0000-1500-000015000000}" autoFormatId="16" applyNumberFormats="0" applyBorderFormats="0" applyFontFormats="0" applyPatternFormats="0" applyAlignmentFormats="0" applyWidthHeightFormats="0">
  <queryTableRefresh nextId="8">
    <queryTableFields count="7">
      <queryTableField id="1" name="Colombia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1" xr16:uid="{00000000-0016-0000-1700-000017000000}" autoFormatId="16" applyNumberFormats="0" applyBorderFormats="0" applyFontFormats="0" applyPatternFormats="0" applyAlignmentFormats="0" applyWidthHeightFormats="0">
  <queryTableRefresh nextId="7">
    <queryTableFields count="6">
      <queryTableField id="1" name="Header" tableColumnId="1"/>
      <queryTableField id="2" name="Fecha" tableColumnId="2"/>
      <queryTableField id="3" name="Tasa" tableColumnId="3"/>
      <queryTableField id="4" name="Anterior" tableColumnId="4"/>
      <queryTableField id="5" name="Actual" tableColumnId="5"/>
      <queryTableField id="6" name="Variación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2" xr16:uid="{00000000-0016-0000-1800-000018000000}" autoFormatId="16" applyNumberFormats="0" applyBorderFormats="0" applyFontFormats="0" applyPatternFormats="0" applyAlignmentFormats="0" applyWidthHeightFormats="0">
  <queryTableRefresh nextId="8">
    <queryTableFields count="7">
      <queryTableField id="1" name="Crosses" tableColumnId="1"/>
      <queryTableField id="2" name="Price" tableColumnId="2"/>
      <queryTableField id="3" name="Column1" tableColumnId="3"/>
      <queryTableField id="4" name="Day" tableColumnId="4"/>
      <queryTableField id="5" name="%Day" tableColumnId="5"/>
      <queryTableField id="6" name="%Year" tableColumnId="6"/>
      <queryTableField id="7" name="Date" tableColumnId="7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3" xr16:uid="{00000000-0016-0000-1900-000019000000}" autoFormatId="16" applyNumberFormats="0" applyBorderFormats="0" applyFontFormats="0" applyPatternFormats="0" applyAlignmentFormats="0" applyWidthHeightFormats="0">
  <queryTableRefresh nextId="8">
    <queryTableFields count="7">
      <queryTableField id="1" name="Crosses" tableColumnId="1"/>
      <queryTableField id="2" name="Price" tableColumnId="2"/>
      <queryTableField id="3" name="Column1" tableColumnId="3"/>
      <queryTableField id="4" name="Day" tableColumnId="4"/>
      <queryTableField id="5" name="%Day" tableColumnId="5"/>
      <queryTableField id="6" name="%Year" tableColumnId="6"/>
      <queryTableField id="7" name="Date" tableColumnId="7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0000000-0016-0000-1A00-00001A000000}" autoFormatId="16" applyNumberFormats="0" applyBorderFormats="0" applyFontFormats="0" applyPatternFormats="0" applyAlignmentFormats="0" applyWidthHeightFormats="0">
  <queryTableRefresh nextId="8">
    <queryTableFields count="7">
      <queryTableField id="1" name="Crosses" tableColumnId="1"/>
      <queryTableField id="2" name="Price" tableColumnId="2"/>
      <queryTableField id="3" name="Column1" tableColumnId="3"/>
      <queryTableField id="4" name="Day" tableColumnId="4"/>
      <queryTableField id="5" name="%Day" tableColumnId="5"/>
      <queryTableField id="6" name="%Year" tableColumnId="6"/>
      <queryTableField id="7" name="Date" tableColumnId="7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0000000-0016-0000-1B00-00001B000000}" autoFormatId="16" applyNumberFormats="0" applyBorderFormats="0" applyFontFormats="0" applyPatternFormats="0" applyAlignmentFormats="0" applyWidthHeightFormats="0">
  <queryTableRefresh nextId="8">
    <queryTableFields count="7">
      <queryTableField id="1" name="Crosses" tableColumnId="1"/>
      <queryTableField id="2" name="Price" tableColumnId="2"/>
      <queryTableField id="3" name="Column1" tableColumnId="3"/>
      <queryTableField id="4" name="Day" tableColumnId="4"/>
      <queryTableField id="5" name="%Day" tableColumnId="5"/>
      <queryTableField id="6" name="%Year" tableColumnId="6"/>
      <queryTableField id="7" name="Date" tableColumnId="7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0" xr16:uid="{00000000-0016-0000-1D00-00001D000000}" autoFormatId="16" applyNumberFormats="0" applyBorderFormats="0" applyFontFormats="0" applyPatternFormats="0" applyAlignmentFormats="0" applyWidthHeightFormats="0">
  <queryTableRefresh nextId="8">
    <queryTableFields count="7">
      <queryTableField id="1" name="Precios" tableColumnId="1"/>
      <queryTableField id="2" name="Último" tableColumnId="2"/>
      <queryTableField id="3" name="Referencia" tableColumnId="3"/>
      <queryTableField id="4" name="Anterior" tableColumnId="4"/>
      <queryTableField id="5" name="Rango" tableColumnId="5"/>
      <queryTableField id="6" name="Frecuencia" tableColumnId="6"/>
      <queryTableField id="7" name="Column1" tableColumnId="7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1F00-00001F000000}" autoFormatId="16" applyNumberFormats="0" applyBorderFormats="0" applyFontFormats="0" applyPatternFormats="0" applyAlignmentFormats="0" applyWidthHeightFormats="0">
  <queryTableRefresh nextId="8">
    <queryTableFields count="7">
      <queryTableField id="1" name="Visión general" tableColumnId="1"/>
      <queryTableField id="2" name="Último" tableColumnId="2"/>
      <queryTableField id="3" name="Referencia" tableColumnId="3"/>
      <queryTableField id="4" name="Anterior" tableColumnId="4"/>
      <queryTableField id="5" name="Rango" tableColumnId="5"/>
      <queryTableField id="6" name="Frecuencia" tableColumnId="6"/>
      <queryTableField id="7" name="Column1" tableColumnId="7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8" xr16:uid="{00000000-0016-0000-2000-000020000000}" autoFormatId="16" applyNumberFormats="0" applyBorderFormats="0" applyFontFormats="0" applyPatternFormats="0" applyAlignmentFormats="0" applyWidthHeightFormats="0">
  <queryTableRefresh nextId="8">
    <queryTableFields count="7">
      <queryTableField id="1" name="Colombia Diner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00000000-0016-0000-2100-000021000000}" autoFormatId="16" applyNumberFormats="0" applyBorderFormats="0" applyFontFormats="0" applyPatternFormats="0" applyAlignmentFormats="0" applyWidthHeightFormats="0">
  <queryTableRefresh nextId="8">
    <queryTableFields count="7">
      <queryTableField id="1" name="Colombia Comerci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4" xr16:uid="{00000000-0016-0000-2200-000022000000}" autoFormatId="16" applyNumberFormats="0" applyBorderFormats="0" applyFontFormats="0" applyPatternFormats="0" applyAlignmentFormats="0" applyWidthHeightFormats="0">
  <queryTableRefresh nextId="8">
    <queryTableFields count="7">
      <queryTableField id="1" name="Estados Unidos Trabajo" tableColumnId="1"/>
      <queryTableField id="2" name="Último" tableColumnId="2"/>
      <queryTableField id="3" name="Anterior" tableColumnId="3"/>
      <queryTableField id="4" name="Mayor" tableColumnId="4"/>
      <queryTableField id="5" name="Menor" tableColumnId="5"/>
      <queryTableField id="6" name="Unidad" tableColumnId="6"/>
      <queryTableField id="7" name="Column1" tableColumnId="7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00000000-0016-0000-2400-000024000000}" autoFormatId="16" applyNumberFormats="0" applyBorderFormats="0" applyFontFormats="0" applyPatternFormats="0" applyAlignmentFormats="0" applyWidthHeightFormats="0">
  <queryTableRefresh nextId="6">
    <queryTableFields count="5">
      <queryTableField id="1" name="País" tableColumnId="1"/>
      <queryTableField id="2" name="Último" tableColumnId="2"/>
      <queryTableField id="3" name="Anterior" tableColumnId="3"/>
      <queryTableField id="4" name="Referencia" tableColumnId="4"/>
      <queryTableField id="5" name="Unidad" tableColumnId="5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00000000-0016-0000-2500-000025000000}" autoFormatId="16" applyNumberFormats="0" applyBorderFormats="0" applyFontFormats="0" applyPatternFormats="0" applyAlignmentFormats="0" applyWidthHeightFormats="0">
  <queryTableRefresh nextId="6">
    <queryTableFields count="5">
      <queryTableField id="1" name="País" tableColumnId="1"/>
      <queryTableField id="2" name="Último" tableColumnId="2"/>
      <queryTableField id="3" name="Anterior" tableColumnId="3"/>
      <queryTableField id="4" name="Referencia" tableColumnId="4"/>
      <queryTableField id="5" name="Unidad" tableColumnId="5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5" xr16:uid="{00000000-0016-0000-2600-000026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Metales" tableColumnId="2"/>
      <queryTableField id="3" name="Precio" tableColumnId="3"/>
      <queryTableField id="4" name="2" tableColumnId="4"/>
      <queryTableField id="5" name="Día" tableColumnId="5"/>
      <queryTableField id="6" name="Semanal" tableColumnId="6"/>
      <queryTableField id="7" name="Mensual" tableColumnId="7"/>
      <queryTableField id="8" name="YTD" tableColumnId="8"/>
      <queryTableField id="9" name="Fecha" tableColumnId="9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4" xr16:uid="{00000000-0016-0000-2900-000029000000}" autoFormatId="16" applyNumberFormats="0" applyBorderFormats="0" applyFontFormats="0" applyPatternFormats="0" applyAlignmentFormats="0" applyWidthHeightFormats="0">
  <queryTableRefresh nextId="6">
    <queryTableFields count="5">
      <queryTableField id="1" name="País" tableColumnId="1"/>
      <queryTableField id="2" name="Último" tableColumnId="2"/>
      <queryTableField id="3" name="Anterior" tableColumnId="3"/>
      <queryTableField id="4" name="Referencia" tableColumnId="4"/>
      <queryTableField id="5" name="Unidad" tableColumnId="5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0000000-0016-0000-2B00-00002A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Nombre" tableColumnId="2"/>
      <queryTableField id="3" name="Precio" tableColumnId="3"/>
      <queryTableField id="4" name="Var." tableColumnId="4"/>
      <queryTableField id="5" name="% Var." tableColumnId="5"/>
      <queryTableField id="6" name="2" tableColumnId="6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3" xr16:uid="{00000000-0016-0000-2C00-00002B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3" xr16:uid="{00000000-0016-0000-2D00-00002C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2" tableColumnId="2"/>
      <queryTableField id="3" name="Precio" tableColumnId="3"/>
      <queryTableField id="4" name="3" tableColumnId="4"/>
      <queryTableField id="5" name="Día" tableColumnId="5"/>
      <queryTableField id="6" name="Semanal" tableColumnId="6"/>
      <queryTableField id="7" name="Mensual" tableColumnId="7"/>
      <queryTableField id="8" name="YTD" tableColumnId="8"/>
      <queryTableField id="9" name="Fecha" tableColumnId="9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0000000-0016-0000-2F00-00002E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nergía" tableColumnId="2"/>
      <queryTableField id="3" name="Precio" tableColumnId="3"/>
      <queryTableField id="4" name="2" tableColumnId="4"/>
      <queryTableField id="5" name="Día" tableColumnId="5"/>
      <queryTableField id="6" name="Semanal" tableColumnId="6"/>
      <queryTableField id="7" name="Mensual" tableColumnId="7"/>
      <queryTableField id="8" name="YTD" tableColumnId="8"/>
      <queryTableField id="9" name="Fecha" tableColumnId="9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2" xr16:uid="{00000000-0016-0000-3100-000030000000}" autoFormatId="16" applyNumberFormats="0" applyBorderFormats="0" applyFontFormats="0" applyPatternFormats="0" applyAlignmentFormats="0" applyWidthHeightFormats="0">
  <queryTableRefresh nextId="10">
    <queryTableFields count="9">
      <queryTableField id="1" name="Header" tableColumnId="1"/>
      <queryTableField id="2" name="Titulo" tableColumnId="2"/>
      <queryTableField id="3" name="Cupon" tableColumnId="3"/>
      <queryTableField id="4" name="Vencimiento" tableColumnId="4"/>
      <queryTableField id="5" name="Tasa(%)" tableColumnId="5"/>
      <queryTableField id="6" name="Var. diaria" tableColumnId="6"/>
      <queryTableField id="7" name="Precio" tableColumnId="7"/>
      <queryTableField id="8" name="Máx(%)" tableColumnId="8"/>
      <queryTableField id="9" name="Mín(%)" tableColumnId="9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0" xr16:uid="{00000000-0016-0000-3200-000031000000}" autoFormatId="16" applyNumberFormats="0" applyBorderFormats="0" applyFontFormats="0" applyPatternFormats="0" applyAlignmentFormats="0" applyWidthHeightFormats="0">
  <queryTableRefresh nextId="7">
    <queryTableFields count="6">
      <queryTableField id="1" name="Header" tableColumnId="1"/>
      <queryTableField id="2" name="Fecha" tableColumnId="2"/>
      <queryTableField id="3" name="Tasa" tableColumnId="3"/>
      <queryTableField id="4" name="Anterior" tableColumnId="4"/>
      <queryTableField id="5" name="Actual" tableColumnId="5"/>
      <queryTableField id="6" name="Variación" tableColumnId="6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A2154F2F-DC0B-4264-93CC-A0DB4E56B30E}" autoFormatId="16" applyNumberFormats="0" applyBorderFormats="0" applyFontFormats="0" applyPatternFormats="0" applyAlignmentFormats="0" applyWidthHeightFormats="0">
  <queryTableRefresh nextId="8">
    <queryTableFields count="7">
      <queryTableField id="1" name="Comercio" tableColumnId="1"/>
      <queryTableField id="2" name="Último" tableColumnId="2"/>
      <queryTableField id="3" name="Referencia" tableColumnId="3"/>
      <queryTableField id="4" name="Anterior" tableColumnId="4"/>
      <queryTableField id="5" name="Rango" tableColumnId="5"/>
      <queryTableField id="6" name="Frecuencia" tableColumnId="6"/>
      <queryTableField id="7" name="Column1" tableColumnId="7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7" xr16:uid="{08190426-D8D4-4E3B-BD31-93A85146B7E3}" autoFormatId="16" applyNumberFormats="0" applyBorderFormats="0" applyFontFormats="0" applyPatternFormats="0" applyAlignmentFormats="0" applyWidthHeightFormats="0">
  <queryTableRefresh nextId="8">
    <queryTableFields count="7">
      <queryTableField id="1" name="Consumidor" tableColumnId="1"/>
      <queryTableField id="2" name="Último" tableColumnId="2"/>
      <queryTableField id="3" name="Referencia" tableColumnId="3"/>
      <queryTableField id="4" name="Anterior" tableColumnId="4"/>
      <queryTableField id="5" name="Rango" tableColumnId="5"/>
      <queryTableField id="6" name="Frecuencia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9E1609-9122-4491-94CC-B4885C4980DF}" name="IPC_paises" displayName="IPC_paises" ref="A1:E176" tableType="queryTable" totalsRowShown="0">
  <autoFilter ref="A1:E176" xr:uid="{2649B514-6A4E-4138-8571-361E531985C5}"/>
  <tableColumns count="5">
    <tableColumn id="1" xr3:uid="{4DF1CC6D-0529-4615-B851-50521FD5210F}" uniqueName="1" name="País" queryTableFieldId="1" dataDxfId="263"/>
    <tableColumn id="2" xr3:uid="{F9B807E9-6CB3-4F6D-A4C9-32EE987802C6}" uniqueName="2" name="Último" queryTableFieldId="2"/>
    <tableColumn id="3" xr3:uid="{241FA55F-2712-4241-8FCA-A5EE90C38F73}" uniqueName="3" name="Anterior" queryTableFieldId="3"/>
    <tableColumn id="4" xr3:uid="{17277EA7-CF3B-4E03-B1E0-AE6845A78C5B}" uniqueName="4" name="Referencia" queryTableFieldId="4" dataDxfId="262"/>
    <tableColumn id="5" xr3:uid="{B4D7603A-A33E-4295-9663-7D4CDAF25048}" uniqueName="5" name="Unidad" queryTableFieldId="5" dataDxfId="26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7CE300-C2D1-40B4-9AC6-1298D3070F95}" name="PIB_Anual" displayName="PIB_Anual" ref="A1:E186" tableType="queryTable" totalsRowShown="0">
  <autoFilter ref="A1:E186" xr:uid="{D22A4838-1D94-4A9F-A696-B3F35838D6D1}"/>
  <sortState xmlns:xlrd2="http://schemas.microsoft.com/office/spreadsheetml/2017/richdata2" ref="A2:E186">
    <sortCondition ref="A1:A186"/>
  </sortState>
  <tableColumns count="5">
    <tableColumn id="1" xr3:uid="{CE8B9106-1350-431C-ABB2-17446C36944A}" uniqueName="1" name="País" queryTableFieldId="1" dataDxfId="260"/>
    <tableColumn id="2" xr3:uid="{DBDE5501-B91E-4620-9C97-E09ACFE702F6}" uniqueName="2" name="Último" queryTableFieldId="2"/>
    <tableColumn id="3" xr3:uid="{71CAE8AA-8178-461D-8703-BE85D40CBC4B}" uniqueName="3" name="Anterior" queryTableFieldId="3"/>
    <tableColumn id="4" xr3:uid="{4DA1C531-237B-469C-834C-69F18923A547}" uniqueName="4" name="Referencia" queryTableFieldId="4" dataDxfId="259"/>
    <tableColumn id="5" xr3:uid="{8A77B711-DF6C-4C48-94F1-C74B9402C940}" uniqueName="5" name="Unidad" queryTableFieldId="5" dataDxfId="25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29EA3-CF14-466D-ABF3-69A6EDA01E7B}" name="Currencys" displayName="Currencys" ref="A1:I201" tableType="queryTable" totalsRowShown="0">
  <autoFilter ref="A1:I201" xr:uid="{A9EDCB3A-A864-440B-8093-0BC1D8FE4785}"/>
  <sortState xmlns:xlrd2="http://schemas.microsoft.com/office/spreadsheetml/2017/richdata2" ref="A2:I201">
    <sortCondition ref="B1:B201"/>
  </sortState>
  <tableColumns count="9">
    <tableColumn id="1" xr3:uid="{33FAF359-0DD4-45CB-87CB-178C68C3265E}" uniqueName="1" name="Column1" queryTableFieldId="1" dataDxfId="7"/>
    <tableColumn id="2" xr3:uid="{5C1906F4-DA63-4688-8FF6-EFE68691AA89}" uniqueName="2" name="Par" queryTableFieldId="2" dataDxfId="6"/>
    <tableColumn id="3" xr3:uid="{E388623E-9958-4FD4-B57E-91F227B1A395}" uniqueName="3" name="Oferta" queryTableFieldId="3" dataDxfId="5"/>
    <tableColumn id="4" xr3:uid="{8B3517D2-A1DC-4A80-B394-A7B2035BED19}" uniqueName="4" name="Demanda" queryTableFieldId="4" dataDxfId="4"/>
    <tableColumn id="5" xr3:uid="{354400E5-F752-48E4-B3F7-6F0D3EA2F706}" uniqueName="5" name="Máximo" queryTableFieldId="5" dataDxfId="3"/>
    <tableColumn id="6" xr3:uid="{243070DC-4A81-4956-9EE5-B8C6C7B3A311}" uniqueName="6" name="Mínimo" queryTableFieldId="6" dataDxfId="2"/>
    <tableColumn id="7" xr3:uid="{4A65C0D1-43FB-47D5-B982-C56D4D5CF8F8}" uniqueName="7" name="Var." queryTableFieldId="7" dataDxfId="1"/>
    <tableColumn id="8" xr3:uid="{5662EBC7-956B-4618-B88A-74D5496425EF}" uniqueName="8" name="% Var." queryTableFieldId="8"/>
    <tableColumn id="9" xr3:uid="{D7DFCCC6-1229-4602-A6D3-1EA89B83B80F}" uniqueName="9" name="Hora" queryTableFieldId="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D3154C-FD9D-4C5D-B0B7-7182DAE88604}" name="PIB_trimestral" displayName="PIB_trimestral" ref="A1:E91" tableType="queryTable" totalsRowShown="0">
  <autoFilter ref="A1:E91" xr:uid="{48EFC013-77A2-4272-A92D-DE0905D7F3B0}"/>
  <tableColumns count="5">
    <tableColumn id="1" xr3:uid="{B4AD8986-3836-4EBE-889C-33270B124425}" uniqueName="1" name="País" queryTableFieldId="1" dataDxfId="257"/>
    <tableColumn id="2" xr3:uid="{4BA22B3B-EF37-4124-BFBE-D04997A41530}" uniqueName="2" name="Último" queryTableFieldId="2"/>
    <tableColumn id="3" xr3:uid="{9B12B871-085C-44A8-832B-0DC42BD54B38}" uniqueName="3" name="Anterior" queryTableFieldId="3"/>
    <tableColumn id="4" xr3:uid="{9CCAFC8A-D717-428A-97FB-67D4E65EF8CA}" uniqueName="4" name="Referencia" queryTableFieldId="4" dataDxfId="256"/>
    <tableColumn id="5" xr3:uid="{C13C24BA-D1FA-4502-8776-569F2B898C16}" uniqueName="5" name="Unidad" queryTableFieldId="5" dataDxfId="2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2A041DB-567E-4967-9D22-AE86F0C91D34}" name="Interbancaria" displayName="Interbancaria" ref="A1:F2" tableType="queryTable" totalsRowShown="0">
  <autoFilter ref="A1:F2" xr:uid="{17FBB824-12A9-441D-88A2-DE11B4CE8E9B}"/>
  <tableColumns count="6">
    <tableColumn id="1" xr3:uid="{B2C27863-FC0D-498E-A9E6-6E0E27749B3E}" uniqueName="1" name="Header" queryTableFieldId="1" dataDxfId="254"/>
    <tableColumn id="2" xr3:uid="{25836970-FFF0-4DEB-A1CC-A671DBE802FF}" uniqueName="2" name="Fecha" queryTableFieldId="2" dataDxfId="253"/>
    <tableColumn id="3" xr3:uid="{E53E47DF-690E-4C86-B780-DA5B995E4614}" uniqueName="3" name="Tasa" queryTableFieldId="3" dataDxfId="252"/>
    <tableColumn id="4" xr3:uid="{2C19884C-5FC3-4447-8E6B-6A04DD501722}" uniqueName="4" name="Anterior" queryTableFieldId="4"/>
    <tableColumn id="5" xr3:uid="{17117E3B-E11C-4E95-A919-72755467FED9}" uniqueName="5" name="Actual" queryTableFieldId="5"/>
    <tableColumn id="6" xr3:uid="{2F74A1F4-0067-4C08-85FC-DCAB17F5566F}" uniqueName="6" name="Variación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96226F9-6A64-49E8-B9D8-88ECFA1EACC4}" name="Bonos_USA" displayName="Bonos_USA" ref="A1:J12" tableType="queryTable" totalsRowShown="0">
  <autoFilter ref="A1:J12" xr:uid="{6E9ACF19-8130-4E9D-9E50-7EF63A30ABDC}"/>
  <tableColumns count="10">
    <tableColumn id="1" xr3:uid="{98A3E4E2-FA29-4729-B159-A924D4F2980A}" uniqueName="1" name="Column1" queryTableFieldId="1" dataDxfId="251"/>
    <tableColumn id="2" xr3:uid="{D67A3A09-1004-449B-A7D8-0A5302F022E3}" uniqueName="2" name="Nombre" queryTableFieldId="2" dataDxfId="250"/>
    <tableColumn id="3" xr3:uid="{EDBD3DE3-2F12-4540-807F-559294289C52}" uniqueName="3" name="Rendimiento" queryTableFieldId="3"/>
    <tableColumn id="4" xr3:uid="{177D07C6-1C3A-4E2C-B566-22FCAE49DC0A}" uniqueName="4" name="Anterior" queryTableFieldId="4"/>
    <tableColumn id="5" xr3:uid="{B6B4F665-39B7-426B-A050-50F8756FD100}" uniqueName="5" name="Máximo" queryTableFieldId="5"/>
    <tableColumn id="6" xr3:uid="{29841F18-7EFF-4057-A8FB-FA1427C4CD5C}" uniqueName="6" name="Mínimo" queryTableFieldId="6"/>
    <tableColumn id="7" xr3:uid="{ECA7EB38-E207-47A4-BCC4-E0C56A58F9CB}" uniqueName="7" name="Var." queryTableFieldId="7"/>
    <tableColumn id="8" xr3:uid="{EB3BB813-00DB-48C4-A834-AFA94B686AC6}" uniqueName="8" name="% Var." queryTableFieldId="8"/>
    <tableColumn id="9" xr3:uid="{B5880090-1480-4D7C-8050-65C4E3F866C5}" uniqueName="9" name="Hora" queryTableFieldId="9" dataDxfId="249"/>
    <tableColumn id="10" xr3:uid="{DBAFD5C8-6DDE-4DB1-85F9-80984633271C}" uniqueName="10" name="2" queryTableFieldId="10" dataDxfId="2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A2C3C5D-A827-473F-9B74-4569890D76FB}" name="S_P500_DowJones" displayName="S_P500_DowJones" ref="A1:J6" tableType="queryTable" totalsRowShown="0">
  <autoFilter ref="A1:J6" xr:uid="{B95BE4B4-E37D-4123-A970-EBC6D9F3B300}"/>
  <tableColumns count="10">
    <tableColumn id="1" xr3:uid="{610FE824-52FB-4813-8907-C83E6A5ADBE0}" uniqueName="1" name="Column1" queryTableFieldId="1" dataDxfId="247"/>
    <tableColumn id="2" xr3:uid="{3EA404CF-165F-4C34-98DC-5835308600A0}" uniqueName="2" name="United States" queryTableFieldId="2" dataDxfId="246"/>
    <tableColumn id="3" xr3:uid="{7036A8BA-A326-45DE-A742-40AC71B6F358}" uniqueName="3" name="Price" queryTableFieldId="3"/>
    <tableColumn id="4" xr3:uid="{C56448A8-0B16-4D56-B3B1-FDF5859C28ED}" uniqueName="4" name="2" queryTableFieldId="4"/>
    <tableColumn id="5" xr3:uid="{F68F735A-A86B-4DB9-8FC8-7552351C9D9E}" uniqueName="5" name="Day" queryTableFieldId="5"/>
    <tableColumn id="6" xr3:uid="{E1162C74-DD21-4A3F-AF99-38F3459B52CE}" uniqueName="6" name="Weekly" queryTableFieldId="6"/>
    <tableColumn id="7" xr3:uid="{4A2771DB-C070-4E81-B2ED-36012D0B090E}" uniqueName="7" name="Monthly" queryTableFieldId="7"/>
    <tableColumn id="8" xr3:uid="{EF2EFFE5-22D2-4F10-B09A-F7441143E00C}" uniqueName="8" name="YTD" queryTableFieldId="8"/>
    <tableColumn id="9" xr3:uid="{F3F394E8-FA66-44AF-B0B8-EDCCC87E0D98}" uniqueName="9" name="Date" queryTableFieldId="9" dataDxfId="245"/>
    <tableColumn id="10" xr3:uid="{BF2B3D23-6DC3-4393-92C4-6C258AD4E20C}" uniqueName="10" name="3" queryTableFieldId="10" dataDxfId="24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37A5B0-C942-4392-8F09-68A7D13512E6}" name="PMI_de_Alemania" displayName="PMI_de_Alemania" ref="A1:G27" tableType="queryTable" totalsRowShown="0">
  <autoFilter ref="A1:G27" xr:uid="{E0B685C4-2D55-4AF0-84A3-1B7B27725244}"/>
  <tableColumns count="7">
    <tableColumn id="1" xr3:uid="{162A702E-6492-4256-A086-9F026984FA3C}" uniqueName="1" name="Alemania Negocios" queryTableFieldId="1" dataDxfId="243"/>
    <tableColumn id="2" xr3:uid="{6D143A1F-8545-41F7-A793-06DFC7D21A33}" uniqueName="2" name="Último" queryTableFieldId="2" dataDxfId="242"/>
    <tableColumn id="3" xr3:uid="{2E469B9D-75F6-4EAE-B16B-9B95776F1359}" uniqueName="3" name="Anterior" queryTableFieldId="3" dataDxfId="241"/>
    <tableColumn id="4" xr3:uid="{6065AE6E-05E6-4BF7-B331-045828652F8D}" uniqueName="4" name="Mayor" queryTableFieldId="4" dataDxfId="240"/>
    <tableColumn id="5" xr3:uid="{1C2C9ACD-7CA1-40B4-A3FD-B7749B099050}" uniqueName="5" name="Menor" queryTableFieldId="5" dataDxfId="239"/>
    <tableColumn id="6" xr3:uid="{77DF276A-6969-4004-8CFC-EC512A95DBB0}" uniqueName="6" name="Unidad" queryTableFieldId="6" dataDxfId="238"/>
    <tableColumn id="7" xr3:uid="{8C59E163-E920-4331-9B71-CB5317BAF2BE}" uniqueName="7" name="Column1" queryTableFieldId="7" dataDxfId="23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543CF3-23A1-4682-AB22-C8875805EA53}" name="PMI_españa" displayName="PMI_españa" ref="A1:G26" tableType="queryTable" totalsRowShown="0">
  <autoFilter ref="A1:G26" xr:uid="{AABB6B6D-3A55-40BF-9AA8-2FA243860074}"/>
  <tableColumns count="7">
    <tableColumn id="1" xr3:uid="{4C17F6B2-4EE2-46F5-A519-399662ECF56E}" uniqueName="1" name="España Negocios" queryTableFieldId="1" dataDxfId="236"/>
    <tableColumn id="2" xr3:uid="{027F3632-CEC2-454A-8857-D4AC87B70486}" uniqueName="2" name="Último" queryTableFieldId="2" dataDxfId="235"/>
    <tableColumn id="3" xr3:uid="{9D73D35F-EBCD-4C8C-B421-15A4076E8B21}" uniqueName="3" name="Anterior" queryTableFieldId="3" dataDxfId="234"/>
    <tableColumn id="4" xr3:uid="{E8AB2A22-E02D-4C8D-97DE-33DFA6FDDEBC}" uniqueName="4" name="Mayor" queryTableFieldId="4" dataDxfId="233"/>
    <tableColumn id="5" xr3:uid="{E2C7F200-5F84-4AFB-A941-AB35F6C991E5}" uniqueName="5" name="Menor" queryTableFieldId="5" dataDxfId="232"/>
    <tableColumn id="6" xr3:uid="{94B6FD98-7D8D-402B-8A88-B29947DB2335}" uniqueName="6" name="Unidad" queryTableFieldId="6" dataDxfId="231"/>
    <tableColumn id="7" xr3:uid="{571A82D9-EA60-4D87-B07D-157A10EFEB3F}" uniqueName="7" name="Column1" queryTableFieldId="7" dataDxfId="2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EEAA1C-1FE7-4FEE-A118-672CC9721BCC}" name="PMI_Francia" displayName="PMI_Francia" ref="A1:G27" tableType="queryTable" totalsRowShown="0">
  <autoFilter ref="A1:G27" xr:uid="{0267978E-7317-43F5-80B3-96B4312922D2}"/>
  <tableColumns count="7">
    <tableColumn id="1" xr3:uid="{2D1B19BA-A33B-4695-BA2A-A854111C26FB}" uniqueName="1" name="Francia Negocios" queryTableFieldId="1" dataDxfId="229"/>
    <tableColumn id="2" xr3:uid="{B97798F0-183B-435F-BAB4-C3596E3FD4B0}" uniqueName="2" name="Último" queryTableFieldId="2" dataDxfId="228"/>
    <tableColumn id="3" xr3:uid="{BE7C1124-8474-430F-997B-2624C8C1F8AF}" uniqueName="3" name="Anterior" queryTableFieldId="3" dataDxfId="227"/>
    <tableColumn id="4" xr3:uid="{7BEB4712-9B07-450A-B820-D31A47445A32}" uniqueName="4" name="Mayor" queryTableFieldId="4" dataDxfId="226"/>
    <tableColumn id="5" xr3:uid="{3256066C-B0B9-4C19-9EB4-86ADE1DDEDAD}" uniqueName="5" name="Menor" queryTableFieldId="5" dataDxfId="225"/>
    <tableColumn id="6" xr3:uid="{036669B6-A546-4D7B-AB7F-7791A67FB8F5}" uniqueName="6" name="Unidad" queryTableFieldId="6" dataDxfId="224"/>
    <tableColumn id="7" xr3:uid="{5D1ABDF0-2499-4103-92A2-5939A0918FC9}" uniqueName="7" name="Column1" queryTableFieldId="7" dataDxfId="2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7864C13-C019-4569-A68C-7FB9225FEBB7}" name="PMI_Italia" displayName="PMI_Italia" ref="A1:G24" tableType="queryTable" totalsRowShown="0">
  <autoFilter ref="A1:G24" xr:uid="{DDF05282-8443-46AD-9F9C-962A714C4468}"/>
  <tableColumns count="7">
    <tableColumn id="1" xr3:uid="{8A966F53-4E61-4747-9376-5A2E93B9363E}" uniqueName="1" name="Italia Negocios" queryTableFieldId="1" dataDxfId="222"/>
    <tableColumn id="2" xr3:uid="{EAB29D0E-0CBF-4FA9-B64C-23E2693208BC}" uniqueName="2" name="Último" queryTableFieldId="2" dataDxfId="221"/>
    <tableColumn id="3" xr3:uid="{84272A84-3A60-467A-8D7C-20914CD8B1C0}" uniqueName="3" name="Anterior" queryTableFieldId="3" dataDxfId="220"/>
    <tableColumn id="4" xr3:uid="{5FFF31EA-5562-4271-BEEB-D4237B01F7B3}" uniqueName="4" name="Mayor" queryTableFieldId="4" dataDxfId="219"/>
    <tableColumn id="5" xr3:uid="{34F0060B-143A-4F32-BA19-4B32E41FC2A3}" uniqueName="5" name="Menor" queryTableFieldId="5" dataDxfId="218"/>
    <tableColumn id="6" xr3:uid="{4EA862D5-F0B5-4B7E-9F93-6DFCCE0C8FA6}" uniqueName="6" name="Unidad" queryTableFieldId="6" dataDxfId="217"/>
    <tableColumn id="7" xr3:uid="{3861D410-478D-4098-B13F-107A00FD5502}" uniqueName="7" name="Column1" queryTableFieldId="7" dataDxfId="2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E29A77A-77CE-4579-9D03-69669AE41A20}" name="PMI_Reino_Unido" displayName="PMI_Reino_Unido" ref="A1:G32" tableType="queryTable" totalsRowShown="0">
  <autoFilter ref="A1:G32" xr:uid="{4894CB36-8841-4B55-B4FF-E82922887251}"/>
  <tableColumns count="7">
    <tableColumn id="1" xr3:uid="{F5C1011B-8BE7-4097-AAB7-A1355FD71484}" uniqueName="1" name="Reino Unido Negocios" queryTableFieldId="1" dataDxfId="215"/>
    <tableColumn id="2" xr3:uid="{17E3FD0A-2EBE-45E2-BFD8-D83B1A0845CB}" uniqueName="2" name="Último" queryTableFieldId="2" dataDxfId="214"/>
    <tableColumn id="3" xr3:uid="{88D7E331-65A8-4BE1-BB7E-EB467EB1B2E2}" uniqueName="3" name="Anterior" queryTableFieldId="3" dataDxfId="213"/>
    <tableColumn id="4" xr3:uid="{406E9149-0580-4D1A-904E-D46B87C65DEF}" uniqueName="4" name="Mayor" queryTableFieldId="4" dataDxfId="212"/>
    <tableColumn id="5" xr3:uid="{4C6E9BEB-882B-4686-A8E5-3D597B8EE134}" uniqueName="5" name="Menor" queryTableFieldId="5" dataDxfId="211"/>
    <tableColumn id="6" xr3:uid="{8898E6F8-6D3A-4C37-B14B-4707E6108E3D}" uniqueName="6" name="Unidad" queryTableFieldId="6" dataDxfId="210"/>
    <tableColumn id="7" xr3:uid="{4CE53ADE-601A-4750-B379-F07509E4BE05}" uniqueName="7" name="Column1" queryTableFieldId="7" dataDxfId="20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727517-C08B-4D93-B1A4-959ED39A4951}" name="PMI_China" displayName="PMI_China" ref="A1:G28" tableType="queryTable" totalsRowShown="0">
  <autoFilter ref="A1:G28" xr:uid="{6CB8BEF8-AF59-45BA-8A1D-6775B280EF21}"/>
  <tableColumns count="7">
    <tableColumn id="1" xr3:uid="{3BDEE9C4-E7F2-40AC-A7C3-ACF3D62BD56D}" uniqueName="1" name="China Negocios" queryTableFieldId="1" dataDxfId="208"/>
    <tableColumn id="2" xr3:uid="{B9242F60-897C-4F89-86F7-CCDCAF4B6CA3}" uniqueName="2" name="Último" queryTableFieldId="2" dataDxfId="207"/>
    <tableColumn id="3" xr3:uid="{C2F69065-3FE8-4EAA-96D7-0ED6BF9754A6}" uniqueName="3" name="Anterior" queryTableFieldId="3" dataDxfId="206"/>
    <tableColumn id="4" xr3:uid="{3D588BDF-40E0-461A-B93C-FD1FE2C06DCE}" uniqueName="4" name="Mayor" queryTableFieldId="4" dataDxfId="205"/>
    <tableColumn id="5" xr3:uid="{41A74839-1675-427E-8122-39E8CDD5A871}" uniqueName="5" name="Menor" queryTableFieldId="5" dataDxfId="204"/>
    <tableColumn id="6" xr3:uid="{7C8143D9-FC05-4AFC-BD0C-3D45B008490B}" uniqueName="6" name="Unidad" queryTableFieldId="6" dataDxfId="203"/>
    <tableColumn id="7" xr3:uid="{B9BB4A67-B01A-4D6F-9ADB-6B9542928800}" uniqueName="7" name="Column1" queryTableFieldId="7" dataDxfId="20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C0E514E-665E-4F16-A657-B755AEB6CB27}" name="PMI_japon" displayName="PMI_japon" ref="A1:G36" tableType="queryTable" totalsRowShown="0">
  <autoFilter ref="A1:G36" xr:uid="{A5F9B7F1-1AA2-4D42-9F61-A13FD7E3190F}"/>
  <tableColumns count="7">
    <tableColumn id="1" xr3:uid="{48430776-A20A-40EE-83D4-EE99CE615395}" uniqueName="1" name="Japón Negocios" queryTableFieldId="1" dataDxfId="201"/>
    <tableColumn id="2" xr3:uid="{1A6454BF-E79B-45C9-BD95-7D268E938AAA}" uniqueName="2" name="Último" queryTableFieldId="2" dataDxfId="200"/>
    <tableColumn id="3" xr3:uid="{DDF15528-B7B9-461F-8D3A-6AD3A58381C4}" uniqueName="3" name="Anterior" queryTableFieldId="3" dataDxfId="199"/>
    <tableColumn id="4" xr3:uid="{23FC215D-DDAB-4569-863A-0610F469B3D4}" uniqueName="4" name="Mayor" queryTableFieldId="4" dataDxfId="198"/>
    <tableColumn id="5" xr3:uid="{CB1B0D31-2348-44AD-89E0-7B8BB81B2EB5}" uniqueName="5" name="Menor" queryTableFieldId="5" dataDxfId="197"/>
    <tableColumn id="6" xr3:uid="{3AC67595-8E07-4B5D-AEF9-6295B646A119}" uniqueName="6" name="Unidad" queryTableFieldId="6" dataDxfId="196"/>
    <tableColumn id="7" xr3:uid="{0361EC85-FF14-40CD-BE2B-4BBCE7C2A922}" uniqueName="7" name="Column1" queryTableFieldId="7" dataDxfId="19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C1CC57A-D3AD-4890-B897-71FD9DF8FF8C}" name="PMI_Corea_del_sur" displayName="PMI_Corea_del_sur" ref="A1:G25" tableType="queryTable" totalsRowShown="0">
  <autoFilter ref="A1:G25" xr:uid="{BB78F70B-EDA3-4E1C-BFCF-4D9E84ACB4FD}"/>
  <tableColumns count="7">
    <tableColumn id="1" xr3:uid="{D3DFFC4A-FC24-496F-BAF1-627A40F4259A}" uniqueName="1" name="Corea Del Sur Negocios" queryTableFieldId="1" dataDxfId="194"/>
    <tableColumn id="2" xr3:uid="{9635018A-1504-4EC0-9C8B-445B525D6AB5}" uniqueName="2" name="Último" queryTableFieldId="2" dataDxfId="193"/>
    <tableColumn id="3" xr3:uid="{8579E6C5-130E-43AB-89D0-CDFF9CC64FBB}" uniqueName="3" name="Anterior" queryTableFieldId="3" dataDxfId="192"/>
    <tableColumn id="4" xr3:uid="{876FE663-5C12-4378-9664-C816A81543E4}" uniqueName="4" name="Mayor" queryTableFieldId="4" dataDxfId="191"/>
    <tableColumn id="5" xr3:uid="{2AE00BBA-E87A-489A-ABDB-D505A7170ACC}" uniqueName="5" name="Menor" queryTableFieldId="5" dataDxfId="190"/>
    <tableColumn id="6" xr3:uid="{21CF1FC7-DB3F-42C5-A357-78138CFD4370}" uniqueName="6" name="Unidad" queryTableFieldId="6" dataDxfId="189"/>
    <tableColumn id="7" xr3:uid="{AAFDB68B-AE40-4DC8-9C3A-E72CE2AEB8A2}" uniqueName="7" name="Column1" queryTableFieldId="7" dataDxfId="18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1A92DC7-1B0F-464A-BCFE-061AA8FCB3DC}" name="PMI_EEUU" displayName="PMI_EEUU" ref="A1:G66" tableType="queryTable" totalsRowShown="0">
  <autoFilter ref="A1:G66" xr:uid="{03F7C0E0-935D-40EC-92D1-645419BF3FDD}"/>
  <tableColumns count="7">
    <tableColumn id="1" xr3:uid="{4CC7FBFA-F0F1-49F6-A5AE-672C4CCA492C}" uniqueName="1" name="Estados Unidos Negocios" queryTableFieldId="1" dataDxfId="187"/>
    <tableColumn id="2" xr3:uid="{7DD88216-097D-4EA8-A74D-E5826F6813E4}" uniqueName="2" name="Último" queryTableFieldId="2" dataDxfId="186"/>
    <tableColumn id="3" xr3:uid="{DB543DED-21E6-4F67-83FC-5F81E810F320}" uniqueName="3" name="Anterior" queryTableFieldId="3" dataDxfId="185"/>
    <tableColumn id="4" xr3:uid="{F251AC53-AB1F-4FC6-882F-1D0388012D75}" uniqueName="4" name="Mayor" queryTableFieldId="4" dataDxfId="184"/>
    <tableColumn id="5" xr3:uid="{6C5448D7-43B0-424B-9331-D6B0DF149BE9}" uniqueName="5" name="Menor" queryTableFieldId="5" dataDxfId="183"/>
    <tableColumn id="6" xr3:uid="{F922181A-ECE4-4EC4-B946-C20417759017}" uniqueName="6" name="Unidad" queryTableFieldId="6" dataDxfId="182"/>
    <tableColumn id="7" xr3:uid="{913CF3C9-2724-477E-A9FC-0179E96C8E92}" uniqueName="7" name="Column1" queryTableFieldId="7" dataDxfId="18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F78CBC3-9E6F-41B5-BBA9-5876B7870C88}" name="PMI_Zona_Euro" displayName="PMI_Zona_Euro" ref="A1:I2" tableType="queryTable" totalsRowShown="0">
  <autoFilter ref="A1:I2" xr:uid="{29882A79-7EEF-4C08-8940-BA0007FEEF4D}"/>
  <tableColumns count="9">
    <tableColumn id="1" xr3:uid="{4AFC4316-0124-44CE-B605-F53792F34102}" uniqueName="1" name="Column1" queryTableFieldId="1" dataDxfId="180"/>
    <tableColumn id="2" xr3:uid="{6C7267DD-F8BF-4216-BAD5-51BC2CD04B4B}" uniqueName="2" name="Actual" queryTableFieldId="2"/>
    <tableColumn id="3" xr3:uid="{61F0B5B0-8D34-4E1C-95A3-20D053D8C182}" uniqueName="3" name="Previous" queryTableFieldId="3"/>
    <tableColumn id="4" xr3:uid="{65D3E3C6-0756-451B-9EFC-57128F59641A}" uniqueName="4" name="Highest" queryTableFieldId="4"/>
    <tableColumn id="5" xr3:uid="{A0205575-75F9-44C7-BCEC-D51BC5215634}" uniqueName="5" name="Lowest" queryTableFieldId="5"/>
    <tableColumn id="6" xr3:uid="{99829906-B5B7-40F4-A205-07D811F24F31}" uniqueName="6" name="Dates" queryTableFieldId="6" dataDxfId="179"/>
    <tableColumn id="7" xr3:uid="{E9A7D3C2-B4AD-4E4D-A9A6-AC211D6F55AF}" uniqueName="7" name="Unit" queryTableFieldId="7" dataDxfId="178"/>
    <tableColumn id="8" xr3:uid="{4A8A035D-4DF9-40F4-806D-BD0A81AFDCC5}" uniqueName="8" name="Frequency" queryTableFieldId="8" dataDxfId="177"/>
    <tableColumn id="9" xr3:uid="{877DA46C-8B5C-47BF-A735-4D18ACC793CE}" uniqueName="9" name="2" queryTableFieldId="9" dataDxfId="17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7644A6F-21BE-4BDA-B2D5-94F4F0C04DEE}" name="PMI_colombia" displayName="PMI_colombia" ref="A1:G19" tableType="queryTable" totalsRowShown="0">
  <autoFilter ref="A1:G19" xr:uid="{3BBAE1F2-202F-4B7A-9FF4-6ED8EF4DFBCB}"/>
  <tableColumns count="7">
    <tableColumn id="1" xr3:uid="{6C8EB034-FFD9-4873-AE86-EB9BEF1616CD}" uniqueName="1" name="Colombia Negocios" queryTableFieldId="1" dataDxfId="175"/>
    <tableColumn id="2" xr3:uid="{B7E505A8-1A44-491A-8E1B-B7608141C928}" uniqueName="2" name="Último" queryTableFieldId="2" dataDxfId="174"/>
    <tableColumn id="3" xr3:uid="{EC9A3924-3B08-499B-89D7-308BF8B73BF2}" uniqueName="3" name="Anterior" queryTableFieldId="3" dataDxfId="173"/>
    <tableColumn id="4" xr3:uid="{3BEAFEEE-BB97-44FE-85C1-D7379D528343}" uniqueName="4" name="Mayor" queryTableFieldId="4" dataDxfId="172"/>
    <tableColumn id="5" xr3:uid="{067F0329-D84B-4EE0-BF89-DEC5B83A4822}" uniqueName="5" name="Menor" queryTableFieldId="5" dataDxfId="171"/>
    <tableColumn id="6" xr3:uid="{427DE702-A60E-4E7A-81D9-8638BF9D0FEA}" uniqueName="6" name="Unidad" queryTableFieldId="6" dataDxfId="170"/>
    <tableColumn id="7" xr3:uid="{124060E9-4A6C-4F6E-BAD0-D363E18AD6E0}" uniqueName="7" name="Column1" queryTableFieldId="7" dataDxfId="16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F7A4842-799C-4379-B2EA-8EC8AD9B8AFC}" name="Tasa_de_desempleo_Reino_Unido" displayName="Tasa_de_desempleo_Reino_Unido" ref="A1:G24" tableType="queryTable" totalsRowShown="0">
  <autoFilter ref="A1:G24" xr:uid="{D8691CC7-9172-452B-BA0F-3C75FDF78026}"/>
  <tableColumns count="7">
    <tableColumn id="1" xr3:uid="{59599C65-934C-49FB-9BF4-886383FE4FF8}" uniqueName="1" name="Reino Unido Trabajo" queryTableFieldId="1" dataDxfId="168"/>
    <tableColumn id="2" xr3:uid="{C8860983-9C1A-4020-89FB-FB1BB67502AB}" uniqueName="2" name="Último" queryTableFieldId="2" dataDxfId="167"/>
    <tableColumn id="3" xr3:uid="{AB5CDFFA-ABC0-4796-A6A5-A0B0E1B3A150}" uniqueName="3" name="Anterior" queryTableFieldId="3" dataDxfId="166"/>
    <tableColumn id="4" xr3:uid="{2F8A56C4-BFF2-4411-A556-43026EF0D08D}" uniqueName="4" name="Mayor" queryTableFieldId="4" dataDxfId="165"/>
    <tableColumn id="5" xr3:uid="{EA41D41E-6683-49B3-8B97-35FC6E604851}" uniqueName="5" name="Menor" queryTableFieldId="5" dataDxfId="164"/>
    <tableColumn id="6" xr3:uid="{DE2ED4CC-DD89-452B-A363-CEBAE0331108}" uniqueName="6" name="Unidad" queryTableFieldId="6" dataDxfId="163"/>
    <tableColumn id="7" xr3:uid="{4467B7E3-05C0-4D71-87DE-C338DF0DCBE2}" uniqueName="7" name="Column1" queryTableFieldId="7" dataDxfId="16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206E0B6-13C8-4B91-AFAC-04C1F6EF02CB}" name="Tasa_de_desempleo_Alemania" displayName="Tasa_de_desempleo_Alemania" ref="A1:I2" tableType="queryTable" totalsRowShown="0">
  <autoFilter ref="A1:I2" xr:uid="{D9E6AD34-FA1E-424E-B8D4-C2B47BDA8E44}"/>
  <tableColumns count="9">
    <tableColumn id="1" xr3:uid="{F14EA8FA-F636-419D-95A2-E38FAE6F6876}" uniqueName="1" name="Column1" queryTableFieldId="1" dataDxfId="161"/>
    <tableColumn id="2" xr3:uid="{0EC8B4B5-F9FA-432C-BC0B-3AE0B612926C}" uniqueName="2" name="Actual" queryTableFieldId="2"/>
    <tableColumn id="3" xr3:uid="{A5700264-F80A-4291-A6C0-DF0055885B04}" uniqueName="3" name="Previous" queryTableFieldId="3"/>
    <tableColumn id="4" xr3:uid="{F0E5B788-9866-4FC2-A61D-02E5970F0A86}" uniqueName="4" name="Highest" queryTableFieldId="4"/>
    <tableColumn id="5" xr3:uid="{4487E1EF-7503-4A85-A7CF-6713780B71B6}" uniqueName="5" name="Lowest" queryTableFieldId="5"/>
    <tableColumn id="6" xr3:uid="{A26131F0-A165-470C-B0EB-5EBA8251B4C6}" uniqueName="6" name="Dates" queryTableFieldId="6" dataDxfId="160"/>
    <tableColumn id="7" xr3:uid="{453EDD5F-F1C8-4658-AD3D-120334EE39E8}" uniqueName="7" name="Unit" queryTableFieldId="7" dataDxfId="159"/>
    <tableColumn id="8" xr3:uid="{C5875AE9-0411-47DF-9F80-AAD53F6F8990}" uniqueName="8" name="Frequency" queryTableFieldId="8" dataDxfId="158"/>
    <tableColumn id="9" xr3:uid="{F3DCA6F5-F320-4A01-AB14-B95A253A89D4}" uniqueName="9" name="2" queryTableFieldId="9" dataDxfId="15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3F905E7-8439-4855-BF91-893DEB52F95A}" name="Tasa_de_desempleo_España" displayName="Tasa_de_desempleo_España" ref="A1:G23" tableType="queryTable" totalsRowShown="0">
  <autoFilter ref="A1:G23" xr:uid="{D1D8A572-1E3A-4D77-97DD-EDF84D8505B8}"/>
  <tableColumns count="7">
    <tableColumn id="1" xr3:uid="{04C0A7C0-DB69-43D5-87F7-3F4EC9AEEEB9}" uniqueName="1" name="España Trabajo" queryTableFieldId="1" dataDxfId="156"/>
    <tableColumn id="2" xr3:uid="{885B35EF-AFAB-4EC7-8D87-2216EF69901B}" uniqueName="2" name="Último" queryTableFieldId="2" dataDxfId="155"/>
    <tableColumn id="3" xr3:uid="{A6C6BEC5-6E58-4C71-9FFE-FFE07B8E3C58}" uniqueName="3" name="Anterior" queryTableFieldId="3" dataDxfId="154"/>
    <tableColumn id="4" xr3:uid="{5EB9C92A-7606-48CE-899E-46F6290B24E4}" uniqueName="4" name="Mayor" queryTableFieldId="4" dataDxfId="153"/>
    <tableColumn id="5" xr3:uid="{E952AB14-3FAA-4825-9D3B-AAF24E16FD68}" uniqueName="5" name="Menor" queryTableFieldId="5" dataDxfId="152"/>
    <tableColumn id="6" xr3:uid="{654D86E4-AE28-4863-8DB0-CCCEF1CCEA70}" uniqueName="6" name="Unidad" queryTableFieldId="6" dataDxfId="151"/>
    <tableColumn id="7" xr3:uid="{1F09BACF-AD54-4999-ACA3-E2C728045BF6}" uniqueName="7" name="Column1" queryTableFieldId="7" dataDxfId="15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D3C803A-DB70-4011-91FA-C50C91EB62FB}" name="Tasa_de_desempleo_Francia" displayName="Tasa_de_desempleo_Francia" ref="A1:G27" tableType="queryTable" totalsRowShown="0">
  <autoFilter ref="A1:G27" xr:uid="{D18420B2-309E-47CD-BCB6-32C6981AB093}"/>
  <tableColumns count="7">
    <tableColumn id="1" xr3:uid="{62B0A211-8CF2-4F31-85EB-C8FD7F5732F8}" uniqueName="1" name="Francia Trabajo" queryTableFieldId="1" dataDxfId="149"/>
    <tableColumn id="2" xr3:uid="{8C04F7A6-A93B-4D77-8ADC-35F257CA8837}" uniqueName="2" name="Último" queryTableFieldId="2" dataDxfId="148"/>
    <tableColumn id="3" xr3:uid="{090200D0-C853-4F73-AEEE-6FA8D339080A}" uniqueName="3" name="Anterior" queryTableFieldId="3" dataDxfId="147"/>
    <tableColumn id="4" xr3:uid="{DD412612-6EF8-464E-ABE9-C46856C68054}" uniqueName="4" name="Mayor" queryTableFieldId="4" dataDxfId="146"/>
    <tableColumn id="5" xr3:uid="{425E5972-6669-47DD-B7AA-E61505D37874}" uniqueName="5" name="Menor" queryTableFieldId="5" dataDxfId="145"/>
    <tableColumn id="6" xr3:uid="{C2ED460C-008E-4454-9186-3D048C1E5CB2}" uniqueName="6" name="Unidad" queryTableFieldId="6" dataDxfId="144"/>
    <tableColumn id="7" xr3:uid="{A6617F41-1470-4EF9-9BCA-166731814C9D}" uniqueName="7" name="Column1" queryTableFieldId="7" dataDxfId="14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FAE1358-89B0-4132-8CCE-CFCD2F3CB64F}" name="Tasa_de_desempleo_Italia" displayName="Tasa_de_desempleo_Italia" ref="A1:G20" tableType="queryTable" totalsRowShown="0">
  <autoFilter ref="A1:G20" xr:uid="{32D4010D-D408-4D0D-BC71-FF1E410B2FE1}"/>
  <tableColumns count="7">
    <tableColumn id="1" xr3:uid="{6795C117-25A3-4759-9C5C-24624B7DCB80}" uniqueName="1" name="Italia Trabajo" queryTableFieldId="1" dataDxfId="142"/>
    <tableColumn id="2" xr3:uid="{12D535B2-AE38-45AC-8874-9EA9BA37FD28}" uniqueName="2" name="Último" queryTableFieldId="2" dataDxfId="141"/>
    <tableColumn id="3" xr3:uid="{72B6AF77-93DD-4D57-9C49-310DE9751BE6}" uniqueName="3" name="Anterior" queryTableFieldId="3" dataDxfId="140"/>
    <tableColumn id="4" xr3:uid="{A3C28AE1-0DC9-4A83-A1FC-3C4D09205275}" uniqueName="4" name="Mayor" queryTableFieldId="4" dataDxfId="139"/>
    <tableColumn id="5" xr3:uid="{566CD212-946D-485B-A9F6-5B09D017F453}" uniqueName="5" name="Menor" queryTableFieldId="5" dataDxfId="138"/>
    <tableColumn id="6" xr3:uid="{54485EBB-BCEB-4E6F-9A73-307EB246A407}" uniqueName="6" name="Unidad" queryTableFieldId="6" dataDxfId="137"/>
    <tableColumn id="7" xr3:uid="{6137DE27-A974-44A4-805A-50943BC64C1F}" uniqueName="7" name="Column1" queryTableFieldId="7" dataDxfId="13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29E73FE-49D0-4058-A0C5-BF6BC1D10E0E}" name="Tasa_de_desempleo_zona_Euro" displayName="Tasa_de_desempleo_zona_Euro" ref="A1:G18" tableType="queryTable" totalsRowShown="0">
  <autoFilter ref="A1:G18" xr:uid="{F5D08929-9ED3-4E5A-9122-52F9B3D04E1F}"/>
  <tableColumns count="7">
    <tableColumn id="1" xr3:uid="{D03C17A1-CD29-4B94-BBD1-D2333F42BF60}" uniqueName="1" name="Zona euro Trabajo" queryTableFieldId="1" dataDxfId="135"/>
    <tableColumn id="2" xr3:uid="{3D569D26-2EC1-4551-AEDF-7AD5C8FC331C}" uniqueName="2" name="Último" queryTableFieldId="2" dataDxfId="134"/>
    <tableColumn id="3" xr3:uid="{A16FD41A-FD03-4069-91CE-B273179F69F4}" uniqueName="3" name="Anterior" queryTableFieldId="3" dataDxfId="133"/>
    <tableColumn id="4" xr3:uid="{A7D605D0-DAE4-4515-B719-74A93936C9A5}" uniqueName="4" name="Mayor" queryTableFieldId="4" dataDxfId="132"/>
    <tableColumn id="5" xr3:uid="{E4DA6CE7-1CFB-4A7A-9250-1587FF99FB34}" uniqueName="5" name="Menor" queryTableFieldId="5" dataDxfId="131"/>
    <tableColumn id="6" xr3:uid="{33988273-A525-4411-AAE2-A73CF1C29158}" uniqueName="6" name="Unidad" queryTableFieldId="6" dataDxfId="130"/>
    <tableColumn id="7" xr3:uid="{7FD6B7C7-816E-4805-9047-A965FDB0F9FE}" uniqueName="7" name="Column1" queryTableFieldId="7" dataDxfId="1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1D853B0-E7F1-4282-AD5B-4D6E958B66ED}" name="Tasa_de_desempleo_de_china" displayName="Tasa_de_desempleo_de_china" ref="A1:G12" tableType="queryTable" totalsRowShown="0">
  <autoFilter ref="A1:G12" xr:uid="{30DFDE52-965B-4924-946A-FA291817729F}"/>
  <tableColumns count="7">
    <tableColumn id="1" xr3:uid="{8C4DFBCF-6206-42E3-B616-899597D08258}" uniqueName="1" name="China Trabajo" queryTableFieldId="1" dataDxfId="128"/>
    <tableColumn id="2" xr3:uid="{FA0563B5-5AB1-4E58-A45F-1D04CD9FAE0A}" uniqueName="2" name="Último" queryTableFieldId="2" dataDxfId="127"/>
    <tableColumn id="3" xr3:uid="{4AE9953E-E80A-4759-9FC7-DB518B686A79}" uniqueName="3" name="Anterior" queryTableFieldId="3" dataDxfId="126"/>
    <tableColumn id="4" xr3:uid="{A3AD2919-D392-43F7-BB8F-8B64B1374677}" uniqueName="4" name="Mayor" queryTableFieldId="4" dataDxfId="125"/>
    <tableColumn id="5" xr3:uid="{8FB03FC1-6DA4-4785-B11C-B3D020C18800}" uniqueName="5" name="Menor" queryTableFieldId="5" dataDxfId="124"/>
    <tableColumn id="6" xr3:uid="{D1BD37FA-E121-43D5-A2F2-4EE9A75ACB0B}" uniqueName="6" name="Unidad" queryTableFieldId="6" dataDxfId="123"/>
    <tableColumn id="7" xr3:uid="{79466299-821B-4D31-805E-3CC341A92F0B}" uniqueName="7" name="Column1" queryTableFieldId="7" dataDxfId="12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C35C3DC-E08E-4327-8CB5-51024155E559}" name="Tasa_de_desempleo_Japon" displayName="Tasa_de_desempleo_Japon" ref="A1:G20" tableType="queryTable" totalsRowShown="0">
  <autoFilter ref="A1:G20" xr:uid="{69BCD1E6-2AA9-4905-BE8C-9DDB9E591AC8}"/>
  <tableColumns count="7">
    <tableColumn id="1" xr3:uid="{65438F34-9056-4D6A-BDEE-DBB41371543D}" uniqueName="1" name="Japón Trabajo" queryTableFieldId="1" dataDxfId="121"/>
    <tableColumn id="2" xr3:uid="{9F6A1E85-A481-4FCC-A78C-F128A7490303}" uniqueName="2" name="Último" queryTableFieldId="2" dataDxfId="120"/>
    <tableColumn id="3" xr3:uid="{DAC79DC1-0A1A-4569-8B17-21A5EBDE12B2}" uniqueName="3" name="Anterior" queryTableFieldId="3" dataDxfId="119"/>
    <tableColumn id="4" xr3:uid="{C5F55864-16DB-48F5-AAF0-81DFFD9CC078}" uniqueName="4" name="Mayor" queryTableFieldId="4" dataDxfId="118"/>
    <tableColumn id="5" xr3:uid="{91502049-E1EF-429A-8030-2759C3E3F462}" uniqueName="5" name="Menor" queryTableFieldId="5" dataDxfId="117"/>
    <tableColumn id="6" xr3:uid="{062B13F7-A90A-4B87-9985-1E07CF12596E}" uniqueName="6" name="Unidad" queryTableFieldId="6" dataDxfId="116"/>
    <tableColumn id="7" xr3:uid="{7709E4E0-7E7F-4BBB-A876-78842AFEAA24}" uniqueName="7" name="Column1" queryTableFieldId="7" dataDxfId="11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94F7A90-0C6B-4289-8D1A-1BC6DECF570C}" name="Tasa_de_desempleo_Corea_Del_sur" displayName="Tasa_de_desempleo_Corea_Del_sur" ref="A1:G16" tableType="queryTable" totalsRowShown="0">
  <autoFilter ref="A1:G16" xr:uid="{9106CAF5-8B12-4623-8A89-6E3FDE9B8FDB}"/>
  <tableColumns count="7">
    <tableColumn id="1" xr3:uid="{F1815E92-B13A-4EE1-90E9-B8DE4659FD1D}" uniqueName="1" name="Corea Del Sur Trabajo" queryTableFieldId="1" dataDxfId="114"/>
    <tableColumn id="2" xr3:uid="{8287F6E4-79BF-4146-B672-233916789D18}" uniqueName="2" name="Último" queryTableFieldId="2" dataDxfId="113"/>
    <tableColumn id="3" xr3:uid="{0FCD9929-C597-41CF-844D-96860EEBF1DF}" uniqueName="3" name="Anterior" queryTableFieldId="3" dataDxfId="112"/>
    <tableColumn id="4" xr3:uid="{5BE0E499-8943-434D-A1E0-F7E0C12442A9}" uniqueName="4" name="Mayor" queryTableFieldId="4" dataDxfId="111"/>
    <tableColumn id="5" xr3:uid="{A93AC8AE-E24A-45BC-BA7B-5CEA7490A014}" uniqueName="5" name="Menor" queryTableFieldId="5" dataDxfId="110"/>
    <tableColumn id="6" xr3:uid="{ECE5334A-72F3-4763-B663-A467E8E8B695}" uniqueName="6" name="Unidad" queryTableFieldId="6" dataDxfId="109"/>
    <tableColumn id="7" xr3:uid="{DAE30733-0C5D-4DED-BB0B-67EF0FD209D0}" uniqueName="7" name="Column1" queryTableFieldId="7" dataDxfId="10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DB485B8-9023-4FC2-94E1-73498C06B1CC}" name="Tasa_de_desempleo_EEUU" displayName="Tasa_de_desempleo_EEUU" ref="A1:G35" tableType="queryTable" totalsRowShown="0">
  <autoFilter ref="A1:G35" xr:uid="{5948F64B-F0C0-4230-A2BF-D9805830A40F}"/>
  <tableColumns count="7">
    <tableColumn id="1" xr3:uid="{94007861-7FC8-4F9E-A157-23A0D360062E}" uniqueName="1" name="Estados Unidos Trabajo" queryTableFieldId="1" dataDxfId="107"/>
    <tableColumn id="2" xr3:uid="{0E0BD336-7147-40D6-B76C-D9E83C8D0681}" uniqueName="2" name="Último" queryTableFieldId="2" dataDxfId="106"/>
    <tableColumn id="3" xr3:uid="{07BB3191-0034-41A6-8542-1F7046A373A6}" uniqueName="3" name="Anterior" queryTableFieldId="3" dataDxfId="105"/>
    <tableColumn id="4" xr3:uid="{2495F819-C26E-486B-BBA6-A3827200B114}" uniqueName="4" name="Mayor" queryTableFieldId="4" dataDxfId="104"/>
    <tableColumn id="5" xr3:uid="{A50E321B-5EE4-4B23-9B56-B0B1BED8F10C}" uniqueName="5" name="Menor" queryTableFieldId="5" dataDxfId="103"/>
    <tableColumn id="6" xr3:uid="{0079382C-D4D0-419E-83CC-81A716CD4BF9}" uniqueName="6" name="Unidad" queryTableFieldId="6" dataDxfId="102"/>
    <tableColumn id="7" xr3:uid="{58967823-B777-445C-B594-01D4D851192A}" uniqueName="7" name="Column1" queryTableFieldId="7" dataDxfId="10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48EC863-2E4A-4473-984C-B840FC35E04C}" name="Tasa_de_desempleo_Colombia" displayName="Tasa_de_desempleo_Colombia" ref="A1:G9" tableType="queryTable" totalsRowShown="0">
  <autoFilter ref="A1:G9" xr:uid="{8E159014-6F60-4270-8FD8-3D33F6FE86F3}"/>
  <tableColumns count="7">
    <tableColumn id="1" xr3:uid="{675106EC-5413-4940-A84B-6F2111C8AD3D}" uniqueName="1" name="Colombia Trabajo" queryTableFieldId="1" dataDxfId="100"/>
    <tableColumn id="2" xr3:uid="{319EE8C7-74E8-459D-9955-FDCB7A664213}" uniqueName="2" name="Último" queryTableFieldId="2" dataDxfId="99"/>
    <tableColumn id="3" xr3:uid="{427E5B97-76F0-43FE-B46B-DE9B72222959}" uniqueName="3" name="Anterior" queryTableFieldId="3" dataDxfId="98"/>
    <tableColumn id="4" xr3:uid="{CFDFD335-5EF9-4692-9933-B41C41BF7E8D}" uniqueName="4" name="Mayor" queryTableFieldId="4" dataDxfId="97"/>
    <tableColumn id="5" xr3:uid="{B528CEE0-7083-4D68-88D2-E35DB53023DF}" uniqueName="5" name="Menor" queryTableFieldId="5" dataDxfId="96"/>
    <tableColumn id="6" xr3:uid="{7D485685-B7F2-49DC-B766-9AECE30D1FE0}" uniqueName="6" name="Unidad" queryTableFieldId="6" dataDxfId="95"/>
    <tableColumn id="7" xr3:uid="{D0A8F68B-6BE9-487C-A71A-09CA89AE796A}" uniqueName="7" name="Column1" queryTableFieldId="7" dataDxfId="9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50F6354-1512-4143-B2CF-CAD8F498EB4D}" name="Tasa_IBR" displayName="Tasa_IBR" ref="A1:F9" tableType="queryTable" totalsRowShown="0">
  <autoFilter ref="A1:F9" xr:uid="{CB5A9574-EB79-48B6-BE5D-FC712A174F3E}"/>
  <tableColumns count="6">
    <tableColumn id="1" xr3:uid="{FE1A0B41-F61C-4662-BBB9-E95C030A2DB3}" uniqueName="1" name="Header" queryTableFieldId="1" dataDxfId="93"/>
    <tableColumn id="2" xr3:uid="{F5CFBECF-D160-43A7-9D49-EE2FD01B3697}" uniqueName="2" name="Fecha" queryTableFieldId="2" dataDxfId="92"/>
    <tableColumn id="3" xr3:uid="{C6DADDE8-C2CE-4E21-9F74-97432BE0DCD4}" uniqueName="3" name="Tasa" queryTableFieldId="3" dataDxfId="91"/>
    <tableColumn id="4" xr3:uid="{72DA7217-BAA3-4F2B-A105-75EB9360C94B}" uniqueName="4" name="Anterior" queryTableFieldId="4"/>
    <tableColumn id="5" xr3:uid="{F99A0C27-6756-4387-AD1D-A3BACFB6DCC0}" uniqueName="5" name="Actual" queryTableFieldId="5"/>
    <tableColumn id="6" xr3:uid="{2210C014-9D22-49D2-8332-CAEE06314895}" uniqueName="6" name="Variación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E0F5BB5-5F62-4F35-8F34-E561966FCCCE}" name="JPYUSD" displayName="JPYUSD" ref="A1:G19" tableType="queryTable" totalsRowShown="0">
  <autoFilter ref="A1:G19" xr:uid="{CB8B098B-0C9E-42DB-9AC3-2E70C7DE9353}"/>
  <tableColumns count="7">
    <tableColumn id="1" xr3:uid="{46DBC4F4-EB6F-408D-AA89-438CDAD13045}" uniqueName="1" name="Crosses" queryTableFieldId="1" dataDxfId="90"/>
    <tableColumn id="2" xr3:uid="{76380C65-6C6B-4BED-989C-1D6C70FE4868}" uniqueName="2" name="Price" queryTableFieldId="2"/>
    <tableColumn id="3" xr3:uid="{4D64011A-66AC-447E-AB70-A9FCCF57FC15}" uniqueName="3" name="Column1" queryTableFieldId="3" dataDxfId="89"/>
    <tableColumn id="4" xr3:uid="{57F6C2E4-5A5E-4D54-B74B-EE9B63CF88F2}" uniqueName="4" name="Day" queryTableFieldId="4"/>
    <tableColumn id="5" xr3:uid="{B756AA2A-3432-4AA6-88D3-9D8FFBE6D2B5}" uniqueName="5" name="%Day" queryTableFieldId="5"/>
    <tableColumn id="6" xr3:uid="{DA9445F5-EEAC-4033-9F10-88CD02C7BE65}" uniqueName="6" name="%Year" queryTableFieldId="6"/>
    <tableColumn id="7" xr3:uid="{ABF9FC69-2313-41B0-8670-5F3D572E6C0F}" uniqueName="7" name="Date" queryTableFieldId="7" dataDxfId="8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77A719C-0235-43AA-8F88-6840041F183B}" name="MXNUSD" displayName="MXNUSD" ref="A1:G20" tableType="queryTable" totalsRowShown="0">
  <autoFilter ref="A1:G20" xr:uid="{A8484982-BD33-4D15-BB83-53A25A5D7824}"/>
  <tableColumns count="7">
    <tableColumn id="1" xr3:uid="{2E4D4ACA-F3D3-43FB-A209-A5C1D1BC7D80}" uniqueName="1" name="Crosses" queryTableFieldId="1" dataDxfId="87"/>
    <tableColumn id="2" xr3:uid="{256C1106-766B-4F25-8C3F-3EEBD642138C}" uniqueName="2" name="Price" queryTableFieldId="2"/>
    <tableColumn id="3" xr3:uid="{A79C6972-B2A5-40A7-B5ED-0E66863658F1}" uniqueName="3" name="Column1" queryTableFieldId="3" dataDxfId="86"/>
    <tableColumn id="4" xr3:uid="{6C469582-071F-4ED5-A96C-53343507B8BE}" uniqueName="4" name="Day" queryTableFieldId="4"/>
    <tableColumn id="5" xr3:uid="{28D3B3C1-AEE1-4D32-BAD3-D6641ADB4DA6}" uniqueName="5" name="%Day" queryTableFieldId="5"/>
    <tableColumn id="6" xr3:uid="{53FFF61D-9E1E-446B-B56D-C10FCDE9E4AC}" uniqueName="6" name="%Year" queryTableFieldId="6"/>
    <tableColumn id="7" xr3:uid="{2B82D9DE-C429-4BEA-AF89-0B1489960175}" uniqueName="7" name="Date" queryTableFieldId="7" dataDxfId="8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AD50F9-A221-4662-9F9E-6902BC5750F9}" name="BRLUSD" displayName="BRLUSD" ref="A1:G20" tableType="queryTable" totalsRowShown="0">
  <autoFilter ref="A1:G20" xr:uid="{34B25A6A-F41A-4252-B105-DA441FCB3471}"/>
  <tableColumns count="7">
    <tableColumn id="1" xr3:uid="{0D5B4D03-4B25-4592-A67D-7D0F4C52236A}" uniqueName="1" name="Crosses" queryTableFieldId="1" dataDxfId="84"/>
    <tableColumn id="2" xr3:uid="{FE511A8D-59C8-4E65-9462-7E405BAE5078}" uniqueName="2" name="Price" queryTableFieldId="2"/>
    <tableColumn id="3" xr3:uid="{397815AD-37AB-4BCA-83EF-4EBBEEEAC039}" uniqueName="3" name="Column1" queryTableFieldId="3" dataDxfId="83"/>
    <tableColumn id="4" xr3:uid="{A2424B0A-545F-4D27-9CCE-670007CBF8EA}" uniqueName="4" name="Day" queryTableFieldId="4"/>
    <tableColumn id="5" xr3:uid="{1FEB3742-9A14-4330-BE5A-50649772DFCF}" uniqueName="5" name="%Day" queryTableFieldId="5"/>
    <tableColumn id="6" xr3:uid="{F26BECF0-58F9-45A6-8173-F247DDE022F8}" uniqueName="6" name="%Year" queryTableFieldId="6"/>
    <tableColumn id="7" xr3:uid="{F5BCD46E-4B9A-43F1-A61B-CC584424F44A}" uniqueName="7" name="Date" queryTableFieldId="7" dataDxfId="8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1E4609D-7DBA-4AAB-BBC7-48FD97E9B995}" name="CLPUSD" displayName="CLPUSD" ref="A1:G20" tableType="queryTable" totalsRowShown="0">
  <autoFilter ref="A1:G20" xr:uid="{3FCAD33D-48E0-43FC-B2F0-A78F17AC0C7F}"/>
  <tableColumns count="7">
    <tableColumn id="1" xr3:uid="{00D8F268-8F2D-4BB2-8E65-9518932751ED}" uniqueName="1" name="Crosses" queryTableFieldId="1" dataDxfId="81"/>
    <tableColumn id="2" xr3:uid="{B61C0B72-7855-4B9F-8BDF-773ED5D44133}" uniqueName="2" name="Price" queryTableFieldId="2"/>
    <tableColumn id="3" xr3:uid="{9F9B0D2E-70AC-4F23-86AD-3211232419D2}" uniqueName="3" name="Column1" queryTableFieldId="3" dataDxfId="80"/>
    <tableColumn id="4" xr3:uid="{307D0C45-D807-4ACB-8C31-02ECB26728B4}" uniqueName="4" name="Day" queryTableFieldId="4"/>
    <tableColumn id="5" xr3:uid="{71419C2B-A8D4-4B3D-91F7-587569068AA9}" uniqueName="5" name="%Day" queryTableFieldId="5"/>
    <tableColumn id="6" xr3:uid="{7C40626F-6559-497E-ADDA-780B1C9C4D96}" uniqueName="6" name="%Year" queryTableFieldId="6"/>
    <tableColumn id="7" xr3:uid="{A2F477AC-5EF5-4892-828A-D06475EB0C61}" uniqueName="7" name="Date" queryTableFieldId="7" dataDxfId="7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D8C61D-6D7C-4572-A8B3-73DD8C28C82E}" name="Tasa_de_inflación_e_IPC_col" displayName="Tasa_de_inflación_e_IPC_col" ref="A1:G13" tableType="queryTable" totalsRowShown="0">
  <autoFilter ref="A1:G13" xr:uid="{260EBD01-8ECB-4696-9BBF-52AD3CFAC935}"/>
  <tableColumns count="7">
    <tableColumn id="1" xr3:uid="{D56AF9D2-5748-49D4-99BD-02F3B042DC26}" uniqueName="1" name="Precios" queryTableFieldId="1" dataDxfId="78"/>
    <tableColumn id="2" xr3:uid="{CE7E82E4-7626-454D-8520-445D77233C70}" uniqueName="2" name="Último" queryTableFieldId="2"/>
    <tableColumn id="3" xr3:uid="{BBFF897E-BCDA-43B2-B690-E24BD81CADD6}" uniqueName="3" name="Referencia" queryTableFieldId="3" dataDxfId="77"/>
    <tableColumn id="4" xr3:uid="{6C38E14D-FABC-4B9B-900B-260EF2A88739}" uniqueName="4" name="Anterior" queryTableFieldId="4"/>
    <tableColumn id="5" xr3:uid="{B72477AE-1406-4E5D-BD87-D47633A24C81}" uniqueName="5" name="Rango" queryTableFieldId="5" dataDxfId="76"/>
    <tableColumn id="6" xr3:uid="{18477382-8159-4457-89F6-AB42B2A21CCD}" uniqueName="6" name="Frecuencia" queryTableFieldId="6" dataDxfId="75"/>
    <tableColumn id="7" xr3:uid="{4450A4AF-1460-45DB-A06C-3EA60956909E}" uniqueName="7" name="Column1" queryTableFieldId="7" dataDxfId="7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B05B1B0-2327-45D4-AD95-5E323B14963C}" name="Balanza__cuenta_corriente" displayName="Balanza__cuenta_corriente" ref="A1:G21" tableType="queryTable" totalsRowShown="0">
  <autoFilter ref="A1:G21" xr:uid="{9F05763E-5843-4FE5-A2E7-365BC338EF43}"/>
  <tableColumns count="7">
    <tableColumn id="1" xr3:uid="{6EE16BAB-B80C-4D09-939D-DB0F4E03CC60}" uniqueName="1" name="Visión general" queryTableFieldId="1" dataDxfId="73"/>
    <tableColumn id="2" xr3:uid="{1F525CC0-80F9-4183-B537-712312A18886}" uniqueName="2" name="Último" queryTableFieldId="2"/>
    <tableColumn id="3" xr3:uid="{C710621E-EB73-493D-AD47-960D830E0268}" uniqueName="3" name="Referencia" queryTableFieldId="3" dataDxfId="72"/>
    <tableColumn id="4" xr3:uid="{BDEF2193-694D-47DD-8B09-FA55D1B65E4A}" uniqueName="4" name="Anterior" queryTableFieldId="4"/>
    <tableColumn id="5" xr3:uid="{9652F552-E634-41F4-A691-2DD13011F4ED}" uniqueName="5" name="Rango" queryTableFieldId="5" dataDxfId="71"/>
    <tableColumn id="6" xr3:uid="{C203A6FF-EE12-4649-BA30-D38AAEAE3F8E}" uniqueName="6" name="Frecuencia" queryTableFieldId="6" dataDxfId="70"/>
    <tableColumn id="7" xr3:uid="{9B62B2E6-0846-4B91-9568-74ACC969AD8C}" uniqueName="7" name="Column1" queryTableFieldId="7" dataDxfId="69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35F6187-9450-4F67-847A-9BF7C8BAD0AC}" name="Reservas_internacionales_colombia" displayName="Reservas_internacionales_colombia" ref="A1:G12" tableType="queryTable" totalsRowShown="0">
  <autoFilter ref="A1:G12" xr:uid="{B17CB752-7A2A-4EA5-9B32-8D3DA4FA3AC6}"/>
  <tableColumns count="7">
    <tableColumn id="1" xr3:uid="{B6DB39FE-8FA2-4697-A653-2B835D6A4B83}" uniqueName="1" name="Colombia Dinero" queryTableFieldId="1" dataDxfId="68"/>
    <tableColumn id="2" xr3:uid="{BC1B676E-993C-4BB6-82CA-9617C93D2AE9}" uniqueName="2" name="Último" queryTableFieldId="2" dataDxfId="67"/>
    <tableColumn id="3" xr3:uid="{27227CCA-A39F-458B-B873-B5D344766E88}" uniqueName="3" name="Anterior" queryTableFieldId="3" dataDxfId="66"/>
    <tableColumn id="4" xr3:uid="{25E74EA7-17C1-4F36-BF8D-833C057E6E69}" uniqueName="4" name="Mayor" queryTableFieldId="4" dataDxfId="65"/>
    <tableColumn id="5" xr3:uid="{B8A7AF7E-3919-4412-9DAA-5EA89124329C}" uniqueName="5" name="Menor" queryTableFieldId="5" dataDxfId="64"/>
    <tableColumn id="6" xr3:uid="{8DC5D8B2-C8CE-42A2-95E1-404AA4708F9A}" uniqueName="6" name="Unidad" queryTableFieldId="6" dataDxfId="63"/>
    <tableColumn id="7" xr3:uid="{3C4D3681-E2AC-424B-BFB8-9F1613D46E6B}" uniqueName="7" name="Column1" queryTableFieldId="7" dataDxfId="6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BEEC3E0-CFDA-40A8-A6CB-7CC2B648BF12}" name="Col_producción_crudo___balanza_comercial" displayName="Col_producción_crudo___balanza_comercial" ref="A1:G15" tableType="queryTable" totalsRowShown="0">
  <autoFilter ref="A1:G15" xr:uid="{D500A03D-3952-47D6-B65D-D4788EFCCD97}"/>
  <tableColumns count="7">
    <tableColumn id="1" xr3:uid="{D3912921-BDDC-4AD7-ABC2-29016CF2657B}" uniqueName="1" name="Colombia Comercio" queryTableFieldId="1" dataDxfId="61"/>
    <tableColumn id="2" xr3:uid="{CF6FD47E-6576-40F8-A778-A2DB4F2D87E5}" uniqueName="2" name="Último" queryTableFieldId="2" dataDxfId="60"/>
    <tableColumn id="3" xr3:uid="{F0E58D77-B8B9-4EF9-A667-6176C78D6420}" uniqueName="3" name="Anterior" queryTableFieldId="3" dataDxfId="59"/>
    <tableColumn id="4" xr3:uid="{31C2E1F2-E5F0-4E30-9F28-556B50D810BB}" uniqueName="4" name="Mayor" queryTableFieldId="4" dataDxfId="58"/>
    <tableColumn id="5" xr3:uid="{78CDBA17-B4D9-4697-AA29-6AAA1C9F5AC5}" uniqueName="5" name="Menor" queryTableFieldId="5" dataDxfId="57"/>
    <tableColumn id="6" xr3:uid="{1FD7E236-4508-4BE8-B376-589C2B7772A7}" uniqueName="6" name="Unidad" queryTableFieldId="6" dataDxfId="56"/>
    <tableColumn id="7" xr3:uid="{8D882217-EC12-4630-BE82-3B0C4CE6CBBB}" uniqueName="7" name="Column1" queryTableFieldId="7" dataDxfId="5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CDB3D8C-E134-4DA2-80F7-DF564853FC71}" name="Nominas_no_agricolas" displayName="Nominas_no_agricolas" ref="A1:G35" tableType="queryTable" totalsRowShown="0">
  <autoFilter ref="A1:G35" xr:uid="{12B08D58-58BB-43D8-8CBE-F5F7DDD4AED6}"/>
  <tableColumns count="7">
    <tableColumn id="1" xr3:uid="{4955CEF0-4782-421C-B4C5-D9C15736CCD2}" uniqueName="1" name="Estados Unidos Trabajo" queryTableFieldId="1" dataDxfId="54"/>
    <tableColumn id="2" xr3:uid="{81ACF15D-537A-455D-8833-A24D13FBDE36}" uniqueName="2" name="Último" queryTableFieldId="2" dataDxfId="53"/>
    <tableColumn id="3" xr3:uid="{FBB8945A-58C0-4AB4-A226-0E1472ACC081}" uniqueName="3" name="Anterior" queryTableFieldId="3" dataDxfId="52"/>
    <tableColumn id="4" xr3:uid="{87662206-54EB-4E9A-B991-06915C6C999B}" uniqueName="4" name="Mayor" queryTableFieldId="4" dataDxfId="51"/>
    <tableColumn id="5" xr3:uid="{789EFD69-0B57-4361-810A-E65C8897DB40}" uniqueName="5" name="Menor" queryTableFieldId="5" dataDxfId="50"/>
    <tableColumn id="6" xr3:uid="{08075ED3-7397-46DB-AEF2-F7460D84AC03}" uniqueName="6" name="Unidad" queryTableFieldId="6" dataDxfId="49"/>
    <tableColumn id="7" xr3:uid="{08CFBE86-BE76-44F9-A88B-7EC2EC073335}" uniqueName="7" name="Column1" queryTableFieldId="7" dataDxfId="48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8348489-E6EB-4527-BEAB-2D87E24A6DC2}" name="Confianza_comercial___empresarial" displayName="Confianza_comercial___empresarial" ref="A1:E73" tableType="queryTable" totalsRowShown="0">
  <autoFilter ref="A1:E73" xr:uid="{5F5B7D62-5C2D-4CA8-A873-9FDBFD4050C3}"/>
  <tableColumns count="5">
    <tableColumn id="1" xr3:uid="{6B51BBC5-E9C7-4BA0-A85B-9062C0629CA2}" uniqueName="1" name="País" queryTableFieldId="1" dataDxfId="47"/>
    <tableColumn id="2" xr3:uid="{E5FAC3C6-9E2A-40FF-942B-D39DF2382D5A}" uniqueName="2" name="Último" queryTableFieldId="2"/>
    <tableColumn id="3" xr3:uid="{C41A3810-8EF1-4D79-B8A8-AFC18F6E1C51}" uniqueName="3" name="Anterior" queryTableFieldId="3"/>
    <tableColumn id="4" xr3:uid="{3587ABD4-5FBF-47A5-881D-71BC3A7AF5F8}" uniqueName="4" name="Referencia" queryTableFieldId="4" dataDxfId="46"/>
    <tableColumn id="5" xr3:uid="{06E70E27-AA30-4F23-9C9B-212FA67AC0B1}" uniqueName="5" name="Unidad" queryTableFieldId="5" dataDxfId="45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BFAC86B-BA25-48FE-A34F-FD36AC40171F}" name="Indice_ZEW" displayName="Indice_ZEW" ref="A1:E7" tableType="queryTable" totalsRowShown="0">
  <autoFilter ref="A1:E7" xr:uid="{A933151C-A8BE-4F04-B91E-CCF0A43BD057}"/>
  <tableColumns count="5">
    <tableColumn id="1" xr3:uid="{719D8D86-87B7-4B11-B43E-B94D98C1C7CD}" uniqueName="1" name="País" queryTableFieldId="1" dataDxfId="44"/>
    <tableColumn id="2" xr3:uid="{C9CD38EF-3950-4505-A507-333278C009A7}" uniqueName="2" name="Último" queryTableFieldId="2"/>
    <tableColumn id="3" xr3:uid="{DE233166-A2AF-4F23-8F13-84F7CD665ADA}" uniqueName="3" name="Anterior" queryTableFieldId="3"/>
    <tableColumn id="4" xr3:uid="{CEC3FD86-544A-4A5B-913D-DF2DCF781177}" uniqueName="4" name="Referencia" queryTableFieldId="4" dataDxfId="43"/>
    <tableColumn id="5" xr3:uid="{71937D87-F869-4CDE-9DB9-6E1A3ADEDEE5}" uniqueName="5" name="Unidad" queryTableFieldId="5" dataDxfId="4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DE41119-2FF3-4D0C-B61D-054CB5880C00}" name="XAU" displayName="XAU" ref="A1:I4" tableType="queryTable" totalsRowShown="0">
  <autoFilter ref="A1:I4" xr:uid="{B40D9332-FA9B-4047-9FCC-AC7C17D07A5A}"/>
  <tableColumns count="9">
    <tableColumn id="1" xr3:uid="{68D0FF82-3083-4DE7-BCAA-F77B81737876}" uniqueName="1" name="Column1" queryTableFieldId="1" dataDxfId="41"/>
    <tableColumn id="2" xr3:uid="{57F293D8-8B03-413C-861E-47D2DACAEEEF}" uniqueName="2" name="Metales" queryTableFieldId="2" dataDxfId="40"/>
    <tableColumn id="3" xr3:uid="{FA64E63C-B15A-42B0-8E0E-F9FBDDB10C2A}" uniqueName="3" name="Precio" queryTableFieldId="3"/>
    <tableColumn id="4" xr3:uid="{EDEF57B0-CD3D-47E6-B3B9-E46907490093}" uniqueName="4" name="2" queryTableFieldId="4"/>
    <tableColumn id="5" xr3:uid="{9CCD1EBC-C7A9-46DC-8837-08F12B5BB155}" uniqueName="5" name="Día" queryTableFieldId="5"/>
    <tableColumn id="6" xr3:uid="{3AB05B82-9FA9-4D34-A1EB-FC18EE306713}" uniqueName="6" name="Semanal" queryTableFieldId="6"/>
    <tableColumn id="7" xr3:uid="{462064AB-F8DA-400B-B682-775F5BB687D4}" uniqueName="7" name="Mensual" queryTableFieldId="7"/>
    <tableColumn id="8" xr3:uid="{1112DF7D-94CB-47AC-893A-835380BBF3D8}" uniqueName="8" name="YTD" queryTableFieldId="8"/>
    <tableColumn id="9" xr3:uid="{BD4E5BA7-1D46-4B31-853E-E1AF85252FAF}" uniqueName="9" name="Fecha" queryTableFieldId="9" dataDxfId="39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50B1EC-1BFB-4ADA-B647-F2736BB50D1B}" name="Ventas_al_por_menor_mensual" displayName="Ventas_al_por_menor_mensual" ref="A1:E64" tableType="queryTable" totalsRowShown="0">
  <autoFilter ref="A1:E64" xr:uid="{A9A6F594-ECF0-43B4-9D0D-465614035F52}"/>
  <tableColumns count="5">
    <tableColumn id="1" xr3:uid="{600E69FB-B60C-49B5-8DC9-8DBCA3BC6278}" uniqueName="1" name="País" queryTableFieldId="1" dataDxfId="38"/>
    <tableColumn id="2" xr3:uid="{8B27AE75-6DEB-4EBB-AE27-C20D351E5C82}" uniqueName="2" name="Último" queryTableFieldId="2"/>
    <tableColumn id="3" xr3:uid="{E7C11F56-1981-4CF8-954A-5092FC86D136}" uniqueName="3" name="Anterior" queryTableFieldId="3"/>
    <tableColumn id="4" xr3:uid="{CC84B1F2-8B29-4903-B653-97E5AF86A85A}" uniqueName="4" name="Referencia" queryTableFieldId="4" dataDxfId="37"/>
    <tableColumn id="5" xr3:uid="{E9FCF5FD-8B11-4988-89C8-F3C135FC4FEA}" uniqueName="5" name="Unidad" queryTableFieldId="5" dataDxfId="3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AF731D50-4D42-45E6-8094-28F7ACCFF0C3}" name="COLCAP" displayName="COLCAP" ref="A1:F2" tableType="queryTable" totalsRowShown="0">
  <autoFilter ref="A1:F2" xr:uid="{5D322587-4B60-46DB-82A8-97EFEA589235}"/>
  <tableColumns count="6">
    <tableColumn id="1" xr3:uid="{9CD65585-511F-49DA-BBCA-8710C86D944D}" uniqueName="1" name="Column1" queryTableFieldId="1" dataDxfId="35"/>
    <tableColumn id="2" xr3:uid="{99D90B11-9A8A-471B-98A9-AD0A0D27BA1E}" uniqueName="2" name="Nombre" queryTableFieldId="2" dataDxfId="34"/>
    <tableColumn id="3" xr3:uid="{D3C18271-8465-403C-AA5C-0222E610622B}" uniqueName="3" name="Precio" queryTableFieldId="3" dataDxfId="33"/>
    <tableColumn id="4" xr3:uid="{CB69C610-9132-4B59-ACC5-E9BF435BE7C5}" uniqueName="4" name="Var." queryTableFieldId="4"/>
    <tableColumn id="5" xr3:uid="{E84704EB-5AF6-449C-A531-BFA0C3C4B47C}" uniqueName="5" name="% Var." queryTableFieldId="5"/>
    <tableColumn id="6" xr3:uid="{7ACF0F56-760B-44F6-859D-85333120ABD6}" uniqueName="6" name="2" queryTableFieldId="6" dataDxfId="32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10DAB3-2B79-49BA-A51A-DFAFCCDB03C1}" name="TRM" displayName="TRM" ref="A1:B11" tableType="queryTable" totalsRowShown="0">
  <autoFilter ref="A1:B11" xr:uid="{DBC63ECC-B162-4BB4-9B26-6794D5A0B0B5}"/>
  <tableColumns count="2">
    <tableColumn id="1" xr3:uid="{8A4A8455-8790-43DA-84AC-C229969C2F53}" uniqueName="1" name="Column1" queryTableFieldId="1" dataDxfId="31"/>
    <tableColumn id="2" xr3:uid="{B8E4ACB5-F4B9-4938-BEC9-B8E20E264785}" uniqueName="2" name="Column2" queryTableFieldId="2" dataDxfId="30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4CE2B4-B04F-408E-AFDC-E0B18D29D39F}" name="Ur__gbp" displayName="Ur__gbp" ref="A1:I18" tableType="queryTable" totalsRowShown="0">
  <autoFilter ref="A1:I18" xr:uid="{74536857-8C66-46A6-978E-8B0CB8EDEB20}"/>
  <tableColumns count="9">
    <tableColumn id="1" xr3:uid="{2292AEFB-CA4D-48F3-A7E8-2BFE29008B57}" uniqueName="1" name="Column1" queryTableFieldId="1" dataDxfId="29"/>
    <tableColumn id="2" xr3:uid="{19C31E75-9E22-459F-AF40-9AAD7B14C11E}" uniqueName="2" name="2" queryTableFieldId="2" dataDxfId="28"/>
    <tableColumn id="3" xr3:uid="{F1C22D0F-9C3E-4895-A6A3-ED46A85B1EA6}" uniqueName="3" name="Precio" queryTableFieldId="3"/>
    <tableColumn id="4" xr3:uid="{F8824E8E-C1D3-418D-8773-7D8397B8BA58}" uniqueName="4" name="3" queryTableFieldId="4"/>
    <tableColumn id="5" xr3:uid="{69044BCE-DE13-4CE0-8388-078BBA56167F}" uniqueName="5" name="Día" queryTableFieldId="5"/>
    <tableColumn id="6" xr3:uid="{CC281796-3348-478D-A086-62A9490401F1}" uniqueName="6" name="Semanal" queryTableFieldId="6"/>
    <tableColumn id="7" xr3:uid="{38E30872-3985-4B53-8771-86B449553DFF}" uniqueName="7" name="Mensual" queryTableFieldId="7"/>
    <tableColumn id="8" xr3:uid="{FFA344CF-52A2-482C-A19B-7BF79725B5DE}" uniqueName="8" name="YTD" queryTableFieldId="8"/>
    <tableColumn id="9" xr3:uid="{410A1A4C-1752-414C-AD8C-3014C998C008}" uniqueName="9" name="Fecha" queryTableFieldId="9" dataDxfId="2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0FA8D3-D6F9-4468-9EC8-76921A9EE424}" name="BRENT" displayName="BRENT" ref="A1:I10" tableType="queryTable" totalsRowShown="0">
  <autoFilter ref="A1:I10" xr:uid="{91D9FDD4-A17D-48F3-B716-EED786C964B7}"/>
  <tableColumns count="9">
    <tableColumn id="1" xr3:uid="{63D0BBA4-9B79-4C8C-8840-7DBA911843B1}" uniqueName="1" name="Column1" queryTableFieldId="1" dataDxfId="26"/>
    <tableColumn id="2" xr3:uid="{5F760469-1E23-43DC-A68B-6B94B9C7F010}" uniqueName="2" name="Energía" queryTableFieldId="2" dataDxfId="25"/>
    <tableColumn id="3" xr3:uid="{867B4E7A-A476-4F24-8BFF-617721EECF7C}" uniqueName="3" name="Precio" queryTableFieldId="3"/>
    <tableColumn id="4" xr3:uid="{942A9FEA-04CE-4451-AB80-FEBE3956A41E}" uniqueName="4" name="2" queryTableFieldId="4"/>
    <tableColumn id="5" xr3:uid="{FDD5CB64-74EA-416D-9A0A-0BE83E882BBF}" uniqueName="5" name="Día" queryTableFieldId="5"/>
    <tableColumn id="6" xr3:uid="{CFE492C8-7EFA-4A3A-8A08-464532C763DC}" uniqueName="6" name="Semanal" queryTableFieldId="6"/>
    <tableColumn id="7" xr3:uid="{BAD87B04-A75F-41C6-B0C0-528C31247C4A}" uniqueName="7" name="Mensual" queryTableFieldId="7"/>
    <tableColumn id="8" xr3:uid="{62780BCD-3406-491C-8996-0DF7C31E3B12}" uniqueName="8" name="YTD" queryTableFieldId="8"/>
    <tableColumn id="9" xr3:uid="{6E7A695E-109A-448F-B910-CB85CF0CC50D}" uniqueName="9" name="Fecha" queryTableFieldId="9" dataDxfId="24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C648294-1460-4C4C-ADF5-69660C47B441}" name="_TES2024" displayName="_TES2024" ref="A1:I8" tableType="queryTable" totalsRowShown="0">
  <autoFilter ref="A1:I8" xr:uid="{B4F2F646-A306-479E-8682-ABEF8F80F407}"/>
  <tableColumns count="9">
    <tableColumn id="1" xr3:uid="{6AED4057-F86E-4E7D-A888-D6B32E028BE0}" uniqueName="1" name="Header" queryTableFieldId="1" dataDxfId="23"/>
    <tableColumn id="2" xr3:uid="{52FB2F1B-8077-481E-9277-1E515F908AD2}" uniqueName="2" name="Titulo" queryTableFieldId="2" dataDxfId="22"/>
    <tableColumn id="3" xr3:uid="{7745B1EE-4C76-4910-82DD-34BD7B9EF223}" uniqueName="3" name="Cupon" queryTableFieldId="3"/>
    <tableColumn id="4" xr3:uid="{901FEC72-14F3-46F9-B16A-5F42074A6894}" uniqueName="4" name="Vencimiento" queryTableFieldId="4" dataDxfId="21"/>
    <tableColumn id="5" xr3:uid="{234769D4-B105-40CA-9733-54544CB6BF99}" uniqueName="5" name="Tasa(%)" queryTableFieldId="5"/>
    <tableColumn id="6" xr3:uid="{1E2B2636-F073-4944-BE1A-A6FBF818266D}" uniqueName="6" name="Var. diaria" queryTableFieldId="6"/>
    <tableColumn id="7" xr3:uid="{DC9023C0-C843-4768-B1EE-859C2DD44705}" uniqueName="7" name="Precio" queryTableFieldId="7"/>
    <tableColumn id="8" xr3:uid="{0497640E-64B6-457D-8190-2A3B1763BD2D}" uniqueName="8" name="Máx(%)" queryTableFieldId="8"/>
    <tableColumn id="9" xr3:uid="{0A622343-949B-4828-A746-E4559A8387F3}" uniqueName="9" name="Mín(%)" queryTableFieldId="9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94432C-3015-4CF4-9692-18CE1E7493A3}" name="DTF" displayName="DTF" ref="A1:F9" tableType="queryTable" totalsRowShown="0">
  <autoFilter ref="A1:F9" xr:uid="{B2D629A9-1094-4B05-8985-7CD32F2CA0C2}"/>
  <tableColumns count="6">
    <tableColumn id="1" xr3:uid="{82A03A8C-35FB-4B56-9A6E-CCC378CA5379}" uniqueName="1" name="Header" queryTableFieldId="1" dataDxfId="20"/>
    <tableColumn id="2" xr3:uid="{0EB90160-36D9-4C4B-96DF-A3830ADD1848}" uniqueName="2" name="Fecha" queryTableFieldId="2" dataDxfId="19"/>
    <tableColumn id="3" xr3:uid="{88331263-E399-4A85-8D0F-1AE943C9CFC7}" uniqueName="3" name="Tasa" queryTableFieldId="3" dataDxfId="18"/>
    <tableColumn id="4" xr3:uid="{D06EF531-08D5-425C-B813-DFFCF0876D84}" uniqueName="4" name="Anterior" queryTableFieldId="4"/>
    <tableColumn id="5" xr3:uid="{151EA3DE-F7B3-4E44-9A34-244677BC580B}" uniqueName="5" name="Actual" queryTableFieldId="5"/>
    <tableColumn id="6" xr3:uid="{34ABB6F1-626F-4CFD-9F41-13D0873B22E1}" uniqueName="6" name="Variación" queryTableFieldId="6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98A6060-95F9-4E2C-A780-2422FC7DB7C1}" name="Crudo_Comercio_USA" displayName="Crudo_Comercio_USA" ref="A1:G19" tableType="queryTable" totalsRowShown="0">
  <autoFilter ref="A1:G19" xr:uid="{52FA92E1-6009-459E-8C8F-6D3874373E15}"/>
  <tableColumns count="7">
    <tableColumn id="1" xr3:uid="{A5C124C3-27D4-4AB9-8332-9FBAB1BDEC75}" uniqueName="1" name="Comercio" queryTableFieldId="1" dataDxfId="17"/>
    <tableColumn id="2" xr3:uid="{56D80118-1262-4414-948E-90BE828957B6}" uniqueName="2" name="Último" queryTableFieldId="2"/>
    <tableColumn id="3" xr3:uid="{C66C5999-0BBA-4743-913A-D4B233F9688C}" uniqueName="3" name="Referencia" queryTableFieldId="3" dataDxfId="16"/>
    <tableColumn id="4" xr3:uid="{22037E44-E449-46FA-A0A9-2CFBAEF221CD}" uniqueName="4" name="Anterior" queryTableFieldId="4"/>
    <tableColumn id="5" xr3:uid="{B2585C73-56D6-439C-B567-3022370CDD75}" uniqueName="5" name="Rango" queryTableFieldId="5" dataDxfId="15"/>
    <tableColumn id="6" xr3:uid="{6DB05717-EECC-4550-B7B9-CE150BE53013}" uniqueName="6" name="Frecuencia" queryTableFieldId="6" dataDxfId="14"/>
    <tableColumn id="7" xr3:uid="{795D5B21-C87A-4C66-8438-9698E4077746}" uniqueName="7" name="Column1" queryTableFieldId="7" dataDxfId="13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33B8070-6A88-4314-9CA9-7932F9538887}" name="Confianza_del_Consumidor1" displayName="Confianza_del_Consumidor1" ref="A1:G18" tableType="queryTable" totalsRowShown="0">
  <autoFilter ref="A1:G18" xr:uid="{2DA76628-8EB8-422A-974C-640A502FC905}"/>
  <tableColumns count="7">
    <tableColumn id="1" xr3:uid="{E2FDA692-E98C-458B-89C6-E3AB298FC682}" uniqueName="1" name="Consumidor" queryTableFieldId="1" dataDxfId="12"/>
    <tableColumn id="2" xr3:uid="{B7AAB95B-71B3-4669-8171-8F39E01F63D5}" uniqueName="2" name="Último" queryTableFieldId="2"/>
    <tableColumn id="3" xr3:uid="{B3DB7A76-C4AF-48D3-972E-B93255ED163E}" uniqueName="3" name="Referencia" queryTableFieldId="3" dataDxfId="11"/>
    <tableColumn id="4" xr3:uid="{1034287D-AB44-42A3-A370-7075044C33E7}" uniqueName="4" name="Anterior" queryTableFieldId="4"/>
    <tableColumn id="5" xr3:uid="{BEC94BE1-89B3-40AC-BBC4-32364D87FB2E}" uniqueName="5" name="Rango" queryTableFieldId="5" dataDxfId="10"/>
    <tableColumn id="6" xr3:uid="{0771A1A0-B239-4BF5-A483-1317067FE4E0}" uniqueName="6" name="Frecuencia" queryTableFieldId="6" dataDxfId="9"/>
    <tableColumn id="7" xr3:uid="{52542C93-0BF6-42D4-AB9A-AAA0DFCF2FA9}" uniqueName="7" name="Column1" queryTableFieldId="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4D3A-9707-43F0-94A0-9E105A58ABAD}">
  <dimension ref="A1:S52"/>
  <sheetViews>
    <sheetView showGridLines="0" tabSelected="1" zoomScale="55" zoomScaleNormal="55" workbookViewId="0">
      <selection activeCell="C42" sqref="C42"/>
    </sheetView>
  </sheetViews>
  <sheetFormatPr defaultColWidth="8.88671875" defaultRowHeight="14.4" x14ac:dyDescent="0.3"/>
  <cols>
    <col min="1" max="1" width="8.33203125" style="1" bestFit="1" customWidth="1"/>
    <col min="2" max="2" width="21.44140625" style="1" bestFit="1" customWidth="1"/>
    <col min="3" max="3" width="19.6640625" style="1" bestFit="1" customWidth="1"/>
    <col min="4" max="4" width="7.5546875" style="1" bestFit="1" customWidth="1"/>
    <col min="5" max="5" width="7.5546875" style="1" customWidth="1"/>
    <col min="6" max="6" width="8.33203125" style="1" bestFit="1" customWidth="1"/>
    <col min="7" max="7" width="31.33203125" style="1" bestFit="1" customWidth="1"/>
    <col min="8" max="8" width="14.5546875" style="1" bestFit="1" customWidth="1"/>
    <col min="9" max="9" width="19.5546875" style="1" bestFit="1" customWidth="1"/>
    <col min="10" max="10" width="6.33203125" style="1" bestFit="1" customWidth="1"/>
    <col min="11" max="11" width="8.88671875" style="1"/>
    <col min="12" max="12" width="27.5546875" style="1" bestFit="1" customWidth="1"/>
    <col min="13" max="13" width="19.5546875" style="1" bestFit="1" customWidth="1"/>
    <col min="14" max="14" width="8.44140625" style="1" bestFit="1" customWidth="1"/>
    <col min="15" max="15" width="8.21875" style="1" customWidth="1"/>
    <col min="16" max="16" width="7.33203125" style="1" customWidth="1"/>
    <col min="17" max="17" width="33.33203125" style="1" customWidth="1"/>
    <col min="18" max="18" width="9.33203125" style="1" bestFit="1" customWidth="1"/>
    <col min="19" max="19" width="10.44140625" style="1" bestFit="1" customWidth="1"/>
    <col min="20" max="16384" width="8.88671875" style="1"/>
  </cols>
  <sheetData>
    <row r="1" spans="1:19" x14ac:dyDescent="0.3">
      <c r="A1" s="39" t="s">
        <v>1822</v>
      </c>
      <c r="B1" s="39"/>
      <c r="C1" s="39"/>
      <c r="F1" s="39" t="s">
        <v>1823</v>
      </c>
      <c r="G1" s="39"/>
      <c r="H1" s="39"/>
      <c r="I1" s="39"/>
      <c r="J1" s="19"/>
      <c r="K1" s="39" t="s">
        <v>1824</v>
      </c>
      <c r="L1" s="39"/>
      <c r="M1" s="39"/>
      <c r="N1" s="39"/>
      <c r="O1" s="27"/>
      <c r="P1" s="39" t="s">
        <v>1818</v>
      </c>
      <c r="Q1" s="39"/>
      <c r="R1" s="39"/>
      <c r="S1" s="39"/>
    </row>
    <row r="2" spans="1:19" ht="15" thickBot="1" x14ac:dyDescent="0.35">
      <c r="A2" s="2" t="s">
        <v>1809</v>
      </c>
      <c r="B2" s="2" t="s">
        <v>1810</v>
      </c>
      <c r="C2" s="2" t="s">
        <v>1825</v>
      </c>
      <c r="F2" s="2" t="s">
        <v>1809</v>
      </c>
      <c r="G2" s="2" t="s">
        <v>1810</v>
      </c>
      <c r="H2" s="2" t="s">
        <v>852</v>
      </c>
      <c r="I2" s="2" t="s">
        <v>1826</v>
      </c>
      <c r="J2" s="16"/>
      <c r="K2" s="2" t="s">
        <v>1809</v>
      </c>
      <c r="L2" s="2" t="s">
        <v>1810</v>
      </c>
      <c r="M2" s="2" t="s">
        <v>1811</v>
      </c>
      <c r="N2" s="2" t="s">
        <v>1812</v>
      </c>
      <c r="P2" s="2" t="s">
        <v>1809</v>
      </c>
      <c r="Q2" s="2" t="s">
        <v>1810</v>
      </c>
      <c r="R2" s="2" t="s">
        <v>1811</v>
      </c>
      <c r="S2" s="2" t="s">
        <v>1812</v>
      </c>
    </row>
    <row r="3" spans="1:19" x14ac:dyDescent="0.3">
      <c r="A3" s="1">
        <v>1</v>
      </c>
      <c r="B3" s="1" t="s">
        <v>1827</v>
      </c>
      <c r="C3" s="11" t="str">
        <f>TRM!B2</f>
        <v>3,800.33 COP</v>
      </c>
      <c r="F3" s="1">
        <v>1</v>
      </c>
      <c r="G3" s="1" t="s">
        <v>1828</v>
      </c>
      <c r="H3" s="11" t="str">
        <f>PMI_de_Alemania[[#This Row],[Último]]</f>
        <v>66.20</v>
      </c>
      <c r="I3" s="20" t="str">
        <f>PMI_de_Alemania[[#This Row],[Anterior]]</f>
        <v>66.60</v>
      </c>
      <c r="J3" s="16"/>
      <c r="K3" s="15">
        <v>1</v>
      </c>
      <c r="L3" s="15" t="s">
        <v>1813</v>
      </c>
      <c r="M3" s="15" cm="1">
        <f t="array" ref="M3">Tasa_de_desempleo_Alemania[Actual]</f>
        <v>4.5</v>
      </c>
      <c r="N3" s="20" cm="1">
        <f t="array" ref="N3">Tasa_de_desempleo_Alemania[Previous]</f>
        <v>4.5</v>
      </c>
      <c r="P3" s="20">
        <v>1</v>
      </c>
      <c r="Q3" s="20" t="s">
        <v>1829</v>
      </c>
      <c r="R3" s="20">
        <f>'Tasa IBR'!E6</f>
        <v>1.7549999999999999</v>
      </c>
      <c r="S3" s="20">
        <f>'Tasa IBR'!D6</f>
        <v>1.756</v>
      </c>
    </row>
    <row r="4" spans="1:19" x14ac:dyDescent="0.3">
      <c r="A4" s="3">
        <v>2</v>
      </c>
      <c r="B4" s="3" t="s">
        <v>1830</v>
      </c>
      <c r="C4" s="6" t="str">
        <f>'Currencys'!C28</f>
        <v>0,916600</v>
      </c>
      <c r="D4" s="12"/>
      <c r="E4" s="12"/>
      <c r="F4" s="3">
        <f>1+F3</f>
        <v>2</v>
      </c>
      <c r="G4" s="3" t="s">
        <v>1831</v>
      </c>
      <c r="H4" s="6" t="str">
        <f>PMI_de_Alemania[[#This Row],[Último]]</f>
        <v>49.90</v>
      </c>
      <c r="I4" s="17" t="str">
        <f>PMI_de_Alemania[[#This Row],[Anterior]]</f>
        <v>51.50</v>
      </c>
      <c r="K4" s="15">
        <f t="shared" ref="K4:K9" si="0">1+K3</f>
        <v>2</v>
      </c>
      <c r="L4" s="15" t="s">
        <v>1499</v>
      </c>
      <c r="M4" s="15" t="str">
        <f>'Tasa de desempleo España'!B2</f>
        <v>15.98</v>
      </c>
      <c r="N4" s="3" t="str">
        <f>'Tasa de desempleo España'!C2</f>
        <v>16.13</v>
      </c>
      <c r="P4" s="3">
        <v>2</v>
      </c>
      <c r="Q4" s="3" t="s">
        <v>1832</v>
      </c>
      <c r="R4" s="3">
        <f>'Tasa IBR'!E7</f>
        <v>1.752</v>
      </c>
      <c r="S4" s="3">
        <f>'Tasa IBR'!D7</f>
        <v>1.7490000000000001</v>
      </c>
    </row>
    <row r="5" spans="1:19" x14ac:dyDescent="0.3">
      <c r="A5" s="3">
        <v>3</v>
      </c>
      <c r="B5" s="3" t="s">
        <v>1833</v>
      </c>
      <c r="C5" s="7" t="str">
        <f>'Currencys'!C18</f>
        <v>1,3908</v>
      </c>
      <c r="F5" s="3">
        <f t="shared" ref="F5:F25" si="1">1+F4</f>
        <v>3</v>
      </c>
      <c r="G5" s="3" t="s">
        <v>1834</v>
      </c>
      <c r="H5" s="3" t="str">
        <f>PMI_de_Alemania[[#This Row],[Último]]</f>
        <v>55.80</v>
      </c>
      <c r="I5" s="17" t="str">
        <f>PMI_de_Alemania[[#This Row],[Anterior]]</f>
        <v>57.30</v>
      </c>
      <c r="J5" s="18"/>
      <c r="K5" s="15">
        <f t="shared" si="0"/>
        <v>3</v>
      </c>
      <c r="L5" s="15" t="s">
        <v>1515</v>
      </c>
      <c r="M5" s="15" t="str">
        <f>'Tasa de desempleo Francia'!B2</f>
        <v>8.00</v>
      </c>
      <c r="N5" s="3" t="str">
        <f>'Tasa de desempleo Francia'!C2</f>
        <v>9.10</v>
      </c>
      <c r="P5" s="3">
        <v>3</v>
      </c>
      <c r="Q5" s="3" t="s">
        <v>1835</v>
      </c>
      <c r="R5" s="3" cm="1">
        <f t="array" ref="R5">Interbancaria[Actual]</f>
        <v>1.76</v>
      </c>
      <c r="S5" s="3" cm="1">
        <f t="array" ref="S5">Interbancaria[Anterior]</f>
        <v>1.76</v>
      </c>
    </row>
    <row r="6" spans="1:19" x14ac:dyDescent="0.3">
      <c r="A6" s="3">
        <v>4</v>
      </c>
      <c r="B6" s="3" t="s">
        <v>1836</v>
      </c>
      <c r="C6" s="7" t="str">
        <f>'Currencys'!C16</f>
        <v>1,2068</v>
      </c>
      <c r="F6" s="3">
        <f t="shared" si="1"/>
        <v>4</v>
      </c>
      <c r="G6" s="3" t="s">
        <v>1837</v>
      </c>
      <c r="H6" s="3" t="str">
        <f>'PMI España'!B4</f>
        <v>54.60</v>
      </c>
      <c r="I6" s="17" t="str">
        <f>'PMI España'!C4</f>
        <v>48.10</v>
      </c>
      <c r="J6" s="16"/>
      <c r="K6" s="15">
        <f t="shared" si="0"/>
        <v>4</v>
      </c>
      <c r="L6" s="15" t="s">
        <v>1516</v>
      </c>
      <c r="M6" s="15" t="str">
        <f>'Tasa de desempleo Italia'!B2</f>
        <v>10.10</v>
      </c>
      <c r="N6" s="3" t="str">
        <f>'Tasa de desempleo Italia'!C2</f>
        <v>10.20</v>
      </c>
      <c r="P6" s="3">
        <v>4</v>
      </c>
      <c r="Q6" s="26" t="s">
        <v>1838</v>
      </c>
      <c r="R6" s="3">
        <f>'Tasa IBR'!E8</f>
        <v>25.83</v>
      </c>
      <c r="S6" s="3">
        <f>'Tasa IBR'!D8</f>
        <v>25.96</v>
      </c>
    </row>
    <row r="7" spans="1:19" x14ac:dyDescent="0.3">
      <c r="A7" s="3">
        <v>5</v>
      </c>
      <c r="B7" s="3" t="s">
        <v>1839</v>
      </c>
      <c r="C7" s="6" t="str">
        <f>Currencys[[#This Row],[Oferta]]</f>
        <v>0,1895</v>
      </c>
      <c r="F7" s="3">
        <f t="shared" si="1"/>
        <v>5</v>
      </c>
      <c r="G7" s="3" t="s">
        <v>1840</v>
      </c>
      <c r="H7" s="3" t="str">
        <f>'PMI España'!B3</f>
        <v>57.70</v>
      </c>
      <c r="I7" s="17" t="str">
        <f>'PMI España'!C3</f>
        <v>56.90</v>
      </c>
      <c r="J7" s="16"/>
      <c r="K7" s="15">
        <f t="shared" si="0"/>
        <v>5</v>
      </c>
      <c r="L7" s="15" t="s">
        <v>1479</v>
      </c>
      <c r="M7" s="15" t="str">
        <f>'Tasa de desempleo Reino Unido '!B2</f>
        <v>4.90</v>
      </c>
      <c r="N7" s="3" t="str">
        <f>'Tasa de desempleo Reino Unido '!C2</f>
        <v>5.00</v>
      </c>
      <c r="P7" s="3">
        <f>P6+1</f>
        <v>5</v>
      </c>
      <c r="Q7" s="3" t="s">
        <v>1841</v>
      </c>
      <c r="R7" s="3">
        <f>'Tasa IBR'!E9</f>
        <v>57.63</v>
      </c>
      <c r="S7" s="3">
        <f>'Tasa IBR'!D9</f>
        <v>56.58</v>
      </c>
    </row>
    <row r="8" spans="1:19" x14ac:dyDescent="0.3">
      <c r="A8" s="3">
        <v>6</v>
      </c>
      <c r="B8" s="3" t="s">
        <v>1842</v>
      </c>
      <c r="C8" s="6" t="str">
        <f>'Currencys'!C32</f>
        <v>0,04975</v>
      </c>
      <c r="F8" s="3">
        <f t="shared" si="1"/>
        <v>6</v>
      </c>
      <c r="G8" s="3" t="s">
        <v>1843</v>
      </c>
      <c r="H8" s="3" t="str">
        <f>'PMI Francia'!B3</f>
        <v>58.90</v>
      </c>
      <c r="I8" s="17" t="str">
        <f>'PMI Francia'!C3</f>
        <v>59.30</v>
      </c>
      <c r="J8" s="16"/>
      <c r="K8" s="15">
        <f t="shared" si="0"/>
        <v>6</v>
      </c>
      <c r="L8" s="15" t="s">
        <v>1815</v>
      </c>
      <c r="M8" s="15" t="str">
        <f>'Zona Euro'!B2</f>
        <v>8.10</v>
      </c>
      <c r="N8" s="3" t="str">
        <f>'Zona Euro'!C2</f>
        <v>8.20</v>
      </c>
      <c r="P8" s="3">
        <f>P7+1</f>
        <v>6</v>
      </c>
      <c r="Q8" s="3" t="s">
        <v>1551</v>
      </c>
      <c r="R8" s="3">
        <f>'Confianza del Consumidor'!B2</f>
        <v>88.3</v>
      </c>
      <c r="S8" s="3">
        <f>'Confianza del Consumidor'!D2</f>
        <v>84.9</v>
      </c>
    </row>
    <row r="9" spans="1:19" x14ac:dyDescent="0.3">
      <c r="A9" s="3">
        <v>7</v>
      </c>
      <c r="B9" s="1" t="s">
        <v>1844</v>
      </c>
      <c r="C9" s="6" t="str">
        <f>'Currencys'!C11</f>
        <v>0,001427</v>
      </c>
      <c r="F9" s="3">
        <f t="shared" si="1"/>
        <v>7</v>
      </c>
      <c r="G9" s="3" t="s">
        <v>1845</v>
      </c>
      <c r="H9" s="3" t="str">
        <f>'PMI Francia'!B4</f>
        <v>50.30</v>
      </c>
      <c r="I9" s="17" t="str">
        <f>'PMI Francia'!C4</f>
        <v>48.20</v>
      </c>
      <c r="K9" s="15">
        <f t="shared" si="0"/>
        <v>7</v>
      </c>
      <c r="L9" s="15" t="s">
        <v>1488</v>
      </c>
      <c r="M9" s="15" t="str">
        <f>'Tasa de desempleo de china'!B2</f>
        <v>5.30</v>
      </c>
      <c r="N9" s="3" t="str">
        <f>'Tasa de desempleo de china'!C2</f>
        <v>5.50</v>
      </c>
      <c r="P9" s="3">
        <f t="shared" ref="P9:P18" si="2">P8+1</f>
        <v>7</v>
      </c>
      <c r="Q9" s="3" t="s">
        <v>1529</v>
      </c>
      <c r="R9" s="3">
        <f>'Tasa de inflación e IPC'!B2</f>
        <v>1.95</v>
      </c>
      <c r="S9" s="3">
        <f>'Tasa de inflación e IPC'!D2</f>
        <v>1.51</v>
      </c>
    </row>
    <row r="10" spans="1:19" x14ac:dyDescent="0.3">
      <c r="A10" s="3">
        <v>8</v>
      </c>
      <c r="B10" s="3" t="s">
        <v>1846</v>
      </c>
      <c r="C10" s="25" t="str">
        <f>'Colcap'!C2</f>
        <v>1.266,56</v>
      </c>
      <c r="F10" s="3">
        <f t="shared" si="1"/>
        <v>8</v>
      </c>
      <c r="G10" s="3" t="s">
        <v>1847</v>
      </c>
      <c r="H10" s="3" t="str">
        <f>'PMI Francia'!B5</f>
        <v>51.60</v>
      </c>
      <c r="I10" s="17" t="str">
        <f>'PMI Francia'!C5</f>
        <v>50.00</v>
      </c>
      <c r="J10" s="16"/>
      <c r="K10" s="15">
        <v>8</v>
      </c>
      <c r="L10" s="15" t="s">
        <v>1816</v>
      </c>
      <c r="M10" s="15" t="str">
        <f>'Tasa de desempleo japon '!B2</f>
        <v>2.60</v>
      </c>
      <c r="N10" s="3" t="str">
        <f>'Tasa de desempleo japon '!C2</f>
        <v>2.90</v>
      </c>
      <c r="P10" s="3">
        <f t="shared" si="2"/>
        <v>8</v>
      </c>
      <c r="Q10" s="3" t="s">
        <v>1532</v>
      </c>
      <c r="R10" s="3">
        <f>'Tasa de inflación e IPC'!B3</f>
        <v>0.59</v>
      </c>
      <c r="S10" s="3">
        <f>'Tasa de inflación e IPC'!D3</f>
        <v>0.51</v>
      </c>
    </row>
    <row r="11" spans="1:19" x14ac:dyDescent="0.3">
      <c r="A11" s="3">
        <v>9</v>
      </c>
      <c r="B11" s="3" t="s">
        <v>1848</v>
      </c>
      <c r="C11" s="11">
        <v>9846.7999999999993</v>
      </c>
      <c r="F11" s="3">
        <f t="shared" si="1"/>
        <v>9</v>
      </c>
      <c r="G11" s="3" t="s">
        <v>1849</v>
      </c>
      <c r="H11" s="3" t="str">
        <f>'PMI Italia'!B3</f>
        <v>60.70</v>
      </c>
      <c r="I11" s="17" t="str">
        <f>'PMI Italia'!C3</f>
        <v>59.80</v>
      </c>
      <c r="J11" s="16"/>
      <c r="K11" s="15">
        <v>9</v>
      </c>
      <c r="L11" s="15" t="s">
        <v>1817</v>
      </c>
      <c r="M11" s="15" t="str">
        <f>'Tasa de desempleo Corea del Sur'!B2</f>
        <v>3.90</v>
      </c>
      <c r="N11" s="3" t="str">
        <f>'Tasa de desempleo Corea del Sur'!C2</f>
        <v>4.00</v>
      </c>
      <c r="P11" s="3">
        <f t="shared" si="2"/>
        <v>9</v>
      </c>
      <c r="Q11" s="3" t="s">
        <v>1534</v>
      </c>
      <c r="R11" s="3">
        <f>'Tasa de inflación e IPC'!B4</f>
        <v>108</v>
      </c>
      <c r="S11" s="3">
        <f>'Tasa de inflación e IPC'!D4</f>
        <v>107</v>
      </c>
    </row>
    <row r="12" spans="1:19" x14ac:dyDescent="0.3">
      <c r="A12" s="3">
        <v>10</v>
      </c>
      <c r="B12" s="3" t="s">
        <v>1850</v>
      </c>
      <c r="C12" s="8">
        <f>'Down Jhons y S&amp;P500'!C2</f>
        <v>34555</v>
      </c>
      <c r="F12" s="3">
        <f t="shared" si="1"/>
        <v>10</v>
      </c>
      <c r="G12" s="3" t="s">
        <v>1851</v>
      </c>
      <c r="H12" s="3" t="str">
        <f>'PMI Italia'!B4</f>
        <v>47.30</v>
      </c>
      <c r="I12" s="17" t="str">
        <f>'PMI Italia'!C4</f>
        <v>48.60</v>
      </c>
      <c r="J12" s="16"/>
      <c r="K12" s="15">
        <v>10</v>
      </c>
      <c r="L12" s="15" t="s">
        <v>1450</v>
      </c>
      <c r="M12" s="15" t="str">
        <f>'Tasa de desempleo EEUU'!B2</f>
        <v>6.00</v>
      </c>
      <c r="N12" s="3" t="str">
        <f>'Tasa de desempleo EEUU'!C2</f>
        <v>6.20</v>
      </c>
      <c r="P12" s="3">
        <f t="shared" si="2"/>
        <v>10</v>
      </c>
      <c r="Q12" s="3" t="s">
        <v>1571</v>
      </c>
      <c r="R12" s="3">
        <f>'Balanza cuenta corriente'!B8</f>
        <v>-0.96</v>
      </c>
      <c r="S12" s="3">
        <f>'Balanza cuenta corriente'!D8</f>
        <v>-1.2</v>
      </c>
    </row>
    <row r="13" spans="1:19" ht="15" thickBot="1" x14ac:dyDescent="0.35">
      <c r="A13" s="3">
        <v>11</v>
      </c>
      <c r="B13" s="3" t="s">
        <v>1852</v>
      </c>
      <c r="C13" s="8">
        <f>'Down Jhons y S&amp;P500'!C3</f>
        <v>4205</v>
      </c>
      <c r="F13" s="3">
        <f t="shared" si="1"/>
        <v>11</v>
      </c>
      <c r="G13" s="3" t="s">
        <v>1853</v>
      </c>
      <c r="H13" s="3" t="str">
        <f>'PMI Reino Unido'!B3</f>
        <v>61.00</v>
      </c>
      <c r="I13" s="17" t="str">
        <f>'PMI Reino Unido'!C3</f>
        <v>56.30</v>
      </c>
      <c r="J13" s="16"/>
      <c r="K13" s="2">
        <v>11</v>
      </c>
      <c r="L13" s="2" t="s">
        <v>1818</v>
      </c>
      <c r="M13" s="2" t="str">
        <f>'Tasa de desempleo Colombia'!B2</f>
        <v>14.20</v>
      </c>
      <c r="N13" s="2" t="str">
        <f>'Tasa de desempleo Colombia'!C2</f>
        <v>15.90</v>
      </c>
      <c r="P13" s="3">
        <f t="shared" si="2"/>
        <v>11</v>
      </c>
      <c r="Q13" s="3" t="s">
        <v>1573</v>
      </c>
      <c r="R13" s="3">
        <f>'Balanza cuenta corriente'!B9</f>
        <v>-3114</v>
      </c>
      <c r="S13" s="3">
        <f>'Balanza cuenta corriente'!D9</f>
        <v>-1774</v>
      </c>
    </row>
    <row r="14" spans="1:19" x14ac:dyDescent="0.3">
      <c r="A14" s="3">
        <v>12</v>
      </c>
      <c r="B14" s="3" t="s">
        <v>1854</v>
      </c>
      <c r="C14" s="24">
        <f>'Tesoros USA'!C6</f>
        <v>1566</v>
      </c>
      <c r="D14" s="40" t="s">
        <v>1881</v>
      </c>
      <c r="F14" s="3">
        <f t="shared" si="1"/>
        <v>12</v>
      </c>
      <c r="G14" s="3" t="s">
        <v>1855</v>
      </c>
      <c r="H14" s="3" t="str">
        <f>'PMI Reino Unido'!B4</f>
        <v>60.90</v>
      </c>
      <c r="I14" s="17" t="str">
        <f>'PMI Reino Unido'!C4</f>
        <v>58.90</v>
      </c>
      <c r="J14" s="16"/>
      <c r="L14" s="16"/>
      <c r="M14" s="16"/>
      <c r="N14" s="16"/>
      <c r="P14" s="3">
        <f t="shared" si="2"/>
        <v>12</v>
      </c>
      <c r="Q14" s="3" t="s">
        <v>1575</v>
      </c>
      <c r="R14" s="3">
        <f>'Balanza cuenta corriente'!B10</f>
        <v>-3.4</v>
      </c>
      <c r="S14" s="3">
        <f>'Balanza cuenta corriente'!D10</f>
        <v>-4.3</v>
      </c>
    </row>
    <row r="15" spans="1:19" x14ac:dyDescent="0.3">
      <c r="A15" s="3">
        <v>13</v>
      </c>
      <c r="B15" s="3" t="s">
        <v>1856</v>
      </c>
      <c r="C15" s="24">
        <f>'Tesoros USA'!C7</f>
        <v>314</v>
      </c>
      <c r="D15" s="40"/>
      <c r="F15" s="3">
        <f t="shared" si="1"/>
        <v>13</v>
      </c>
      <c r="G15" s="3" t="s">
        <v>1815</v>
      </c>
      <c r="H15" s="3" cm="1">
        <f t="array" ref="H15">PMI_Zona_Euro[Actual]</f>
        <v>62.9</v>
      </c>
      <c r="I15" s="17" cm="1">
        <f t="array" ref="I15">PMI_Zona_Euro[Previous]</f>
        <v>62.5</v>
      </c>
      <c r="J15" s="16"/>
      <c r="L15" s="16"/>
      <c r="M15" s="16"/>
      <c r="N15" s="16"/>
      <c r="P15" s="3">
        <f t="shared" si="2"/>
        <v>13</v>
      </c>
      <c r="Q15" s="3" t="s">
        <v>1578</v>
      </c>
      <c r="R15" s="3">
        <f>'Balanza cuenta corriente'!B11</f>
        <v>48.4</v>
      </c>
      <c r="S15" s="3">
        <f>'Balanza cuenta corriente'!D11</f>
        <v>48.6</v>
      </c>
    </row>
    <row r="16" spans="1:19" x14ac:dyDescent="0.3">
      <c r="A16" s="3">
        <v>14</v>
      </c>
      <c r="B16" s="3" t="s">
        <v>1857</v>
      </c>
      <c r="C16" s="24">
        <f>'Tesoros USA'!C8</f>
        <v>8014</v>
      </c>
      <c r="D16" s="40"/>
      <c r="F16" s="3">
        <f t="shared" si="1"/>
        <v>14</v>
      </c>
      <c r="G16" s="3" t="s">
        <v>1858</v>
      </c>
      <c r="H16" s="3" t="str">
        <f>'PMI China'!B5</f>
        <v>51.90</v>
      </c>
      <c r="I16" s="17" t="str">
        <f>'PMI China'!C5</f>
        <v>50.60</v>
      </c>
      <c r="J16" s="16"/>
      <c r="K16" s="39" t="s">
        <v>1859</v>
      </c>
      <c r="L16" s="39"/>
      <c r="M16" s="39"/>
      <c r="N16" s="39"/>
      <c r="P16" s="3">
        <f t="shared" si="2"/>
        <v>14</v>
      </c>
      <c r="Q16" s="3" t="s">
        <v>1612</v>
      </c>
      <c r="R16" s="3" t="str">
        <f>'Reservas inter Col'!B7</f>
        <v>58887.97</v>
      </c>
      <c r="S16" s="3" t="str">
        <f>'Reservas inter Col'!C10</f>
        <v>89.57</v>
      </c>
    </row>
    <row r="17" spans="1:19" ht="15" thickBot="1" x14ac:dyDescent="0.35">
      <c r="A17" s="3">
        <v>15</v>
      </c>
      <c r="B17" s="3" t="s">
        <v>1860</v>
      </c>
      <c r="C17" s="24">
        <f>'Tesoros USA'!C10</f>
        <v>1568</v>
      </c>
      <c r="D17" s="40"/>
      <c r="F17" s="3">
        <f t="shared" si="1"/>
        <v>15</v>
      </c>
      <c r="G17" s="3" t="s">
        <v>1861</v>
      </c>
      <c r="H17" s="3" t="str">
        <f>'PMI China'!B4</f>
        <v>54.90</v>
      </c>
      <c r="I17" s="17" t="str">
        <f>'PMI China'!C4</f>
        <v>56.30</v>
      </c>
      <c r="J17" s="16"/>
      <c r="K17" s="2" t="s">
        <v>1809</v>
      </c>
      <c r="L17" s="2" t="s">
        <v>1810</v>
      </c>
      <c r="M17" s="2" t="s">
        <v>1811</v>
      </c>
      <c r="N17" s="2" t="s">
        <v>1812</v>
      </c>
      <c r="P17" s="3">
        <f t="shared" si="2"/>
        <v>15</v>
      </c>
      <c r="Q17" s="3" t="s">
        <v>1666</v>
      </c>
      <c r="R17" s="3" t="str">
        <f>'Petroleo col'!B11</f>
        <v>4.14</v>
      </c>
      <c r="S17" s="3" t="str">
        <f>'Petroleo col'!C11</f>
        <v>4.14</v>
      </c>
    </row>
    <row r="18" spans="1:19" ht="15" thickBot="1" x14ac:dyDescent="0.35">
      <c r="A18" s="3">
        <v>16</v>
      </c>
      <c r="B18" s="3" t="s">
        <v>1862</v>
      </c>
      <c r="C18" s="24">
        <f>'Tesoros USA'!C12</f>
        <v>2239</v>
      </c>
      <c r="D18" s="40"/>
      <c r="F18" s="3">
        <f t="shared" si="1"/>
        <v>16</v>
      </c>
      <c r="G18" s="3" t="s">
        <v>1863</v>
      </c>
      <c r="H18" s="3" t="str">
        <f>'PMI China'!B3</f>
        <v>56.30</v>
      </c>
      <c r="I18" s="17" t="str">
        <f>'PMI China'!D3</f>
        <v>58.40</v>
      </c>
      <c r="J18" s="16"/>
      <c r="K18" s="15">
        <v>1</v>
      </c>
      <c r="L18" s="15" t="s">
        <v>1077</v>
      </c>
      <c r="M18" s="15" t="str">
        <f>'Nominas no agricolas'!B3</f>
        <v>916.00</v>
      </c>
      <c r="N18" s="15" t="str">
        <f>'Nominas no agricolas'!C3</f>
        <v>468.00</v>
      </c>
      <c r="P18" s="2">
        <f t="shared" si="2"/>
        <v>16</v>
      </c>
      <c r="Q18" s="2" t="s">
        <v>1669</v>
      </c>
      <c r="R18" s="2" t="str">
        <f>'Petroleo col'!B12</f>
        <v>745.40</v>
      </c>
      <c r="S18" s="2" t="str">
        <f>'Petroleo col'!C12</f>
        <v>826.05</v>
      </c>
    </row>
    <row r="19" spans="1:19" x14ac:dyDescent="0.3">
      <c r="A19" s="3">
        <v>17</v>
      </c>
      <c r="B19" s="3" t="s">
        <v>1864</v>
      </c>
      <c r="C19" s="10">
        <f>'TES2024'!E12</f>
        <v>4.36E-2</v>
      </c>
      <c r="F19" s="3">
        <f t="shared" si="1"/>
        <v>17</v>
      </c>
      <c r="G19" s="3" t="s">
        <v>1865</v>
      </c>
      <c r="H19" s="3" t="str">
        <f>'PMI Japón'!B3</f>
        <v>53.60</v>
      </c>
      <c r="I19" s="17" t="str">
        <f>'PMI Japón'!C3</f>
        <v>52.70</v>
      </c>
      <c r="J19" s="16"/>
      <c r="K19" s="15">
        <v>2</v>
      </c>
      <c r="L19" s="15" t="s">
        <v>1072</v>
      </c>
      <c r="M19" s="21" t="str">
        <f>'Nominas no agricolas'!B7</f>
        <v>498.00</v>
      </c>
      <c r="N19" s="21" t="str">
        <f>'Nominas no agricolas'!C7</f>
        <v>590.00</v>
      </c>
      <c r="O19" s="22" t="s">
        <v>1866</v>
      </c>
    </row>
    <row r="20" spans="1:19" x14ac:dyDescent="0.3">
      <c r="A20" s="3">
        <v>18</v>
      </c>
      <c r="B20" s="3" t="s">
        <v>1867</v>
      </c>
      <c r="C20" s="10">
        <f>DTF!E12</f>
        <v>1.8000000000000002E-2</v>
      </c>
      <c r="F20" s="3">
        <f t="shared" si="1"/>
        <v>18</v>
      </c>
      <c r="G20" s="3" t="s">
        <v>1868</v>
      </c>
      <c r="H20" s="3" t="str">
        <f>'PMI Japón'!B4</f>
        <v>49.50</v>
      </c>
      <c r="I20" s="17" t="str">
        <f>'PMI Japón'!B4</f>
        <v>49.50</v>
      </c>
      <c r="J20" s="16"/>
      <c r="K20" s="15">
        <v>3</v>
      </c>
      <c r="L20" s="15" t="s">
        <v>1571</v>
      </c>
      <c r="M20" s="15">
        <f>'Crudo, comercio USA'!B2</f>
        <v>-74448</v>
      </c>
      <c r="N20" s="15">
        <f>'Crudo, comercio USA'!D2</f>
        <v>-70518</v>
      </c>
      <c r="P20" s="39" t="s">
        <v>1869</v>
      </c>
      <c r="Q20" s="39"/>
      <c r="R20" s="39"/>
      <c r="S20" s="39"/>
    </row>
    <row r="21" spans="1:19" ht="15" thickBot="1" x14ac:dyDescent="0.35">
      <c r="A21" s="3">
        <v>19</v>
      </c>
      <c r="B21" s="3" t="s">
        <v>1870</v>
      </c>
      <c r="C21" s="8">
        <f>'Brent '!C2</f>
        <v>65.13</v>
      </c>
      <c r="F21" s="3">
        <f t="shared" si="1"/>
        <v>19</v>
      </c>
      <c r="G21" s="3" t="s">
        <v>1871</v>
      </c>
      <c r="H21" s="3" t="str">
        <f>'PMI Corea del Sur'!B3</f>
        <v>54.60</v>
      </c>
      <c r="I21" s="17" t="str">
        <f>'PMI Corea del Sur'!C3</f>
        <v>55.30</v>
      </c>
      <c r="J21" s="16"/>
      <c r="K21" s="15">
        <v>4</v>
      </c>
      <c r="L21" s="15" t="s">
        <v>1666</v>
      </c>
      <c r="M21" s="15">
        <f>'Crudo, comercio USA'!B12</f>
        <v>8133</v>
      </c>
      <c r="N21" s="15">
        <f>'Crudo, comercio USA'!D12</f>
        <v>8133</v>
      </c>
      <c r="P21" s="2" t="s">
        <v>1809</v>
      </c>
      <c r="Q21" s="2" t="s">
        <v>1810</v>
      </c>
      <c r="R21" s="2" t="s">
        <v>1811</v>
      </c>
      <c r="S21" s="2" t="s">
        <v>1812</v>
      </c>
    </row>
    <row r="22" spans="1:19" ht="15" thickBot="1" x14ac:dyDescent="0.35">
      <c r="A22" s="3">
        <v>20</v>
      </c>
      <c r="B22" s="3" t="s">
        <v>1872</v>
      </c>
      <c r="C22" s="8">
        <f>'Brent '!C3</f>
        <v>68.510000000000005</v>
      </c>
      <c r="F22" s="3">
        <f t="shared" si="1"/>
        <v>20</v>
      </c>
      <c r="G22" s="3" t="s">
        <v>1873</v>
      </c>
      <c r="H22" s="3" t="str">
        <f>'PMI EE.UU'!B3</f>
        <v>60.70</v>
      </c>
      <c r="I22" s="17" t="str">
        <f>'PMI EE.UU'!C3</f>
        <v>64.70</v>
      </c>
      <c r="J22" s="16"/>
      <c r="K22" s="2">
        <v>5</v>
      </c>
      <c r="L22" s="2" t="s">
        <v>1669</v>
      </c>
      <c r="M22" s="2">
        <f>'Crudo, comercio USA'!B13</f>
        <v>9862</v>
      </c>
      <c r="N22" s="2">
        <f>'Crudo, comercio USA'!D13</f>
        <v>11080</v>
      </c>
      <c r="P22" s="15">
        <v>1</v>
      </c>
      <c r="Q22" s="15" t="s">
        <v>1813</v>
      </c>
      <c r="R22" s="15">
        <f>PIB!B62</f>
        <v>0.4</v>
      </c>
      <c r="S22" s="15">
        <f>PIB!C62</f>
        <v>3.2</v>
      </c>
    </row>
    <row r="23" spans="1:19" x14ac:dyDescent="0.3">
      <c r="A23" s="15">
        <v>21</v>
      </c>
      <c r="B23" s="15" t="s">
        <v>1874</v>
      </c>
      <c r="C23" s="33">
        <f>XAU!C2</f>
        <v>1820.79</v>
      </c>
      <c r="F23" s="3">
        <f t="shared" si="1"/>
        <v>21</v>
      </c>
      <c r="G23" s="3" t="s">
        <v>1875</v>
      </c>
      <c r="H23" s="3" t="str">
        <f>'PMI EE.UU'!B5</f>
        <v>62.70</v>
      </c>
      <c r="I23" s="17" t="str">
        <f>'PMI EE.UU'!C5</f>
        <v>63.70</v>
      </c>
      <c r="J23" s="16"/>
      <c r="P23" s="15">
        <f>1+P22</f>
        <v>2</v>
      </c>
      <c r="Q23" s="15" t="s">
        <v>1499</v>
      </c>
      <c r="R23" s="15">
        <f>PIB!B68</f>
        <v>0.1</v>
      </c>
      <c r="S23" s="15">
        <f>PIB!C68</f>
        <v>1.39</v>
      </c>
    </row>
    <row r="24" spans="1:19" ht="15" thickBot="1" x14ac:dyDescent="0.35">
      <c r="A24" s="2">
        <v>22</v>
      </c>
      <c r="B24" s="2" t="s">
        <v>2117</v>
      </c>
      <c r="C24" s="9">
        <f>'Down Jhons y S&amp;P500'!C4</f>
        <v>13640</v>
      </c>
      <c r="F24" s="3">
        <f t="shared" si="1"/>
        <v>22</v>
      </c>
      <c r="G24" s="3" t="s">
        <v>1876</v>
      </c>
      <c r="H24" s="3" t="str">
        <f>'PMI EE.UU'!B4</f>
        <v>60.50</v>
      </c>
      <c r="I24" s="17" t="str">
        <f>'PMI EE.UU'!C4</f>
        <v>59.10</v>
      </c>
      <c r="J24" s="16"/>
      <c r="K24" s="39" t="s">
        <v>1877</v>
      </c>
      <c r="L24" s="39"/>
      <c r="M24" s="39"/>
      <c r="N24" s="39"/>
      <c r="P24" s="15">
        <f t="shared" ref="P24:P27" si="3">1+P23</f>
        <v>3</v>
      </c>
      <c r="Q24" s="15" t="s">
        <v>1515</v>
      </c>
      <c r="R24" s="15">
        <f>PIB!B81</f>
        <v>-1</v>
      </c>
      <c r="S24" s="15">
        <f>PIB!C81</f>
        <v>13.9</v>
      </c>
    </row>
    <row r="25" spans="1:19" ht="15" thickBot="1" x14ac:dyDescent="0.35">
      <c r="E25" s="30"/>
      <c r="F25" s="3">
        <f t="shared" si="1"/>
        <v>23</v>
      </c>
      <c r="G25" s="3" t="s">
        <v>1879</v>
      </c>
      <c r="H25" s="3" t="str">
        <f>'PMI EE.UU'!B6</f>
        <v>63.50</v>
      </c>
      <c r="I25" s="17" t="str">
        <f>'PMI EE.UU'!C6</f>
        <v>59.70</v>
      </c>
      <c r="J25" s="16"/>
      <c r="K25" s="2" t="s">
        <v>1809</v>
      </c>
      <c r="L25" s="2" t="s">
        <v>1810</v>
      </c>
      <c r="M25" s="2" t="s">
        <v>852</v>
      </c>
      <c r="N25" s="2" t="s">
        <v>1826</v>
      </c>
      <c r="P25" s="15">
        <f t="shared" si="3"/>
        <v>4</v>
      </c>
      <c r="Q25" s="15" t="s">
        <v>1516</v>
      </c>
      <c r="R25" s="15">
        <f>PIB!B82</f>
        <v>-1</v>
      </c>
      <c r="S25" s="15">
        <f>PIB!C82</f>
        <v>12.2</v>
      </c>
    </row>
    <row r="26" spans="1:19" ht="15" thickBot="1" x14ac:dyDescent="0.35">
      <c r="A26" s="39" t="s">
        <v>1878</v>
      </c>
      <c r="B26" s="39"/>
      <c r="C26" s="39"/>
      <c r="D26" s="39"/>
      <c r="E26" s="16"/>
      <c r="F26" s="2">
        <v>24</v>
      </c>
      <c r="G26" s="2" t="s">
        <v>1880</v>
      </c>
      <c r="H26" s="2" t="str">
        <f>'PMI Colombia'!B11</f>
        <v>57.00</v>
      </c>
      <c r="I26" s="28" t="str">
        <f>'PMI Colombia'!C11</f>
        <v>60.00</v>
      </c>
      <c r="K26" s="15">
        <v>1</v>
      </c>
      <c r="L26" s="15" t="s">
        <v>1511</v>
      </c>
      <c r="M26" s="15">
        <f>'Indice ZEW'!B2</f>
        <v>66.3</v>
      </c>
      <c r="N26" s="15">
        <f>'Indice ZEW'!C2</f>
        <v>74</v>
      </c>
      <c r="P26" s="15">
        <f t="shared" si="3"/>
        <v>5</v>
      </c>
      <c r="Q26" s="15" t="s">
        <v>1479</v>
      </c>
      <c r="R26" s="15">
        <f>PIB!B47</f>
        <v>1.3</v>
      </c>
      <c r="S26" s="15">
        <f>PIB!C47</f>
        <v>14.6</v>
      </c>
    </row>
    <row r="27" spans="1:19" ht="15" thickBot="1" x14ac:dyDescent="0.35">
      <c r="A27" s="2" t="s">
        <v>1809</v>
      </c>
      <c r="B27" s="2" t="s">
        <v>1810</v>
      </c>
      <c r="C27" s="2" t="s">
        <v>1811</v>
      </c>
      <c r="D27" s="2" t="s">
        <v>1812</v>
      </c>
      <c r="E27" s="16"/>
      <c r="K27" s="15">
        <v>2</v>
      </c>
      <c r="L27" s="15" t="s">
        <v>1515</v>
      </c>
      <c r="M27" s="15">
        <f>'Indice ZEW'!B3</f>
        <v>66.7</v>
      </c>
      <c r="N27" s="15">
        <f>'Indice ZEW'!C3</f>
        <v>63.4</v>
      </c>
      <c r="P27" s="15">
        <f t="shared" si="3"/>
        <v>6</v>
      </c>
      <c r="Q27" s="15" t="s">
        <v>1815</v>
      </c>
      <c r="R27" s="15">
        <f>PIB!B77</f>
        <v>-0.5</v>
      </c>
      <c r="S27" s="3">
        <f>PIB!C77</f>
        <v>-0.8</v>
      </c>
    </row>
    <row r="28" spans="1:19" x14ac:dyDescent="0.3">
      <c r="A28" s="15">
        <v>1</v>
      </c>
      <c r="B28" s="15" t="s">
        <v>1813</v>
      </c>
      <c r="C28" s="15">
        <f>'Confianza empresarial'!B28</f>
        <v>96.8</v>
      </c>
      <c r="D28" s="20">
        <f>'Confianza empresarial'!C28</f>
        <v>96.6</v>
      </c>
      <c r="E28" s="16"/>
      <c r="K28" s="15">
        <v>3</v>
      </c>
      <c r="L28" s="15" t="s">
        <v>1493</v>
      </c>
      <c r="M28" s="15">
        <f>'Indice ZEW'!B4</f>
        <v>70.7</v>
      </c>
      <c r="N28" s="15">
        <f>'Indice ZEW'!C4</f>
        <v>76.599999999999994</v>
      </c>
      <c r="P28" s="15">
        <f>1+P27</f>
        <v>7</v>
      </c>
      <c r="Q28" s="15" t="s">
        <v>1488</v>
      </c>
      <c r="R28" s="15">
        <f>PIB!B57</f>
        <v>0.6</v>
      </c>
      <c r="S28" s="15">
        <f>PIB!C57</f>
        <v>2.8</v>
      </c>
    </row>
    <row r="29" spans="1:19" x14ac:dyDescent="0.3">
      <c r="A29" s="15">
        <f>1+A28</f>
        <v>2</v>
      </c>
      <c r="B29" s="15" t="s">
        <v>1499</v>
      </c>
      <c r="C29" s="15">
        <f>'Confianza empresarial'!B64</f>
        <v>-1.9</v>
      </c>
      <c r="D29" s="3">
        <f>'Confianza empresarial'!C64</f>
        <v>-3.4</v>
      </c>
      <c r="E29" s="16"/>
      <c r="K29" s="15">
        <v>4</v>
      </c>
      <c r="L29" s="15" t="s">
        <v>1516</v>
      </c>
      <c r="M29" s="15">
        <f>'Indice ZEW'!B5</f>
        <v>59.7</v>
      </c>
      <c r="N29" s="15">
        <f>'Indice ZEW'!C5</f>
        <v>56.8</v>
      </c>
      <c r="P29" s="15">
        <v>8</v>
      </c>
      <c r="Q29" s="15" t="s">
        <v>1817</v>
      </c>
      <c r="R29" s="15">
        <f>PIB!B39</f>
        <v>1.7</v>
      </c>
      <c r="S29" s="15">
        <f>PIB!C39</f>
        <v>15.9</v>
      </c>
    </row>
    <row r="30" spans="1:19" x14ac:dyDescent="0.3">
      <c r="A30" s="15">
        <f t="shared" ref="A30:A34" si="4">1+A29</f>
        <v>3</v>
      </c>
      <c r="B30" s="15" t="s">
        <v>1515</v>
      </c>
      <c r="C30" s="15">
        <f>'Confianza empresarial'!B25</f>
        <v>104</v>
      </c>
      <c r="D30" s="3">
        <f>'Confianza empresarial'!C25</f>
        <v>99</v>
      </c>
      <c r="E30" s="16"/>
      <c r="F30" s="39" t="s">
        <v>1882</v>
      </c>
      <c r="G30" s="39"/>
      <c r="H30" s="39"/>
      <c r="I30" s="39"/>
      <c r="K30" s="15">
        <v>5</v>
      </c>
      <c r="L30" s="15" t="s">
        <v>1494</v>
      </c>
      <c r="M30" s="15">
        <f>'Indice ZEW'!B6</f>
        <v>68.3</v>
      </c>
      <c r="N30" s="15">
        <f>'Indice ZEW'!C6</f>
        <v>66.7</v>
      </c>
      <c r="P30" s="15">
        <v>9</v>
      </c>
      <c r="Q30" s="15" t="s">
        <v>1450</v>
      </c>
      <c r="R30" s="15">
        <f>PIB!B11</f>
        <v>6.4</v>
      </c>
      <c r="S30" s="15">
        <f>PIB!C11</f>
        <v>4.3</v>
      </c>
    </row>
    <row r="31" spans="1:19" ht="15" thickBot="1" x14ac:dyDescent="0.35">
      <c r="A31" s="15">
        <f t="shared" si="4"/>
        <v>4</v>
      </c>
      <c r="B31" s="15" t="s">
        <v>1516</v>
      </c>
      <c r="C31" s="15">
        <f>'Confianza empresarial'!B36</f>
        <v>105</v>
      </c>
      <c r="D31" s="3">
        <f>'Confianza empresarial'!C36</f>
        <v>102</v>
      </c>
      <c r="E31" s="16"/>
      <c r="F31" s="2" t="s">
        <v>1809</v>
      </c>
      <c r="G31" s="2" t="s">
        <v>1810</v>
      </c>
      <c r="H31" s="2" t="s">
        <v>1811</v>
      </c>
      <c r="I31" s="2" t="s">
        <v>1812</v>
      </c>
      <c r="K31" s="2">
        <v>6</v>
      </c>
      <c r="L31" s="2" t="s">
        <v>1479</v>
      </c>
      <c r="M31" s="2">
        <f>'Indice ZEW'!B7</f>
        <v>60.4</v>
      </c>
      <c r="N31" s="2">
        <f>'Indice ZEW'!C7</f>
        <v>35.799999999999997</v>
      </c>
      <c r="P31" s="2">
        <v>10</v>
      </c>
      <c r="Q31" s="2" t="s">
        <v>1818</v>
      </c>
      <c r="R31" s="2">
        <f>PIB!B13</f>
        <v>6</v>
      </c>
      <c r="S31" s="2">
        <f>PIB!C13</f>
        <v>9.4</v>
      </c>
    </row>
    <row r="32" spans="1:19" x14ac:dyDescent="0.3">
      <c r="A32" s="15">
        <f t="shared" si="4"/>
        <v>5</v>
      </c>
      <c r="B32" s="15" t="s">
        <v>1479</v>
      </c>
      <c r="C32" s="15">
        <f>'Confianza empresarial'!B72</f>
        <v>38</v>
      </c>
      <c r="D32" s="3">
        <f>'Confianza empresarial'!C72</f>
        <v>-22</v>
      </c>
      <c r="E32" s="16"/>
      <c r="F32" s="15">
        <v>1</v>
      </c>
      <c r="G32" s="15" t="s">
        <v>1813</v>
      </c>
      <c r="H32" s="15">
        <f>'PIB Anual'!B4</f>
        <v>-3</v>
      </c>
      <c r="I32" s="38">
        <f>'PIB Anual'!C4</f>
        <v>-3.3</v>
      </c>
    </row>
    <row r="33" spans="1:15" x14ac:dyDescent="0.3">
      <c r="A33" s="15">
        <f t="shared" si="4"/>
        <v>6</v>
      </c>
      <c r="B33" s="15" t="s">
        <v>1815</v>
      </c>
      <c r="C33" s="15">
        <f>'Confianza empresarial'!B21</f>
        <v>1.1299999999999999</v>
      </c>
      <c r="D33" s="3">
        <f>'Confianza empresarial'!C21</f>
        <v>0.31</v>
      </c>
      <c r="E33" s="16"/>
      <c r="F33" s="15">
        <f>1+F32</f>
        <v>2</v>
      </c>
      <c r="G33" s="15" t="s">
        <v>1499</v>
      </c>
      <c r="H33" s="15">
        <f>'PIB Anual'!B56</f>
        <v>-4.3</v>
      </c>
      <c r="I33" s="15">
        <f>'PIB Anual'!C56</f>
        <v>-8.9</v>
      </c>
      <c r="K33" s="39" t="s">
        <v>1808</v>
      </c>
      <c r="L33" s="39"/>
      <c r="M33" s="39"/>
      <c r="N33" s="39"/>
    </row>
    <row r="34" spans="1:15" ht="15" thickBot="1" x14ac:dyDescent="0.35">
      <c r="A34" s="15">
        <f t="shared" si="4"/>
        <v>7</v>
      </c>
      <c r="B34" s="15" t="s">
        <v>1488</v>
      </c>
      <c r="C34" s="15">
        <f>'Confianza empresarial'!B12</f>
        <v>51.1</v>
      </c>
      <c r="D34" s="3">
        <f>'Confianza empresarial'!C12</f>
        <v>51.9</v>
      </c>
      <c r="E34" s="16"/>
      <c r="F34" s="15">
        <f t="shared" ref="F34:F37" si="5">1+F33</f>
        <v>3</v>
      </c>
      <c r="G34" s="15" t="s">
        <v>1515</v>
      </c>
      <c r="H34" s="15">
        <f>'PIB Anual'!B63</f>
        <v>1.5</v>
      </c>
      <c r="I34" s="15">
        <f>'PIB Anual'!C63</f>
        <v>-4.8</v>
      </c>
      <c r="K34" s="2" t="s">
        <v>1809</v>
      </c>
      <c r="L34" s="2" t="s">
        <v>1810</v>
      </c>
      <c r="M34" s="2" t="s">
        <v>1811</v>
      </c>
      <c r="N34" s="2" t="s">
        <v>1812</v>
      </c>
    </row>
    <row r="35" spans="1:15" ht="15" customHeight="1" x14ac:dyDescent="0.3">
      <c r="A35" s="15">
        <v>8</v>
      </c>
      <c r="B35" s="15" t="s">
        <v>1816</v>
      </c>
      <c r="C35" s="15">
        <f>'Confianza empresarial'!B37</f>
        <v>5</v>
      </c>
      <c r="D35" s="3">
        <f>'Confianza empresarial'!C37</f>
        <v>-10</v>
      </c>
      <c r="E35" s="16"/>
      <c r="F35" s="15">
        <f t="shared" si="5"/>
        <v>4</v>
      </c>
      <c r="G35" s="15" t="s">
        <v>1516</v>
      </c>
      <c r="H35" s="15">
        <f>'PIB Anual'!B86</f>
        <v>-1.4</v>
      </c>
      <c r="I35" s="15">
        <f>'PIB Anual'!C86</f>
        <v>-6.6</v>
      </c>
      <c r="K35" s="15">
        <v>1</v>
      </c>
      <c r="L35" s="15" t="s">
        <v>1813</v>
      </c>
      <c r="M35" s="15">
        <f>(IPC!I5/100)</f>
        <v>1.08</v>
      </c>
      <c r="N35" s="31">
        <f>(IPC!J5/100)</f>
        <v>1.08</v>
      </c>
      <c r="O35" s="41" t="s">
        <v>1883</v>
      </c>
    </row>
    <row r="36" spans="1:15" x14ac:dyDescent="0.3">
      <c r="A36" s="15">
        <v>9</v>
      </c>
      <c r="B36" s="15" t="s">
        <v>1817</v>
      </c>
      <c r="C36" s="15">
        <f>'Confianza empresarial'!B63</f>
        <v>96</v>
      </c>
      <c r="D36" s="3">
        <f>'Confianza empresarial'!C63</f>
        <v>89</v>
      </c>
      <c r="E36" s="16"/>
      <c r="F36" s="15">
        <f t="shared" si="5"/>
        <v>5</v>
      </c>
      <c r="G36" s="15" t="s">
        <v>1479</v>
      </c>
      <c r="H36" s="15">
        <f>'PIB Anual'!B141</f>
        <v>-7.3</v>
      </c>
      <c r="I36" s="15">
        <f>'PIB Anual'!C141</f>
        <v>-8.5</v>
      </c>
      <c r="K36" s="15">
        <f t="shared" ref="K36:K41" si="6">1+K35</f>
        <v>2</v>
      </c>
      <c r="L36" s="15" t="s">
        <v>1499</v>
      </c>
      <c r="M36" s="15">
        <f>(IPC!I6/100)</f>
        <v>1.06</v>
      </c>
      <c r="N36" s="3">
        <f>(IPC!J6/100)</f>
        <v>1.05</v>
      </c>
      <c r="O36" s="41"/>
    </row>
    <row r="37" spans="1:15" x14ac:dyDescent="0.3">
      <c r="A37" s="15">
        <v>10</v>
      </c>
      <c r="B37" s="15" t="s">
        <v>1450</v>
      </c>
      <c r="C37" s="15">
        <f>'Confianza empresarial'!B73</f>
        <v>60.7</v>
      </c>
      <c r="D37" s="3">
        <f>'Confianza empresarial'!C73</f>
        <v>64.7</v>
      </c>
      <c r="E37" s="16"/>
      <c r="F37" s="15">
        <f t="shared" si="5"/>
        <v>6</v>
      </c>
      <c r="G37" s="15" t="s">
        <v>1815</v>
      </c>
      <c r="H37" s="15">
        <f>'PIB Anual'!B186</f>
        <v>-1.8</v>
      </c>
      <c r="I37" s="15">
        <f>'PIB Anual'!C186</f>
        <v>-4.9000000000000004</v>
      </c>
      <c r="K37" s="15">
        <f t="shared" si="6"/>
        <v>3</v>
      </c>
      <c r="L37" s="15" t="s">
        <v>1515</v>
      </c>
      <c r="M37" s="15">
        <f>(IPC!I7/100)</f>
        <v>1.06</v>
      </c>
      <c r="N37" s="3">
        <f>(IPC!J7/100)</f>
        <v>1.06</v>
      </c>
      <c r="O37" s="41"/>
    </row>
    <row r="38" spans="1:15" ht="15" thickBot="1" x14ac:dyDescent="0.35">
      <c r="A38" s="2">
        <v>11</v>
      </c>
      <c r="B38" s="2" t="s">
        <v>1818</v>
      </c>
      <c r="C38" s="2">
        <f>'Confianza empresarial'!B13</f>
        <v>6.8</v>
      </c>
      <c r="D38" s="2">
        <f>'Confianza empresarial'!C13</f>
        <v>8.1999999999999993</v>
      </c>
      <c r="E38" s="16"/>
      <c r="F38" s="15">
        <f>1+F37</f>
        <v>7</v>
      </c>
      <c r="G38" s="15" t="s">
        <v>1488</v>
      </c>
      <c r="H38" s="15">
        <f>'PIB Anual'!B37</f>
        <v>18.3</v>
      </c>
      <c r="I38" s="15">
        <f>'PIB Anual'!C37</f>
        <v>6.5</v>
      </c>
      <c r="K38" s="15">
        <f t="shared" si="6"/>
        <v>4</v>
      </c>
      <c r="L38" s="15" t="s">
        <v>1516</v>
      </c>
      <c r="M38" s="15">
        <f>(IPC!I8/100)</f>
        <v>1.04</v>
      </c>
      <c r="N38" s="3">
        <f>(IPC!J8/100)</f>
        <v>1.04</v>
      </c>
      <c r="O38" s="41"/>
    </row>
    <row r="39" spans="1:15" x14ac:dyDescent="0.3">
      <c r="E39" s="30"/>
      <c r="F39" s="15">
        <v>8</v>
      </c>
      <c r="G39" s="15" t="s">
        <v>1817</v>
      </c>
      <c r="H39" s="15">
        <f>'PIB Anual'!B43</f>
        <v>1.8</v>
      </c>
      <c r="I39" s="15">
        <f>'PIB Anual'!C43</f>
        <v>-1.2</v>
      </c>
      <c r="K39" s="15">
        <f t="shared" si="6"/>
        <v>5</v>
      </c>
      <c r="L39" s="15" t="s">
        <v>1479</v>
      </c>
      <c r="M39" s="15">
        <f>(IPC!I9/100)</f>
        <v>1.0900000000000001</v>
      </c>
      <c r="N39" s="3">
        <f>(IPC!J9/100)</f>
        <v>1.0900000000000001</v>
      </c>
      <c r="O39" s="41"/>
    </row>
    <row r="40" spans="1:15" x14ac:dyDescent="0.3">
      <c r="A40" s="39" t="s">
        <v>1884</v>
      </c>
      <c r="B40" s="39"/>
      <c r="C40" s="39"/>
      <c r="D40" s="39"/>
      <c r="E40" s="16"/>
      <c r="F40" s="15">
        <v>9</v>
      </c>
      <c r="G40" s="15" t="s">
        <v>1450</v>
      </c>
      <c r="H40" s="15">
        <f>'PIB Anual'!B57</f>
        <v>0.4</v>
      </c>
      <c r="I40" s="15">
        <f>'PIB Anual'!C57</f>
        <v>-2.4</v>
      </c>
      <c r="K40" s="15">
        <f t="shared" si="6"/>
        <v>6</v>
      </c>
      <c r="L40" s="15" t="s">
        <v>1815</v>
      </c>
      <c r="M40" s="15">
        <f>(IPC!I10/100)</f>
        <v>1.07</v>
      </c>
      <c r="N40" s="3">
        <f>(IPC!J10/100)</f>
        <v>1.06</v>
      </c>
      <c r="O40" s="41"/>
    </row>
    <row r="41" spans="1:15" ht="15" thickBot="1" x14ac:dyDescent="0.35">
      <c r="A41" s="2" t="s">
        <v>1809</v>
      </c>
      <c r="B41" s="2" t="s">
        <v>1810</v>
      </c>
      <c r="C41" s="2" t="s">
        <v>1811</v>
      </c>
      <c r="D41" s="2" t="s">
        <v>1812</v>
      </c>
      <c r="E41" s="29"/>
      <c r="F41" s="2">
        <v>10</v>
      </c>
      <c r="G41" s="2" t="s">
        <v>1818</v>
      </c>
      <c r="H41" s="2">
        <f>'PIB Anual'!B39</f>
        <v>-3.6</v>
      </c>
      <c r="I41" s="2">
        <f>'PIB Anual'!C39</f>
        <v>-8.5</v>
      </c>
      <c r="K41" s="15">
        <f t="shared" si="6"/>
        <v>7</v>
      </c>
      <c r="L41" s="15" t="s">
        <v>1488</v>
      </c>
      <c r="M41" s="15">
        <f>(IPC!I11/100)</f>
        <v>1.01</v>
      </c>
      <c r="N41" s="3">
        <f>(IPC!J11/100)</f>
        <v>1.02</v>
      </c>
      <c r="O41" s="41"/>
    </row>
    <row r="42" spans="1:15" x14ac:dyDescent="0.3">
      <c r="A42" s="15">
        <v>1</v>
      </c>
      <c r="B42" s="15" t="s">
        <v>1813</v>
      </c>
      <c r="C42" s="34">
        <v>1.2E-2</v>
      </c>
      <c r="D42" s="35">
        <v>-4.4999999999999998E-2</v>
      </c>
      <c r="E42" s="29"/>
      <c r="K42" s="15">
        <v>8</v>
      </c>
      <c r="L42" s="15" t="s">
        <v>1816</v>
      </c>
      <c r="M42" s="15">
        <f>(IPC!I12/100)</f>
        <v>1.02</v>
      </c>
      <c r="N42" s="3">
        <f>(IPC!J12/100)</f>
        <v>1.02</v>
      </c>
      <c r="O42" s="41"/>
    </row>
    <row r="43" spans="1:15" x14ac:dyDescent="0.3">
      <c r="A43" s="15">
        <f t="shared" ref="A43:A48" si="7">1+A42</f>
        <v>2</v>
      </c>
      <c r="B43" s="15" t="s">
        <v>1499</v>
      </c>
      <c r="C43" s="34">
        <v>-5.8999999999999997E-2</v>
      </c>
      <c r="D43" s="36">
        <v>-9.4E-2</v>
      </c>
      <c r="E43" s="29"/>
      <c r="K43" s="15">
        <v>9</v>
      </c>
      <c r="L43" s="15" t="s">
        <v>1817</v>
      </c>
      <c r="M43" s="15">
        <f>(IPC!I13/100)</f>
        <v>1.07</v>
      </c>
      <c r="N43" s="3">
        <f>(IPC!J13/100)</f>
        <v>1.07</v>
      </c>
      <c r="O43" s="41"/>
    </row>
    <row r="44" spans="1:15" x14ac:dyDescent="0.3">
      <c r="A44" s="15">
        <f t="shared" si="7"/>
        <v>3</v>
      </c>
      <c r="B44" s="15" t="s">
        <v>1515</v>
      </c>
      <c r="C44" s="34" t="s">
        <v>2526</v>
      </c>
      <c r="D44" s="36" t="s">
        <v>2526</v>
      </c>
      <c r="E44" s="29"/>
      <c r="K44" s="15">
        <v>10</v>
      </c>
      <c r="L44" s="15" t="s">
        <v>1450</v>
      </c>
      <c r="M44" s="15">
        <f>(IPC!I14/100)</f>
        <v>2.65</v>
      </c>
      <c r="N44" s="3">
        <f>(IPC!J14/100)</f>
        <v>2.63</v>
      </c>
      <c r="O44" s="41"/>
    </row>
    <row r="45" spans="1:15" ht="15" thickBot="1" x14ac:dyDescent="0.35">
      <c r="A45" s="15">
        <f t="shared" si="7"/>
        <v>4</v>
      </c>
      <c r="B45" s="15" t="s">
        <v>1516</v>
      </c>
      <c r="C45" s="34">
        <v>6.6000000000000003E-2</v>
      </c>
      <c r="D45" s="36">
        <v>-2.7E-2</v>
      </c>
      <c r="E45" s="29"/>
      <c r="K45" s="2">
        <v>11</v>
      </c>
      <c r="L45" s="2" t="s">
        <v>1818</v>
      </c>
      <c r="M45" s="2">
        <f>(IPC!I15/100)</f>
        <v>1.08</v>
      </c>
      <c r="N45" s="28">
        <f>(IPC!J15/100)</f>
        <v>1.07</v>
      </c>
      <c r="O45" s="41"/>
    </row>
    <row r="46" spans="1:15" x14ac:dyDescent="0.3">
      <c r="A46" s="15">
        <f t="shared" si="7"/>
        <v>5</v>
      </c>
      <c r="B46" s="15" t="s">
        <v>1479</v>
      </c>
      <c r="C46" s="34">
        <v>5.3999999999999999E-2</v>
      </c>
      <c r="D46" s="36">
        <v>2.1999999999999999E-2</v>
      </c>
      <c r="E46" s="29"/>
    </row>
    <row r="47" spans="1:15" x14ac:dyDescent="0.3">
      <c r="A47" s="15">
        <f t="shared" si="7"/>
        <v>6</v>
      </c>
      <c r="B47" s="15" t="s">
        <v>1815</v>
      </c>
      <c r="C47" s="34">
        <v>0.03</v>
      </c>
      <c r="D47" s="36">
        <v>-5.1999999999999998E-2</v>
      </c>
      <c r="E47" s="29"/>
    </row>
    <row r="48" spans="1:15" x14ac:dyDescent="0.3">
      <c r="A48" s="15">
        <f t="shared" si="7"/>
        <v>7</v>
      </c>
      <c r="B48" s="15" t="s">
        <v>1488</v>
      </c>
      <c r="C48" s="34">
        <v>0.34200000000000003</v>
      </c>
      <c r="D48" s="36">
        <v>0.33800000000000002</v>
      </c>
      <c r="E48" s="29"/>
    </row>
    <row r="49" spans="1:5" x14ac:dyDescent="0.3">
      <c r="A49" s="15">
        <v>8</v>
      </c>
      <c r="B49" s="15" t="s">
        <v>1816</v>
      </c>
      <c r="C49" s="34">
        <v>5.1999999999999998E-2</v>
      </c>
      <c r="D49" s="36">
        <v>-1.4999999999999999E-2</v>
      </c>
      <c r="E49" s="29"/>
    </row>
    <row r="50" spans="1:5" x14ac:dyDescent="0.3">
      <c r="A50" s="15">
        <v>9</v>
      </c>
      <c r="B50" s="15" t="s">
        <v>1817</v>
      </c>
      <c r="C50" s="34">
        <v>2.3E-2</v>
      </c>
      <c r="D50" s="36">
        <v>-8.0000000000000002E-3</v>
      </c>
      <c r="E50" s="29"/>
    </row>
    <row r="51" spans="1:5" x14ac:dyDescent="0.3">
      <c r="A51" s="15">
        <v>10</v>
      </c>
      <c r="B51" s="15" t="s">
        <v>1450</v>
      </c>
      <c r="C51" s="34">
        <v>9.8000000000000004E-2</v>
      </c>
      <c r="D51" s="36">
        <v>-2.7E-2</v>
      </c>
      <c r="E51" s="29"/>
    </row>
    <row r="52" spans="1:5" ht="15" thickBot="1" x14ac:dyDescent="0.35">
      <c r="A52" s="2">
        <v>11</v>
      </c>
      <c r="B52" s="2" t="s">
        <v>1818</v>
      </c>
      <c r="C52" s="37">
        <v>1.2E-2</v>
      </c>
      <c r="D52" s="37">
        <v>-6.4000000000000001E-2</v>
      </c>
    </row>
  </sheetData>
  <mergeCells count="13">
    <mergeCell ref="P1:S1"/>
    <mergeCell ref="P20:S20"/>
    <mergeCell ref="K24:N24"/>
    <mergeCell ref="A26:D26"/>
    <mergeCell ref="A40:D40"/>
    <mergeCell ref="F30:I30"/>
    <mergeCell ref="K33:N33"/>
    <mergeCell ref="K16:N16"/>
    <mergeCell ref="D14:D18"/>
    <mergeCell ref="A1:C1"/>
    <mergeCell ref="O35:O45"/>
    <mergeCell ref="F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9E85-4EFE-4C69-95A3-683221EDD342}">
  <dimension ref="A1:J176"/>
  <sheetViews>
    <sheetView topLeftCell="A16" workbookViewId="0">
      <selection activeCell="A5" sqref="A5"/>
    </sheetView>
  </sheetViews>
  <sheetFormatPr defaultColWidth="10.6640625" defaultRowHeight="14.4" x14ac:dyDescent="0.3"/>
  <cols>
    <col min="1" max="1" width="20.5546875" bestFit="1" customWidth="1"/>
    <col min="2" max="2" width="8.88671875" bestFit="1" customWidth="1"/>
    <col min="3" max="3" width="10.109375" bestFit="1" customWidth="1"/>
    <col min="4" max="4" width="12.109375" bestFit="1" customWidth="1"/>
    <col min="5" max="5" width="11.88671875" bestFit="1" customWidth="1"/>
    <col min="7" max="7" width="7.5546875" bestFit="1" customWidth="1"/>
    <col min="8" max="8" width="13.6640625" bestFit="1" customWidth="1"/>
  </cols>
  <sheetData>
    <row r="1" spans="1:10" x14ac:dyDescent="0.3">
      <c r="A1" t="s">
        <v>1433</v>
      </c>
      <c r="B1" t="s">
        <v>1</v>
      </c>
      <c r="C1" t="s">
        <v>2</v>
      </c>
      <c r="D1" t="s">
        <v>1434</v>
      </c>
      <c r="E1" t="s">
        <v>5</v>
      </c>
    </row>
    <row r="2" spans="1:10" x14ac:dyDescent="0.3">
      <c r="A2" s="4" t="s">
        <v>1736</v>
      </c>
      <c r="B2">
        <v>122</v>
      </c>
      <c r="C2">
        <v>122</v>
      </c>
      <c r="D2" s="5">
        <v>44256</v>
      </c>
      <c r="E2" s="4" t="s">
        <v>10</v>
      </c>
      <c r="G2" s="1"/>
      <c r="H2" s="1"/>
      <c r="I2" s="1"/>
      <c r="J2" s="1"/>
    </row>
    <row r="3" spans="1:10" x14ac:dyDescent="0.3">
      <c r="A3" s="4" t="s">
        <v>1480</v>
      </c>
      <c r="B3">
        <v>103</v>
      </c>
      <c r="C3">
        <v>102</v>
      </c>
      <c r="D3" s="5">
        <v>44256</v>
      </c>
      <c r="E3" s="4" t="s">
        <v>10</v>
      </c>
      <c r="G3" s="27"/>
      <c r="H3" s="27" t="s">
        <v>1808</v>
      </c>
      <c r="I3" s="13"/>
      <c r="J3" s="14"/>
    </row>
    <row r="4" spans="1:10" ht="15" thickBot="1" x14ac:dyDescent="0.35">
      <c r="A4" s="4" t="s">
        <v>1484</v>
      </c>
      <c r="B4">
        <v>229</v>
      </c>
      <c r="C4">
        <v>226</v>
      </c>
      <c r="D4" s="5">
        <v>44197</v>
      </c>
      <c r="E4" s="4" t="s">
        <v>10</v>
      </c>
      <c r="G4" s="2" t="s">
        <v>1809</v>
      </c>
      <c r="H4" s="2" t="s">
        <v>1810</v>
      </c>
      <c r="I4" s="2" t="s">
        <v>1811</v>
      </c>
      <c r="J4" s="2" t="s">
        <v>1812</v>
      </c>
    </row>
    <row r="5" spans="1:10" x14ac:dyDescent="0.3">
      <c r="A5" s="4" t="s">
        <v>1487</v>
      </c>
      <c r="B5">
        <v>105</v>
      </c>
      <c r="C5">
        <v>104</v>
      </c>
      <c r="D5" s="5">
        <v>44256</v>
      </c>
      <c r="E5" s="4" t="s">
        <v>10</v>
      </c>
      <c r="G5" s="15">
        <v>1</v>
      </c>
      <c r="H5" s="15" t="s">
        <v>1813</v>
      </c>
      <c r="I5" s="15" cm="1">
        <f t="array" ref="I5:J5">IPC!B61:C61</f>
        <v>108</v>
      </c>
      <c r="J5" s="20">
        <v>108</v>
      </c>
    </row>
    <row r="6" spans="1:10" x14ac:dyDescent="0.3">
      <c r="A6" s="4" t="s">
        <v>1449</v>
      </c>
      <c r="B6">
        <v>436</v>
      </c>
      <c r="C6">
        <v>416</v>
      </c>
      <c r="D6" s="5">
        <v>44256</v>
      </c>
      <c r="E6" s="4" t="s">
        <v>10</v>
      </c>
      <c r="G6" s="15">
        <f t="shared" ref="G6:G11" si="0">1+G5</f>
        <v>2</v>
      </c>
      <c r="H6" s="15" t="s">
        <v>1499</v>
      </c>
      <c r="I6" s="15" cm="1">
        <f t="array" ref="I6:J6">IPC!B150:C150</f>
        <v>106</v>
      </c>
      <c r="J6" s="3">
        <v>105</v>
      </c>
    </row>
    <row r="7" spans="1:10" x14ac:dyDescent="0.3">
      <c r="A7" s="4" t="s">
        <v>1794</v>
      </c>
      <c r="B7">
        <v>140</v>
      </c>
      <c r="C7">
        <v>138</v>
      </c>
      <c r="D7" s="5">
        <v>44256</v>
      </c>
      <c r="E7" s="4" t="s">
        <v>10</v>
      </c>
      <c r="G7" s="15">
        <f t="shared" si="0"/>
        <v>3</v>
      </c>
      <c r="H7" s="15" t="s">
        <v>1515</v>
      </c>
      <c r="I7" s="15" cm="1">
        <f t="array" ref="I7:J7">IPC!B57:C57</f>
        <v>106</v>
      </c>
      <c r="J7" s="3">
        <v>106</v>
      </c>
    </row>
    <row r="8" spans="1:10" x14ac:dyDescent="0.3">
      <c r="A8" s="4" t="s">
        <v>1814</v>
      </c>
      <c r="B8">
        <v>97.6</v>
      </c>
      <c r="C8">
        <v>97</v>
      </c>
      <c r="D8" s="5">
        <v>44256</v>
      </c>
      <c r="E8" s="4" t="s">
        <v>10</v>
      </c>
      <c r="G8" s="15">
        <f t="shared" si="0"/>
        <v>4</v>
      </c>
      <c r="H8" s="15" t="s">
        <v>1516</v>
      </c>
      <c r="I8" s="15" cm="1">
        <f t="array" ref="I8:J8">IPC!B78:C78</f>
        <v>104</v>
      </c>
      <c r="J8" s="3">
        <v>104</v>
      </c>
    </row>
    <row r="9" spans="1:10" x14ac:dyDescent="0.3">
      <c r="A9" s="4" t="s">
        <v>1457</v>
      </c>
      <c r="B9">
        <v>118</v>
      </c>
      <c r="C9">
        <v>117</v>
      </c>
      <c r="D9" s="5">
        <v>44256</v>
      </c>
      <c r="E9" s="4" t="s">
        <v>10</v>
      </c>
      <c r="G9" s="15">
        <f t="shared" si="0"/>
        <v>5</v>
      </c>
      <c r="H9" s="15" t="s">
        <v>1479</v>
      </c>
      <c r="I9" s="15" cm="1">
        <f t="array" ref="I9:J9">IPC!B169:C169</f>
        <v>109</v>
      </c>
      <c r="J9" s="3">
        <v>109</v>
      </c>
    </row>
    <row r="10" spans="1:10" x14ac:dyDescent="0.3">
      <c r="A10" s="4" t="s">
        <v>1519</v>
      </c>
      <c r="B10">
        <v>102</v>
      </c>
      <c r="C10">
        <v>101</v>
      </c>
      <c r="D10" s="5">
        <v>44256</v>
      </c>
      <c r="E10" s="4" t="s">
        <v>10</v>
      </c>
      <c r="G10" s="15">
        <f t="shared" si="0"/>
        <v>6</v>
      </c>
      <c r="H10" s="15" t="s">
        <v>1815</v>
      </c>
      <c r="I10" s="15" cm="1">
        <f t="array" ref="I10:J10">IPC!B52:C52</f>
        <v>107</v>
      </c>
      <c r="J10" s="3">
        <v>106</v>
      </c>
    </row>
    <row r="11" spans="1:10" x14ac:dyDescent="0.3">
      <c r="A11" s="4" t="s">
        <v>1798</v>
      </c>
      <c r="B11">
        <v>172</v>
      </c>
      <c r="C11">
        <v>169</v>
      </c>
      <c r="D11" s="5">
        <v>44228</v>
      </c>
      <c r="E11" s="4" t="s">
        <v>10</v>
      </c>
      <c r="G11" s="15">
        <f t="shared" si="0"/>
        <v>7</v>
      </c>
      <c r="H11" s="15" t="s">
        <v>1488</v>
      </c>
      <c r="I11" s="15" cm="1">
        <f t="array" ref="I11:J11">IPC!B36:C36</f>
        <v>101</v>
      </c>
      <c r="J11" s="3">
        <v>102</v>
      </c>
    </row>
    <row r="12" spans="1:10" x14ac:dyDescent="0.3">
      <c r="A12" s="4" t="s">
        <v>1800</v>
      </c>
      <c r="B12">
        <v>110</v>
      </c>
      <c r="C12">
        <v>109</v>
      </c>
      <c r="D12" s="5">
        <v>44197</v>
      </c>
      <c r="E12" s="4" t="s">
        <v>10</v>
      </c>
      <c r="G12" s="15">
        <v>8</v>
      </c>
      <c r="H12" s="15" t="s">
        <v>1816</v>
      </c>
      <c r="I12" s="15" cm="1">
        <f t="array" ref="I12:J12">IPC!B81:C81</f>
        <v>102</v>
      </c>
      <c r="J12" s="3">
        <v>102</v>
      </c>
    </row>
    <row r="13" spans="1:10" x14ac:dyDescent="0.3">
      <c r="A13" s="4" t="s">
        <v>1498</v>
      </c>
      <c r="B13">
        <v>96.5</v>
      </c>
      <c r="C13">
        <v>96.6</v>
      </c>
      <c r="D13" s="5">
        <v>44256</v>
      </c>
      <c r="E13" s="4" t="s">
        <v>10</v>
      </c>
      <c r="G13" s="15">
        <v>9</v>
      </c>
      <c r="H13" s="15" t="s">
        <v>1817</v>
      </c>
      <c r="I13" s="15" cm="1">
        <f t="array" ref="I13:J13">IPC!B148:C148</f>
        <v>107</v>
      </c>
      <c r="J13" s="3">
        <v>107</v>
      </c>
    </row>
    <row r="14" spans="1:10" x14ac:dyDescent="0.3">
      <c r="A14" s="4" t="s">
        <v>1730</v>
      </c>
      <c r="B14">
        <v>292</v>
      </c>
      <c r="C14">
        <v>290</v>
      </c>
      <c r="D14" s="5">
        <v>44256</v>
      </c>
      <c r="E14" s="4" t="s">
        <v>10</v>
      </c>
      <c r="G14" s="15">
        <v>10</v>
      </c>
      <c r="H14" s="15" t="s">
        <v>1450</v>
      </c>
      <c r="I14" s="15" cm="1">
        <f t="array" ref="I14:J14">IPC!B170:C170</f>
        <v>265</v>
      </c>
      <c r="J14" s="3">
        <v>263</v>
      </c>
    </row>
    <row r="15" spans="1:10" x14ac:dyDescent="0.3">
      <c r="A15" s="4" t="s">
        <v>1803</v>
      </c>
      <c r="B15">
        <v>202</v>
      </c>
      <c r="C15">
        <v>202</v>
      </c>
      <c r="D15" s="5">
        <v>44166</v>
      </c>
      <c r="E15" s="4" t="s">
        <v>10</v>
      </c>
      <c r="G15" s="3">
        <v>11</v>
      </c>
      <c r="H15" s="3" t="s">
        <v>1818</v>
      </c>
      <c r="I15" s="3" cm="1">
        <f t="array" ref="I15:J15">IPC!B37:C37</f>
        <v>108</v>
      </c>
      <c r="J15" s="3">
        <v>107</v>
      </c>
    </row>
    <row r="16" spans="1:10" x14ac:dyDescent="0.3">
      <c r="A16" s="4" t="s">
        <v>1500</v>
      </c>
      <c r="B16">
        <v>111</v>
      </c>
      <c r="C16">
        <v>111</v>
      </c>
      <c r="D16" s="5">
        <v>44287</v>
      </c>
      <c r="E16" s="4" t="s">
        <v>10</v>
      </c>
    </row>
    <row r="17" spans="1:5" x14ac:dyDescent="0.3">
      <c r="A17" s="4" t="s">
        <v>1525</v>
      </c>
      <c r="B17">
        <v>102</v>
      </c>
      <c r="C17">
        <v>102</v>
      </c>
      <c r="D17" s="5">
        <v>44256</v>
      </c>
      <c r="E17" s="4" t="s">
        <v>10</v>
      </c>
    </row>
    <row r="18" spans="1:5" x14ac:dyDescent="0.3">
      <c r="A18" s="4" t="s">
        <v>1737</v>
      </c>
      <c r="B18">
        <v>103</v>
      </c>
      <c r="C18">
        <v>102</v>
      </c>
      <c r="D18" s="5">
        <v>44256</v>
      </c>
      <c r="E18" s="4" t="s">
        <v>10</v>
      </c>
    </row>
    <row r="19" spans="1:5" x14ac:dyDescent="0.3">
      <c r="A19" s="4" t="s">
        <v>1819</v>
      </c>
      <c r="B19">
        <v>106</v>
      </c>
      <c r="C19">
        <v>106</v>
      </c>
      <c r="D19" s="5">
        <v>44197</v>
      </c>
      <c r="E19" s="4" t="s">
        <v>10</v>
      </c>
    </row>
    <row r="20" spans="1:5" x14ac:dyDescent="0.3">
      <c r="A20" s="4" t="s">
        <v>1729</v>
      </c>
      <c r="B20">
        <v>109</v>
      </c>
      <c r="C20">
        <v>109</v>
      </c>
      <c r="D20" s="5">
        <v>44166</v>
      </c>
      <c r="E20" s="4" t="s">
        <v>10</v>
      </c>
    </row>
    <row r="21" spans="1:5" x14ac:dyDescent="0.3">
      <c r="A21" s="4" t="s">
        <v>1523</v>
      </c>
      <c r="B21">
        <v>105</v>
      </c>
      <c r="C21">
        <v>105</v>
      </c>
      <c r="D21" s="5">
        <v>44256</v>
      </c>
      <c r="E21" s="4" t="s">
        <v>10</v>
      </c>
    </row>
    <row r="22" spans="1:5" x14ac:dyDescent="0.3">
      <c r="A22" s="4" t="s">
        <v>1458</v>
      </c>
      <c r="B22">
        <v>101</v>
      </c>
      <c r="C22">
        <v>101</v>
      </c>
      <c r="D22" s="5">
        <v>44256</v>
      </c>
      <c r="E22" s="4" t="s">
        <v>10</v>
      </c>
    </row>
    <row r="23" spans="1:5" x14ac:dyDescent="0.3">
      <c r="A23" s="4" t="s">
        <v>1454</v>
      </c>
      <c r="B23">
        <v>106</v>
      </c>
      <c r="C23">
        <v>105</v>
      </c>
      <c r="D23" s="5">
        <v>44256</v>
      </c>
      <c r="E23" s="4" t="s">
        <v>10</v>
      </c>
    </row>
    <row r="24" spans="1:5" x14ac:dyDescent="0.3">
      <c r="A24" s="4" t="s">
        <v>1456</v>
      </c>
      <c r="B24">
        <v>5675</v>
      </c>
      <c r="C24">
        <v>5622</v>
      </c>
      <c r="D24" s="5">
        <v>44256</v>
      </c>
      <c r="E24" s="4" t="s">
        <v>10</v>
      </c>
    </row>
    <row r="25" spans="1:5" x14ac:dyDescent="0.3">
      <c r="A25" s="4" t="s">
        <v>1764</v>
      </c>
      <c r="B25">
        <v>103</v>
      </c>
      <c r="C25">
        <v>102</v>
      </c>
      <c r="D25" s="5">
        <v>44256</v>
      </c>
      <c r="E25" s="4" t="s">
        <v>10</v>
      </c>
    </row>
    <row r="26" spans="1:5" x14ac:dyDescent="0.3">
      <c r="A26" s="4" t="s">
        <v>1465</v>
      </c>
      <c r="B26">
        <v>7234</v>
      </c>
      <c r="C26">
        <v>7230</v>
      </c>
      <c r="D26" s="5">
        <v>44256</v>
      </c>
      <c r="E26" s="4" t="s">
        <v>10</v>
      </c>
    </row>
    <row r="27" spans="1:5" x14ac:dyDescent="0.3">
      <c r="A27" s="4" t="s">
        <v>1792</v>
      </c>
      <c r="B27">
        <v>104</v>
      </c>
      <c r="C27">
        <v>104</v>
      </c>
      <c r="D27" s="5">
        <v>44256</v>
      </c>
      <c r="E27" s="4" t="s">
        <v>10</v>
      </c>
    </row>
    <row r="28" spans="1:5" x14ac:dyDescent="0.3">
      <c r="A28" s="4" t="s">
        <v>1777</v>
      </c>
      <c r="B28">
        <v>126</v>
      </c>
      <c r="C28">
        <v>124</v>
      </c>
      <c r="D28" s="5">
        <v>44256</v>
      </c>
      <c r="E28" s="4" t="s">
        <v>10</v>
      </c>
    </row>
    <row r="29" spans="1:5" x14ac:dyDescent="0.3">
      <c r="A29" s="4" t="s">
        <v>1726</v>
      </c>
      <c r="B29">
        <v>185</v>
      </c>
      <c r="C29">
        <v>185</v>
      </c>
      <c r="D29" s="5">
        <v>44166</v>
      </c>
      <c r="E29" s="4" t="s">
        <v>10</v>
      </c>
    </row>
    <row r="30" spans="1:5" x14ac:dyDescent="0.3">
      <c r="A30" s="4" t="s">
        <v>1748</v>
      </c>
      <c r="B30">
        <v>119</v>
      </c>
      <c r="C30">
        <v>119</v>
      </c>
      <c r="D30" s="5">
        <v>44166</v>
      </c>
      <c r="E30" s="4" t="s">
        <v>10</v>
      </c>
    </row>
    <row r="31" spans="1:5" x14ac:dyDescent="0.3">
      <c r="A31" s="4" t="s">
        <v>1464</v>
      </c>
      <c r="B31">
        <v>140</v>
      </c>
      <c r="C31">
        <v>139</v>
      </c>
      <c r="D31" s="5">
        <v>44256</v>
      </c>
      <c r="E31" s="4" t="s">
        <v>10</v>
      </c>
    </row>
    <row r="32" spans="1:5" x14ac:dyDescent="0.3">
      <c r="A32" s="4" t="s">
        <v>1704</v>
      </c>
      <c r="B32">
        <v>102</v>
      </c>
      <c r="C32">
        <v>101</v>
      </c>
      <c r="D32" s="5">
        <v>44256</v>
      </c>
      <c r="E32" s="4" t="s">
        <v>10</v>
      </c>
    </row>
    <row r="33" spans="1:5" x14ac:dyDescent="0.3">
      <c r="A33" s="4" t="s">
        <v>1789</v>
      </c>
      <c r="B33">
        <v>112</v>
      </c>
      <c r="C33">
        <v>110</v>
      </c>
      <c r="D33" s="5">
        <v>44166</v>
      </c>
      <c r="E33" s="4" t="s">
        <v>10</v>
      </c>
    </row>
    <row r="34" spans="1:5" x14ac:dyDescent="0.3">
      <c r="A34" s="4" t="s">
        <v>1762</v>
      </c>
      <c r="B34">
        <v>107</v>
      </c>
      <c r="C34">
        <v>107</v>
      </c>
      <c r="D34" s="5">
        <v>44228</v>
      </c>
      <c r="E34" s="4" t="s">
        <v>10</v>
      </c>
    </row>
    <row r="35" spans="1:5" x14ac:dyDescent="0.3">
      <c r="A35" s="4" t="s">
        <v>1443</v>
      </c>
      <c r="B35">
        <v>108</v>
      </c>
      <c r="C35">
        <v>108</v>
      </c>
      <c r="D35" s="5">
        <v>44256</v>
      </c>
      <c r="E35" s="4" t="s">
        <v>10</v>
      </c>
    </row>
    <row r="36" spans="1:5" x14ac:dyDescent="0.3">
      <c r="A36" s="4" t="s">
        <v>1488</v>
      </c>
      <c r="B36">
        <v>101</v>
      </c>
      <c r="C36">
        <v>102</v>
      </c>
      <c r="D36" s="5">
        <v>44256</v>
      </c>
      <c r="E36" s="4" t="s">
        <v>10</v>
      </c>
    </row>
    <row r="37" spans="1:5" x14ac:dyDescent="0.3">
      <c r="A37" s="4" t="s">
        <v>1445</v>
      </c>
      <c r="B37">
        <v>108</v>
      </c>
      <c r="C37">
        <v>107</v>
      </c>
      <c r="D37" s="5">
        <v>44287</v>
      </c>
      <c r="E37" s="4" t="s">
        <v>10</v>
      </c>
    </row>
    <row r="38" spans="1:5" x14ac:dyDescent="0.3">
      <c r="A38" s="4" t="s">
        <v>1754</v>
      </c>
      <c r="B38">
        <v>126</v>
      </c>
      <c r="C38">
        <v>124</v>
      </c>
      <c r="D38" s="5">
        <v>44197</v>
      </c>
      <c r="E38" s="4" t="s">
        <v>10</v>
      </c>
    </row>
    <row r="39" spans="1:5" x14ac:dyDescent="0.3">
      <c r="A39" s="4" t="s">
        <v>1524</v>
      </c>
      <c r="B39">
        <v>99.95</v>
      </c>
      <c r="C39">
        <v>99.92</v>
      </c>
      <c r="D39" s="5">
        <v>44256</v>
      </c>
      <c r="E39" s="4" t="s">
        <v>10</v>
      </c>
    </row>
    <row r="40" spans="1:5" x14ac:dyDescent="0.3">
      <c r="A40" s="4" t="s">
        <v>1460</v>
      </c>
      <c r="B40">
        <v>104</v>
      </c>
      <c r="C40">
        <v>103</v>
      </c>
      <c r="D40" s="5">
        <v>44256</v>
      </c>
      <c r="E40" s="4" t="s">
        <v>10</v>
      </c>
    </row>
    <row r="41" spans="1:5" x14ac:dyDescent="0.3">
      <c r="A41" s="4" t="s">
        <v>1474</v>
      </c>
      <c r="B41">
        <v>101</v>
      </c>
      <c r="C41">
        <v>101</v>
      </c>
      <c r="D41" s="5">
        <v>44287</v>
      </c>
      <c r="E41" s="4" t="s">
        <v>10</v>
      </c>
    </row>
    <row r="42" spans="1:5" x14ac:dyDescent="0.3">
      <c r="A42" s="4" t="s">
        <v>1489</v>
      </c>
      <c r="B42">
        <v>114</v>
      </c>
      <c r="C42">
        <v>114</v>
      </c>
      <c r="D42" s="5">
        <v>44256</v>
      </c>
      <c r="E42" s="4" t="s">
        <v>10</v>
      </c>
    </row>
    <row r="43" spans="1:5" x14ac:dyDescent="0.3">
      <c r="A43" s="4" t="s">
        <v>1486</v>
      </c>
      <c r="B43">
        <v>104</v>
      </c>
      <c r="C43">
        <v>104</v>
      </c>
      <c r="D43" s="5">
        <v>44256</v>
      </c>
      <c r="E43" s="4" t="s">
        <v>10</v>
      </c>
    </row>
    <row r="44" spans="1:5" x14ac:dyDescent="0.3">
      <c r="A44" s="4" t="s">
        <v>1747</v>
      </c>
      <c r="B44">
        <v>110</v>
      </c>
      <c r="C44">
        <v>110</v>
      </c>
      <c r="D44" s="5">
        <v>44166</v>
      </c>
      <c r="E44" s="4" t="s">
        <v>10</v>
      </c>
    </row>
    <row r="45" spans="1:5" x14ac:dyDescent="0.3">
      <c r="A45" s="4" t="s">
        <v>1437</v>
      </c>
      <c r="B45">
        <v>107</v>
      </c>
      <c r="C45">
        <v>106</v>
      </c>
      <c r="D45" s="5">
        <v>44256</v>
      </c>
      <c r="E45" s="4" t="s">
        <v>10</v>
      </c>
    </row>
    <row r="46" spans="1:5" x14ac:dyDescent="0.3">
      <c r="A46" s="4" t="s">
        <v>1787</v>
      </c>
      <c r="B46">
        <v>111</v>
      </c>
      <c r="C46">
        <v>110</v>
      </c>
      <c r="D46" s="5">
        <v>44256</v>
      </c>
      <c r="E46" s="4" t="s">
        <v>10</v>
      </c>
    </row>
    <row r="47" spans="1:5" x14ac:dyDescent="0.3">
      <c r="A47" s="4" t="s">
        <v>1491</v>
      </c>
      <c r="B47">
        <v>105</v>
      </c>
      <c r="C47">
        <v>104</v>
      </c>
      <c r="D47" s="5">
        <v>44256</v>
      </c>
      <c r="E47" s="4" t="s">
        <v>10</v>
      </c>
    </row>
    <row r="48" spans="1:5" x14ac:dyDescent="0.3">
      <c r="A48" s="4" t="s">
        <v>1740</v>
      </c>
      <c r="B48">
        <v>111</v>
      </c>
      <c r="C48">
        <v>110</v>
      </c>
      <c r="D48" s="5">
        <v>44256</v>
      </c>
      <c r="E48" s="4" t="s">
        <v>10</v>
      </c>
    </row>
    <row r="49" spans="1:5" x14ac:dyDescent="0.3">
      <c r="A49" s="4" t="s">
        <v>1517</v>
      </c>
      <c r="B49">
        <v>114</v>
      </c>
      <c r="C49">
        <v>113</v>
      </c>
      <c r="D49" s="5">
        <v>44256</v>
      </c>
      <c r="E49" s="4" t="s">
        <v>10</v>
      </c>
    </row>
    <row r="50" spans="1:5" x14ac:dyDescent="0.3">
      <c r="A50" s="4" t="s">
        <v>1467</v>
      </c>
      <c r="B50">
        <v>215</v>
      </c>
      <c r="C50">
        <v>216</v>
      </c>
      <c r="D50" s="5">
        <v>44256</v>
      </c>
      <c r="E50" s="4" t="s">
        <v>10</v>
      </c>
    </row>
    <row r="51" spans="1:5" x14ac:dyDescent="0.3">
      <c r="A51" s="4" t="s">
        <v>1728</v>
      </c>
      <c r="B51">
        <v>198</v>
      </c>
      <c r="C51">
        <v>193</v>
      </c>
      <c r="D51" s="5">
        <v>44256</v>
      </c>
      <c r="E51" s="4" t="s">
        <v>10</v>
      </c>
    </row>
    <row r="52" spans="1:5" x14ac:dyDescent="0.3">
      <c r="A52" s="4" t="s">
        <v>1511</v>
      </c>
      <c r="B52">
        <v>107</v>
      </c>
      <c r="C52">
        <v>106</v>
      </c>
      <c r="D52" s="5">
        <v>44256</v>
      </c>
      <c r="E52" s="4" t="s">
        <v>10</v>
      </c>
    </row>
    <row r="53" spans="1:5" x14ac:dyDescent="0.3">
      <c r="A53" s="4" t="s">
        <v>1508</v>
      </c>
      <c r="B53">
        <v>107</v>
      </c>
      <c r="C53">
        <v>107</v>
      </c>
      <c r="D53" s="5">
        <v>44256</v>
      </c>
      <c r="E53" s="4" t="s">
        <v>10</v>
      </c>
    </row>
    <row r="54" spans="1:5" x14ac:dyDescent="0.3">
      <c r="A54" s="4" t="s">
        <v>1705</v>
      </c>
      <c r="B54">
        <v>123</v>
      </c>
      <c r="C54">
        <v>122</v>
      </c>
      <c r="D54" s="5">
        <v>44256</v>
      </c>
      <c r="E54" s="4" t="s">
        <v>10</v>
      </c>
    </row>
    <row r="55" spans="1:5" x14ac:dyDescent="0.3">
      <c r="A55" s="4" t="s">
        <v>1804</v>
      </c>
      <c r="B55">
        <v>112</v>
      </c>
      <c r="C55">
        <v>115</v>
      </c>
      <c r="D55" s="5">
        <v>44256</v>
      </c>
      <c r="E55" s="4" t="s">
        <v>10</v>
      </c>
    </row>
    <row r="56" spans="1:5" x14ac:dyDescent="0.3">
      <c r="A56" s="4" t="s">
        <v>1492</v>
      </c>
      <c r="B56">
        <v>105</v>
      </c>
      <c r="C56">
        <v>105</v>
      </c>
      <c r="D56" s="5">
        <v>44256</v>
      </c>
      <c r="E56" s="4" t="s">
        <v>10</v>
      </c>
    </row>
    <row r="57" spans="1:5" x14ac:dyDescent="0.3">
      <c r="A57" s="4" t="s">
        <v>1515</v>
      </c>
      <c r="B57">
        <v>106</v>
      </c>
      <c r="C57">
        <v>106</v>
      </c>
      <c r="D57" s="5">
        <v>44287</v>
      </c>
      <c r="E57" s="4" t="s">
        <v>10</v>
      </c>
    </row>
    <row r="58" spans="1:5" x14ac:dyDescent="0.3">
      <c r="A58" s="4" t="s">
        <v>1768</v>
      </c>
      <c r="B58">
        <v>103</v>
      </c>
      <c r="C58">
        <v>103</v>
      </c>
      <c r="D58" s="5">
        <v>44256</v>
      </c>
      <c r="E58" s="4" t="s">
        <v>10</v>
      </c>
    </row>
    <row r="59" spans="1:5" x14ac:dyDescent="0.3">
      <c r="A59" s="4" t="s">
        <v>1706</v>
      </c>
      <c r="B59">
        <v>109</v>
      </c>
      <c r="C59">
        <v>107</v>
      </c>
      <c r="D59" s="5">
        <v>44256</v>
      </c>
      <c r="E59" s="4" t="s">
        <v>10</v>
      </c>
    </row>
    <row r="60" spans="1:5" x14ac:dyDescent="0.3">
      <c r="A60" s="4" t="s">
        <v>1707</v>
      </c>
      <c r="B60">
        <v>152</v>
      </c>
      <c r="C60">
        <v>150</v>
      </c>
      <c r="D60" s="5">
        <v>44287</v>
      </c>
      <c r="E60" s="4" t="s">
        <v>10</v>
      </c>
    </row>
    <row r="61" spans="1:5" x14ac:dyDescent="0.3">
      <c r="A61" s="4" t="s">
        <v>1493</v>
      </c>
      <c r="B61">
        <v>108</v>
      </c>
      <c r="C61">
        <v>108</v>
      </c>
      <c r="D61" s="5">
        <v>44287</v>
      </c>
      <c r="E61" s="4" t="s">
        <v>10</v>
      </c>
    </row>
    <row r="62" spans="1:5" x14ac:dyDescent="0.3">
      <c r="A62" s="4" t="s">
        <v>1504</v>
      </c>
      <c r="B62">
        <v>125</v>
      </c>
      <c r="C62">
        <v>124</v>
      </c>
      <c r="D62" s="5">
        <v>44256</v>
      </c>
      <c r="E62" s="4" t="s">
        <v>10</v>
      </c>
    </row>
    <row r="63" spans="1:5" x14ac:dyDescent="0.3">
      <c r="A63" s="4" t="s">
        <v>1461</v>
      </c>
      <c r="B63">
        <v>105</v>
      </c>
      <c r="C63">
        <v>104</v>
      </c>
      <c r="D63" s="5">
        <v>44256</v>
      </c>
      <c r="E63" s="4" t="s">
        <v>10</v>
      </c>
    </row>
    <row r="64" spans="1:5" x14ac:dyDescent="0.3">
      <c r="A64" s="4" t="s">
        <v>1738</v>
      </c>
      <c r="B64">
        <v>150</v>
      </c>
      <c r="C64">
        <v>149</v>
      </c>
      <c r="D64" s="5">
        <v>44256</v>
      </c>
      <c r="E64" s="4" t="s">
        <v>10</v>
      </c>
    </row>
    <row r="65" spans="1:5" x14ac:dyDescent="0.3">
      <c r="A65" s="4" t="s">
        <v>1731</v>
      </c>
      <c r="B65">
        <v>1272</v>
      </c>
      <c r="C65">
        <v>1262</v>
      </c>
      <c r="D65" s="5">
        <v>44256</v>
      </c>
      <c r="E65" s="4" t="s">
        <v>10</v>
      </c>
    </row>
    <row r="66" spans="1:5" x14ac:dyDescent="0.3">
      <c r="A66" s="4" t="s">
        <v>1722</v>
      </c>
      <c r="B66">
        <v>122</v>
      </c>
      <c r="C66">
        <v>122</v>
      </c>
      <c r="D66" s="5">
        <v>44228</v>
      </c>
      <c r="E66" s="4" t="s">
        <v>10</v>
      </c>
    </row>
    <row r="67" spans="1:5" x14ac:dyDescent="0.3">
      <c r="A67" s="4" t="s">
        <v>1767</v>
      </c>
      <c r="B67">
        <v>164</v>
      </c>
      <c r="C67">
        <v>162</v>
      </c>
      <c r="D67" s="5">
        <v>44228</v>
      </c>
      <c r="E67" s="4" t="s">
        <v>10</v>
      </c>
    </row>
    <row r="68" spans="1:5" x14ac:dyDescent="0.3">
      <c r="A68" s="4" t="s">
        <v>1477</v>
      </c>
      <c r="B68">
        <v>353</v>
      </c>
      <c r="C68">
        <v>352</v>
      </c>
      <c r="D68" s="5">
        <v>44256</v>
      </c>
      <c r="E68" s="4" t="s">
        <v>10</v>
      </c>
    </row>
    <row r="69" spans="1:5" x14ac:dyDescent="0.3">
      <c r="A69" s="4" t="s">
        <v>1495</v>
      </c>
      <c r="B69">
        <v>112</v>
      </c>
      <c r="C69">
        <v>112</v>
      </c>
      <c r="D69" s="5">
        <v>44256</v>
      </c>
      <c r="E69" s="4" t="s">
        <v>10</v>
      </c>
    </row>
    <row r="70" spans="1:5" x14ac:dyDescent="0.3">
      <c r="A70" s="4" t="s">
        <v>1475</v>
      </c>
      <c r="B70">
        <v>1401</v>
      </c>
      <c r="C70">
        <v>1389</v>
      </c>
      <c r="D70" s="5">
        <v>44256</v>
      </c>
      <c r="E70" s="4" t="s">
        <v>10</v>
      </c>
    </row>
    <row r="71" spans="1:5" x14ac:dyDescent="0.3">
      <c r="A71" s="4" t="s">
        <v>1447</v>
      </c>
      <c r="B71">
        <v>499</v>
      </c>
      <c r="C71">
        <v>496</v>
      </c>
      <c r="D71" s="5">
        <v>44287</v>
      </c>
      <c r="E71" s="4" t="s">
        <v>10</v>
      </c>
    </row>
    <row r="72" spans="1:5" x14ac:dyDescent="0.3">
      <c r="A72" s="4" t="s">
        <v>1441</v>
      </c>
      <c r="B72">
        <v>157</v>
      </c>
      <c r="C72">
        <v>157</v>
      </c>
      <c r="D72" s="5">
        <v>44256</v>
      </c>
      <c r="E72" s="4" t="s">
        <v>10</v>
      </c>
    </row>
    <row r="73" spans="1:5" x14ac:dyDescent="0.3">
      <c r="A73" s="4" t="s">
        <v>1507</v>
      </c>
      <c r="B73">
        <v>106</v>
      </c>
      <c r="C73">
        <v>106</v>
      </c>
      <c r="D73" s="5">
        <v>44287</v>
      </c>
      <c r="E73" s="4" t="s">
        <v>10</v>
      </c>
    </row>
    <row r="74" spans="1:5" x14ac:dyDescent="0.3">
      <c r="A74" s="4" t="s">
        <v>1774</v>
      </c>
      <c r="B74">
        <v>306</v>
      </c>
      <c r="C74">
        <v>298</v>
      </c>
      <c r="D74" s="5">
        <v>44287</v>
      </c>
      <c r="E74" s="4" t="s">
        <v>10</v>
      </c>
    </row>
    <row r="75" spans="1:5" x14ac:dyDescent="0.3">
      <c r="A75" s="4" t="s">
        <v>1796</v>
      </c>
      <c r="B75">
        <v>110</v>
      </c>
      <c r="C75">
        <v>110</v>
      </c>
      <c r="D75" s="5">
        <v>44256</v>
      </c>
      <c r="E75" s="4" t="s">
        <v>10</v>
      </c>
    </row>
    <row r="76" spans="1:5" x14ac:dyDescent="0.3">
      <c r="A76" s="4" t="s">
        <v>1522</v>
      </c>
      <c r="B76">
        <v>103</v>
      </c>
      <c r="C76">
        <v>102</v>
      </c>
      <c r="D76" s="5">
        <v>44256</v>
      </c>
      <c r="E76" s="4" t="s">
        <v>10</v>
      </c>
    </row>
    <row r="77" spans="1:5" x14ac:dyDescent="0.3">
      <c r="A77" s="4" t="s">
        <v>1470</v>
      </c>
      <c r="B77">
        <v>101</v>
      </c>
      <c r="C77">
        <v>100</v>
      </c>
      <c r="D77" s="5">
        <v>44256</v>
      </c>
      <c r="E77" s="4" t="s">
        <v>10</v>
      </c>
    </row>
    <row r="78" spans="1:5" x14ac:dyDescent="0.3">
      <c r="A78" s="4" t="s">
        <v>1516</v>
      </c>
      <c r="B78">
        <v>104</v>
      </c>
      <c r="C78">
        <v>104</v>
      </c>
      <c r="D78" s="5">
        <v>44287</v>
      </c>
      <c r="E78" s="4" t="s">
        <v>10</v>
      </c>
    </row>
    <row r="79" spans="1:5" x14ac:dyDescent="0.3">
      <c r="A79" s="4" t="s">
        <v>1743</v>
      </c>
      <c r="B79">
        <v>109</v>
      </c>
      <c r="C79">
        <v>109</v>
      </c>
      <c r="D79" s="5">
        <v>44256</v>
      </c>
      <c r="E79" s="4" t="s">
        <v>10</v>
      </c>
    </row>
    <row r="80" spans="1:5" x14ac:dyDescent="0.3">
      <c r="A80" s="4" t="s">
        <v>1483</v>
      </c>
      <c r="B80">
        <v>108</v>
      </c>
      <c r="C80">
        <v>107</v>
      </c>
      <c r="D80" s="5">
        <v>44256</v>
      </c>
      <c r="E80" s="4" t="s">
        <v>10</v>
      </c>
    </row>
    <row r="81" spans="1:5" x14ac:dyDescent="0.3">
      <c r="A81" s="4" t="s">
        <v>1459</v>
      </c>
      <c r="B81">
        <v>102</v>
      </c>
      <c r="C81">
        <v>102</v>
      </c>
      <c r="D81" s="5">
        <v>44256</v>
      </c>
      <c r="E81" s="4" t="s">
        <v>10</v>
      </c>
    </row>
    <row r="82" spans="1:5" x14ac:dyDescent="0.3">
      <c r="A82" s="4" t="s">
        <v>1769</v>
      </c>
      <c r="B82">
        <v>102</v>
      </c>
      <c r="C82">
        <v>102</v>
      </c>
      <c r="D82" s="5">
        <v>44256</v>
      </c>
      <c r="E82" s="4" t="s">
        <v>10</v>
      </c>
    </row>
    <row r="83" spans="1:5" x14ac:dyDescent="0.3">
      <c r="A83" s="4" t="s">
        <v>1708</v>
      </c>
      <c r="B83">
        <v>875</v>
      </c>
      <c r="C83">
        <v>867</v>
      </c>
      <c r="D83" s="5">
        <v>44287</v>
      </c>
      <c r="E83" s="4" t="s">
        <v>10</v>
      </c>
    </row>
    <row r="84" spans="1:5" x14ac:dyDescent="0.3">
      <c r="A84" s="4" t="s">
        <v>1451</v>
      </c>
      <c r="B84">
        <v>114</v>
      </c>
      <c r="C84">
        <v>113</v>
      </c>
      <c r="D84" s="5">
        <v>44256</v>
      </c>
      <c r="E84" s="4" t="s">
        <v>10</v>
      </c>
    </row>
    <row r="85" spans="1:5" x14ac:dyDescent="0.3">
      <c r="A85" s="4" t="s">
        <v>1749</v>
      </c>
      <c r="B85">
        <v>108</v>
      </c>
      <c r="C85">
        <v>107</v>
      </c>
      <c r="D85" s="5">
        <v>44256</v>
      </c>
      <c r="E85" s="4" t="s">
        <v>10</v>
      </c>
    </row>
    <row r="86" spans="1:5" x14ac:dyDescent="0.3">
      <c r="A86" s="4" t="s">
        <v>1518</v>
      </c>
      <c r="B86">
        <v>119</v>
      </c>
      <c r="C86">
        <v>119</v>
      </c>
      <c r="D86" s="5">
        <v>44228</v>
      </c>
      <c r="E86" s="4" t="s">
        <v>10</v>
      </c>
    </row>
    <row r="87" spans="1:5" x14ac:dyDescent="0.3">
      <c r="A87" s="4" t="s">
        <v>1793</v>
      </c>
      <c r="B87">
        <v>302</v>
      </c>
      <c r="C87">
        <v>298</v>
      </c>
      <c r="D87" s="5">
        <v>44256</v>
      </c>
      <c r="E87" s="4" t="s">
        <v>10</v>
      </c>
    </row>
    <row r="88" spans="1:5" x14ac:dyDescent="0.3">
      <c r="A88" s="4" t="s">
        <v>1751</v>
      </c>
      <c r="B88">
        <v>114</v>
      </c>
      <c r="C88">
        <v>114</v>
      </c>
      <c r="D88" s="5">
        <v>44256</v>
      </c>
      <c r="E88" s="4" t="s">
        <v>10</v>
      </c>
    </row>
    <row r="89" spans="1:5" x14ac:dyDescent="0.3">
      <c r="A89" s="4" t="s">
        <v>1482</v>
      </c>
      <c r="B89">
        <v>110</v>
      </c>
      <c r="C89">
        <v>109</v>
      </c>
      <c r="D89" s="5">
        <v>44256</v>
      </c>
      <c r="E89" s="4" t="s">
        <v>10</v>
      </c>
    </row>
    <row r="90" spans="1:5" x14ac:dyDescent="0.3">
      <c r="A90" s="4" t="s">
        <v>1801</v>
      </c>
      <c r="B90">
        <v>331</v>
      </c>
      <c r="C90">
        <v>306</v>
      </c>
      <c r="D90" s="5">
        <v>44256</v>
      </c>
      <c r="E90" s="4" t="s">
        <v>10</v>
      </c>
    </row>
    <row r="91" spans="1:5" x14ac:dyDescent="0.3">
      <c r="A91" s="4" t="s">
        <v>1723</v>
      </c>
      <c r="B91">
        <v>124</v>
      </c>
      <c r="C91">
        <v>123</v>
      </c>
      <c r="D91" s="5">
        <v>44256</v>
      </c>
      <c r="E91" s="4" t="s">
        <v>10</v>
      </c>
    </row>
    <row r="92" spans="1:5" x14ac:dyDescent="0.3">
      <c r="A92" s="4" t="s">
        <v>1775</v>
      </c>
      <c r="B92">
        <v>543</v>
      </c>
      <c r="C92">
        <v>545</v>
      </c>
      <c r="D92" s="5">
        <v>44166</v>
      </c>
      <c r="E92" s="4" t="s">
        <v>10</v>
      </c>
    </row>
    <row r="93" spans="1:5" x14ac:dyDescent="0.3">
      <c r="A93" s="4" t="s">
        <v>1807</v>
      </c>
      <c r="B93">
        <v>270</v>
      </c>
      <c r="C93">
        <v>269</v>
      </c>
      <c r="D93" s="5">
        <v>44166</v>
      </c>
      <c r="E93" s="4" t="s">
        <v>10</v>
      </c>
    </row>
    <row r="94" spans="1:5" x14ac:dyDescent="0.3">
      <c r="A94" s="4" t="s">
        <v>1502</v>
      </c>
      <c r="B94">
        <v>113</v>
      </c>
      <c r="C94">
        <v>112</v>
      </c>
      <c r="D94" s="5">
        <v>44256</v>
      </c>
      <c r="E94" s="4" t="s">
        <v>10</v>
      </c>
    </row>
    <row r="95" spans="1:5" x14ac:dyDescent="0.3">
      <c r="A95" s="4" t="s">
        <v>1471</v>
      </c>
      <c r="B95">
        <v>108</v>
      </c>
      <c r="C95">
        <v>108</v>
      </c>
      <c r="D95" s="5">
        <v>44287</v>
      </c>
      <c r="E95" s="4" t="s">
        <v>10</v>
      </c>
    </row>
    <row r="96" spans="1:5" x14ac:dyDescent="0.3">
      <c r="A96" s="4" t="s">
        <v>1806</v>
      </c>
      <c r="B96">
        <v>102</v>
      </c>
      <c r="C96">
        <v>103</v>
      </c>
      <c r="D96" s="5">
        <v>44256</v>
      </c>
      <c r="E96" s="4" t="s">
        <v>10</v>
      </c>
    </row>
    <row r="97" spans="1:5" x14ac:dyDescent="0.3">
      <c r="A97" s="4" t="s">
        <v>1709</v>
      </c>
      <c r="B97">
        <v>116</v>
      </c>
      <c r="C97">
        <v>116</v>
      </c>
      <c r="D97" s="5">
        <v>44256</v>
      </c>
      <c r="E97" s="4" t="s">
        <v>10</v>
      </c>
    </row>
    <row r="98" spans="1:5" x14ac:dyDescent="0.3">
      <c r="A98" s="4" t="s">
        <v>1780</v>
      </c>
      <c r="B98">
        <v>135</v>
      </c>
      <c r="C98">
        <v>134</v>
      </c>
      <c r="D98" s="5">
        <v>44256</v>
      </c>
      <c r="E98" s="4" t="s">
        <v>10</v>
      </c>
    </row>
    <row r="99" spans="1:5" x14ac:dyDescent="0.3">
      <c r="A99" s="4" t="s">
        <v>1732</v>
      </c>
      <c r="B99">
        <v>140</v>
      </c>
      <c r="C99">
        <v>139</v>
      </c>
      <c r="D99" s="5">
        <v>44256</v>
      </c>
      <c r="E99" s="4" t="s">
        <v>10</v>
      </c>
    </row>
    <row r="100" spans="1:5" x14ac:dyDescent="0.3">
      <c r="A100" s="4" t="s">
        <v>1505</v>
      </c>
      <c r="B100">
        <v>123</v>
      </c>
      <c r="C100">
        <v>122</v>
      </c>
      <c r="D100" s="5">
        <v>44256</v>
      </c>
      <c r="E100" s="4" t="s">
        <v>10</v>
      </c>
    </row>
    <row r="101" spans="1:5" x14ac:dyDescent="0.3">
      <c r="A101" s="4" t="s">
        <v>1710</v>
      </c>
      <c r="B101">
        <v>99.25</v>
      </c>
      <c r="C101">
        <v>99.3</v>
      </c>
      <c r="D101" s="5">
        <v>44228</v>
      </c>
      <c r="E101" s="4" t="s">
        <v>10</v>
      </c>
    </row>
    <row r="102" spans="1:5" x14ac:dyDescent="0.3">
      <c r="A102" s="4" t="s">
        <v>1770</v>
      </c>
      <c r="B102">
        <v>102</v>
      </c>
      <c r="C102">
        <v>102</v>
      </c>
      <c r="D102" s="5">
        <v>44256</v>
      </c>
      <c r="E102" s="4" t="s">
        <v>10</v>
      </c>
    </row>
    <row r="103" spans="1:5" x14ac:dyDescent="0.3">
      <c r="A103" s="4" t="s">
        <v>1453</v>
      </c>
      <c r="B103">
        <v>104</v>
      </c>
      <c r="C103">
        <v>103</v>
      </c>
      <c r="D103" s="5">
        <v>44256</v>
      </c>
      <c r="E103" s="4" t="s">
        <v>10</v>
      </c>
    </row>
    <row r="104" spans="1:5" x14ac:dyDescent="0.3">
      <c r="A104" s="4" t="s">
        <v>1778</v>
      </c>
      <c r="B104">
        <v>115</v>
      </c>
      <c r="C104">
        <v>115</v>
      </c>
      <c r="D104" s="5">
        <v>44256</v>
      </c>
      <c r="E104" s="4" t="s">
        <v>10</v>
      </c>
    </row>
    <row r="105" spans="1:5" x14ac:dyDescent="0.3">
      <c r="A105" s="4" t="s">
        <v>1520</v>
      </c>
      <c r="B105">
        <v>109</v>
      </c>
      <c r="C105">
        <v>108</v>
      </c>
      <c r="D105" s="5">
        <v>44256</v>
      </c>
      <c r="E105" s="4" t="s">
        <v>10</v>
      </c>
    </row>
    <row r="106" spans="1:5" x14ac:dyDescent="0.3">
      <c r="A106" s="4" t="s">
        <v>1455</v>
      </c>
      <c r="B106">
        <v>112</v>
      </c>
      <c r="C106">
        <v>111</v>
      </c>
      <c r="D106" s="5">
        <v>44256</v>
      </c>
      <c r="E106" s="4" t="s">
        <v>10</v>
      </c>
    </row>
    <row r="107" spans="1:5" x14ac:dyDescent="0.3">
      <c r="A107" s="4" t="s">
        <v>1462</v>
      </c>
      <c r="B107">
        <v>2661</v>
      </c>
      <c r="C107">
        <v>2635</v>
      </c>
      <c r="D107" s="5">
        <v>44256</v>
      </c>
      <c r="E107" s="4" t="s">
        <v>10</v>
      </c>
    </row>
    <row r="108" spans="1:5" x14ac:dyDescent="0.3">
      <c r="A108" s="4" t="s">
        <v>1782</v>
      </c>
      <c r="B108">
        <v>129</v>
      </c>
      <c r="C108">
        <v>128</v>
      </c>
      <c r="D108" s="5">
        <v>44256</v>
      </c>
      <c r="E108" s="4" t="s">
        <v>10</v>
      </c>
    </row>
    <row r="109" spans="1:5" x14ac:dyDescent="0.3">
      <c r="A109" s="4" t="s">
        <v>1788</v>
      </c>
      <c r="B109">
        <v>106</v>
      </c>
      <c r="C109">
        <v>106</v>
      </c>
      <c r="D109" s="5">
        <v>44256</v>
      </c>
      <c r="E109" s="4" t="s">
        <v>10</v>
      </c>
    </row>
    <row r="110" spans="1:5" x14ac:dyDescent="0.3">
      <c r="A110" s="4" t="s">
        <v>1784</v>
      </c>
      <c r="B110">
        <v>103</v>
      </c>
      <c r="C110">
        <v>101</v>
      </c>
      <c r="D110" s="5">
        <v>44256</v>
      </c>
      <c r="E110" s="4" t="s">
        <v>10</v>
      </c>
    </row>
    <row r="111" spans="1:5" x14ac:dyDescent="0.3">
      <c r="A111" s="4" t="s">
        <v>1711</v>
      </c>
      <c r="B111">
        <v>134</v>
      </c>
      <c r="C111">
        <v>133</v>
      </c>
      <c r="D111" s="5">
        <v>44256</v>
      </c>
      <c r="E111" s="4" t="s">
        <v>10</v>
      </c>
    </row>
    <row r="112" spans="1:5" x14ac:dyDescent="0.3">
      <c r="A112" s="4" t="s">
        <v>1741</v>
      </c>
      <c r="B112">
        <v>163</v>
      </c>
      <c r="C112">
        <v>163</v>
      </c>
      <c r="D112" s="5">
        <v>44136</v>
      </c>
      <c r="E112" s="4" t="s">
        <v>10</v>
      </c>
    </row>
    <row r="113" spans="1:5" x14ac:dyDescent="0.3">
      <c r="A113" s="4" t="s">
        <v>1439</v>
      </c>
      <c r="B113">
        <v>144</v>
      </c>
      <c r="C113">
        <v>144</v>
      </c>
      <c r="D113" s="5">
        <v>44256</v>
      </c>
      <c r="E113" s="4" t="s">
        <v>10</v>
      </c>
    </row>
    <row r="114" spans="1:5" x14ac:dyDescent="0.3">
      <c r="A114" s="4" t="s">
        <v>1739</v>
      </c>
      <c r="B114">
        <v>136</v>
      </c>
      <c r="C114">
        <v>136</v>
      </c>
      <c r="D114" s="5">
        <v>44256</v>
      </c>
      <c r="E114" s="4" t="s">
        <v>10</v>
      </c>
    </row>
    <row r="115" spans="1:5" x14ac:dyDescent="0.3">
      <c r="A115" s="4" t="s">
        <v>1501</v>
      </c>
      <c r="B115">
        <v>109</v>
      </c>
      <c r="C115">
        <v>109</v>
      </c>
      <c r="D115" s="5">
        <v>44256</v>
      </c>
      <c r="E115" s="4" t="s">
        <v>10</v>
      </c>
    </row>
    <row r="116" spans="1:5" x14ac:dyDescent="0.3">
      <c r="A116" s="4" t="s">
        <v>1712</v>
      </c>
      <c r="B116">
        <v>109</v>
      </c>
      <c r="C116">
        <v>110</v>
      </c>
      <c r="D116" s="5">
        <v>44256</v>
      </c>
      <c r="E116" s="4" t="s">
        <v>10</v>
      </c>
    </row>
    <row r="117" spans="1:5" x14ac:dyDescent="0.3">
      <c r="A117" s="4" t="s">
        <v>1513</v>
      </c>
      <c r="B117">
        <v>1068</v>
      </c>
      <c r="C117">
        <v>1059</v>
      </c>
      <c r="D117" s="5">
        <v>44256</v>
      </c>
      <c r="E117" s="4" t="s">
        <v>10</v>
      </c>
    </row>
    <row r="118" spans="1:5" x14ac:dyDescent="0.3">
      <c r="A118" s="4" t="s">
        <v>1771</v>
      </c>
      <c r="B118">
        <v>243</v>
      </c>
      <c r="C118">
        <v>242</v>
      </c>
      <c r="D118" s="5">
        <v>44256</v>
      </c>
      <c r="E118" s="4" t="s">
        <v>10</v>
      </c>
    </row>
    <row r="119" spans="1:5" x14ac:dyDescent="0.3">
      <c r="A119" s="4" t="s">
        <v>1742</v>
      </c>
      <c r="B119">
        <v>106</v>
      </c>
      <c r="C119">
        <v>107</v>
      </c>
      <c r="D119" s="5">
        <v>44256</v>
      </c>
      <c r="E119" s="4" t="s">
        <v>10</v>
      </c>
    </row>
    <row r="120" spans="1:5" x14ac:dyDescent="0.3">
      <c r="A120" s="4" t="s">
        <v>1438</v>
      </c>
      <c r="B120">
        <v>372</v>
      </c>
      <c r="C120">
        <v>367</v>
      </c>
      <c r="D120" s="5">
        <v>44256</v>
      </c>
      <c r="E120" s="4" t="s">
        <v>10</v>
      </c>
    </row>
    <row r="121" spans="1:5" x14ac:dyDescent="0.3">
      <c r="A121" s="4" t="s">
        <v>1490</v>
      </c>
      <c r="B121">
        <v>115</v>
      </c>
      <c r="C121">
        <v>115</v>
      </c>
      <c r="D121" s="5">
        <v>44256</v>
      </c>
      <c r="E121" s="4" t="s">
        <v>10</v>
      </c>
    </row>
    <row r="122" spans="1:5" x14ac:dyDescent="0.3">
      <c r="A122" s="4" t="s">
        <v>1761</v>
      </c>
      <c r="B122">
        <v>105</v>
      </c>
      <c r="C122">
        <v>104</v>
      </c>
      <c r="D122" s="5">
        <v>44256</v>
      </c>
      <c r="E122" s="4" t="s">
        <v>10</v>
      </c>
    </row>
    <row r="123" spans="1:5" x14ac:dyDescent="0.3">
      <c r="A123" s="4" t="s">
        <v>1757</v>
      </c>
      <c r="B123">
        <v>145</v>
      </c>
      <c r="C123">
        <v>144</v>
      </c>
      <c r="D123" s="5">
        <v>44287</v>
      </c>
      <c r="E123" s="4" t="s">
        <v>10</v>
      </c>
    </row>
    <row r="124" spans="1:5" x14ac:dyDescent="0.3">
      <c r="A124" s="4" t="s">
        <v>1797</v>
      </c>
      <c r="B124">
        <v>101</v>
      </c>
      <c r="C124">
        <v>101</v>
      </c>
      <c r="D124" s="5">
        <v>44256</v>
      </c>
      <c r="E124" s="4" t="s">
        <v>10</v>
      </c>
    </row>
    <row r="125" spans="1:5" x14ac:dyDescent="0.3">
      <c r="A125" s="4" t="s">
        <v>1795</v>
      </c>
      <c r="B125">
        <v>104</v>
      </c>
      <c r="C125">
        <v>104</v>
      </c>
      <c r="D125" s="5">
        <v>44256</v>
      </c>
      <c r="E125" s="4" t="s">
        <v>10</v>
      </c>
    </row>
    <row r="126" spans="1:5" x14ac:dyDescent="0.3">
      <c r="A126" s="4" t="s">
        <v>1781</v>
      </c>
      <c r="B126">
        <v>153</v>
      </c>
      <c r="C126">
        <v>152</v>
      </c>
      <c r="D126" s="5">
        <v>44166</v>
      </c>
      <c r="E126" s="4" t="s">
        <v>10</v>
      </c>
    </row>
    <row r="127" spans="1:5" x14ac:dyDescent="0.3">
      <c r="A127" s="4" t="s">
        <v>1435</v>
      </c>
      <c r="B127">
        <v>109</v>
      </c>
      <c r="C127">
        <v>109</v>
      </c>
      <c r="D127" s="5">
        <v>44287</v>
      </c>
      <c r="E127" s="4" t="s">
        <v>10</v>
      </c>
    </row>
    <row r="128" spans="1:5" x14ac:dyDescent="0.3">
      <c r="A128" s="4" t="s">
        <v>1440</v>
      </c>
      <c r="B128">
        <v>137</v>
      </c>
      <c r="C128">
        <v>137</v>
      </c>
      <c r="D128" s="5">
        <v>44287</v>
      </c>
      <c r="E128" s="4" t="s">
        <v>10</v>
      </c>
    </row>
    <row r="129" spans="1:5" x14ac:dyDescent="0.3">
      <c r="A129" s="4" t="s">
        <v>1446</v>
      </c>
      <c r="B129">
        <v>128</v>
      </c>
      <c r="C129">
        <v>128</v>
      </c>
      <c r="D129" s="5">
        <v>44287</v>
      </c>
      <c r="E129" s="4" t="s">
        <v>10</v>
      </c>
    </row>
    <row r="130" spans="1:5" x14ac:dyDescent="0.3">
      <c r="A130" s="4" t="s">
        <v>1512</v>
      </c>
      <c r="B130">
        <v>192</v>
      </c>
      <c r="C130">
        <v>190</v>
      </c>
      <c r="D130" s="5">
        <v>44287</v>
      </c>
      <c r="E130" s="4" t="s">
        <v>10</v>
      </c>
    </row>
    <row r="131" spans="1:5" x14ac:dyDescent="0.3">
      <c r="A131" s="4" t="s">
        <v>1496</v>
      </c>
      <c r="B131">
        <v>105</v>
      </c>
      <c r="C131">
        <v>103</v>
      </c>
      <c r="D131" s="5">
        <v>44256</v>
      </c>
      <c r="E131" s="4" t="s">
        <v>10</v>
      </c>
    </row>
    <row r="132" spans="1:5" x14ac:dyDescent="0.3">
      <c r="A132" s="4" t="s">
        <v>1746</v>
      </c>
      <c r="B132">
        <v>120</v>
      </c>
      <c r="C132">
        <v>119</v>
      </c>
      <c r="D132" s="5">
        <v>44228</v>
      </c>
      <c r="E132" s="4" t="s">
        <v>10</v>
      </c>
    </row>
    <row r="133" spans="1:5" x14ac:dyDescent="0.3">
      <c r="A133" s="4" t="s">
        <v>1509</v>
      </c>
      <c r="B133">
        <v>97.18</v>
      </c>
      <c r="C133">
        <v>97.02</v>
      </c>
      <c r="D133" s="5">
        <v>44256</v>
      </c>
      <c r="E133" s="4" t="s">
        <v>10</v>
      </c>
    </row>
    <row r="134" spans="1:5" x14ac:dyDescent="0.3">
      <c r="A134" s="4" t="s">
        <v>1448</v>
      </c>
      <c r="B134">
        <v>100</v>
      </c>
      <c r="C134">
        <v>100</v>
      </c>
      <c r="D134" s="5">
        <v>44256</v>
      </c>
      <c r="E134" s="4" t="s">
        <v>10</v>
      </c>
    </row>
    <row r="135" spans="1:5" x14ac:dyDescent="0.3">
      <c r="A135" s="4" t="s">
        <v>1472</v>
      </c>
      <c r="B135">
        <v>635</v>
      </c>
      <c r="C135">
        <v>630</v>
      </c>
      <c r="D135" s="5">
        <v>44256</v>
      </c>
      <c r="E135" s="4" t="s">
        <v>10</v>
      </c>
    </row>
    <row r="136" spans="1:5" x14ac:dyDescent="0.3">
      <c r="A136" s="4" t="s">
        <v>1452</v>
      </c>
      <c r="B136">
        <v>137</v>
      </c>
      <c r="C136">
        <v>138</v>
      </c>
      <c r="D136" s="5">
        <v>44256</v>
      </c>
      <c r="E136" s="4" t="s">
        <v>10</v>
      </c>
    </row>
    <row r="137" spans="1:5" x14ac:dyDescent="0.3">
      <c r="A137" s="4" t="s">
        <v>1785</v>
      </c>
      <c r="B137">
        <v>148</v>
      </c>
      <c r="C137">
        <v>147</v>
      </c>
      <c r="D137" s="5">
        <v>44256</v>
      </c>
      <c r="E137" s="4" t="s">
        <v>10</v>
      </c>
    </row>
    <row r="138" spans="1:5" x14ac:dyDescent="0.3">
      <c r="A138" s="4" t="s">
        <v>1463</v>
      </c>
      <c r="B138">
        <v>104</v>
      </c>
      <c r="C138">
        <v>104</v>
      </c>
      <c r="D138" s="5">
        <v>44256</v>
      </c>
      <c r="E138" s="4" t="s">
        <v>10</v>
      </c>
    </row>
    <row r="139" spans="1:5" x14ac:dyDescent="0.3">
      <c r="A139" s="4" t="s">
        <v>1476</v>
      </c>
      <c r="B139">
        <v>107</v>
      </c>
      <c r="C139">
        <v>107</v>
      </c>
      <c r="D139" s="5">
        <v>44256</v>
      </c>
      <c r="E139" s="4" t="s">
        <v>10</v>
      </c>
    </row>
    <row r="140" spans="1:5" x14ac:dyDescent="0.3">
      <c r="A140" s="4" t="s">
        <v>1466</v>
      </c>
      <c r="B140">
        <v>204</v>
      </c>
      <c r="C140">
        <v>203</v>
      </c>
      <c r="D140" s="5">
        <v>44256</v>
      </c>
      <c r="E140" s="4" t="s">
        <v>10</v>
      </c>
    </row>
    <row r="141" spans="1:5" x14ac:dyDescent="0.3">
      <c r="A141" s="4" t="s">
        <v>1802</v>
      </c>
      <c r="B141">
        <v>123</v>
      </c>
      <c r="C141">
        <v>122</v>
      </c>
      <c r="D141" s="5">
        <v>44256</v>
      </c>
      <c r="E141" s="4" t="s">
        <v>10</v>
      </c>
    </row>
    <row r="142" spans="1:5" x14ac:dyDescent="0.3">
      <c r="A142" s="4" t="s">
        <v>1772</v>
      </c>
      <c r="B142">
        <v>323</v>
      </c>
      <c r="C142">
        <v>318</v>
      </c>
      <c r="D142" s="5">
        <v>44228</v>
      </c>
      <c r="E142" s="4" t="s">
        <v>10</v>
      </c>
    </row>
    <row r="143" spans="1:5" x14ac:dyDescent="0.3">
      <c r="A143" s="4" t="s">
        <v>1468</v>
      </c>
      <c r="B143">
        <v>101</v>
      </c>
      <c r="C143">
        <v>101</v>
      </c>
      <c r="D143" s="5">
        <v>44256</v>
      </c>
      <c r="E143" s="4" t="s">
        <v>10</v>
      </c>
    </row>
    <row r="144" spans="1:5" x14ac:dyDescent="0.3">
      <c r="A144" s="4" t="s">
        <v>1497</v>
      </c>
      <c r="B144">
        <v>179</v>
      </c>
      <c r="C144">
        <v>178</v>
      </c>
      <c r="D144" s="5">
        <v>44256</v>
      </c>
      <c r="E144" s="4" t="s">
        <v>10</v>
      </c>
    </row>
    <row r="145" spans="1:5" x14ac:dyDescent="0.3">
      <c r="A145" s="4" t="s">
        <v>1514</v>
      </c>
      <c r="B145">
        <v>106</v>
      </c>
      <c r="C145">
        <v>104</v>
      </c>
      <c r="D145" s="5">
        <v>44287</v>
      </c>
      <c r="E145" s="4" t="s">
        <v>10</v>
      </c>
    </row>
    <row r="146" spans="1:5" x14ac:dyDescent="0.3">
      <c r="A146" s="4" t="s">
        <v>1765</v>
      </c>
      <c r="B146">
        <v>122</v>
      </c>
      <c r="C146">
        <v>120</v>
      </c>
      <c r="D146" s="5">
        <v>44256</v>
      </c>
      <c r="E146" s="4" t="s">
        <v>10</v>
      </c>
    </row>
    <row r="147" spans="1:5" x14ac:dyDescent="0.3">
      <c r="A147" s="4" t="s">
        <v>1444</v>
      </c>
      <c r="B147">
        <v>119</v>
      </c>
      <c r="C147">
        <v>118</v>
      </c>
      <c r="D147" s="5">
        <v>44256</v>
      </c>
      <c r="E147" s="4" t="s">
        <v>10</v>
      </c>
    </row>
    <row r="148" spans="1:5" x14ac:dyDescent="0.3">
      <c r="A148" s="4" t="s">
        <v>1481</v>
      </c>
      <c r="B148">
        <v>107</v>
      </c>
      <c r="C148">
        <v>107</v>
      </c>
      <c r="D148" s="5">
        <v>44287</v>
      </c>
      <c r="E148" s="4" t="s">
        <v>10</v>
      </c>
    </row>
    <row r="149" spans="1:5" x14ac:dyDescent="0.3">
      <c r="A149" s="4" t="s">
        <v>1779</v>
      </c>
      <c r="B149">
        <v>16747</v>
      </c>
      <c r="C149">
        <v>15978</v>
      </c>
      <c r="D149" s="5">
        <v>44228</v>
      </c>
      <c r="E149" s="4" t="s">
        <v>10</v>
      </c>
    </row>
    <row r="150" spans="1:5" x14ac:dyDescent="0.3">
      <c r="A150" s="4" t="s">
        <v>1499</v>
      </c>
      <c r="B150">
        <v>106</v>
      </c>
      <c r="C150">
        <v>105</v>
      </c>
      <c r="D150" s="5">
        <v>44287</v>
      </c>
      <c r="E150" s="4" t="s">
        <v>10</v>
      </c>
    </row>
    <row r="151" spans="1:5" x14ac:dyDescent="0.3">
      <c r="A151" s="4" t="s">
        <v>1713</v>
      </c>
      <c r="B151">
        <v>139</v>
      </c>
      <c r="C151">
        <v>139</v>
      </c>
      <c r="D151" s="5">
        <v>44287</v>
      </c>
      <c r="E151" s="4" t="s">
        <v>10</v>
      </c>
    </row>
    <row r="152" spans="1:5" x14ac:dyDescent="0.3">
      <c r="A152" s="4" t="s">
        <v>1791</v>
      </c>
      <c r="B152">
        <v>8118</v>
      </c>
      <c r="C152">
        <v>7270</v>
      </c>
      <c r="D152" s="5">
        <v>44136</v>
      </c>
      <c r="E152" s="4" t="s">
        <v>10</v>
      </c>
    </row>
    <row r="153" spans="1:5" x14ac:dyDescent="0.3">
      <c r="A153" s="4" t="s">
        <v>1799</v>
      </c>
      <c r="B153">
        <v>245</v>
      </c>
      <c r="C153">
        <v>240</v>
      </c>
      <c r="D153" s="5">
        <v>44256</v>
      </c>
      <c r="E153" s="4" t="s">
        <v>10</v>
      </c>
    </row>
    <row r="154" spans="1:5" x14ac:dyDescent="0.3">
      <c r="A154" s="4" t="s">
        <v>1776</v>
      </c>
      <c r="B154">
        <v>102</v>
      </c>
      <c r="C154">
        <v>102</v>
      </c>
      <c r="D154" s="5">
        <v>44166</v>
      </c>
      <c r="E154" s="4" t="s">
        <v>10</v>
      </c>
    </row>
    <row r="155" spans="1:5" x14ac:dyDescent="0.3">
      <c r="A155" s="4" t="s">
        <v>1503</v>
      </c>
      <c r="B155">
        <v>340</v>
      </c>
      <c r="C155">
        <v>339</v>
      </c>
      <c r="D155" s="5">
        <v>44256</v>
      </c>
      <c r="E155" s="4" t="s">
        <v>10</v>
      </c>
    </row>
    <row r="156" spans="1:5" x14ac:dyDescent="0.3">
      <c r="A156" s="4" t="s">
        <v>1494</v>
      </c>
      <c r="B156">
        <v>101</v>
      </c>
      <c r="C156">
        <v>101</v>
      </c>
      <c r="D156" s="5">
        <v>44287</v>
      </c>
      <c r="E156" s="4" t="s">
        <v>10</v>
      </c>
    </row>
    <row r="157" spans="1:5" x14ac:dyDescent="0.3">
      <c r="A157" s="4" t="s">
        <v>1733</v>
      </c>
      <c r="B157">
        <v>880</v>
      </c>
      <c r="C157">
        <v>872</v>
      </c>
      <c r="D157" s="5">
        <v>43678</v>
      </c>
      <c r="E157" s="4" t="s">
        <v>10</v>
      </c>
    </row>
    <row r="158" spans="1:5" x14ac:dyDescent="0.3">
      <c r="A158" s="4" t="s">
        <v>1473</v>
      </c>
      <c r="B158">
        <v>104</v>
      </c>
      <c r="C158">
        <v>103</v>
      </c>
      <c r="D158" s="5">
        <v>44287</v>
      </c>
      <c r="E158" s="4" t="s">
        <v>10</v>
      </c>
    </row>
    <row r="159" spans="1:5" x14ac:dyDescent="0.3">
      <c r="A159" s="4" t="s">
        <v>1724</v>
      </c>
      <c r="B159">
        <v>102</v>
      </c>
      <c r="C159">
        <v>101</v>
      </c>
      <c r="D159" s="5">
        <v>44256</v>
      </c>
      <c r="E159" s="4" t="s">
        <v>10</v>
      </c>
    </row>
    <row r="160" spans="1:5" x14ac:dyDescent="0.3">
      <c r="A160" s="4" t="s">
        <v>1734</v>
      </c>
      <c r="B160">
        <v>103</v>
      </c>
      <c r="C160">
        <v>102</v>
      </c>
      <c r="D160" s="5">
        <v>44256</v>
      </c>
      <c r="E160" s="4" t="s">
        <v>10</v>
      </c>
    </row>
    <row r="161" spans="1:5" x14ac:dyDescent="0.3">
      <c r="A161" s="4" t="s">
        <v>1478</v>
      </c>
      <c r="B161">
        <v>100</v>
      </c>
      <c r="C161">
        <v>99.11</v>
      </c>
      <c r="D161" s="5">
        <v>44287</v>
      </c>
      <c r="E161" s="4" t="s">
        <v>10</v>
      </c>
    </row>
    <row r="162" spans="1:5" x14ac:dyDescent="0.3">
      <c r="A162" s="4" t="s">
        <v>1752</v>
      </c>
      <c r="B162">
        <v>107</v>
      </c>
      <c r="C162">
        <v>108</v>
      </c>
      <c r="D162" s="5">
        <v>44256</v>
      </c>
      <c r="E162" s="4" t="s">
        <v>10</v>
      </c>
    </row>
    <row r="163" spans="1:5" x14ac:dyDescent="0.3">
      <c r="A163" s="4" t="s">
        <v>1510</v>
      </c>
      <c r="B163">
        <v>110</v>
      </c>
      <c r="C163">
        <v>110</v>
      </c>
      <c r="D163" s="5">
        <v>44228</v>
      </c>
      <c r="E163" s="4" t="s">
        <v>10</v>
      </c>
    </row>
    <row r="164" spans="1:5" x14ac:dyDescent="0.3">
      <c r="A164" s="4" t="s">
        <v>1506</v>
      </c>
      <c r="B164">
        <v>138</v>
      </c>
      <c r="C164">
        <v>136</v>
      </c>
      <c r="D164" s="5">
        <v>44287</v>
      </c>
      <c r="E164" s="4" t="s">
        <v>10</v>
      </c>
    </row>
    <row r="165" spans="1:5" x14ac:dyDescent="0.3">
      <c r="A165" s="4" t="s">
        <v>1469</v>
      </c>
      <c r="B165">
        <v>532</v>
      </c>
      <c r="C165">
        <v>524</v>
      </c>
      <c r="D165" s="5">
        <v>44287</v>
      </c>
      <c r="E165" s="4" t="s">
        <v>10</v>
      </c>
    </row>
    <row r="166" spans="1:5" x14ac:dyDescent="0.3">
      <c r="A166" s="4" t="s">
        <v>1521</v>
      </c>
      <c r="B166">
        <v>112</v>
      </c>
      <c r="C166">
        <v>112</v>
      </c>
      <c r="D166" s="5">
        <v>44287</v>
      </c>
      <c r="E166" s="4" t="s">
        <v>10</v>
      </c>
    </row>
    <row r="167" spans="1:5" x14ac:dyDescent="0.3">
      <c r="A167" s="4" t="s">
        <v>1485</v>
      </c>
      <c r="B167">
        <v>311</v>
      </c>
      <c r="C167">
        <v>306</v>
      </c>
      <c r="D167" s="5">
        <v>44256</v>
      </c>
      <c r="E167" s="4" t="s">
        <v>10</v>
      </c>
    </row>
    <row r="168" spans="1:5" x14ac:dyDescent="0.3">
      <c r="A168" s="4" t="s">
        <v>1744</v>
      </c>
      <c r="B168">
        <v>106</v>
      </c>
      <c r="C168">
        <v>106</v>
      </c>
      <c r="D168" s="5">
        <v>44228</v>
      </c>
      <c r="E168" s="4" t="s">
        <v>10</v>
      </c>
    </row>
    <row r="169" spans="1:5" x14ac:dyDescent="0.3">
      <c r="A169" s="4" t="s">
        <v>1479</v>
      </c>
      <c r="B169">
        <v>109</v>
      </c>
      <c r="C169">
        <v>109</v>
      </c>
      <c r="D169" s="5">
        <v>44256</v>
      </c>
      <c r="E169" s="4" t="s">
        <v>10</v>
      </c>
    </row>
    <row r="170" spans="1:5" x14ac:dyDescent="0.3">
      <c r="A170" s="4" t="s">
        <v>1450</v>
      </c>
      <c r="B170">
        <v>265</v>
      </c>
      <c r="C170">
        <v>263</v>
      </c>
      <c r="D170" s="5">
        <v>44256</v>
      </c>
      <c r="E170" s="4" t="s">
        <v>10</v>
      </c>
    </row>
    <row r="171" spans="1:5" x14ac:dyDescent="0.3">
      <c r="A171" s="4" t="s">
        <v>1442</v>
      </c>
      <c r="B171">
        <v>230</v>
      </c>
      <c r="C171">
        <v>229</v>
      </c>
      <c r="D171" s="5">
        <v>44287</v>
      </c>
      <c r="E171" s="4" t="s">
        <v>10</v>
      </c>
    </row>
    <row r="172" spans="1:5" x14ac:dyDescent="0.3">
      <c r="A172" s="4" t="s">
        <v>1820</v>
      </c>
      <c r="B172">
        <v>167</v>
      </c>
      <c r="C172">
        <v>162</v>
      </c>
      <c r="D172" s="5">
        <v>43983</v>
      </c>
      <c r="E172" s="4" t="s">
        <v>10</v>
      </c>
    </row>
    <row r="173" spans="1:5" x14ac:dyDescent="0.3">
      <c r="A173" s="4" t="s">
        <v>1805</v>
      </c>
      <c r="B173">
        <v>746784</v>
      </c>
      <c r="C173">
        <v>643009</v>
      </c>
      <c r="D173" s="5">
        <v>44256</v>
      </c>
      <c r="E173" s="4" t="s">
        <v>1821</v>
      </c>
    </row>
    <row r="174" spans="1:5" x14ac:dyDescent="0.3">
      <c r="A174" s="4" t="s">
        <v>1735</v>
      </c>
      <c r="B174">
        <v>105</v>
      </c>
      <c r="C174">
        <v>105</v>
      </c>
      <c r="D174" s="5">
        <v>44287</v>
      </c>
      <c r="E174" s="4" t="s">
        <v>10</v>
      </c>
    </row>
    <row r="175" spans="1:5" x14ac:dyDescent="0.3">
      <c r="A175" s="4" t="s">
        <v>1773</v>
      </c>
      <c r="B175">
        <v>319</v>
      </c>
      <c r="C175">
        <v>313</v>
      </c>
      <c r="D175" s="5">
        <v>44287</v>
      </c>
      <c r="E175" s="4" t="s">
        <v>10</v>
      </c>
    </row>
    <row r="176" spans="1:5" x14ac:dyDescent="0.3">
      <c r="A176" s="4" t="s">
        <v>1786</v>
      </c>
      <c r="B176">
        <v>2804</v>
      </c>
      <c r="C176">
        <v>2760</v>
      </c>
      <c r="D176" s="5">
        <v>44287</v>
      </c>
      <c r="E176" s="4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6147-5DD6-4150-A31B-85C5A1DBE92A}">
  <dimension ref="A1:E186"/>
  <sheetViews>
    <sheetView workbookViewId="0">
      <selection activeCell="H43" sqref="H43"/>
    </sheetView>
  </sheetViews>
  <sheetFormatPr defaultColWidth="10.6640625" defaultRowHeight="14.4" x14ac:dyDescent="0.3"/>
  <cols>
    <col min="1" max="1" width="21.88671875" bestFit="1" customWidth="1"/>
    <col min="2" max="2" width="8.88671875" bestFit="1" customWidth="1"/>
    <col min="3" max="3" width="10.10937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1433</v>
      </c>
      <c r="B1" t="s">
        <v>1</v>
      </c>
      <c r="C1" t="s">
        <v>2</v>
      </c>
      <c r="D1" t="s">
        <v>1434</v>
      </c>
      <c r="E1" t="s">
        <v>5</v>
      </c>
    </row>
    <row r="2" spans="1:5" x14ac:dyDescent="0.3">
      <c r="A2" s="4" t="s">
        <v>1736</v>
      </c>
      <c r="B2">
        <v>-1.93</v>
      </c>
      <c r="C2">
        <v>3.19</v>
      </c>
      <c r="D2" s="5">
        <v>44166</v>
      </c>
      <c r="E2" s="4" t="s">
        <v>1436</v>
      </c>
    </row>
    <row r="3" spans="1:5" x14ac:dyDescent="0.3">
      <c r="A3" s="4" t="s">
        <v>1480</v>
      </c>
      <c r="B3">
        <v>2.99</v>
      </c>
      <c r="C3">
        <v>-2.79</v>
      </c>
      <c r="D3" s="5">
        <v>44166</v>
      </c>
      <c r="E3" s="4" t="s">
        <v>1436</v>
      </c>
    </row>
    <row r="4" spans="1:5" x14ac:dyDescent="0.3">
      <c r="A4" s="4" t="s">
        <v>1493</v>
      </c>
      <c r="B4">
        <v>-3</v>
      </c>
      <c r="C4">
        <v>-3.3</v>
      </c>
      <c r="D4" s="5">
        <v>44256</v>
      </c>
      <c r="E4" s="4" t="s">
        <v>1436</v>
      </c>
    </row>
    <row r="5" spans="1:5" x14ac:dyDescent="0.3">
      <c r="A5" s="4" t="s">
        <v>1487</v>
      </c>
      <c r="B5">
        <v>-5.4</v>
      </c>
      <c r="C5">
        <v>-6.2</v>
      </c>
      <c r="D5" s="5">
        <v>44166</v>
      </c>
      <c r="E5" s="4" t="s">
        <v>1436</v>
      </c>
    </row>
    <row r="6" spans="1:5" x14ac:dyDescent="0.3">
      <c r="A6" s="4" t="s">
        <v>1463</v>
      </c>
      <c r="B6">
        <v>-3.9</v>
      </c>
      <c r="C6">
        <v>-4.5999999999999996</v>
      </c>
      <c r="D6" s="5">
        <v>44166</v>
      </c>
      <c r="E6" s="4" t="s">
        <v>1436</v>
      </c>
    </row>
    <row r="7" spans="1:5" x14ac:dyDescent="0.3">
      <c r="A7" s="4" t="s">
        <v>1484</v>
      </c>
      <c r="B7">
        <v>-3.9</v>
      </c>
      <c r="C7">
        <v>0.2</v>
      </c>
      <c r="D7" s="5">
        <v>43891</v>
      </c>
      <c r="E7" s="4" t="s">
        <v>1436</v>
      </c>
    </row>
    <row r="8" spans="1:5" x14ac:dyDescent="0.3">
      <c r="A8" s="4" t="s">
        <v>1449</v>
      </c>
      <c r="B8">
        <v>-4.3</v>
      </c>
      <c r="C8">
        <v>-10.1</v>
      </c>
      <c r="D8" s="5">
        <v>44166</v>
      </c>
      <c r="E8" s="4" t="s">
        <v>1436</v>
      </c>
    </row>
    <row r="9" spans="1:5" x14ac:dyDescent="0.3">
      <c r="A9" s="4" t="s">
        <v>1794</v>
      </c>
      <c r="B9">
        <v>-8.8000000000000007</v>
      </c>
      <c r="C9">
        <v>-9</v>
      </c>
      <c r="D9" s="5">
        <v>44531</v>
      </c>
      <c r="E9" s="4" t="s">
        <v>1436</v>
      </c>
    </row>
    <row r="10" spans="1:5" x14ac:dyDescent="0.3">
      <c r="A10" s="4" t="s">
        <v>1457</v>
      </c>
      <c r="B10">
        <v>-1.1000000000000001</v>
      </c>
      <c r="C10">
        <v>-3.7</v>
      </c>
      <c r="D10" s="5">
        <v>44166</v>
      </c>
      <c r="E10" s="4" t="s">
        <v>1436</v>
      </c>
    </row>
    <row r="11" spans="1:5" x14ac:dyDescent="0.3">
      <c r="A11" s="4" t="s">
        <v>1519</v>
      </c>
      <c r="B11">
        <v>-2.7</v>
      </c>
      <c r="C11">
        <v>-5.9</v>
      </c>
      <c r="D11" s="5">
        <v>44256</v>
      </c>
      <c r="E11" s="4" t="s">
        <v>1436</v>
      </c>
    </row>
    <row r="12" spans="1:5" x14ac:dyDescent="0.3">
      <c r="A12" s="4" t="s">
        <v>1798</v>
      </c>
      <c r="B12">
        <v>3.07</v>
      </c>
      <c r="C12">
        <v>-12.35</v>
      </c>
      <c r="D12" s="5">
        <v>44256</v>
      </c>
      <c r="E12" s="4" t="s">
        <v>1436</v>
      </c>
    </row>
    <row r="13" spans="1:5" x14ac:dyDescent="0.3">
      <c r="A13" s="4" t="s">
        <v>1800</v>
      </c>
      <c r="B13">
        <v>-14.8</v>
      </c>
      <c r="C13">
        <v>1.2</v>
      </c>
      <c r="D13" s="5">
        <v>44166</v>
      </c>
      <c r="E13" s="4" t="s">
        <v>1436</v>
      </c>
    </row>
    <row r="14" spans="1:5" x14ac:dyDescent="0.3">
      <c r="A14" s="4" t="s">
        <v>1730</v>
      </c>
      <c r="B14">
        <v>5.2</v>
      </c>
      <c r="C14">
        <v>8.1999999999999993</v>
      </c>
      <c r="D14" s="5">
        <v>44166</v>
      </c>
      <c r="E14" s="4" t="s">
        <v>1436</v>
      </c>
    </row>
    <row r="15" spans="1:5" x14ac:dyDescent="0.3">
      <c r="A15" s="4" t="s">
        <v>1803</v>
      </c>
      <c r="B15">
        <v>-17.600000000000001</v>
      </c>
      <c r="C15">
        <v>-0.1</v>
      </c>
      <c r="D15" s="5">
        <v>44166</v>
      </c>
      <c r="E15" s="4" t="s">
        <v>1436</v>
      </c>
    </row>
    <row r="16" spans="1:5" x14ac:dyDescent="0.3">
      <c r="A16" s="4" t="s">
        <v>1498</v>
      </c>
      <c r="B16">
        <v>-5.51</v>
      </c>
      <c r="C16">
        <v>-6.91</v>
      </c>
      <c r="D16" s="5">
        <v>44166</v>
      </c>
      <c r="E16" s="4" t="s">
        <v>1436</v>
      </c>
    </row>
    <row r="17" spans="1:5" x14ac:dyDescent="0.3">
      <c r="A17" s="4" t="s">
        <v>1500</v>
      </c>
      <c r="B17">
        <v>-1</v>
      </c>
      <c r="C17">
        <v>-4.9000000000000004</v>
      </c>
      <c r="D17" s="5">
        <v>44256</v>
      </c>
      <c r="E17" s="4" t="s">
        <v>1436</v>
      </c>
    </row>
    <row r="18" spans="1:5" x14ac:dyDescent="0.3">
      <c r="A18" s="4" t="s">
        <v>1525</v>
      </c>
      <c r="B18">
        <v>-13</v>
      </c>
      <c r="C18">
        <v>-12.8</v>
      </c>
      <c r="D18" s="5">
        <v>44166</v>
      </c>
      <c r="E18" s="4" t="s">
        <v>1436</v>
      </c>
    </row>
    <row r="19" spans="1:5" x14ac:dyDescent="0.3">
      <c r="A19" s="4" t="s">
        <v>1737</v>
      </c>
      <c r="B19">
        <v>3.4</v>
      </c>
      <c r="C19">
        <v>1.6</v>
      </c>
      <c r="D19" s="5">
        <v>44166</v>
      </c>
      <c r="E19" s="4" t="s">
        <v>1436</v>
      </c>
    </row>
    <row r="20" spans="1:5" x14ac:dyDescent="0.3">
      <c r="A20" s="4" t="s">
        <v>1755</v>
      </c>
      <c r="B20">
        <v>-0.2</v>
      </c>
      <c r="C20">
        <v>-3.3</v>
      </c>
      <c r="D20" s="5">
        <v>44075</v>
      </c>
      <c r="E20" s="4" t="s">
        <v>1436</v>
      </c>
    </row>
    <row r="21" spans="1:5" x14ac:dyDescent="0.3">
      <c r="A21" s="4" t="s">
        <v>1523</v>
      </c>
      <c r="B21">
        <v>-21.68</v>
      </c>
      <c r="C21">
        <v>0.56000000000000005</v>
      </c>
      <c r="D21" s="5">
        <v>43983</v>
      </c>
      <c r="E21" s="4" t="s">
        <v>1436</v>
      </c>
    </row>
    <row r="22" spans="1:5" x14ac:dyDescent="0.3">
      <c r="A22" s="4" t="s">
        <v>1458</v>
      </c>
      <c r="B22">
        <v>-3.8</v>
      </c>
      <c r="C22">
        <v>-6.3</v>
      </c>
      <c r="D22" s="5">
        <v>44166</v>
      </c>
      <c r="E22" s="4" t="s">
        <v>1436</v>
      </c>
    </row>
    <row r="23" spans="1:5" x14ac:dyDescent="0.3">
      <c r="A23" s="4" t="s">
        <v>1454</v>
      </c>
      <c r="B23">
        <v>-4.0999999999999996</v>
      </c>
      <c r="C23">
        <v>-6</v>
      </c>
      <c r="D23" s="5">
        <v>44166</v>
      </c>
      <c r="E23" s="4" t="s">
        <v>1436</v>
      </c>
    </row>
    <row r="24" spans="1:5" x14ac:dyDescent="0.3">
      <c r="A24" s="4" t="s">
        <v>1456</v>
      </c>
      <c r="B24">
        <v>-1.1000000000000001</v>
      </c>
      <c r="C24">
        <v>-3.9</v>
      </c>
      <c r="D24" s="5">
        <v>44166</v>
      </c>
      <c r="E24" s="4" t="s">
        <v>1436</v>
      </c>
    </row>
    <row r="25" spans="1:5" x14ac:dyDescent="0.3">
      <c r="A25" s="4" t="s">
        <v>1764</v>
      </c>
      <c r="B25">
        <v>-1.4</v>
      </c>
      <c r="C25">
        <v>0.4</v>
      </c>
      <c r="D25" s="5">
        <v>44166</v>
      </c>
      <c r="E25" s="4" t="s">
        <v>1436</v>
      </c>
    </row>
    <row r="26" spans="1:5" x14ac:dyDescent="0.3">
      <c r="A26" s="4" t="s">
        <v>1465</v>
      </c>
      <c r="B26">
        <v>-3.8</v>
      </c>
      <c r="C26">
        <v>-5.2</v>
      </c>
      <c r="D26" s="5">
        <v>44166</v>
      </c>
      <c r="E26" s="4" t="s">
        <v>1436</v>
      </c>
    </row>
    <row r="27" spans="1:5" x14ac:dyDescent="0.3">
      <c r="A27" s="4" t="s">
        <v>1792</v>
      </c>
      <c r="B27">
        <v>-8.6</v>
      </c>
      <c r="C27">
        <v>-1.4</v>
      </c>
      <c r="D27" s="5">
        <v>43983</v>
      </c>
      <c r="E27" s="4" t="s">
        <v>1436</v>
      </c>
    </row>
    <row r="28" spans="1:5" x14ac:dyDescent="0.3">
      <c r="A28" s="4" t="s">
        <v>1777</v>
      </c>
      <c r="B28">
        <v>-3.3</v>
      </c>
      <c r="C28">
        <v>4.0999999999999996</v>
      </c>
      <c r="D28" s="5">
        <v>44166</v>
      </c>
      <c r="E28" s="4" t="s">
        <v>1436</v>
      </c>
    </row>
    <row r="29" spans="1:5" x14ac:dyDescent="0.3">
      <c r="A29" s="4" t="s">
        <v>1729</v>
      </c>
      <c r="B29">
        <v>5.5</v>
      </c>
      <c r="C29">
        <v>3.1</v>
      </c>
      <c r="D29" s="5">
        <v>43800</v>
      </c>
      <c r="E29" s="4" t="s">
        <v>1436</v>
      </c>
    </row>
    <row r="30" spans="1:5" x14ac:dyDescent="0.3">
      <c r="A30" s="4" t="s">
        <v>1704</v>
      </c>
      <c r="B30">
        <v>-14.6</v>
      </c>
      <c r="C30">
        <v>-18.2</v>
      </c>
      <c r="D30" s="5">
        <v>44166</v>
      </c>
      <c r="E30" s="4" t="s">
        <v>1436</v>
      </c>
    </row>
    <row r="31" spans="1:5" x14ac:dyDescent="0.3">
      <c r="A31" s="4" t="s">
        <v>1726</v>
      </c>
      <c r="B31">
        <v>7.1</v>
      </c>
      <c r="C31">
        <v>7.5</v>
      </c>
      <c r="D31" s="5">
        <v>43800</v>
      </c>
      <c r="E31" s="4" t="s">
        <v>1436</v>
      </c>
    </row>
    <row r="32" spans="1:5" x14ac:dyDescent="0.3">
      <c r="A32" s="4" t="s">
        <v>1748</v>
      </c>
      <c r="B32">
        <v>1</v>
      </c>
      <c r="C32">
        <v>-1.1000000000000001</v>
      </c>
      <c r="D32" s="5">
        <v>44075</v>
      </c>
      <c r="E32" s="4" t="s">
        <v>1436</v>
      </c>
    </row>
    <row r="33" spans="1:5" x14ac:dyDescent="0.3">
      <c r="A33" s="4" t="s">
        <v>1464</v>
      </c>
      <c r="B33">
        <v>-3.2</v>
      </c>
      <c r="C33">
        <v>-5.3</v>
      </c>
      <c r="D33" s="5">
        <v>44166</v>
      </c>
      <c r="E33" s="4" t="s">
        <v>1436</v>
      </c>
    </row>
    <row r="34" spans="1:5" x14ac:dyDescent="0.3">
      <c r="A34" s="4" t="s">
        <v>1509</v>
      </c>
      <c r="B34">
        <v>-3.9</v>
      </c>
      <c r="C34">
        <v>-4.5</v>
      </c>
      <c r="D34" s="5">
        <v>44166</v>
      </c>
      <c r="E34" s="4" t="s">
        <v>1436</v>
      </c>
    </row>
    <row r="35" spans="1:5" x14ac:dyDescent="0.3">
      <c r="A35" s="4" t="s">
        <v>1762</v>
      </c>
      <c r="B35">
        <v>-0.9</v>
      </c>
      <c r="C35">
        <v>2.9</v>
      </c>
      <c r="D35" s="5">
        <v>44166</v>
      </c>
      <c r="E35" s="4" t="s">
        <v>1436</v>
      </c>
    </row>
    <row r="36" spans="1:5" x14ac:dyDescent="0.3">
      <c r="A36" s="4" t="s">
        <v>1443</v>
      </c>
      <c r="B36">
        <v>0</v>
      </c>
      <c r="C36">
        <v>-9</v>
      </c>
      <c r="D36" s="5">
        <v>44166</v>
      </c>
      <c r="E36" s="4" t="s">
        <v>1436</v>
      </c>
    </row>
    <row r="37" spans="1:5" x14ac:dyDescent="0.3">
      <c r="A37" s="4" t="s">
        <v>1488</v>
      </c>
      <c r="B37">
        <v>18.3</v>
      </c>
      <c r="C37">
        <v>6.5</v>
      </c>
      <c r="D37" s="5">
        <v>44256</v>
      </c>
      <c r="E37" s="4" t="s">
        <v>1436</v>
      </c>
    </row>
    <row r="38" spans="1:5" x14ac:dyDescent="0.3">
      <c r="A38" s="4" t="s">
        <v>1474</v>
      </c>
      <c r="B38">
        <v>-4.5</v>
      </c>
      <c r="C38">
        <v>-4.3</v>
      </c>
      <c r="D38" s="5">
        <v>44166</v>
      </c>
      <c r="E38" s="4" t="s">
        <v>1436</v>
      </c>
    </row>
    <row r="39" spans="1:5" x14ac:dyDescent="0.3">
      <c r="A39" s="4" t="s">
        <v>1445</v>
      </c>
      <c r="B39">
        <v>-3.6</v>
      </c>
      <c r="C39">
        <v>-8.5</v>
      </c>
      <c r="D39" s="5">
        <v>44166</v>
      </c>
      <c r="E39" s="4" t="s">
        <v>1436</v>
      </c>
    </row>
    <row r="40" spans="1:5" x14ac:dyDescent="0.3">
      <c r="A40" s="4" t="s">
        <v>1763</v>
      </c>
      <c r="B40">
        <v>0.2</v>
      </c>
      <c r="C40">
        <v>2</v>
      </c>
      <c r="D40" s="5">
        <v>44166</v>
      </c>
      <c r="E40" s="4" t="s">
        <v>1436</v>
      </c>
    </row>
    <row r="41" spans="1:5" x14ac:dyDescent="0.3">
      <c r="A41" s="4" t="s">
        <v>1754</v>
      </c>
      <c r="B41">
        <v>-0.1</v>
      </c>
      <c r="C41">
        <v>4.4000000000000004</v>
      </c>
      <c r="D41" s="5">
        <v>44166</v>
      </c>
      <c r="E41" s="4" t="s">
        <v>1436</v>
      </c>
    </row>
    <row r="42" spans="1:5" x14ac:dyDescent="0.3">
      <c r="A42" s="4" t="s">
        <v>1750</v>
      </c>
      <c r="B42">
        <v>0.4</v>
      </c>
      <c r="C42">
        <v>-4.0999999999999996</v>
      </c>
      <c r="D42" s="5">
        <v>43800</v>
      </c>
      <c r="E42" s="4" t="s">
        <v>1436</v>
      </c>
    </row>
    <row r="43" spans="1:5" x14ac:dyDescent="0.3">
      <c r="A43" s="4" t="s">
        <v>1481</v>
      </c>
      <c r="B43">
        <v>1.8</v>
      </c>
      <c r="C43">
        <v>-1.2</v>
      </c>
      <c r="D43" s="5">
        <v>44256</v>
      </c>
      <c r="E43" s="4" t="s">
        <v>1436</v>
      </c>
    </row>
    <row r="44" spans="1:5" x14ac:dyDescent="0.3">
      <c r="A44" s="4" t="s">
        <v>1743</v>
      </c>
      <c r="B44">
        <v>1.9</v>
      </c>
      <c r="C44">
        <v>0.7</v>
      </c>
      <c r="D44" s="5">
        <v>44166</v>
      </c>
      <c r="E44" s="4" t="s">
        <v>1436</v>
      </c>
    </row>
    <row r="45" spans="1:5" x14ac:dyDescent="0.3">
      <c r="A45" s="4" t="s">
        <v>1524</v>
      </c>
      <c r="B45">
        <v>-3.7</v>
      </c>
      <c r="C45">
        <v>-7</v>
      </c>
      <c r="D45" s="5">
        <v>44166</v>
      </c>
      <c r="E45" s="4" t="s">
        <v>1436</v>
      </c>
    </row>
    <row r="46" spans="1:5" x14ac:dyDescent="0.3">
      <c r="A46" s="4" t="s">
        <v>1460</v>
      </c>
      <c r="B46">
        <v>-7</v>
      </c>
      <c r="C46">
        <v>-10</v>
      </c>
      <c r="D46" s="5">
        <v>44166</v>
      </c>
      <c r="E46" s="4" t="s">
        <v>1436</v>
      </c>
    </row>
    <row r="47" spans="1:5" x14ac:dyDescent="0.3">
      <c r="A47" s="4" t="s">
        <v>1756</v>
      </c>
      <c r="B47">
        <v>-0.2</v>
      </c>
      <c r="C47">
        <v>2.2000000000000002</v>
      </c>
      <c r="D47" s="5">
        <v>43800</v>
      </c>
      <c r="E47" s="4" t="s">
        <v>1436</v>
      </c>
    </row>
    <row r="48" spans="1:5" x14ac:dyDescent="0.3">
      <c r="A48" s="4" t="s">
        <v>1486</v>
      </c>
      <c r="B48">
        <v>-1.5</v>
      </c>
      <c r="C48">
        <v>-2.2000000000000002</v>
      </c>
      <c r="D48" s="5">
        <v>44166</v>
      </c>
      <c r="E48" s="4" t="s">
        <v>1436</v>
      </c>
    </row>
    <row r="49" spans="1:5" x14ac:dyDescent="0.3">
      <c r="A49" s="4" t="s">
        <v>1491</v>
      </c>
      <c r="B49">
        <v>-7.2</v>
      </c>
      <c r="C49">
        <v>-9.1</v>
      </c>
      <c r="D49" s="5">
        <v>44166</v>
      </c>
      <c r="E49" s="4" t="s">
        <v>1436</v>
      </c>
    </row>
    <row r="50" spans="1:5" x14ac:dyDescent="0.3">
      <c r="A50" s="4" t="s">
        <v>1740</v>
      </c>
      <c r="B50">
        <v>2</v>
      </c>
      <c r="C50">
        <v>0.7</v>
      </c>
      <c r="D50" s="5">
        <v>44166</v>
      </c>
      <c r="E50" s="4" t="s">
        <v>1436</v>
      </c>
    </row>
    <row r="51" spans="1:5" x14ac:dyDescent="0.3">
      <c r="A51" s="4" t="s">
        <v>1517</v>
      </c>
      <c r="B51">
        <v>-2.1</v>
      </c>
      <c r="C51">
        <v>-10</v>
      </c>
      <c r="D51" s="5">
        <v>44166</v>
      </c>
      <c r="E51" s="4" t="s">
        <v>1436</v>
      </c>
    </row>
    <row r="52" spans="1:5" x14ac:dyDescent="0.3">
      <c r="A52" s="4" t="s">
        <v>1744</v>
      </c>
      <c r="B52">
        <v>1.6</v>
      </c>
      <c r="C52">
        <v>2</v>
      </c>
      <c r="D52" s="5">
        <v>43800</v>
      </c>
      <c r="E52" s="4" t="s">
        <v>1436</v>
      </c>
    </row>
    <row r="53" spans="1:5" x14ac:dyDescent="0.3">
      <c r="A53" s="4" t="s">
        <v>1759</v>
      </c>
      <c r="B53">
        <v>-0.6</v>
      </c>
      <c r="C53">
        <v>3.8</v>
      </c>
      <c r="D53" s="5">
        <v>44166</v>
      </c>
      <c r="E53" s="4" t="s">
        <v>1436</v>
      </c>
    </row>
    <row r="54" spans="1:5" x14ac:dyDescent="0.3">
      <c r="A54" s="4" t="s">
        <v>1497</v>
      </c>
      <c r="B54">
        <v>-2.7</v>
      </c>
      <c r="C54">
        <v>-2.4</v>
      </c>
      <c r="D54" s="5">
        <v>44166</v>
      </c>
      <c r="E54" s="4" t="s">
        <v>1436</v>
      </c>
    </row>
    <row r="55" spans="1:5" x14ac:dyDescent="0.3">
      <c r="A55" s="4" t="s">
        <v>1514</v>
      </c>
      <c r="B55">
        <v>-4.5</v>
      </c>
      <c r="C55">
        <v>-2.4</v>
      </c>
      <c r="D55" s="5">
        <v>44166</v>
      </c>
      <c r="E55" s="4" t="s">
        <v>1436</v>
      </c>
    </row>
    <row r="56" spans="1:5" x14ac:dyDescent="0.3">
      <c r="A56" s="4" t="s">
        <v>1499</v>
      </c>
      <c r="B56">
        <v>-4.3</v>
      </c>
      <c r="C56">
        <v>-8.9</v>
      </c>
      <c r="D56" s="5">
        <v>44256</v>
      </c>
      <c r="E56" s="4" t="s">
        <v>1436</v>
      </c>
    </row>
    <row r="57" spans="1:5" x14ac:dyDescent="0.3">
      <c r="A57" s="4" t="s">
        <v>1450</v>
      </c>
      <c r="B57">
        <v>0.4</v>
      </c>
      <c r="C57">
        <v>-2.4</v>
      </c>
      <c r="D57" s="5">
        <v>44256</v>
      </c>
      <c r="E57" s="4" t="s">
        <v>1436</v>
      </c>
    </row>
    <row r="58" spans="1:5" x14ac:dyDescent="0.3">
      <c r="A58" s="4" t="s">
        <v>1467</v>
      </c>
      <c r="B58">
        <v>-1.2</v>
      </c>
      <c r="C58">
        <v>-2.5</v>
      </c>
      <c r="D58" s="5">
        <v>44166</v>
      </c>
      <c r="E58" s="4" t="s">
        <v>1436</v>
      </c>
    </row>
    <row r="59" spans="1:5" x14ac:dyDescent="0.3">
      <c r="A59" s="4" t="s">
        <v>1728</v>
      </c>
      <c r="B59">
        <v>6.1</v>
      </c>
      <c r="C59">
        <v>9</v>
      </c>
      <c r="D59" s="5">
        <v>43983</v>
      </c>
      <c r="E59" s="4" t="s">
        <v>1436</v>
      </c>
    </row>
    <row r="60" spans="1:5" x14ac:dyDescent="0.3">
      <c r="A60" s="4" t="s">
        <v>1804</v>
      </c>
      <c r="B60">
        <v>-19</v>
      </c>
      <c r="C60">
        <v>-0.4</v>
      </c>
      <c r="D60" s="5">
        <v>44166</v>
      </c>
      <c r="E60" s="4" t="s">
        <v>1436</v>
      </c>
    </row>
    <row r="61" spans="1:5" x14ac:dyDescent="0.3">
      <c r="A61" s="4" t="s">
        <v>1446</v>
      </c>
      <c r="B61">
        <v>-8.3000000000000007</v>
      </c>
      <c r="C61">
        <v>-11.4</v>
      </c>
      <c r="D61" s="5">
        <v>44166</v>
      </c>
      <c r="E61" s="4" t="s">
        <v>1436</v>
      </c>
    </row>
    <row r="62" spans="1:5" x14ac:dyDescent="0.3">
      <c r="A62" s="4" t="s">
        <v>1492</v>
      </c>
      <c r="B62">
        <v>-1.4</v>
      </c>
      <c r="C62">
        <v>-2.6</v>
      </c>
      <c r="D62" s="5">
        <v>44166</v>
      </c>
      <c r="E62" s="4" t="s">
        <v>1436</v>
      </c>
    </row>
    <row r="63" spans="1:5" x14ac:dyDescent="0.3">
      <c r="A63" s="4" t="s">
        <v>1515</v>
      </c>
      <c r="B63">
        <v>1.5</v>
      </c>
      <c r="C63">
        <v>-4.8</v>
      </c>
      <c r="D63" s="5">
        <v>44256</v>
      </c>
      <c r="E63" s="4" t="s">
        <v>1436</v>
      </c>
    </row>
    <row r="64" spans="1:5" x14ac:dyDescent="0.3">
      <c r="A64" s="4" t="s">
        <v>1768</v>
      </c>
      <c r="B64">
        <v>-1.8</v>
      </c>
      <c r="C64">
        <v>2.9</v>
      </c>
      <c r="D64" s="5">
        <v>44166</v>
      </c>
      <c r="E64" s="4" t="s">
        <v>1436</v>
      </c>
    </row>
    <row r="65" spans="1:5" x14ac:dyDescent="0.3">
      <c r="A65" s="4" t="s">
        <v>1706</v>
      </c>
      <c r="B65">
        <v>0</v>
      </c>
      <c r="C65">
        <v>6.2</v>
      </c>
      <c r="D65" s="5">
        <v>44166</v>
      </c>
      <c r="E65" s="4" t="s">
        <v>1436</v>
      </c>
    </row>
    <row r="66" spans="1:5" x14ac:dyDescent="0.3">
      <c r="A66" s="4" t="s">
        <v>1707</v>
      </c>
      <c r="B66">
        <v>-6.8</v>
      </c>
      <c r="C66">
        <v>-5.6</v>
      </c>
      <c r="D66" s="5">
        <v>44166</v>
      </c>
      <c r="E66" s="4" t="s">
        <v>1436</v>
      </c>
    </row>
    <row r="67" spans="1:5" x14ac:dyDescent="0.3">
      <c r="A67" s="4" t="s">
        <v>1504</v>
      </c>
      <c r="B67">
        <v>3.3</v>
      </c>
      <c r="C67">
        <v>-3.2</v>
      </c>
      <c r="D67" s="5">
        <v>44166</v>
      </c>
      <c r="E67" s="4" t="s">
        <v>1436</v>
      </c>
    </row>
    <row r="68" spans="1:5" x14ac:dyDescent="0.3">
      <c r="A68" s="4" t="s">
        <v>1461</v>
      </c>
      <c r="B68">
        <v>-7.9</v>
      </c>
      <c r="C68">
        <v>-10.5</v>
      </c>
      <c r="D68" s="5">
        <v>44166</v>
      </c>
      <c r="E68" s="4" t="s">
        <v>1436</v>
      </c>
    </row>
    <row r="69" spans="1:5" x14ac:dyDescent="0.3">
      <c r="A69" s="4" t="s">
        <v>1738</v>
      </c>
      <c r="B69">
        <v>2.95</v>
      </c>
      <c r="C69">
        <v>-1.45</v>
      </c>
      <c r="D69" s="5">
        <v>44166</v>
      </c>
      <c r="E69" s="4" t="s">
        <v>1436</v>
      </c>
    </row>
    <row r="70" spans="1:5" x14ac:dyDescent="0.3">
      <c r="A70" s="4" t="s">
        <v>1722</v>
      </c>
      <c r="B70">
        <v>48.7</v>
      </c>
      <c r="C70">
        <v>4.3</v>
      </c>
      <c r="D70" s="5">
        <v>44166</v>
      </c>
      <c r="E70" s="4" t="s">
        <v>1436</v>
      </c>
    </row>
    <row r="71" spans="1:5" x14ac:dyDescent="0.3">
      <c r="A71" s="4" t="s">
        <v>1731</v>
      </c>
      <c r="B71">
        <v>5.2</v>
      </c>
      <c r="C71">
        <v>5.6</v>
      </c>
      <c r="D71" s="5">
        <v>44166</v>
      </c>
      <c r="E71" s="4" t="s">
        <v>1436</v>
      </c>
    </row>
    <row r="72" spans="1:5" x14ac:dyDescent="0.3">
      <c r="A72" s="4" t="s">
        <v>1783</v>
      </c>
      <c r="B72">
        <v>-5.8</v>
      </c>
      <c r="C72">
        <v>-0.6</v>
      </c>
      <c r="D72" s="5">
        <v>44166</v>
      </c>
      <c r="E72" s="4" t="s">
        <v>1436</v>
      </c>
    </row>
    <row r="73" spans="1:5" x14ac:dyDescent="0.3">
      <c r="A73" s="4" t="s">
        <v>1766</v>
      </c>
      <c r="B73">
        <v>-1.7</v>
      </c>
      <c r="C73">
        <v>0.5</v>
      </c>
      <c r="D73" s="5">
        <v>44166</v>
      </c>
      <c r="E73" s="4" t="s">
        <v>1436</v>
      </c>
    </row>
    <row r="74" spans="1:5" x14ac:dyDescent="0.3">
      <c r="A74" s="4" t="s">
        <v>1767</v>
      </c>
      <c r="B74">
        <v>-1.7</v>
      </c>
      <c r="C74">
        <v>1.7</v>
      </c>
      <c r="D74" s="5">
        <v>43800</v>
      </c>
      <c r="E74" s="4" t="s">
        <v>1436</v>
      </c>
    </row>
    <row r="75" spans="1:5" x14ac:dyDescent="0.3">
      <c r="A75" s="4" t="s">
        <v>1477</v>
      </c>
      <c r="B75">
        <v>-7.6</v>
      </c>
      <c r="C75">
        <v>-8.3000000000000007</v>
      </c>
      <c r="D75" s="5">
        <v>44166</v>
      </c>
      <c r="E75" s="4" t="s">
        <v>1436</v>
      </c>
    </row>
    <row r="76" spans="1:5" x14ac:dyDescent="0.3">
      <c r="A76" s="4" t="s">
        <v>1495</v>
      </c>
      <c r="B76">
        <v>7.8</v>
      </c>
      <c r="C76">
        <v>-2.8</v>
      </c>
      <c r="D76" s="5">
        <v>44256</v>
      </c>
      <c r="E76" s="4" t="s">
        <v>1436</v>
      </c>
    </row>
    <row r="77" spans="1:5" x14ac:dyDescent="0.3">
      <c r="A77" s="4" t="s">
        <v>1475</v>
      </c>
      <c r="B77">
        <v>-3.6</v>
      </c>
      <c r="C77">
        <v>-4.5999999999999996</v>
      </c>
      <c r="D77" s="5">
        <v>44166</v>
      </c>
      <c r="E77" s="4" t="s">
        <v>1436</v>
      </c>
    </row>
    <row r="78" spans="1:5" x14ac:dyDescent="0.3">
      <c r="A78" s="4" t="s">
        <v>1441</v>
      </c>
      <c r="B78">
        <v>0.4</v>
      </c>
      <c r="C78">
        <v>-7.3</v>
      </c>
      <c r="D78" s="5">
        <v>44166</v>
      </c>
      <c r="E78" s="4" t="s">
        <v>1436</v>
      </c>
    </row>
    <row r="79" spans="1:5" x14ac:dyDescent="0.3">
      <c r="A79" s="4" t="s">
        <v>1507</v>
      </c>
      <c r="B79">
        <v>-0.74</v>
      </c>
      <c r="C79">
        <v>-2.19</v>
      </c>
      <c r="D79" s="5">
        <v>44256</v>
      </c>
      <c r="E79" s="4" t="s">
        <v>1436</v>
      </c>
    </row>
    <row r="80" spans="1:5" x14ac:dyDescent="0.3">
      <c r="A80" s="4" t="s">
        <v>1796</v>
      </c>
      <c r="B80">
        <v>-12.1</v>
      </c>
      <c r="C80">
        <v>4.4000000000000004</v>
      </c>
      <c r="D80" s="5">
        <v>44166</v>
      </c>
      <c r="E80" s="4" t="s">
        <v>1436</v>
      </c>
    </row>
    <row r="81" spans="1:5" x14ac:dyDescent="0.3">
      <c r="A81" s="4" t="s">
        <v>1774</v>
      </c>
      <c r="B81">
        <v>-2.8</v>
      </c>
      <c r="C81">
        <v>-6.4</v>
      </c>
      <c r="D81" s="5">
        <v>43983</v>
      </c>
      <c r="E81" s="4" t="s">
        <v>1436</v>
      </c>
    </row>
    <row r="82" spans="1:5" x14ac:dyDescent="0.3">
      <c r="A82" s="4" t="s">
        <v>1522</v>
      </c>
      <c r="B82">
        <v>1.5</v>
      </c>
      <c r="C82">
        <v>8.1</v>
      </c>
      <c r="D82" s="5">
        <v>44166</v>
      </c>
      <c r="E82" s="4" t="s">
        <v>1436</v>
      </c>
    </row>
    <row r="83" spans="1:5" x14ac:dyDescent="0.3">
      <c r="A83" s="4" t="s">
        <v>1447</v>
      </c>
      <c r="B83">
        <v>-5.0999999999999996</v>
      </c>
      <c r="C83">
        <v>-9.1</v>
      </c>
      <c r="D83" s="5">
        <v>44166</v>
      </c>
      <c r="E83" s="4" t="s">
        <v>1436</v>
      </c>
    </row>
    <row r="84" spans="1:5" x14ac:dyDescent="0.3">
      <c r="A84" s="4" t="s">
        <v>1789</v>
      </c>
      <c r="B84">
        <v>-7.7</v>
      </c>
      <c r="C84">
        <v>-18.7</v>
      </c>
      <c r="D84" s="5">
        <v>44075</v>
      </c>
      <c r="E84" s="4" t="s">
        <v>1436</v>
      </c>
    </row>
    <row r="85" spans="1:5" x14ac:dyDescent="0.3">
      <c r="A85" s="4" t="s">
        <v>1470</v>
      </c>
      <c r="B85">
        <v>-0.4</v>
      </c>
      <c r="C85">
        <v>-0.8</v>
      </c>
      <c r="D85" s="5">
        <v>44166</v>
      </c>
      <c r="E85" s="4" t="s">
        <v>1436</v>
      </c>
    </row>
    <row r="86" spans="1:5" x14ac:dyDescent="0.3">
      <c r="A86" s="4" t="s">
        <v>1516</v>
      </c>
      <c r="B86">
        <v>-1.4</v>
      </c>
      <c r="C86">
        <v>-6.6</v>
      </c>
      <c r="D86" s="5">
        <v>44256</v>
      </c>
      <c r="E86" s="4" t="s">
        <v>1436</v>
      </c>
    </row>
    <row r="87" spans="1:5" x14ac:dyDescent="0.3">
      <c r="A87" s="4" t="s">
        <v>1483</v>
      </c>
      <c r="B87">
        <v>-8.3000000000000007</v>
      </c>
      <c r="C87">
        <v>-10.7</v>
      </c>
      <c r="D87" s="5">
        <v>44166</v>
      </c>
      <c r="E87" s="4" t="s">
        <v>1436</v>
      </c>
    </row>
    <row r="88" spans="1:5" x14ac:dyDescent="0.3">
      <c r="A88" s="4" t="s">
        <v>1459</v>
      </c>
      <c r="B88">
        <v>-1.4</v>
      </c>
      <c r="C88">
        <v>-5.8</v>
      </c>
      <c r="D88" s="5">
        <v>44166</v>
      </c>
      <c r="E88" s="4" t="s">
        <v>1436</v>
      </c>
    </row>
    <row r="89" spans="1:5" x14ac:dyDescent="0.3">
      <c r="A89" s="4" t="s">
        <v>1769</v>
      </c>
      <c r="B89">
        <v>-1.6</v>
      </c>
      <c r="C89">
        <v>-2.2000000000000002</v>
      </c>
      <c r="D89" s="5">
        <v>44166</v>
      </c>
      <c r="E89" s="4" t="s">
        <v>1436</v>
      </c>
    </row>
    <row r="90" spans="1:5" x14ac:dyDescent="0.3">
      <c r="A90" s="4" t="s">
        <v>1708</v>
      </c>
      <c r="B90">
        <v>-1.6</v>
      </c>
      <c r="C90">
        <v>-2.6</v>
      </c>
      <c r="D90" s="5">
        <v>44256</v>
      </c>
      <c r="E90" s="4" t="s">
        <v>1436</v>
      </c>
    </row>
    <row r="91" spans="1:5" x14ac:dyDescent="0.3">
      <c r="A91" s="4" t="s">
        <v>1451</v>
      </c>
      <c r="B91">
        <v>-1.1000000000000001</v>
      </c>
      <c r="C91">
        <v>-5.5</v>
      </c>
      <c r="D91" s="5">
        <v>44075</v>
      </c>
      <c r="E91" s="4" t="s">
        <v>1436</v>
      </c>
    </row>
    <row r="92" spans="1:5" x14ac:dyDescent="0.3">
      <c r="A92" s="4" t="s">
        <v>1793</v>
      </c>
      <c r="B92">
        <v>-8.6</v>
      </c>
      <c r="C92">
        <v>-6</v>
      </c>
      <c r="D92" s="5">
        <v>44166</v>
      </c>
      <c r="E92" s="4" t="s">
        <v>1436</v>
      </c>
    </row>
    <row r="93" spans="1:5" x14ac:dyDescent="0.3">
      <c r="A93" s="4" t="s">
        <v>1749</v>
      </c>
      <c r="B93">
        <v>0.7</v>
      </c>
      <c r="C93">
        <v>-7.3</v>
      </c>
      <c r="D93" s="5">
        <v>44166</v>
      </c>
      <c r="E93" s="4" t="s">
        <v>1436</v>
      </c>
    </row>
    <row r="94" spans="1:5" x14ac:dyDescent="0.3">
      <c r="A94" s="4" t="s">
        <v>1518</v>
      </c>
      <c r="B94">
        <v>-8</v>
      </c>
      <c r="C94">
        <v>-1.1000000000000001</v>
      </c>
      <c r="D94" s="5">
        <v>43891</v>
      </c>
      <c r="E94" s="4" t="s">
        <v>1436</v>
      </c>
    </row>
    <row r="95" spans="1:5" x14ac:dyDescent="0.3">
      <c r="A95" s="4" t="s">
        <v>1751</v>
      </c>
      <c r="B95">
        <v>0.2</v>
      </c>
      <c r="C95">
        <v>5.2</v>
      </c>
      <c r="D95" s="5">
        <v>44166</v>
      </c>
      <c r="E95" s="4" t="s">
        <v>1436</v>
      </c>
    </row>
    <row r="96" spans="1:5" x14ac:dyDescent="0.3">
      <c r="A96" s="4" t="s">
        <v>1723</v>
      </c>
      <c r="B96">
        <v>-15.3</v>
      </c>
      <c r="C96">
        <v>-9.8000000000000007</v>
      </c>
      <c r="D96" s="5">
        <v>44166</v>
      </c>
      <c r="E96" s="4" t="s">
        <v>1436</v>
      </c>
    </row>
    <row r="97" spans="1:5" x14ac:dyDescent="0.3">
      <c r="A97" s="4" t="s">
        <v>1482</v>
      </c>
      <c r="B97">
        <v>-2.2000000000000002</v>
      </c>
      <c r="C97">
        <v>-1.5</v>
      </c>
      <c r="D97" s="5">
        <v>44256</v>
      </c>
      <c r="E97" s="4" t="s">
        <v>1436</v>
      </c>
    </row>
    <row r="98" spans="1:5" x14ac:dyDescent="0.3">
      <c r="A98" s="4" t="s">
        <v>1801</v>
      </c>
      <c r="B98">
        <v>-15</v>
      </c>
      <c r="C98">
        <v>-2</v>
      </c>
      <c r="D98" s="5">
        <v>43800</v>
      </c>
      <c r="E98" s="4" t="s">
        <v>1436</v>
      </c>
    </row>
    <row r="99" spans="1:5" x14ac:dyDescent="0.3">
      <c r="A99" s="4" t="s">
        <v>1775</v>
      </c>
      <c r="B99">
        <v>-3</v>
      </c>
      <c r="C99">
        <v>-2.5</v>
      </c>
      <c r="D99" s="5">
        <v>44166</v>
      </c>
      <c r="E99" s="4" t="s">
        <v>1436</v>
      </c>
    </row>
    <row r="100" spans="1:5" x14ac:dyDescent="0.3">
      <c r="A100" s="4" t="s">
        <v>1807</v>
      </c>
      <c r="B100">
        <v>-60.3</v>
      </c>
      <c r="C100">
        <v>4</v>
      </c>
      <c r="D100" s="5">
        <v>44166</v>
      </c>
      <c r="E100" s="4" t="s">
        <v>1436</v>
      </c>
    </row>
    <row r="101" spans="1:5" x14ac:dyDescent="0.3">
      <c r="A101" s="4" t="s">
        <v>1760</v>
      </c>
      <c r="B101">
        <v>-0.7</v>
      </c>
      <c r="C101">
        <v>4.9000000000000004</v>
      </c>
      <c r="D101" s="5">
        <v>43800</v>
      </c>
      <c r="E101" s="4" t="s">
        <v>1436</v>
      </c>
    </row>
    <row r="102" spans="1:5" x14ac:dyDescent="0.3">
      <c r="A102" s="4" t="s">
        <v>1502</v>
      </c>
      <c r="B102">
        <v>1</v>
      </c>
      <c r="C102">
        <v>-1</v>
      </c>
      <c r="D102" s="5">
        <v>44256</v>
      </c>
      <c r="E102" s="4" t="s">
        <v>1436</v>
      </c>
    </row>
    <row r="103" spans="1:5" x14ac:dyDescent="0.3">
      <c r="A103" s="4" t="s">
        <v>1471</v>
      </c>
      <c r="B103">
        <v>1.4</v>
      </c>
      <c r="C103">
        <v>0</v>
      </c>
      <c r="D103" s="5">
        <v>44166</v>
      </c>
      <c r="E103" s="4" t="s">
        <v>1436</v>
      </c>
    </row>
    <row r="104" spans="1:5" x14ac:dyDescent="0.3">
      <c r="A104" s="4" t="s">
        <v>1806</v>
      </c>
      <c r="B104">
        <v>-45.9</v>
      </c>
      <c r="C104">
        <v>-63.8</v>
      </c>
      <c r="D104" s="5">
        <v>44166</v>
      </c>
      <c r="E104" s="4" t="s">
        <v>1436</v>
      </c>
    </row>
    <row r="105" spans="1:5" x14ac:dyDescent="0.3">
      <c r="A105" s="4" t="s">
        <v>1709</v>
      </c>
      <c r="B105">
        <v>-0.7</v>
      </c>
      <c r="C105">
        <v>-3.3</v>
      </c>
      <c r="D105" s="5">
        <v>44166</v>
      </c>
      <c r="E105" s="4" t="s">
        <v>1436</v>
      </c>
    </row>
    <row r="106" spans="1:5" x14ac:dyDescent="0.3">
      <c r="A106" s="4" t="s">
        <v>1780</v>
      </c>
      <c r="B106">
        <v>-4</v>
      </c>
      <c r="C106">
        <v>5</v>
      </c>
      <c r="D106" s="5">
        <v>44166</v>
      </c>
      <c r="E106" s="4" t="s">
        <v>1436</v>
      </c>
    </row>
    <row r="107" spans="1:5" x14ac:dyDescent="0.3">
      <c r="A107" s="4" t="s">
        <v>1505</v>
      </c>
      <c r="B107">
        <v>-3.4</v>
      </c>
      <c r="C107">
        <v>-2.6</v>
      </c>
      <c r="D107" s="5">
        <v>44166</v>
      </c>
      <c r="E107" s="4" t="s">
        <v>1436</v>
      </c>
    </row>
    <row r="108" spans="1:5" x14ac:dyDescent="0.3">
      <c r="A108" s="4" t="s">
        <v>1732</v>
      </c>
      <c r="B108">
        <v>5</v>
      </c>
      <c r="C108">
        <v>4</v>
      </c>
      <c r="D108" s="5">
        <v>43800</v>
      </c>
      <c r="E108" s="4" t="s">
        <v>1436</v>
      </c>
    </row>
    <row r="109" spans="1:5" x14ac:dyDescent="0.3">
      <c r="A109" s="4" t="s">
        <v>1710</v>
      </c>
      <c r="B109">
        <v>-51.6</v>
      </c>
      <c r="C109">
        <v>-5</v>
      </c>
      <c r="D109" s="5">
        <v>43983</v>
      </c>
      <c r="E109" s="4" t="s">
        <v>1436</v>
      </c>
    </row>
    <row r="110" spans="1:5" x14ac:dyDescent="0.3">
      <c r="A110" s="4" t="s">
        <v>1770</v>
      </c>
      <c r="B110">
        <v>-2.5</v>
      </c>
      <c r="C110">
        <v>-0.7</v>
      </c>
      <c r="D110" s="5">
        <v>44166</v>
      </c>
      <c r="E110" s="4" t="s">
        <v>1436</v>
      </c>
    </row>
    <row r="111" spans="1:5" x14ac:dyDescent="0.3">
      <c r="A111" s="4" t="s">
        <v>1453</v>
      </c>
      <c r="B111">
        <v>-6.2</v>
      </c>
      <c r="C111">
        <v>-8.8000000000000007</v>
      </c>
      <c r="D111" s="5">
        <v>44166</v>
      </c>
      <c r="E111" s="4" t="s">
        <v>1436</v>
      </c>
    </row>
    <row r="112" spans="1:5" x14ac:dyDescent="0.3">
      <c r="A112" s="4" t="s">
        <v>1784</v>
      </c>
      <c r="B112">
        <v>-6</v>
      </c>
      <c r="C112">
        <v>-7.2</v>
      </c>
      <c r="D112" s="5">
        <v>44166</v>
      </c>
      <c r="E112" s="4" t="s">
        <v>1436</v>
      </c>
    </row>
    <row r="113" spans="1:5" x14ac:dyDescent="0.3">
      <c r="A113" s="4" t="s">
        <v>1520</v>
      </c>
      <c r="B113">
        <v>-10.9</v>
      </c>
      <c r="C113">
        <v>-12.5</v>
      </c>
      <c r="D113" s="5">
        <v>44166</v>
      </c>
      <c r="E113" s="4" t="s">
        <v>1436</v>
      </c>
    </row>
    <row r="114" spans="1:5" x14ac:dyDescent="0.3">
      <c r="A114" s="4" t="s">
        <v>1778</v>
      </c>
      <c r="B114">
        <v>-3.6</v>
      </c>
      <c r="C114">
        <v>6.7</v>
      </c>
      <c r="D114" s="5">
        <v>44166</v>
      </c>
      <c r="E114" s="4" t="s">
        <v>1436</v>
      </c>
    </row>
    <row r="115" spans="1:5" x14ac:dyDescent="0.3">
      <c r="A115" s="4" t="s">
        <v>1455</v>
      </c>
      <c r="B115">
        <v>-3.8</v>
      </c>
      <c r="C115">
        <v>-4.3</v>
      </c>
      <c r="D115" s="5">
        <v>44256</v>
      </c>
      <c r="E115" s="4" t="s">
        <v>1436</v>
      </c>
    </row>
    <row r="116" spans="1:5" x14ac:dyDescent="0.3">
      <c r="A116" s="4" t="s">
        <v>1462</v>
      </c>
      <c r="B116">
        <v>-3.3</v>
      </c>
      <c r="C116">
        <v>-9.6999999999999993</v>
      </c>
      <c r="D116" s="5">
        <v>44166</v>
      </c>
      <c r="E116" s="4" t="s">
        <v>1436</v>
      </c>
    </row>
    <row r="117" spans="1:5" x14ac:dyDescent="0.3">
      <c r="A117" s="4" t="s">
        <v>1725</v>
      </c>
      <c r="B117">
        <v>7.5</v>
      </c>
      <c r="C117">
        <v>6</v>
      </c>
      <c r="D117" s="5">
        <v>43800</v>
      </c>
      <c r="E117" s="4" t="s">
        <v>1436</v>
      </c>
    </row>
    <row r="118" spans="1:5" x14ac:dyDescent="0.3">
      <c r="A118" s="4" t="s">
        <v>1782</v>
      </c>
      <c r="B118">
        <v>-5.3</v>
      </c>
      <c r="C118">
        <v>-7.3</v>
      </c>
      <c r="D118" s="5">
        <v>44166</v>
      </c>
      <c r="E118" s="4" t="s">
        <v>1436</v>
      </c>
    </row>
    <row r="119" spans="1:5" x14ac:dyDescent="0.3">
      <c r="A119" s="4" t="s">
        <v>1788</v>
      </c>
      <c r="B119">
        <v>-7.5</v>
      </c>
      <c r="C119">
        <v>-26.9</v>
      </c>
      <c r="D119" s="5">
        <v>44166</v>
      </c>
      <c r="E119" s="4" t="s">
        <v>1436</v>
      </c>
    </row>
    <row r="120" spans="1:5" x14ac:dyDescent="0.3">
      <c r="A120" s="4" t="s">
        <v>1711</v>
      </c>
      <c r="B120">
        <v>-2.37</v>
      </c>
      <c r="C120">
        <v>-1.0900000000000001</v>
      </c>
      <c r="D120" s="5">
        <v>44166</v>
      </c>
      <c r="E120" s="4" t="s">
        <v>1436</v>
      </c>
    </row>
    <row r="121" spans="1:5" x14ac:dyDescent="0.3">
      <c r="A121" s="4" t="s">
        <v>1741</v>
      </c>
      <c r="B121">
        <v>2</v>
      </c>
      <c r="C121">
        <v>6.5</v>
      </c>
      <c r="D121" s="5">
        <v>44166</v>
      </c>
      <c r="E121" s="4" t="s">
        <v>1436</v>
      </c>
    </row>
    <row r="122" spans="1:5" x14ac:dyDescent="0.3">
      <c r="A122" s="4" t="s">
        <v>1439</v>
      </c>
      <c r="B122">
        <v>-6</v>
      </c>
      <c r="C122">
        <v>-11.8</v>
      </c>
      <c r="D122" s="5">
        <v>44166</v>
      </c>
      <c r="E122" s="4" t="s">
        <v>1436</v>
      </c>
    </row>
    <row r="123" spans="1:5" x14ac:dyDescent="0.3">
      <c r="A123" s="4" t="s">
        <v>1739</v>
      </c>
      <c r="B123">
        <v>2.2999999999999998</v>
      </c>
      <c r="C123">
        <v>7</v>
      </c>
      <c r="D123" s="5">
        <v>43800</v>
      </c>
      <c r="E123" s="4" t="s">
        <v>1436</v>
      </c>
    </row>
    <row r="124" spans="1:5" x14ac:dyDescent="0.3">
      <c r="A124" s="4" t="s">
        <v>1771</v>
      </c>
      <c r="B124">
        <v>-1.9</v>
      </c>
      <c r="C124">
        <v>-1</v>
      </c>
      <c r="D124" s="5">
        <v>44166</v>
      </c>
      <c r="E124" s="4" t="s">
        <v>1436</v>
      </c>
    </row>
    <row r="125" spans="1:5" x14ac:dyDescent="0.3">
      <c r="A125" s="4" t="s">
        <v>1742</v>
      </c>
      <c r="B125">
        <v>2</v>
      </c>
      <c r="C125">
        <v>0.6</v>
      </c>
      <c r="D125" s="5">
        <v>44166</v>
      </c>
      <c r="E125" s="4" t="s">
        <v>1436</v>
      </c>
    </row>
    <row r="126" spans="1:5" x14ac:dyDescent="0.3">
      <c r="A126" s="4" t="s">
        <v>1438</v>
      </c>
      <c r="B126">
        <v>0.11</v>
      </c>
      <c r="C126">
        <v>-3.62</v>
      </c>
      <c r="D126" s="5">
        <v>44166</v>
      </c>
      <c r="E126" s="4" t="s">
        <v>1436</v>
      </c>
    </row>
    <row r="127" spans="1:5" x14ac:dyDescent="0.3">
      <c r="A127" s="4" t="s">
        <v>1490</v>
      </c>
      <c r="B127">
        <v>-0.6</v>
      </c>
      <c r="C127">
        <v>-0.1</v>
      </c>
      <c r="D127" s="5">
        <v>44166</v>
      </c>
      <c r="E127" s="4" t="s">
        <v>1436</v>
      </c>
    </row>
    <row r="128" spans="1:5" x14ac:dyDescent="0.3">
      <c r="A128" s="4" t="s">
        <v>1712</v>
      </c>
      <c r="B128">
        <v>-1.2</v>
      </c>
      <c r="C128">
        <v>-0.1</v>
      </c>
      <c r="D128" s="5">
        <v>43800</v>
      </c>
      <c r="E128" s="4" t="s">
        <v>1436</v>
      </c>
    </row>
    <row r="129" spans="1:5" x14ac:dyDescent="0.3">
      <c r="A129" s="4" t="s">
        <v>1513</v>
      </c>
      <c r="B129">
        <v>-0.9</v>
      </c>
      <c r="C129">
        <v>0.2</v>
      </c>
      <c r="D129" s="5">
        <v>44166</v>
      </c>
      <c r="E129" s="4" t="s">
        <v>1436</v>
      </c>
    </row>
    <row r="130" spans="1:5" x14ac:dyDescent="0.3">
      <c r="A130" s="4" t="s">
        <v>1761</v>
      </c>
      <c r="B130">
        <v>-0.8</v>
      </c>
      <c r="C130">
        <v>0.9</v>
      </c>
      <c r="D130" s="5">
        <v>43800</v>
      </c>
      <c r="E130" s="4" t="s">
        <v>1436</v>
      </c>
    </row>
    <row r="131" spans="1:5" x14ac:dyDescent="0.3">
      <c r="A131" s="4" t="s">
        <v>1501</v>
      </c>
      <c r="B131">
        <v>-2.8</v>
      </c>
      <c r="C131">
        <v>-2.4</v>
      </c>
      <c r="D131" s="5">
        <v>44166</v>
      </c>
      <c r="E131" s="4" t="s">
        <v>1436</v>
      </c>
    </row>
    <row r="132" spans="1:5" x14ac:dyDescent="0.3">
      <c r="A132" s="4" t="s">
        <v>1757</v>
      </c>
      <c r="B132">
        <v>-0.38</v>
      </c>
      <c r="C132">
        <v>1.91</v>
      </c>
      <c r="D132" s="5">
        <v>44166</v>
      </c>
      <c r="E132" s="4" t="s">
        <v>1436</v>
      </c>
    </row>
    <row r="133" spans="1:5" x14ac:dyDescent="0.3">
      <c r="A133" s="4" t="s">
        <v>1797</v>
      </c>
      <c r="B133">
        <v>-12.2</v>
      </c>
      <c r="C133">
        <v>-10.8</v>
      </c>
      <c r="D133" s="5">
        <v>44166</v>
      </c>
      <c r="E133" s="4" t="s">
        <v>1436</v>
      </c>
    </row>
    <row r="134" spans="1:5" x14ac:dyDescent="0.3">
      <c r="A134" s="4" t="s">
        <v>1795</v>
      </c>
      <c r="B134">
        <v>-10.9</v>
      </c>
      <c r="C134">
        <v>-23.6</v>
      </c>
      <c r="D134" s="5">
        <v>44166</v>
      </c>
      <c r="E134" s="4" t="s">
        <v>1436</v>
      </c>
    </row>
    <row r="135" spans="1:5" x14ac:dyDescent="0.3">
      <c r="A135" s="4" t="s">
        <v>1781</v>
      </c>
      <c r="B135">
        <v>-3.8</v>
      </c>
      <c r="C135">
        <v>5.9</v>
      </c>
      <c r="D135" s="5">
        <v>44166</v>
      </c>
      <c r="E135" s="4" t="s">
        <v>1436</v>
      </c>
    </row>
    <row r="136" spans="1:5" x14ac:dyDescent="0.3">
      <c r="A136" s="4" t="s">
        <v>1435</v>
      </c>
      <c r="B136">
        <v>1</v>
      </c>
      <c r="C136">
        <v>-1.2</v>
      </c>
      <c r="D136" s="5">
        <v>44166</v>
      </c>
      <c r="E136" s="4" t="s">
        <v>1436</v>
      </c>
    </row>
    <row r="137" spans="1:5" x14ac:dyDescent="0.3">
      <c r="A137" s="4" t="s">
        <v>1440</v>
      </c>
      <c r="B137">
        <v>-1.7</v>
      </c>
      <c r="C137">
        <v>-9</v>
      </c>
      <c r="D137" s="5">
        <v>44166</v>
      </c>
      <c r="E137" s="4" t="s">
        <v>1436</v>
      </c>
    </row>
    <row r="138" spans="1:5" x14ac:dyDescent="0.3">
      <c r="A138" s="4" t="s">
        <v>1512</v>
      </c>
      <c r="B138">
        <v>-2.8</v>
      </c>
      <c r="C138">
        <v>-1.5</v>
      </c>
      <c r="D138" s="5">
        <v>44166</v>
      </c>
      <c r="E138" s="4" t="s">
        <v>1436</v>
      </c>
    </row>
    <row r="139" spans="1:5" x14ac:dyDescent="0.3">
      <c r="A139" s="4" t="s">
        <v>1496</v>
      </c>
      <c r="B139">
        <v>-5.4</v>
      </c>
      <c r="C139">
        <v>-6.1</v>
      </c>
      <c r="D139" s="5">
        <v>44256</v>
      </c>
      <c r="E139" s="4" t="s">
        <v>1436</v>
      </c>
    </row>
    <row r="140" spans="1:5" x14ac:dyDescent="0.3">
      <c r="A140" s="4" t="s">
        <v>1746</v>
      </c>
      <c r="B140">
        <v>1.5</v>
      </c>
      <c r="C140">
        <v>-4.3</v>
      </c>
      <c r="D140" s="5">
        <v>43800</v>
      </c>
      <c r="E140" s="4" t="s">
        <v>1436</v>
      </c>
    </row>
    <row r="141" spans="1:5" x14ac:dyDescent="0.3">
      <c r="A141" s="4" t="s">
        <v>1479</v>
      </c>
      <c r="B141">
        <v>-7.3</v>
      </c>
      <c r="C141">
        <v>-8.5</v>
      </c>
      <c r="D141" s="5">
        <v>44166</v>
      </c>
      <c r="E141" s="4" t="s">
        <v>1436</v>
      </c>
    </row>
    <row r="142" spans="1:5" x14ac:dyDescent="0.3">
      <c r="A142" s="4" t="s">
        <v>1753</v>
      </c>
      <c r="B142">
        <v>0</v>
      </c>
      <c r="C142">
        <v>4.7</v>
      </c>
      <c r="D142" s="5">
        <v>44166</v>
      </c>
      <c r="E142" s="4" t="s">
        <v>1436</v>
      </c>
    </row>
    <row r="143" spans="1:5" x14ac:dyDescent="0.3">
      <c r="A143" s="4" t="s">
        <v>1489</v>
      </c>
      <c r="B143">
        <v>-2.1</v>
      </c>
      <c r="C143">
        <v>-4.8</v>
      </c>
      <c r="D143" s="5">
        <v>44256</v>
      </c>
      <c r="E143" s="4" t="s">
        <v>1436</v>
      </c>
    </row>
    <row r="144" spans="1:5" x14ac:dyDescent="0.3">
      <c r="A144" s="4" t="s">
        <v>1790</v>
      </c>
      <c r="B144">
        <v>-7.8</v>
      </c>
      <c r="C144">
        <v>-0.6</v>
      </c>
      <c r="D144" s="5">
        <v>44166</v>
      </c>
      <c r="E144" s="4" t="s">
        <v>1436</v>
      </c>
    </row>
    <row r="145" spans="1:5" x14ac:dyDescent="0.3">
      <c r="A145" s="4" t="s">
        <v>1437</v>
      </c>
      <c r="B145">
        <v>-2.9</v>
      </c>
      <c r="C145">
        <v>-7.2</v>
      </c>
      <c r="D145" s="5">
        <v>44166</v>
      </c>
      <c r="E145" s="4" t="s">
        <v>1436</v>
      </c>
    </row>
    <row r="146" spans="1:5" x14ac:dyDescent="0.3">
      <c r="A146" s="4" t="s">
        <v>1452</v>
      </c>
      <c r="B146">
        <v>-0.6</v>
      </c>
      <c r="C146">
        <v>-3.6</v>
      </c>
      <c r="D146" s="5">
        <v>44166</v>
      </c>
      <c r="E146" s="4" t="s">
        <v>1436</v>
      </c>
    </row>
    <row r="147" spans="1:5" x14ac:dyDescent="0.3">
      <c r="A147" s="4" t="s">
        <v>1448</v>
      </c>
      <c r="B147">
        <v>-1.4</v>
      </c>
      <c r="C147">
        <v>-5.6</v>
      </c>
      <c r="D147" s="5">
        <v>44166</v>
      </c>
      <c r="E147" s="4" t="s">
        <v>1436</v>
      </c>
    </row>
    <row r="148" spans="1:5" x14ac:dyDescent="0.3">
      <c r="A148" s="4" t="s">
        <v>1472</v>
      </c>
      <c r="B148">
        <v>-1.8</v>
      </c>
      <c r="C148">
        <v>-3.5</v>
      </c>
      <c r="D148" s="5">
        <v>44166</v>
      </c>
      <c r="E148" s="4" t="s">
        <v>1436</v>
      </c>
    </row>
    <row r="149" spans="1:5" x14ac:dyDescent="0.3">
      <c r="A149" s="4" t="s">
        <v>1785</v>
      </c>
      <c r="B149">
        <v>-6.4</v>
      </c>
      <c r="C149">
        <v>1.3</v>
      </c>
      <c r="D149" s="5">
        <v>44166</v>
      </c>
      <c r="E149" s="4" t="s">
        <v>1436</v>
      </c>
    </row>
    <row r="150" spans="1:5" x14ac:dyDescent="0.3">
      <c r="A150" s="4" t="s">
        <v>1476</v>
      </c>
      <c r="B150">
        <v>2.9</v>
      </c>
      <c r="C150">
        <v>1.2</v>
      </c>
      <c r="D150" s="5">
        <v>44166</v>
      </c>
      <c r="E150" s="4" t="s">
        <v>1436</v>
      </c>
    </row>
    <row r="151" spans="1:5" x14ac:dyDescent="0.3">
      <c r="A151" s="4" t="s">
        <v>1466</v>
      </c>
      <c r="B151">
        <v>1.2</v>
      </c>
      <c r="C151">
        <v>-1.1000000000000001</v>
      </c>
      <c r="D151" s="5">
        <v>44256</v>
      </c>
      <c r="E151" s="4" t="s">
        <v>1436</v>
      </c>
    </row>
    <row r="152" spans="1:5" x14ac:dyDescent="0.3">
      <c r="A152" s="4" t="s">
        <v>1802</v>
      </c>
      <c r="B152">
        <v>-15.2</v>
      </c>
      <c r="C152">
        <v>-18.5</v>
      </c>
      <c r="D152" s="5">
        <v>44166</v>
      </c>
      <c r="E152" s="4" t="s">
        <v>1436</v>
      </c>
    </row>
    <row r="153" spans="1:5" x14ac:dyDescent="0.3">
      <c r="A153" s="4" t="s">
        <v>1772</v>
      </c>
      <c r="B153">
        <v>-2.7</v>
      </c>
      <c r="C153">
        <v>5.4</v>
      </c>
      <c r="D153" s="5">
        <v>44166</v>
      </c>
      <c r="E153" s="4" t="s">
        <v>1436</v>
      </c>
    </row>
    <row r="154" spans="1:5" x14ac:dyDescent="0.3">
      <c r="A154" s="4" t="s">
        <v>1468</v>
      </c>
      <c r="B154">
        <v>0.2</v>
      </c>
      <c r="C154">
        <v>-2.4</v>
      </c>
      <c r="D154" s="5">
        <v>44256</v>
      </c>
      <c r="E154" s="4" t="s">
        <v>1436</v>
      </c>
    </row>
    <row r="155" spans="1:5" x14ac:dyDescent="0.3">
      <c r="A155" s="4" t="s">
        <v>1733</v>
      </c>
      <c r="B155">
        <v>4.8</v>
      </c>
      <c r="C155">
        <v>2.7</v>
      </c>
      <c r="D155" s="5">
        <v>43800</v>
      </c>
      <c r="E155" s="4" t="s">
        <v>1436</v>
      </c>
    </row>
    <row r="156" spans="1:5" x14ac:dyDescent="0.3">
      <c r="A156" s="4" t="s">
        <v>1765</v>
      </c>
      <c r="B156">
        <v>-1.5</v>
      </c>
      <c r="C156">
        <v>2.9</v>
      </c>
      <c r="D156" s="5">
        <v>44166</v>
      </c>
      <c r="E156" s="4" t="s">
        <v>1436</v>
      </c>
    </row>
    <row r="157" spans="1:5" x14ac:dyDescent="0.3">
      <c r="A157" s="4" t="s">
        <v>1713</v>
      </c>
      <c r="B157">
        <v>1.3</v>
      </c>
      <c r="C157">
        <v>1.5</v>
      </c>
      <c r="D157" s="5">
        <v>44166</v>
      </c>
      <c r="E157" s="4" t="s">
        <v>1436</v>
      </c>
    </row>
    <row r="158" spans="1:5" x14ac:dyDescent="0.3">
      <c r="A158" s="4" t="s">
        <v>1776</v>
      </c>
      <c r="B158">
        <v>-3.2</v>
      </c>
      <c r="C158">
        <v>1.4</v>
      </c>
      <c r="D158" s="5">
        <v>44166</v>
      </c>
      <c r="E158" s="4" t="s">
        <v>1436</v>
      </c>
    </row>
    <row r="159" spans="1:5" x14ac:dyDescent="0.3">
      <c r="A159" s="4" t="s">
        <v>1444</v>
      </c>
      <c r="B159">
        <v>-4.0999999999999996</v>
      </c>
      <c r="C159">
        <v>-6.2</v>
      </c>
      <c r="D159" s="5">
        <v>44166</v>
      </c>
      <c r="E159" s="4" t="s">
        <v>1436</v>
      </c>
    </row>
    <row r="160" spans="1:5" x14ac:dyDescent="0.3">
      <c r="A160" s="4" t="s">
        <v>1791</v>
      </c>
      <c r="B160">
        <v>-8.4</v>
      </c>
      <c r="C160">
        <v>-2.5</v>
      </c>
      <c r="D160" s="5">
        <v>44166</v>
      </c>
      <c r="E160" s="4" t="s">
        <v>1436</v>
      </c>
    </row>
    <row r="161" spans="1:5" x14ac:dyDescent="0.3">
      <c r="A161" s="4" t="s">
        <v>1779</v>
      </c>
      <c r="B161">
        <v>-3.6</v>
      </c>
      <c r="C161">
        <v>7.4</v>
      </c>
      <c r="D161" s="5">
        <v>44166</v>
      </c>
      <c r="E161" s="4" t="s">
        <v>1436</v>
      </c>
    </row>
    <row r="162" spans="1:5" x14ac:dyDescent="0.3">
      <c r="A162" s="4" t="s">
        <v>1503</v>
      </c>
      <c r="B162">
        <v>0</v>
      </c>
      <c r="C162">
        <v>-2.2000000000000002</v>
      </c>
      <c r="D162" s="5">
        <v>44256</v>
      </c>
      <c r="E162" s="4" t="s">
        <v>1436</v>
      </c>
    </row>
    <row r="163" spans="1:5" x14ac:dyDescent="0.3">
      <c r="A163" s="4" t="s">
        <v>1494</v>
      </c>
      <c r="B163">
        <v>-1.6</v>
      </c>
      <c r="C163">
        <v>-1.4</v>
      </c>
      <c r="D163" s="5">
        <v>44166</v>
      </c>
      <c r="E163" s="4" t="s">
        <v>1436</v>
      </c>
    </row>
    <row r="164" spans="1:5" x14ac:dyDescent="0.3">
      <c r="A164" s="4" t="s">
        <v>1799</v>
      </c>
      <c r="B164">
        <v>-13.4</v>
      </c>
      <c r="C164">
        <v>0.3</v>
      </c>
      <c r="D164" s="5">
        <v>44166</v>
      </c>
      <c r="E164" s="4" t="s">
        <v>1436</v>
      </c>
    </row>
    <row r="165" spans="1:5" x14ac:dyDescent="0.3">
      <c r="A165" s="4" t="s">
        <v>1478</v>
      </c>
      <c r="B165">
        <v>-4.2</v>
      </c>
      <c r="C165">
        <v>-6.4</v>
      </c>
      <c r="D165" s="5">
        <v>44166</v>
      </c>
      <c r="E165" s="4" t="s">
        <v>1436</v>
      </c>
    </row>
    <row r="166" spans="1:5" x14ac:dyDescent="0.3">
      <c r="A166" s="4" t="s">
        <v>1473</v>
      </c>
      <c r="B166">
        <v>8.16</v>
      </c>
      <c r="C166">
        <v>5.09</v>
      </c>
      <c r="D166" s="5">
        <v>44256</v>
      </c>
      <c r="E166" s="4" t="s">
        <v>1436</v>
      </c>
    </row>
    <row r="167" spans="1:5" x14ac:dyDescent="0.3">
      <c r="A167" s="4" t="s">
        <v>1734</v>
      </c>
      <c r="B167">
        <v>4.5</v>
      </c>
      <c r="C167">
        <v>4</v>
      </c>
      <c r="D167" s="5">
        <v>44075</v>
      </c>
      <c r="E167" s="4" t="s">
        <v>1436</v>
      </c>
    </row>
    <row r="168" spans="1:5" x14ac:dyDescent="0.3">
      <c r="A168" s="4" t="s">
        <v>1724</v>
      </c>
      <c r="B168">
        <v>7.6</v>
      </c>
      <c r="C168">
        <v>3.5</v>
      </c>
      <c r="D168" s="5">
        <v>44075</v>
      </c>
      <c r="E168" s="4" t="s">
        <v>1436</v>
      </c>
    </row>
    <row r="169" spans="1:5" x14ac:dyDescent="0.3">
      <c r="A169" s="4" t="s">
        <v>1787</v>
      </c>
      <c r="B169">
        <v>-6.8</v>
      </c>
      <c r="C169">
        <v>3.1</v>
      </c>
      <c r="D169" s="5">
        <v>44166</v>
      </c>
      <c r="E169" s="4" t="s">
        <v>1436</v>
      </c>
    </row>
    <row r="170" spans="1:5" x14ac:dyDescent="0.3">
      <c r="A170" s="4" t="s">
        <v>1752</v>
      </c>
      <c r="B170">
        <v>0.2</v>
      </c>
      <c r="C170">
        <v>0.6</v>
      </c>
      <c r="D170" s="5">
        <v>44166</v>
      </c>
      <c r="E170" s="4" t="s">
        <v>1436</v>
      </c>
    </row>
    <row r="171" spans="1:5" x14ac:dyDescent="0.3">
      <c r="A171" s="4" t="s">
        <v>1510</v>
      </c>
      <c r="B171">
        <v>-1.9</v>
      </c>
      <c r="C171">
        <v>1.4</v>
      </c>
      <c r="D171" s="5">
        <v>43891</v>
      </c>
      <c r="E171" s="4" t="s">
        <v>1436</v>
      </c>
    </row>
    <row r="172" spans="1:5" x14ac:dyDescent="0.3">
      <c r="A172" s="4" t="s">
        <v>1506</v>
      </c>
      <c r="B172">
        <v>-6.1</v>
      </c>
      <c r="C172">
        <v>-5.7</v>
      </c>
      <c r="D172" s="5">
        <v>44166</v>
      </c>
      <c r="E172" s="4" t="s">
        <v>1436</v>
      </c>
    </row>
    <row r="173" spans="1:5" x14ac:dyDescent="0.3">
      <c r="A173" s="4" t="s">
        <v>1727</v>
      </c>
      <c r="B173">
        <v>6.2</v>
      </c>
      <c r="C173">
        <v>6.2</v>
      </c>
      <c r="D173" s="5">
        <v>43617</v>
      </c>
      <c r="E173" s="4" t="s">
        <v>1436</v>
      </c>
    </row>
    <row r="174" spans="1:5" x14ac:dyDescent="0.3">
      <c r="A174" s="4" t="s">
        <v>1469</v>
      </c>
      <c r="B174">
        <v>5.9</v>
      </c>
      <c r="C174">
        <v>6.3</v>
      </c>
      <c r="D174" s="5">
        <v>44166</v>
      </c>
      <c r="E174" s="4" t="s">
        <v>1436</v>
      </c>
    </row>
    <row r="175" spans="1:5" x14ac:dyDescent="0.3">
      <c r="A175" s="4" t="s">
        <v>1485</v>
      </c>
      <c r="B175">
        <v>-0.5</v>
      </c>
      <c r="C175">
        <v>-3.5</v>
      </c>
      <c r="D175" s="5">
        <v>44166</v>
      </c>
      <c r="E175" s="4" t="s">
        <v>1436</v>
      </c>
    </row>
    <row r="176" spans="1:5" x14ac:dyDescent="0.3">
      <c r="A176" s="4" t="s">
        <v>1521</v>
      </c>
      <c r="B176">
        <v>1.6</v>
      </c>
      <c r="C176">
        <v>-0.1</v>
      </c>
      <c r="D176" s="5">
        <v>44166</v>
      </c>
      <c r="E176" s="4" t="s">
        <v>1436</v>
      </c>
    </row>
    <row r="177" spans="1:5" x14ac:dyDescent="0.3">
      <c r="A177" s="4" t="s">
        <v>1508</v>
      </c>
      <c r="B177">
        <v>-1.7</v>
      </c>
      <c r="C177">
        <v>-4.5999999999999996</v>
      </c>
      <c r="D177" s="5">
        <v>44256</v>
      </c>
      <c r="E177" s="4" t="s">
        <v>1436</v>
      </c>
    </row>
    <row r="178" spans="1:5" x14ac:dyDescent="0.3">
      <c r="A178" s="4" t="s">
        <v>1442</v>
      </c>
      <c r="B178">
        <v>-2.9</v>
      </c>
      <c r="C178">
        <v>-5.8</v>
      </c>
      <c r="D178" s="5">
        <v>44166</v>
      </c>
      <c r="E178" s="4" t="s">
        <v>1436</v>
      </c>
    </row>
    <row r="179" spans="1:5" x14ac:dyDescent="0.3">
      <c r="A179" s="4" t="s">
        <v>1745</v>
      </c>
      <c r="B179">
        <v>1.6</v>
      </c>
      <c r="C179">
        <v>0.4</v>
      </c>
      <c r="D179" s="5">
        <v>44166</v>
      </c>
      <c r="E179" s="4" t="s">
        <v>1436</v>
      </c>
    </row>
    <row r="180" spans="1:5" x14ac:dyDescent="0.3">
      <c r="A180" s="4" t="s">
        <v>1805</v>
      </c>
      <c r="B180">
        <v>-26.8</v>
      </c>
      <c r="C180">
        <v>-20.2</v>
      </c>
      <c r="D180" s="5">
        <v>43525</v>
      </c>
      <c r="E180" s="4" t="s">
        <v>1436</v>
      </c>
    </row>
    <row r="181" spans="1:5" x14ac:dyDescent="0.3">
      <c r="A181" s="4" t="s">
        <v>1735</v>
      </c>
      <c r="B181">
        <v>4.4800000000000004</v>
      </c>
      <c r="C181">
        <v>4.4800000000000004</v>
      </c>
      <c r="D181" s="5">
        <v>44256</v>
      </c>
      <c r="E181" s="4" t="s">
        <v>1436</v>
      </c>
    </row>
    <row r="182" spans="1:5" x14ac:dyDescent="0.3">
      <c r="A182" s="4" t="s">
        <v>1758</v>
      </c>
      <c r="B182">
        <v>-0.5</v>
      </c>
      <c r="C182">
        <v>2.1</v>
      </c>
      <c r="D182" s="5">
        <v>44166</v>
      </c>
      <c r="E182" s="4" t="s">
        <v>1436</v>
      </c>
    </row>
    <row r="183" spans="1:5" x14ac:dyDescent="0.3">
      <c r="A183" s="4" t="s">
        <v>1747</v>
      </c>
      <c r="B183">
        <v>1.4</v>
      </c>
      <c r="C183">
        <v>7.8</v>
      </c>
      <c r="D183" s="5">
        <v>44166</v>
      </c>
      <c r="E183" s="4" t="s">
        <v>1436</v>
      </c>
    </row>
    <row r="184" spans="1:5" x14ac:dyDescent="0.3">
      <c r="A184" s="4" t="s">
        <v>1773</v>
      </c>
      <c r="B184">
        <v>-2.7</v>
      </c>
      <c r="C184">
        <v>-3.1</v>
      </c>
      <c r="D184" s="5">
        <v>44166</v>
      </c>
      <c r="E184" s="4" t="s">
        <v>1436</v>
      </c>
    </row>
    <row r="185" spans="1:5" x14ac:dyDescent="0.3">
      <c r="A185" s="4" t="s">
        <v>1786</v>
      </c>
      <c r="B185">
        <v>-6.5</v>
      </c>
      <c r="C185">
        <v>4</v>
      </c>
      <c r="D185" s="5">
        <v>43800</v>
      </c>
      <c r="E185" s="4" t="s">
        <v>1436</v>
      </c>
    </row>
    <row r="186" spans="1:5" x14ac:dyDescent="0.3">
      <c r="A186" s="4" t="s">
        <v>1511</v>
      </c>
      <c r="B186">
        <v>-1.8</v>
      </c>
      <c r="C186">
        <v>-4.9000000000000004</v>
      </c>
      <c r="D186" s="5">
        <v>44256</v>
      </c>
      <c r="E186" s="4" t="s">
        <v>1436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8A57-2BAC-430A-8F30-0E96C6A0FF39}">
  <dimension ref="A1:I201"/>
  <sheetViews>
    <sheetView topLeftCell="A4" workbookViewId="0">
      <selection activeCell="A2" sqref="A2:I201"/>
    </sheetView>
  </sheetViews>
  <sheetFormatPr defaultRowHeight="14.4" x14ac:dyDescent="0.3"/>
  <cols>
    <col min="1" max="1" width="10.77734375" bestFit="1" customWidth="1"/>
    <col min="2" max="2" width="25.109375" bestFit="1" customWidth="1"/>
    <col min="3" max="6" width="13.6640625" bestFit="1" customWidth="1"/>
    <col min="7" max="7" width="11.44140625" bestFit="1" customWidth="1"/>
    <col min="8" max="8" width="8.5546875" bestFit="1" customWidth="1"/>
    <col min="9" max="9" width="8.109375" bestFit="1" customWidth="1"/>
  </cols>
  <sheetData>
    <row r="1" spans="1:9" x14ac:dyDescent="0.3">
      <c r="A1" t="s">
        <v>6</v>
      </c>
      <c r="B1" t="s">
        <v>2120</v>
      </c>
      <c r="C1" t="s">
        <v>2121</v>
      </c>
      <c r="D1" t="s">
        <v>2122</v>
      </c>
      <c r="E1" t="s">
        <v>1918</v>
      </c>
      <c r="F1" t="s">
        <v>1919</v>
      </c>
      <c r="G1" t="s">
        <v>1886</v>
      </c>
      <c r="H1" t="s">
        <v>1887</v>
      </c>
      <c r="I1" t="s">
        <v>1920</v>
      </c>
    </row>
    <row r="2" spans="1:9" x14ac:dyDescent="0.3">
      <c r="A2" s="4" t="s">
        <v>75</v>
      </c>
      <c r="B2" s="4" t="s">
        <v>2398</v>
      </c>
      <c r="C2" s="4" t="s">
        <v>2399</v>
      </c>
      <c r="D2" s="4" t="s">
        <v>2400</v>
      </c>
      <c r="E2" s="4" t="s">
        <v>2399</v>
      </c>
      <c r="F2" s="4" t="s">
        <v>2399</v>
      </c>
      <c r="G2" s="4" t="s">
        <v>2206</v>
      </c>
      <c r="H2">
        <v>0</v>
      </c>
      <c r="I2" s="4" t="s">
        <v>3180</v>
      </c>
    </row>
    <row r="3" spans="1:9" x14ac:dyDescent="0.3">
      <c r="A3" s="4" t="s">
        <v>75</v>
      </c>
      <c r="B3" s="4" t="s">
        <v>2497</v>
      </c>
      <c r="C3" s="4" t="s">
        <v>2498</v>
      </c>
      <c r="D3" s="4" t="s">
        <v>2498</v>
      </c>
      <c r="E3" s="4" t="s">
        <v>2498</v>
      </c>
      <c r="F3" s="4" t="s">
        <v>2498</v>
      </c>
      <c r="G3" s="4" t="s">
        <v>2190</v>
      </c>
      <c r="H3">
        <v>0</v>
      </c>
      <c r="I3" s="4" t="s">
        <v>2980</v>
      </c>
    </row>
    <row r="4" spans="1:9" x14ac:dyDescent="0.3">
      <c r="A4" s="4" t="s">
        <v>75</v>
      </c>
      <c r="B4" s="4" t="s">
        <v>2401</v>
      </c>
      <c r="C4" s="4" t="s">
        <v>3181</v>
      </c>
      <c r="D4" s="4" t="s">
        <v>3181</v>
      </c>
      <c r="E4" s="4" t="s">
        <v>3181</v>
      </c>
      <c r="F4" s="4" t="s">
        <v>3181</v>
      </c>
      <c r="G4" s="4" t="s">
        <v>2402</v>
      </c>
      <c r="H4">
        <v>-0.13</v>
      </c>
      <c r="I4" s="4" t="s">
        <v>3182</v>
      </c>
    </row>
    <row r="5" spans="1:9" x14ac:dyDescent="0.3">
      <c r="A5" s="4" t="s">
        <v>75</v>
      </c>
      <c r="B5" s="4" t="s">
        <v>2130</v>
      </c>
      <c r="C5" s="4" t="s">
        <v>2678</v>
      </c>
      <c r="D5" s="4" t="s">
        <v>2679</v>
      </c>
      <c r="E5" s="4" t="s">
        <v>2680</v>
      </c>
      <c r="F5" s="4" t="s">
        <v>2131</v>
      </c>
      <c r="G5" s="4" t="s">
        <v>2124</v>
      </c>
      <c r="H5">
        <v>-0.03</v>
      </c>
      <c r="I5" s="4" t="s">
        <v>2666</v>
      </c>
    </row>
    <row r="6" spans="1:9" x14ac:dyDescent="0.3">
      <c r="A6" s="4" t="s">
        <v>75</v>
      </c>
      <c r="B6" s="4" t="s">
        <v>2439</v>
      </c>
      <c r="C6" s="4" t="s">
        <v>3243</v>
      </c>
      <c r="D6" s="4" t="s">
        <v>3244</v>
      </c>
      <c r="E6" s="4" t="s">
        <v>3245</v>
      </c>
      <c r="F6" s="4" t="s">
        <v>3245</v>
      </c>
      <c r="G6" s="4" t="s">
        <v>2146</v>
      </c>
      <c r="H6">
        <v>0.15</v>
      </c>
      <c r="I6" s="4" t="s">
        <v>3228</v>
      </c>
    </row>
    <row r="7" spans="1:9" x14ac:dyDescent="0.3">
      <c r="A7" s="4" t="s">
        <v>75</v>
      </c>
      <c r="B7" s="4" t="s">
        <v>2166</v>
      </c>
      <c r="C7" s="4" t="s">
        <v>2775</v>
      </c>
      <c r="D7" s="4" t="s">
        <v>2775</v>
      </c>
      <c r="E7" s="4" t="s">
        <v>2775</v>
      </c>
      <c r="F7" s="4" t="s">
        <v>2776</v>
      </c>
      <c r="G7" s="4" t="s">
        <v>2146</v>
      </c>
      <c r="H7">
        <v>0.1</v>
      </c>
      <c r="I7" s="4" t="s">
        <v>2756</v>
      </c>
    </row>
    <row r="8" spans="1:9" x14ac:dyDescent="0.3">
      <c r="A8" s="4" t="s">
        <v>75</v>
      </c>
      <c r="B8" s="4" t="s">
        <v>2479</v>
      </c>
      <c r="C8" s="4" t="s">
        <v>3317</v>
      </c>
      <c r="D8" s="4" t="s">
        <v>3318</v>
      </c>
      <c r="E8" s="4" t="s">
        <v>3319</v>
      </c>
      <c r="F8" s="4" t="s">
        <v>3320</v>
      </c>
      <c r="G8" s="4" t="s">
        <v>3321</v>
      </c>
      <c r="H8">
        <v>0.9</v>
      </c>
      <c r="I8" s="4" t="s">
        <v>2706</v>
      </c>
    </row>
    <row r="9" spans="1:9" x14ac:dyDescent="0.3">
      <c r="A9" s="4" t="s">
        <v>75</v>
      </c>
      <c r="B9" s="4" t="s">
        <v>2167</v>
      </c>
      <c r="C9" s="4" t="s">
        <v>2777</v>
      </c>
      <c r="D9" s="4" t="s">
        <v>2778</v>
      </c>
      <c r="E9" s="4" t="s">
        <v>2779</v>
      </c>
      <c r="F9" s="4" t="s">
        <v>2777</v>
      </c>
      <c r="G9" s="4" t="s">
        <v>2780</v>
      </c>
      <c r="H9">
        <v>-0.1</v>
      </c>
      <c r="I9" s="4" t="s">
        <v>2660</v>
      </c>
    </row>
    <row r="10" spans="1:9" x14ac:dyDescent="0.3">
      <c r="A10" s="4" t="s">
        <v>75</v>
      </c>
      <c r="B10" s="4" t="s">
        <v>2168</v>
      </c>
      <c r="C10" s="4" t="s">
        <v>2781</v>
      </c>
      <c r="D10" s="4" t="s">
        <v>2782</v>
      </c>
      <c r="E10" s="4" t="s">
        <v>2782</v>
      </c>
      <c r="F10" s="4" t="s">
        <v>2783</v>
      </c>
      <c r="G10" s="4" t="s">
        <v>2129</v>
      </c>
      <c r="H10">
        <v>0.05</v>
      </c>
      <c r="I10" s="4" t="s">
        <v>2677</v>
      </c>
    </row>
    <row r="11" spans="1:9" x14ac:dyDescent="0.3">
      <c r="A11" s="4" t="s">
        <v>75</v>
      </c>
      <c r="B11" s="4" t="s">
        <v>2430</v>
      </c>
      <c r="C11" s="4" t="s">
        <v>3232</v>
      </c>
      <c r="D11" s="4" t="s">
        <v>3233</v>
      </c>
      <c r="E11" s="4" t="s">
        <v>3234</v>
      </c>
      <c r="F11" s="4" t="s">
        <v>3234</v>
      </c>
      <c r="G11" s="4" t="s">
        <v>3235</v>
      </c>
      <c r="H11">
        <v>0.71</v>
      </c>
      <c r="I11" s="4" t="s">
        <v>3228</v>
      </c>
    </row>
    <row r="12" spans="1:9" x14ac:dyDescent="0.3">
      <c r="A12" s="4" t="s">
        <v>75</v>
      </c>
      <c r="B12" s="4" t="s">
        <v>2403</v>
      </c>
      <c r="C12" s="4" t="s">
        <v>3183</v>
      </c>
      <c r="D12" s="4" t="s">
        <v>3183</v>
      </c>
      <c r="E12" s="4" t="s">
        <v>3184</v>
      </c>
      <c r="F12" s="4" t="s">
        <v>2404</v>
      </c>
      <c r="G12" s="4" t="s">
        <v>2241</v>
      </c>
      <c r="H12">
        <v>0.35</v>
      </c>
      <c r="I12" s="4" t="s">
        <v>3185</v>
      </c>
    </row>
    <row r="13" spans="1:9" x14ac:dyDescent="0.3">
      <c r="A13" s="4" t="s">
        <v>75</v>
      </c>
      <c r="B13" s="4" t="s">
        <v>2431</v>
      </c>
      <c r="C13" s="4" t="s">
        <v>3236</v>
      </c>
      <c r="D13" s="4" t="s">
        <v>3236</v>
      </c>
      <c r="E13" s="4" t="s">
        <v>3236</v>
      </c>
      <c r="F13" s="4" t="s">
        <v>3236</v>
      </c>
      <c r="G13" s="4" t="s">
        <v>3237</v>
      </c>
      <c r="H13">
        <v>1.24</v>
      </c>
      <c r="I13" s="4" t="s">
        <v>3238</v>
      </c>
    </row>
    <row r="14" spans="1:9" x14ac:dyDescent="0.3">
      <c r="A14" s="4" t="s">
        <v>75</v>
      </c>
      <c r="B14" s="4" t="s">
        <v>2406</v>
      </c>
      <c r="C14" s="4" t="s">
        <v>3186</v>
      </c>
      <c r="D14" s="4" t="s">
        <v>3186</v>
      </c>
      <c r="E14" s="4" t="s">
        <v>3186</v>
      </c>
      <c r="F14" s="4" t="s">
        <v>3187</v>
      </c>
      <c r="G14" s="4" t="s">
        <v>2213</v>
      </c>
      <c r="H14">
        <v>0.57999999999999996</v>
      </c>
      <c r="I14" s="4" t="s">
        <v>3188</v>
      </c>
    </row>
    <row r="15" spans="1:9" x14ac:dyDescent="0.3">
      <c r="A15" s="4" t="s">
        <v>75</v>
      </c>
      <c r="B15" s="4" t="s">
        <v>2441</v>
      </c>
      <c r="C15" s="4" t="s">
        <v>3250</v>
      </c>
      <c r="D15" s="4" t="s">
        <v>3251</v>
      </c>
      <c r="E15" s="4" t="s">
        <v>3252</v>
      </c>
      <c r="F15" s="4" t="s">
        <v>3252</v>
      </c>
      <c r="G15" s="4" t="s">
        <v>2425</v>
      </c>
      <c r="H15">
        <v>0</v>
      </c>
      <c r="I15" s="4" t="s">
        <v>3253</v>
      </c>
    </row>
    <row r="16" spans="1:9" x14ac:dyDescent="0.3">
      <c r="A16" s="4" t="s">
        <v>75</v>
      </c>
      <c r="B16" s="4" t="s">
        <v>2123</v>
      </c>
      <c r="C16" s="4" t="s">
        <v>2656</v>
      </c>
      <c r="D16" s="4" t="s">
        <v>2657</v>
      </c>
      <c r="E16" s="4" t="s">
        <v>2658</v>
      </c>
      <c r="F16" s="4" t="s">
        <v>2659</v>
      </c>
      <c r="G16" s="4" t="s">
        <v>2241</v>
      </c>
      <c r="H16">
        <v>0.04</v>
      </c>
      <c r="I16" s="4" t="s">
        <v>2660</v>
      </c>
    </row>
    <row r="17" spans="1:9" x14ac:dyDescent="0.3">
      <c r="A17" s="4" t="s">
        <v>75</v>
      </c>
      <c r="B17" s="4" t="s">
        <v>2169</v>
      </c>
      <c r="C17" s="4" t="s">
        <v>2784</v>
      </c>
      <c r="D17" s="4" t="s">
        <v>2785</v>
      </c>
      <c r="E17" s="4" t="s">
        <v>2786</v>
      </c>
      <c r="F17" s="4" t="s">
        <v>2787</v>
      </c>
      <c r="G17" s="4" t="s">
        <v>2170</v>
      </c>
      <c r="H17">
        <v>1.08</v>
      </c>
      <c r="I17" s="4" t="s">
        <v>2788</v>
      </c>
    </row>
    <row r="18" spans="1:9" x14ac:dyDescent="0.3">
      <c r="A18" s="4" t="s">
        <v>75</v>
      </c>
      <c r="B18" s="4" t="s">
        <v>2125</v>
      </c>
      <c r="C18" s="4" t="s">
        <v>2661</v>
      </c>
      <c r="D18" s="4" t="s">
        <v>2662</v>
      </c>
      <c r="E18" s="4" t="s">
        <v>2663</v>
      </c>
      <c r="F18" s="4" t="s">
        <v>2664</v>
      </c>
      <c r="G18" s="4" t="s">
        <v>2665</v>
      </c>
      <c r="H18">
        <v>0.17</v>
      </c>
      <c r="I18" s="4" t="s">
        <v>2666</v>
      </c>
    </row>
    <row r="19" spans="1:9" x14ac:dyDescent="0.3">
      <c r="A19" s="4" t="s">
        <v>75</v>
      </c>
      <c r="B19" s="4" t="s">
        <v>2171</v>
      </c>
      <c r="C19" s="4" t="s">
        <v>2172</v>
      </c>
      <c r="D19" s="4" t="s">
        <v>2173</v>
      </c>
      <c r="E19" s="4" t="s">
        <v>2789</v>
      </c>
      <c r="F19" s="4" t="s">
        <v>2789</v>
      </c>
      <c r="G19" s="4" t="s">
        <v>2190</v>
      </c>
      <c r="H19">
        <v>0</v>
      </c>
      <c r="I19" s="4" t="s">
        <v>2790</v>
      </c>
    </row>
    <row r="20" spans="1:9" x14ac:dyDescent="0.3">
      <c r="A20" s="4" t="s">
        <v>75</v>
      </c>
      <c r="B20" s="4" t="s">
        <v>2407</v>
      </c>
      <c r="C20" s="4" t="s">
        <v>2408</v>
      </c>
      <c r="D20" s="4" t="s">
        <v>2408</v>
      </c>
      <c r="E20" s="4" t="s">
        <v>2408</v>
      </c>
      <c r="F20" s="4" t="s">
        <v>3189</v>
      </c>
      <c r="G20" s="4" t="s">
        <v>2206</v>
      </c>
      <c r="H20">
        <v>0.03</v>
      </c>
      <c r="I20" s="4" t="s">
        <v>3190</v>
      </c>
    </row>
    <row r="21" spans="1:9" x14ac:dyDescent="0.3">
      <c r="A21" s="4" t="s">
        <v>75</v>
      </c>
      <c r="B21" s="4" t="s">
        <v>2470</v>
      </c>
      <c r="C21" s="4" t="s">
        <v>3303</v>
      </c>
      <c r="D21" s="4" t="s">
        <v>3304</v>
      </c>
      <c r="E21" s="4" t="s">
        <v>3305</v>
      </c>
      <c r="F21" s="4" t="s">
        <v>2471</v>
      </c>
      <c r="G21" s="4" t="s">
        <v>3306</v>
      </c>
      <c r="H21">
        <v>0.7</v>
      </c>
      <c r="I21" s="4" t="s">
        <v>3267</v>
      </c>
    </row>
    <row r="22" spans="1:9" x14ac:dyDescent="0.3">
      <c r="A22" s="4" t="s">
        <v>75</v>
      </c>
      <c r="B22" s="4" t="s">
        <v>2472</v>
      </c>
      <c r="C22" s="4" t="s">
        <v>3307</v>
      </c>
      <c r="D22" s="4" t="s">
        <v>3308</v>
      </c>
      <c r="E22" s="4" t="s">
        <v>3309</v>
      </c>
      <c r="F22" s="4" t="s">
        <v>3310</v>
      </c>
      <c r="G22" s="4" t="s">
        <v>2473</v>
      </c>
      <c r="H22">
        <v>0</v>
      </c>
      <c r="I22" s="4" t="s">
        <v>2821</v>
      </c>
    </row>
    <row r="23" spans="1:9" x14ac:dyDescent="0.3">
      <c r="A23" s="4" t="s">
        <v>75</v>
      </c>
      <c r="B23" s="4" t="s">
        <v>2409</v>
      </c>
      <c r="C23" s="4" t="s">
        <v>3191</v>
      </c>
      <c r="D23" s="4" t="s">
        <v>3192</v>
      </c>
      <c r="E23" s="4" t="s">
        <v>3192</v>
      </c>
      <c r="F23" s="4" t="s">
        <v>3193</v>
      </c>
      <c r="G23" s="4" t="s">
        <v>2203</v>
      </c>
      <c r="H23">
        <v>0.27</v>
      </c>
      <c r="I23" s="4" t="s">
        <v>3190</v>
      </c>
    </row>
    <row r="24" spans="1:9" x14ac:dyDescent="0.3">
      <c r="A24" s="4" t="s">
        <v>75</v>
      </c>
      <c r="B24" s="4" t="s">
        <v>2444</v>
      </c>
      <c r="C24" s="4" t="s">
        <v>3265</v>
      </c>
      <c r="D24" s="4" t="s">
        <v>3266</v>
      </c>
      <c r="E24" s="4" t="s">
        <v>3266</v>
      </c>
      <c r="F24" s="4" t="s">
        <v>3265</v>
      </c>
      <c r="G24" s="4" t="s">
        <v>2428</v>
      </c>
      <c r="H24">
        <v>0.31</v>
      </c>
      <c r="I24" s="4" t="s">
        <v>3267</v>
      </c>
    </row>
    <row r="25" spans="1:9" x14ac:dyDescent="0.3">
      <c r="A25" s="4" t="s">
        <v>75</v>
      </c>
      <c r="B25" s="4" t="s">
        <v>2505</v>
      </c>
      <c r="C25" s="4" t="s">
        <v>2506</v>
      </c>
      <c r="D25" s="4" t="s">
        <v>2507</v>
      </c>
      <c r="E25" s="4" t="s">
        <v>3356</v>
      </c>
      <c r="F25" s="4" t="s">
        <v>2508</v>
      </c>
      <c r="G25" s="4" t="s">
        <v>2509</v>
      </c>
      <c r="H25">
        <v>7.0000000000000007E-2</v>
      </c>
      <c r="I25" s="4" t="s">
        <v>2930</v>
      </c>
    </row>
    <row r="26" spans="1:9" x14ac:dyDescent="0.3">
      <c r="A26" s="4" t="s">
        <v>75</v>
      </c>
      <c r="B26" s="4" t="s">
        <v>2501</v>
      </c>
      <c r="C26" s="4" t="s">
        <v>2502</v>
      </c>
      <c r="D26" s="4" t="s">
        <v>2503</v>
      </c>
      <c r="E26" s="4" t="s">
        <v>2504</v>
      </c>
      <c r="F26" s="4" t="s">
        <v>2504</v>
      </c>
      <c r="G26" s="4" t="s">
        <v>2473</v>
      </c>
      <c r="H26">
        <v>0</v>
      </c>
      <c r="I26" s="4" t="s">
        <v>3355</v>
      </c>
    </row>
    <row r="27" spans="1:9" x14ac:dyDescent="0.3">
      <c r="A27" s="4" t="s">
        <v>75</v>
      </c>
      <c r="B27" s="4" t="s">
        <v>2446</v>
      </c>
      <c r="C27" s="4" t="s">
        <v>2447</v>
      </c>
      <c r="D27" s="4" t="s">
        <v>2448</v>
      </c>
      <c r="E27" s="4" t="s">
        <v>2449</v>
      </c>
      <c r="F27" s="4" t="s">
        <v>2449</v>
      </c>
      <c r="G27" s="4" t="s">
        <v>2190</v>
      </c>
      <c r="H27">
        <v>0</v>
      </c>
      <c r="I27" s="4" t="s">
        <v>2744</v>
      </c>
    </row>
    <row r="28" spans="1:9" x14ac:dyDescent="0.3">
      <c r="A28" s="4" t="s">
        <v>75</v>
      </c>
      <c r="B28" s="4" t="s">
        <v>2175</v>
      </c>
      <c r="C28" s="4" t="s">
        <v>2791</v>
      </c>
      <c r="D28" s="4" t="s">
        <v>2792</v>
      </c>
      <c r="E28" s="4" t="s">
        <v>2793</v>
      </c>
      <c r="F28" s="4" t="s">
        <v>2794</v>
      </c>
      <c r="G28" s="4" t="s">
        <v>2795</v>
      </c>
      <c r="H28">
        <v>0.01</v>
      </c>
      <c r="I28" s="4" t="s">
        <v>2672</v>
      </c>
    </row>
    <row r="29" spans="1:9" x14ac:dyDescent="0.3">
      <c r="A29" s="4" t="s">
        <v>75</v>
      </c>
      <c r="B29" s="4" t="s">
        <v>2440</v>
      </c>
      <c r="C29" s="4" t="s">
        <v>3246</v>
      </c>
      <c r="D29" s="4" t="s">
        <v>3246</v>
      </c>
      <c r="E29" s="4" t="s">
        <v>3247</v>
      </c>
      <c r="F29" s="4" t="s">
        <v>3248</v>
      </c>
      <c r="G29" s="4" t="s">
        <v>3237</v>
      </c>
      <c r="H29">
        <v>0.38</v>
      </c>
      <c r="I29" s="4" t="s">
        <v>3249</v>
      </c>
    </row>
    <row r="30" spans="1:9" x14ac:dyDescent="0.3">
      <c r="A30" s="4" t="s">
        <v>75</v>
      </c>
      <c r="B30" s="4" t="s">
        <v>2451</v>
      </c>
      <c r="C30" s="4" t="s">
        <v>3268</v>
      </c>
      <c r="D30" s="4" t="s">
        <v>3269</v>
      </c>
      <c r="E30" s="4" t="s">
        <v>3270</v>
      </c>
      <c r="F30" s="4" t="s">
        <v>3270</v>
      </c>
      <c r="G30" s="4" t="s">
        <v>2129</v>
      </c>
      <c r="H30">
        <v>0.02</v>
      </c>
      <c r="I30" s="4" t="s">
        <v>3271</v>
      </c>
    </row>
    <row r="31" spans="1:9" x14ac:dyDescent="0.3">
      <c r="A31" s="4" t="s">
        <v>75</v>
      </c>
      <c r="B31" s="4" t="s">
        <v>2176</v>
      </c>
      <c r="C31" s="4" t="s">
        <v>2177</v>
      </c>
      <c r="D31" s="4" t="s">
        <v>2178</v>
      </c>
      <c r="E31" s="4" t="s">
        <v>2179</v>
      </c>
      <c r="F31" s="4" t="s">
        <v>2180</v>
      </c>
      <c r="G31" s="4" t="s">
        <v>2181</v>
      </c>
      <c r="H31">
        <v>0.61</v>
      </c>
      <c r="I31" s="4" t="s">
        <v>2796</v>
      </c>
    </row>
    <row r="32" spans="1:9" x14ac:dyDescent="0.3">
      <c r="A32" s="4" t="s">
        <v>75</v>
      </c>
      <c r="B32" s="4" t="s">
        <v>2410</v>
      </c>
      <c r="C32" s="4" t="s">
        <v>3194</v>
      </c>
      <c r="D32" s="4" t="s">
        <v>3195</v>
      </c>
      <c r="E32" s="4" t="s">
        <v>3196</v>
      </c>
      <c r="F32" s="4" t="s">
        <v>3197</v>
      </c>
      <c r="G32" s="4" t="s">
        <v>3198</v>
      </c>
      <c r="H32">
        <v>0.95</v>
      </c>
      <c r="I32" s="4" t="s">
        <v>2744</v>
      </c>
    </row>
    <row r="33" spans="1:9" x14ac:dyDescent="0.3">
      <c r="A33" s="4" t="s">
        <v>75</v>
      </c>
      <c r="B33" s="4" t="s">
        <v>2468</v>
      </c>
      <c r="C33" s="4" t="s">
        <v>3297</v>
      </c>
      <c r="D33" s="4" t="s">
        <v>3298</v>
      </c>
      <c r="E33" s="4" t="s">
        <v>3298</v>
      </c>
      <c r="F33" s="4" t="s">
        <v>3299</v>
      </c>
      <c r="G33" s="4" t="s">
        <v>2126</v>
      </c>
      <c r="H33">
        <v>0.16</v>
      </c>
      <c r="I33" s="4" t="s">
        <v>3023</v>
      </c>
    </row>
    <row r="34" spans="1:9" x14ac:dyDescent="0.3">
      <c r="A34" s="4" t="s">
        <v>75</v>
      </c>
      <c r="B34" s="4" t="s">
        <v>2435</v>
      </c>
      <c r="C34" s="4" t="s">
        <v>2436</v>
      </c>
      <c r="D34" s="4" t="s">
        <v>2437</v>
      </c>
      <c r="E34" s="4" t="s">
        <v>2438</v>
      </c>
      <c r="F34" s="4" t="s">
        <v>2438</v>
      </c>
      <c r="G34" s="4" t="s">
        <v>3242</v>
      </c>
      <c r="H34">
        <v>1.45</v>
      </c>
      <c r="I34" s="4" t="s">
        <v>3231</v>
      </c>
    </row>
    <row r="35" spans="1:9" x14ac:dyDescent="0.3">
      <c r="A35" s="4" t="s">
        <v>75</v>
      </c>
      <c r="B35" s="4" t="s">
        <v>2411</v>
      </c>
      <c r="C35" s="4" t="s">
        <v>3199</v>
      </c>
      <c r="D35" s="4" t="s">
        <v>3200</v>
      </c>
      <c r="E35" s="4" t="s">
        <v>3200</v>
      </c>
      <c r="F35" s="4" t="s">
        <v>3201</v>
      </c>
      <c r="G35" s="4" t="s">
        <v>2203</v>
      </c>
      <c r="H35">
        <v>0.66</v>
      </c>
      <c r="I35" s="4" t="s">
        <v>2744</v>
      </c>
    </row>
    <row r="36" spans="1:9" x14ac:dyDescent="0.3">
      <c r="A36" s="4" t="s">
        <v>75</v>
      </c>
      <c r="B36" s="4" t="s">
        <v>2134</v>
      </c>
      <c r="C36" s="4" t="s">
        <v>2686</v>
      </c>
      <c r="D36" s="4" t="s">
        <v>2687</v>
      </c>
      <c r="E36" s="4" t="s">
        <v>2688</v>
      </c>
      <c r="F36" s="4" t="s">
        <v>2689</v>
      </c>
      <c r="G36" s="4" t="s">
        <v>2286</v>
      </c>
      <c r="H36">
        <v>-0.01</v>
      </c>
      <c r="I36" s="4" t="s">
        <v>2660</v>
      </c>
    </row>
    <row r="37" spans="1:9" x14ac:dyDescent="0.3">
      <c r="A37" s="4" t="s">
        <v>75</v>
      </c>
      <c r="B37" s="4" t="s">
        <v>2432</v>
      </c>
      <c r="C37" s="4" t="s">
        <v>3239</v>
      </c>
      <c r="D37" s="4" t="s">
        <v>3240</v>
      </c>
      <c r="E37" s="4" t="s">
        <v>3241</v>
      </c>
      <c r="F37" s="4" t="s">
        <v>3241</v>
      </c>
      <c r="G37" s="4" t="s">
        <v>2146</v>
      </c>
      <c r="H37">
        <v>0.09</v>
      </c>
      <c r="I37" s="4" t="s">
        <v>3228</v>
      </c>
    </row>
    <row r="38" spans="1:9" x14ac:dyDescent="0.3">
      <c r="A38" s="4" t="s">
        <v>75</v>
      </c>
      <c r="B38" s="4" t="s">
        <v>2484</v>
      </c>
      <c r="C38" s="4" t="s">
        <v>3328</v>
      </c>
      <c r="D38" s="4" t="s">
        <v>3329</v>
      </c>
      <c r="E38" s="4" t="s">
        <v>3330</v>
      </c>
      <c r="F38" s="4" t="s">
        <v>3331</v>
      </c>
      <c r="G38" s="4" t="s">
        <v>3332</v>
      </c>
      <c r="H38">
        <v>0.19</v>
      </c>
      <c r="I38" s="4" t="s">
        <v>3333</v>
      </c>
    </row>
    <row r="39" spans="1:9" x14ac:dyDescent="0.3">
      <c r="A39" s="4" t="s">
        <v>75</v>
      </c>
      <c r="B39" s="4" t="s">
        <v>2413</v>
      </c>
      <c r="C39" s="4" t="s">
        <v>3202</v>
      </c>
      <c r="D39" s="4" t="s">
        <v>2433</v>
      </c>
      <c r="E39" s="4" t="s">
        <v>2434</v>
      </c>
      <c r="F39" s="4" t="s">
        <v>3202</v>
      </c>
      <c r="G39" s="4" t="s">
        <v>2450</v>
      </c>
      <c r="H39">
        <v>0.78</v>
      </c>
      <c r="I39" s="4" t="s">
        <v>2720</v>
      </c>
    </row>
    <row r="40" spans="1:9" x14ac:dyDescent="0.3">
      <c r="A40" s="4" t="s">
        <v>75</v>
      </c>
      <c r="B40" s="4" t="s">
        <v>2429</v>
      </c>
      <c r="C40" s="4" t="s">
        <v>3229</v>
      </c>
      <c r="D40" s="4" t="s">
        <v>3229</v>
      </c>
      <c r="E40" s="4" t="s">
        <v>3229</v>
      </c>
      <c r="F40" s="4" t="s">
        <v>3229</v>
      </c>
      <c r="G40" s="4" t="s">
        <v>3230</v>
      </c>
      <c r="H40">
        <v>-2.5</v>
      </c>
      <c r="I40" s="4" t="s">
        <v>3231</v>
      </c>
    </row>
    <row r="41" spans="1:9" x14ac:dyDescent="0.3">
      <c r="A41" s="4" t="s">
        <v>75</v>
      </c>
      <c r="B41" s="4" t="s">
        <v>2414</v>
      </c>
      <c r="C41" s="4" t="s">
        <v>3203</v>
      </c>
      <c r="D41" s="4" t="s">
        <v>3203</v>
      </c>
      <c r="E41" s="4" t="s">
        <v>2445</v>
      </c>
      <c r="F41" s="4" t="s">
        <v>3203</v>
      </c>
      <c r="G41" s="4" t="s">
        <v>3204</v>
      </c>
      <c r="H41">
        <v>0.83</v>
      </c>
      <c r="I41" s="4" t="s">
        <v>2839</v>
      </c>
    </row>
    <row r="42" spans="1:9" x14ac:dyDescent="0.3">
      <c r="A42" s="4" t="s">
        <v>75</v>
      </c>
      <c r="B42" s="4" t="s">
        <v>2416</v>
      </c>
      <c r="C42" s="4" t="s">
        <v>2417</v>
      </c>
      <c r="D42" s="4" t="s">
        <v>2417</v>
      </c>
      <c r="E42" s="4" t="s">
        <v>2417</v>
      </c>
      <c r="F42" s="4" t="s">
        <v>2417</v>
      </c>
      <c r="G42" s="4" t="s">
        <v>2286</v>
      </c>
      <c r="H42">
        <v>-0.02</v>
      </c>
      <c r="I42" s="4" t="s">
        <v>3205</v>
      </c>
    </row>
    <row r="43" spans="1:9" x14ac:dyDescent="0.3">
      <c r="A43" s="4" t="s">
        <v>75</v>
      </c>
      <c r="B43" s="4" t="s">
        <v>2418</v>
      </c>
      <c r="C43" s="4" t="s">
        <v>3206</v>
      </c>
      <c r="D43" s="4" t="s">
        <v>3206</v>
      </c>
      <c r="E43" s="4" t="s">
        <v>3206</v>
      </c>
      <c r="F43" s="4" t="s">
        <v>3207</v>
      </c>
      <c r="G43" s="4" t="s">
        <v>2132</v>
      </c>
      <c r="H43">
        <v>0.87</v>
      </c>
      <c r="I43" s="4" t="s">
        <v>3208</v>
      </c>
    </row>
    <row r="44" spans="1:9" x14ac:dyDescent="0.3">
      <c r="A44" s="4" t="s">
        <v>75</v>
      </c>
      <c r="B44" s="4" t="s">
        <v>2182</v>
      </c>
      <c r="C44" s="4" t="s">
        <v>2797</v>
      </c>
      <c r="D44" s="4" t="s">
        <v>2798</v>
      </c>
      <c r="E44" s="4" t="s">
        <v>2799</v>
      </c>
      <c r="F44" s="4" t="s">
        <v>2800</v>
      </c>
      <c r="G44" s="4" t="s">
        <v>2203</v>
      </c>
      <c r="H44">
        <v>0.1</v>
      </c>
      <c r="I44" s="4" t="s">
        <v>2720</v>
      </c>
    </row>
    <row r="45" spans="1:9" x14ac:dyDescent="0.3">
      <c r="A45" s="4" t="s">
        <v>75</v>
      </c>
      <c r="B45" s="4" t="s">
        <v>2499</v>
      </c>
      <c r="C45" s="4" t="s">
        <v>2500</v>
      </c>
      <c r="D45" s="4" t="s">
        <v>2500</v>
      </c>
      <c r="E45" s="4" t="s">
        <v>2500</v>
      </c>
      <c r="F45" s="4" t="s">
        <v>2500</v>
      </c>
      <c r="G45" s="4" t="s">
        <v>2206</v>
      </c>
      <c r="H45">
        <v>0</v>
      </c>
      <c r="I45" s="4" t="s">
        <v>2290</v>
      </c>
    </row>
    <row r="46" spans="1:9" x14ac:dyDescent="0.3">
      <c r="A46" s="4" t="s">
        <v>75</v>
      </c>
      <c r="B46" s="4" t="s">
        <v>2481</v>
      </c>
      <c r="C46" s="4" t="s">
        <v>2482</v>
      </c>
      <c r="D46" s="4" t="s">
        <v>2482</v>
      </c>
      <c r="E46" s="4" t="s">
        <v>2483</v>
      </c>
      <c r="F46" s="4" t="s">
        <v>2482</v>
      </c>
      <c r="G46" s="4" t="s">
        <v>2405</v>
      </c>
      <c r="H46">
        <v>-0.08</v>
      </c>
      <c r="I46" s="4" t="s">
        <v>3327</v>
      </c>
    </row>
    <row r="47" spans="1:9" x14ac:dyDescent="0.3">
      <c r="A47" s="4" t="s">
        <v>75</v>
      </c>
      <c r="B47" s="4" t="s">
        <v>2420</v>
      </c>
      <c r="C47" s="4" t="s">
        <v>3199</v>
      </c>
      <c r="D47" s="4" t="s">
        <v>3209</v>
      </c>
      <c r="E47" s="4" t="s">
        <v>3210</v>
      </c>
      <c r="F47" s="4" t="s">
        <v>3211</v>
      </c>
      <c r="G47" s="4" t="s">
        <v>2129</v>
      </c>
      <c r="H47">
        <v>0.51</v>
      </c>
      <c r="I47" s="4" t="s">
        <v>3212</v>
      </c>
    </row>
    <row r="48" spans="1:9" x14ac:dyDescent="0.3">
      <c r="A48" s="4" t="s">
        <v>75</v>
      </c>
      <c r="B48" s="4" t="s">
        <v>2421</v>
      </c>
      <c r="C48" s="4" t="s">
        <v>3213</v>
      </c>
      <c r="D48" s="4" t="s">
        <v>2422</v>
      </c>
      <c r="E48" s="4" t="s">
        <v>3214</v>
      </c>
      <c r="F48" s="4" t="s">
        <v>3215</v>
      </c>
      <c r="G48" s="4" t="s">
        <v>3216</v>
      </c>
      <c r="H48">
        <v>0.24</v>
      </c>
      <c r="I48" s="4" t="s">
        <v>3217</v>
      </c>
    </row>
    <row r="49" spans="1:9" x14ac:dyDescent="0.3">
      <c r="A49" s="4" t="s">
        <v>75</v>
      </c>
      <c r="B49" s="4" t="s">
        <v>2469</v>
      </c>
      <c r="C49" s="4" t="s">
        <v>3300</v>
      </c>
      <c r="D49" s="4" t="s">
        <v>3301</v>
      </c>
      <c r="E49" s="4" t="s">
        <v>3302</v>
      </c>
      <c r="F49" s="4" t="s">
        <v>3302</v>
      </c>
      <c r="G49" s="4" t="s">
        <v>2402</v>
      </c>
      <c r="H49">
        <v>-0.04</v>
      </c>
      <c r="I49" s="4" t="s">
        <v>3271</v>
      </c>
    </row>
    <row r="50" spans="1:9" x14ac:dyDescent="0.3">
      <c r="A50" s="4" t="s">
        <v>75</v>
      </c>
      <c r="B50" s="4" t="s">
        <v>2465</v>
      </c>
      <c r="C50" s="4" t="s">
        <v>3290</v>
      </c>
      <c r="D50" s="4" t="s">
        <v>3291</v>
      </c>
      <c r="E50" s="4" t="s">
        <v>3292</v>
      </c>
      <c r="F50" s="4" t="s">
        <v>3292</v>
      </c>
      <c r="G50" s="4" t="s">
        <v>2206</v>
      </c>
      <c r="H50">
        <v>0</v>
      </c>
      <c r="I50" s="4" t="s">
        <v>2756</v>
      </c>
    </row>
    <row r="51" spans="1:9" x14ac:dyDescent="0.3">
      <c r="A51" s="4" t="s">
        <v>75</v>
      </c>
      <c r="B51" s="4" t="s">
        <v>2150</v>
      </c>
      <c r="C51" s="4" t="s">
        <v>2151</v>
      </c>
      <c r="D51" s="4" t="s">
        <v>2152</v>
      </c>
      <c r="E51" s="4" t="s">
        <v>2153</v>
      </c>
      <c r="F51" s="4" t="s">
        <v>2751</v>
      </c>
      <c r="G51" s="4" t="s">
        <v>2126</v>
      </c>
      <c r="H51">
        <v>0.01</v>
      </c>
      <c r="I51" s="4" t="s">
        <v>2752</v>
      </c>
    </row>
    <row r="52" spans="1:9" x14ac:dyDescent="0.3">
      <c r="A52" s="4" t="s">
        <v>75</v>
      </c>
      <c r="B52" s="4" t="s">
        <v>2496</v>
      </c>
      <c r="C52" s="4" t="s">
        <v>3350</v>
      </c>
      <c r="D52" s="4" t="s">
        <v>3351</v>
      </c>
      <c r="E52" s="4" t="s">
        <v>3352</v>
      </c>
      <c r="F52" s="4" t="s">
        <v>3353</v>
      </c>
      <c r="G52" s="4" t="s">
        <v>3354</v>
      </c>
      <c r="H52">
        <v>0.28000000000000003</v>
      </c>
      <c r="I52" s="4" t="s">
        <v>2980</v>
      </c>
    </row>
    <row r="53" spans="1:9" x14ac:dyDescent="0.3">
      <c r="A53" s="4" t="s">
        <v>75</v>
      </c>
      <c r="B53" s="4" t="s">
        <v>2184</v>
      </c>
      <c r="C53" s="4" t="s">
        <v>2801</v>
      </c>
      <c r="D53" s="4" t="s">
        <v>2802</v>
      </c>
      <c r="E53" s="4" t="s">
        <v>2803</v>
      </c>
      <c r="F53" s="4" t="s">
        <v>2804</v>
      </c>
      <c r="G53" s="4" t="s">
        <v>2805</v>
      </c>
      <c r="H53">
        <v>0.47</v>
      </c>
      <c r="I53" s="4" t="s">
        <v>2660</v>
      </c>
    </row>
    <row r="54" spans="1:9" x14ac:dyDescent="0.3">
      <c r="A54" s="4" t="s">
        <v>75</v>
      </c>
      <c r="B54" s="4" t="s">
        <v>2185</v>
      </c>
      <c r="C54" s="4" t="s">
        <v>2806</v>
      </c>
      <c r="D54" s="4" t="s">
        <v>2807</v>
      </c>
      <c r="E54" s="4" t="s">
        <v>2808</v>
      </c>
      <c r="F54" s="4" t="s">
        <v>2808</v>
      </c>
      <c r="G54" s="4" t="s">
        <v>2268</v>
      </c>
      <c r="H54">
        <v>0</v>
      </c>
      <c r="I54" s="4" t="s">
        <v>2809</v>
      </c>
    </row>
    <row r="55" spans="1:9" x14ac:dyDescent="0.3">
      <c r="A55" s="4" t="s">
        <v>75</v>
      </c>
      <c r="B55" s="4" t="s">
        <v>2186</v>
      </c>
      <c r="C55" s="4" t="s">
        <v>2187</v>
      </c>
      <c r="D55" s="4" t="s">
        <v>2188</v>
      </c>
      <c r="E55" s="4" t="s">
        <v>2189</v>
      </c>
      <c r="F55" s="4" t="s">
        <v>2189</v>
      </c>
      <c r="G55" s="4" t="s">
        <v>2190</v>
      </c>
      <c r="H55">
        <v>0</v>
      </c>
      <c r="I55" s="4" t="s">
        <v>2756</v>
      </c>
    </row>
    <row r="56" spans="1:9" x14ac:dyDescent="0.3">
      <c r="A56" s="4" t="s">
        <v>75</v>
      </c>
      <c r="B56" s="4" t="s">
        <v>2474</v>
      </c>
      <c r="C56" s="4" t="s">
        <v>3311</v>
      </c>
      <c r="D56" s="4" t="s">
        <v>2475</v>
      </c>
      <c r="E56" s="4" t="s">
        <v>3312</v>
      </c>
      <c r="F56" s="4" t="s">
        <v>2476</v>
      </c>
      <c r="G56" s="4" t="s">
        <v>3313</v>
      </c>
      <c r="H56">
        <v>0.86</v>
      </c>
      <c r="I56" s="4" t="s">
        <v>2839</v>
      </c>
    </row>
    <row r="57" spans="1:9" x14ac:dyDescent="0.3">
      <c r="A57" s="4" t="s">
        <v>75</v>
      </c>
      <c r="B57" s="4" t="s">
        <v>2191</v>
      </c>
      <c r="C57" s="4" t="s">
        <v>2810</v>
      </c>
      <c r="D57" s="4" t="s">
        <v>2811</v>
      </c>
      <c r="E57" s="4" t="s">
        <v>2812</v>
      </c>
      <c r="F57" s="4" t="s">
        <v>2812</v>
      </c>
      <c r="G57" s="4" t="s">
        <v>2190</v>
      </c>
      <c r="H57">
        <v>0</v>
      </c>
      <c r="I57" s="4" t="s">
        <v>2756</v>
      </c>
    </row>
    <row r="58" spans="1:9" x14ac:dyDescent="0.3">
      <c r="A58" s="4" t="s">
        <v>75</v>
      </c>
      <c r="B58" s="4" t="s">
        <v>2192</v>
      </c>
      <c r="C58" s="4" t="s">
        <v>2813</v>
      </c>
      <c r="D58" s="4" t="s">
        <v>2524</v>
      </c>
      <c r="E58" s="4" t="s">
        <v>2814</v>
      </c>
      <c r="F58" s="4" t="s">
        <v>2815</v>
      </c>
      <c r="G58" s="4" t="s">
        <v>2323</v>
      </c>
      <c r="H58">
        <v>0.05</v>
      </c>
      <c r="I58" s="4" t="s">
        <v>2666</v>
      </c>
    </row>
    <row r="59" spans="1:9" x14ac:dyDescent="0.3">
      <c r="A59" s="4" t="s">
        <v>75</v>
      </c>
      <c r="B59" s="4" t="s">
        <v>2452</v>
      </c>
      <c r="C59" s="4" t="s">
        <v>2453</v>
      </c>
      <c r="D59" s="4" t="s">
        <v>2454</v>
      </c>
      <c r="E59" s="4" t="s">
        <v>3272</v>
      </c>
      <c r="F59" s="4" t="s">
        <v>2455</v>
      </c>
      <c r="G59" s="4" t="s">
        <v>2456</v>
      </c>
      <c r="H59">
        <v>0.35</v>
      </c>
      <c r="I59" s="4" t="s">
        <v>2744</v>
      </c>
    </row>
    <row r="60" spans="1:9" x14ac:dyDescent="0.3">
      <c r="A60" s="4" t="s">
        <v>75</v>
      </c>
      <c r="B60" s="4" t="s">
        <v>2193</v>
      </c>
      <c r="C60" s="4" t="s">
        <v>2194</v>
      </c>
      <c r="D60" s="4" t="s">
        <v>2195</v>
      </c>
      <c r="E60" s="4" t="s">
        <v>2196</v>
      </c>
      <c r="F60" s="4" t="s">
        <v>2196</v>
      </c>
      <c r="G60" s="4" t="s">
        <v>2197</v>
      </c>
      <c r="H60">
        <v>1.05</v>
      </c>
      <c r="I60" s="4" t="s">
        <v>2816</v>
      </c>
    </row>
    <row r="61" spans="1:9" x14ac:dyDescent="0.3">
      <c r="A61" s="4" t="s">
        <v>75</v>
      </c>
      <c r="B61" s="4" t="s">
        <v>2198</v>
      </c>
      <c r="C61" s="4" t="s">
        <v>2199</v>
      </c>
      <c r="D61" s="4" t="s">
        <v>2200</v>
      </c>
      <c r="E61" s="4" t="s">
        <v>2201</v>
      </c>
      <c r="F61" s="4" t="s">
        <v>2201</v>
      </c>
      <c r="G61" s="4" t="s">
        <v>2296</v>
      </c>
      <c r="H61">
        <v>0</v>
      </c>
      <c r="I61" s="4" t="s">
        <v>2756</v>
      </c>
    </row>
    <row r="62" spans="1:9" x14ac:dyDescent="0.3">
      <c r="A62" s="4" t="s">
        <v>75</v>
      </c>
      <c r="B62" s="4" t="s">
        <v>2202</v>
      </c>
      <c r="C62" s="4" t="s">
        <v>2817</v>
      </c>
      <c r="D62" s="4" t="s">
        <v>2818</v>
      </c>
      <c r="E62" s="4" t="s">
        <v>2819</v>
      </c>
      <c r="F62" s="4" t="s">
        <v>2820</v>
      </c>
      <c r="G62" s="4" t="s">
        <v>2412</v>
      </c>
      <c r="H62">
        <v>-0.02</v>
      </c>
      <c r="I62" s="4" t="s">
        <v>2821</v>
      </c>
    </row>
    <row r="63" spans="1:9" x14ac:dyDescent="0.3">
      <c r="A63" s="4" t="s">
        <v>75</v>
      </c>
      <c r="B63" s="4" t="s">
        <v>2204</v>
      </c>
      <c r="C63" s="4" t="s">
        <v>2205</v>
      </c>
      <c r="D63" s="4" t="s">
        <v>2205</v>
      </c>
      <c r="E63" s="4" t="s">
        <v>2205</v>
      </c>
      <c r="F63" s="4" t="s">
        <v>2205</v>
      </c>
      <c r="G63" s="4" t="s">
        <v>2190</v>
      </c>
      <c r="H63">
        <v>0</v>
      </c>
      <c r="I63" s="4" t="s">
        <v>2822</v>
      </c>
    </row>
    <row r="64" spans="1:9" x14ac:dyDescent="0.3">
      <c r="A64" s="4" t="s">
        <v>75</v>
      </c>
      <c r="B64" s="4" t="s">
        <v>2207</v>
      </c>
      <c r="C64" s="4" t="s">
        <v>2823</v>
      </c>
      <c r="D64" s="4" t="s">
        <v>2824</v>
      </c>
      <c r="E64" s="4" t="s">
        <v>2825</v>
      </c>
      <c r="F64" s="4" t="s">
        <v>2826</v>
      </c>
      <c r="G64" s="4" t="s">
        <v>2827</v>
      </c>
      <c r="H64">
        <v>1.28</v>
      </c>
      <c r="I64" s="4" t="s">
        <v>2720</v>
      </c>
    </row>
    <row r="65" spans="1:9" x14ac:dyDescent="0.3">
      <c r="A65" s="4" t="s">
        <v>75</v>
      </c>
      <c r="B65" s="4" t="s">
        <v>2208</v>
      </c>
      <c r="C65" s="4" t="s">
        <v>2715</v>
      </c>
      <c r="D65" s="4" t="s">
        <v>2716</v>
      </c>
      <c r="E65" s="4" t="s">
        <v>2717</v>
      </c>
      <c r="F65" s="4" t="s">
        <v>2828</v>
      </c>
      <c r="G65" s="4" t="s">
        <v>2719</v>
      </c>
      <c r="H65">
        <v>-0.08</v>
      </c>
      <c r="I65" s="4" t="s">
        <v>2720</v>
      </c>
    </row>
    <row r="66" spans="1:9" x14ac:dyDescent="0.3">
      <c r="A66" s="4" t="s">
        <v>75</v>
      </c>
      <c r="B66" s="4" t="s">
        <v>2209</v>
      </c>
      <c r="C66" s="4" t="s">
        <v>2829</v>
      </c>
      <c r="D66" s="4" t="s">
        <v>2830</v>
      </c>
      <c r="E66" s="4" t="s">
        <v>2210</v>
      </c>
      <c r="F66" s="4" t="s">
        <v>2831</v>
      </c>
      <c r="G66" s="4" t="s">
        <v>2211</v>
      </c>
      <c r="H66">
        <v>0.95</v>
      </c>
      <c r="I66" s="4" t="s">
        <v>2832</v>
      </c>
    </row>
    <row r="67" spans="1:9" x14ac:dyDescent="0.3">
      <c r="A67" s="4" t="s">
        <v>75</v>
      </c>
      <c r="B67" s="4" t="s">
        <v>2212</v>
      </c>
      <c r="C67" s="4" t="s">
        <v>2833</v>
      </c>
      <c r="D67" s="4" t="s">
        <v>2834</v>
      </c>
      <c r="E67" s="4" t="s">
        <v>2835</v>
      </c>
      <c r="F67" s="4" t="s">
        <v>2836</v>
      </c>
      <c r="G67" s="4" t="s">
        <v>2203</v>
      </c>
      <c r="H67">
        <v>0.02</v>
      </c>
      <c r="I67" s="4" t="s">
        <v>2756</v>
      </c>
    </row>
    <row r="68" spans="1:9" x14ac:dyDescent="0.3">
      <c r="A68" s="4" t="s">
        <v>75</v>
      </c>
      <c r="B68" s="4" t="s">
        <v>2492</v>
      </c>
      <c r="C68" s="4" t="s">
        <v>3344</v>
      </c>
      <c r="D68" s="4" t="s">
        <v>3345</v>
      </c>
      <c r="E68" s="4" t="s">
        <v>3346</v>
      </c>
      <c r="F68" s="4" t="s">
        <v>3346</v>
      </c>
      <c r="G68" s="4" t="s">
        <v>2237</v>
      </c>
      <c r="H68">
        <v>0</v>
      </c>
      <c r="I68" s="4" t="s">
        <v>2756</v>
      </c>
    </row>
    <row r="69" spans="1:9" x14ac:dyDescent="0.3">
      <c r="A69" s="4" t="s">
        <v>75</v>
      </c>
      <c r="B69" s="4" t="s">
        <v>2214</v>
      </c>
      <c r="C69" s="4" t="s">
        <v>2215</v>
      </c>
      <c r="D69" s="4" t="s">
        <v>2216</v>
      </c>
      <c r="E69" s="4" t="s">
        <v>2217</v>
      </c>
      <c r="F69" s="4" t="s">
        <v>2217</v>
      </c>
      <c r="G69" s="4" t="s">
        <v>2206</v>
      </c>
      <c r="H69">
        <v>0</v>
      </c>
      <c r="I69" s="4" t="s">
        <v>2756</v>
      </c>
    </row>
    <row r="70" spans="1:9" x14ac:dyDescent="0.3">
      <c r="A70" s="4" t="s">
        <v>75</v>
      </c>
      <c r="B70" s="4" t="s">
        <v>2218</v>
      </c>
      <c r="C70" s="4" t="s">
        <v>2219</v>
      </c>
      <c r="D70" s="4" t="s">
        <v>2837</v>
      </c>
      <c r="E70" s="4" t="s">
        <v>2838</v>
      </c>
      <c r="F70" s="4" t="s">
        <v>2838</v>
      </c>
      <c r="G70" s="4" t="s">
        <v>2190</v>
      </c>
      <c r="H70">
        <v>0</v>
      </c>
      <c r="I70" s="4" t="s">
        <v>2839</v>
      </c>
    </row>
    <row r="71" spans="1:9" x14ac:dyDescent="0.3">
      <c r="A71" s="4" t="s">
        <v>75</v>
      </c>
      <c r="B71" s="4" t="s">
        <v>2442</v>
      </c>
      <c r="C71" s="4" t="s">
        <v>3254</v>
      </c>
      <c r="D71" s="4" t="s">
        <v>3255</v>
      </c>
      <c r="E71" s="4" t="s">
        <v>3256</v>
      </c>
      <c r="F71" s="4" t="s">
        <v>3257</v>
      </c>
      <c r="G71" s="4" t="s">
        <v>3258</v>
      </c>
      <c r="H71">
        <v>-0.06</v>
      </c>
      <c r="I71" s="4" t="s">
        <v>2677</v>
      </c>
    </row>
    <row r="72" spans="1:9" x14ac:dyDescent="0.3">
      <c r="A72" s="4" t="s">
        <v>75</v>
      </c>
      <c r="B72" s="4" t="s">
        <v>2220</v>
      </c>
      <c r="C72" s="4" t="s">
        <v>2221</v>
      </c>
      <c r="D72" s="4" t="s">
        <v>2222</v>
      </c>
      <c r="E72" s="4" t="s">
        <v>2223</v>
      </c>
      <c r="F72" s="4" t="s">
        <v>2840</v>
      </c>
      <c r="G72" s="4" t="s">
        <v>2246</v>
      </c>
      <c r="H72">
        <v>0.88</v>
      </c>
      <c r="I72" s="4" t="s">
        <v>2841</v>
      </c>
    </row>
    <row r="73" spans="1:9" x14ac:dyDescent="0.3">
      <c r="A73" s="4" t="s">
        <v>75</v>
      </c>
      <c r="B73" s="4" t="s">
        <v>2133</v>
      </c>
      <c r="C73" s="4" t="s">
        <v>2681</v>
      </c>
      <c r="D73" s="4" t="s">
        <v>2682</v>
      </c>
      <c r="E73" s="4" t="s">
        <v>2683</v>
      </c>
      <c r="F73" s="4" t="s">
        <v>2684</v>
      </c>
      <c r="G73" s="4" t="s">
        <v>2685</v>
      </c>
      <c r="H73">
        <v>0.14000000000000001</v>
      </c>
      <c r="I73" s="4" t="s">
        <v>2660</v>
      </c>
    </row>
    <row r="74" spans="1:9" x14ac:dyDescent="0.3">
      <c r="A74" s="4" t="s">
        <v>75</v>
      </c>
      <c r="B74" s="4" t="s">
        <v>2128</v>
      </c>
      <c r="C74" s="4" t="s">
        <v>2673</v>
      </c>
      <c r="D74" s="4" t="s">
        <v>2674</v>
      </c>
      <c r="E74" s="4" t="s">
        <v>2675</v>
      </c>
      <c r="F74" s="4" t="s">
        <v>2676</v>
      </c>
      <c r="G74" s="4" t="s">
        <v>2146</v>
      </c>
      <c r="H74">
        <v>0.02</v>
      </c>
      <c r="I74" s="4" t="s">
        <v>2677</v>
      </c>
    </row>
    <row r="75" spans="1:9" x14ac:dyDescent="0.3">
      <c r="A75" s="4" t="s">
        <v>75</v>
      </c>
      <c r="B75" s="4" t="s">
        <v>2467</v>
      </c>
      <c r="C75" s="4" t="s">
        <v>2676</v>
      </c>
      <c r="D75" s="4" t="s">
        <v>2676</v>
      </c>
      <c r="E75" s="4" t="s">
        <v>3295</v>
      </c>
      <c r="F75" s="4" t="s">
        <v>2676</v>
      </c>
      <c r="G75" s="4" t="s">
        <v>3296</v>
      </c>
      <c r="H75">
        <v>-0.67</v>
      </c>
      <c r="I75" s="4" t="s">
        <v>2677</v>
      </c>
    </row>
    <row r="76" spans="1:9" x14ac:dyDescent="0.3">
      <c r="A76" s="4" t="s">
        <v>75</v>
      </c>
      <c r="B76" s="4" t="s">
        <v>2224</v>
      </c>
      <c r="C76" s="4" t="s">
        <v>2842</v>
      </c>
      <c r="D76" s="4" t="s">
        <v>2843</v>
      </c>
      <c r="E76" s="4" t="s">
        <v>2844</v>
      </c>
      <c r="F76" s="4" t="s">
        <v>2844</v>
      </c>
      <c r="G76" s="4" t="s">
        <v>2845</v>
      </c>
      <c r="H76">
        <v>0.06</v>
      </c>
      <c r="I76" s="4" t="s">
        <v>2846</v>
      </c>
    </row>
    <row r="77" spans="1:9" x14ac:dyDescent="0.3">
      <c r="A77" s="4" t="s">
        <v>75</v>
      </c>
      <c r="B77" s="4" t="s">
        <v>2457</v>
      </c>
      <c r="C77" s="4" t="s">
        <v>3273</v>
      </c>
      <c r="D77" s="4" t="s">
        <v>3274</v>
      </c>
      <c r="E77" s="4" t="s">
        <v>3275</v>
      </c>
      <c r="F77" s="4" t="s">
        <v>3276</v>
      </c>
      <c r="G77" s="4" t="s">
        <v>3277</v>
      </c>
      <c r="H77">
        <v>-0.15</v>
      </c>
      <c r="I77" s="4" t="s">
        <v>3278</v>
      </c>
    </row>
    <row r="78" spans="1:9" x14ac:dyDescent="0.3">
      <c r="A78" s="4" t="s">
        <v>75</v>
      </c>
      <c r="B78" s="4" t="s">
        <v>2225</v>
      </c>
      <c r="C78" s="4" t="s">
        <v>2847</v>
      </c>
      <c r="D78" s="4" t="s">
        <v>2848</v>
      </c>
      <c r="E78" s="4" t="s">
        <v>2849</v>
      </c>
      <c r="F78" s="4" t="s">
        <v>2850</v>
      </c>
      <c r="G78" s="4" t="s">
        <v>2851</v>
      </c>
      <c r="H78">
        <v>-0.01</v>
      </c>
      <c r="I78" s="4" t="s">
        <v>2852</v>
      </c>
    </row>
    <row r="79" spans="1:9" x14ac:dyDescent="0.3">
      <c r="A79" s="4" t="s">
        <v>75</v>
      </c>
      <c r="B79" s="4" t="s">
        <v>2226</v>
      </c>
      <c r="C79" s="4" t="s">
        <v>2853</v>
      </c>
      <c r="D79" s="4" t="s">
        <v>2854</v>
      </c>
      <c r="E79" s="4" t="s">
        <v>2855</v>
      </c>
      <c r="F79" s="4" t="s">
        <v>2856</v>
      </c>
      <c r="G79" s="4" t="s">
        <v>2857</v>
      </c>
      <c r="H79">
        <v>7.0000000000000007E-2</v>
      </c>
      <c r="I79" s="4" t="s">
        <v>2846</v>
      </c>
    </row>
    <row r="80" spans="1:9" x14ac:dyDescent="0.3">
      <c r="A80" s="4" t="s">
        <v>75</v>
      </c>
      <c r="B80" s="4" t="s">
        <v>2227</v>
      </c>
      <c r="C80" s="4" t="s">
        <v>2858</v>
      </c>
      <c r="D80" s="4" t="s">
        <v>2859</v>
      </c>
      <c r="E80" s="4" t="s">
        <v>2860</v>
      </c>
      <c r="F80" s="4" t="s">
        <v>2861</v>
      </c>
      <c r="G80" s="4" t="s">
        <v>2862</v>
      </c>
      <c r="H80">
        <v>0.2</v>
      </c>
      <c r="I80" s="4" t="s">
        <v>2720</v>
      </c>
    </row>
    <row r="81" spans="1:9" x14ac:dyDescent="0.3">
      <c r="A81" s="4" t="s">
        <v>75</v>
      </c>
      <c r="B81" s="4" t="s">
        <v>2228</v>
      </c>
      <c r="C81" s="4" t="s">
        <v>2229</v>
      </c>
      <c r="D81" s="4" t="s">
        <v>2229</v>
      </c>
      <c r="E81" s="4" t="s">
        <v>2229</v>
      </c>
      <c r="F81" s="4" t="s">
        <v>2229</v>
      </c>
      <c r="G81" s="4" t="s">
        <v>2206</v>
      </c>
      <c r="H81">
        <v>0</v>
      </c>
      <c r="I81" s="4" t="s">
        <v>2756</v>
      </c>
    </row>
    <row r="82" spans="1:9" x14ac:dyDescent="0.3">
      <c r="A82" s="4" t="s">
        <v>75</v>
      </c>
      <c r="B82" s="4" t="s">
        <v>2148</v>
      </c>
      <c r="C82" s="4" t="s">
        <v>2739</v>
      </c>
      <c r="D82" s="4" t="s">
        <v>2740</v>
      </c>
      <c r="E82" s="4" t="s">
        <v>2741</v>
      </c>
      <c r="F82" s="4" t="s">
        <v>2742</v>
      </c>
      <c r="G82" s="4" t="s">
        <v>2743</v>
      </c>
      <c r="H82">
        <v>-0.05</v>
      </c>
      <c r="I82" s="4" t="s">
        <v>2744</v>
      </c>
    </row>
    <row r="83" spans="1:9" x14ac:dyDescent="0.3">
      <c r="A83" s="4" t="s">
        <v>75</v>
      </c>
      <c r="B83" s="4" t="s">
        <v>2230</v>
      </c>
      <c r="C83" s="4" t="s">
        <v>2231</v>
      </c>
      <c r="D83" s="4" t="s">
        <v>2232</v>
      </c>
      <c r="E83" s="4" t="s">
        <v>2863</v>
      </c>
      <c r="F83" s="4" t="s">
        <v>2863</v>
      </c>
      <c r="G83" s="4" t="s">
        <v>2268</v>
      </c>
      <c r="H83">
        <v>0</v>
      </c>
      <c r="I83" s="4" t="s">
        <v>2839</v>
      </c>
    </row>
    <row r="84" spans="1:9" x14ac:dyDescent="0.3">
      <c r="A84" s="4" t="s">
        <v>75</v>
      </c>
      <c r="B84" s="4" t="s">
        <v>2143</v>
      </c>
      <c r="C84" s="4" t="s">
        <v>2721</v>
      </c>
      <c r="D84" s="4" t="s">
        <v>2722</v>
      </c>
      <c r="E84" s="4" t="s">
        <v>2723</v>
      </c>
      <c r="F84" s="4" t="s">
        <v>2724</v>
      </c>
      <c r="G84" s="4" t="s">
        <v>2419</v>
      </c>
      <c r="H84">
        <v>-0.01</v>
      </c>
      <c r="I84" s="4" t="s">
        <v>2695</v>
      </c>
    </row>
    <row r="85" spans="1:9" x14ac:dyDescent="0.3">
      <c r="A85" s="4" t="s">
        <v>75</v>
      </c>
      <c r="B85" s="4" t="s">
        <v>2233</v>
      </c>
      <c r="C85" s="4" t="s">
        <v>2864</v>
      </c>
      <c r="D85" s="4" t="s">
        <v>2865</v>
      </c>
      <c r="E85" s="4" t="s">
        <v>2234</v>
      </c>
      <c r="F85" s="4" t="s">
        <v>2235</v>
      </c>
      <c r="G85" s="4" t="s">
        <v>2866</v>
      </c>
      <c r="H85">
        <v>0.39</v>
      </c>
      <c r="I85" s="4" t="s">
        <v>2867</v>
      </c>
    </row>
    <row r="86" spans="1:9" x14ac:dyDescent="0.3">
      <c r="A86" s="4" t="s">
        <v>75</v>
      </c>
      <c r="B86" s="4" t="s">
        <v>2236</v>
      </c>
      <c r="C86" s="4" t="s">
        <v>2868</v>
      </c>
      <c r="D86" s="4" t="s">
        <v>2869</v>
      </c>
      <c r="E86" s="4" t="s">
        <v>2870</v>
      </c>
      <c r="F86" s="4" t="s">
        <v>2870</v>
      </c>
      <c r="G86" s="4" t="s">
        <v>2296</v>
      </c>
      <c r="H86">
        <v>0</v>
      </c>
      <c r="I86" s="4" t="s">
        <v>2756</v>
      </c>
    </row>
    <row r="87" spans="1:9" x14ac:dyDescent="0.3">
      <c r="A87" s="4" t="s">
        <v>75</v>
      </c>
      <c r="B87" s="4" t="s">
        <v>2238</v>
      </c>
      <c r="C87" s="4" t="s">
        <v>2871</v>
      </c>
      <c r="D87" s="4" t="s">
        <v>2872</v>
      </c>
      <c r="E87" s="4" t="s">
        <v>2873</v>
      </c>
      <c r="F87" s="4" t="s">
        <v>2873</v>
      </c>
      <c r="G87" s="4" t="s">
        <v>2190</v>
      </c>
      <c r="H87">
        <v>0</v>
      </c>
      <c r="I87" s="4" t="s">
        <v>2756</v>
      </c>
    </row>
    <row r="88" spans="1:9" x14ac:dyDescent="0.3">
      <c r="A88" s="4" t="s">
        <v>75</v>
      </c>
      <c r="B88" s="4" t="s">
        <v>2239</v>
      </c>
      <c r="C88" s="4" t="s">
        <v>2874</v>
      </c>
      <c r="D88" s="4" t="s">
        <v>2875</v>
      </c>
      <c r="E88" s="4" t="s">
        <v>2876</v>
      </c>
      <c r="F88" s="4" t="s">
        <v>2876</v>
      </c>
      <c r="G88" s="4" t="s">
        <v>2877</v>
      </c>
      <c r="H88">
        <v>1.04</v>
      </c>
      <c r="I88" s="4" t="s">
        <v>2878</v>
      </c>
    </row>
    <row r="89" spans="1:9" x14ac:dyDescent="0.3">
      <c r="A89" s="4" t="s">
        <v>75</v>
      </c>
      <c r="B89" s="4" t="s">
        <v>2240</v>
      </c>
      <c r="C89" s="4" t="s">
        <v>2879</v>
      </c>
      <c r="D89" s="4" t="s">
        <v>2880</v>
      </c>
      <c r="E89" s="4" t="s">
        <v>2881</v>
      </c>
      <c r="F89" s="4" t="s">
        <v>2882</v>
      </c>
      <c r="G89" s="4" t="s">
        <v>2183</v>
      </c>
      <c r="H89">
        <v>0</v>
      </c>
      <c r="I89" s="4" t="s">
        <v>2660</v>
      </c>
    </row>
    <row r="90" spans="1:9" x14ac:dyDescent="0.3">
      <c r="A90" s="4" t="s">
        <v>75</v>
      </c>
      <c r="B90" s="4" t="s">
        <v>2242</v>
      </c>
      <c r="C90" s="4" t="s">
        <v>2883</v>
      </c>
      <c r="D90" s="4" t="s">
        <v>2884</v>
      </c>
      <c r="E90" s="4" t="s">
        <v>2885</v>
      </c>
      <c r="F90" s="4" t="s">
        <v>2886</v>
      </c>
      <c r="G90" s="4" t="s">
        <v>2243</v>
      </c>
      <c r="H90">
        <v>1.08</v>
      </c>
      <c r="I90" s="4" t="s">
        <v>2788</v>
      </c>
    </row>
    <row r="91" spans="1:9" x14ac:dyDescent="0.3">
      <c r="A91" s="4" t="s">
        <v>75</v>
      </c>
      <c r="B91" s="4" t="s">
        <v>2244</v>
      </c>
      <c r="C91" s="4" t="s">
        <v>2887</v>
      </c>
      <c r="D91" s="4" t="s">
        <v>2888</v>
      </c>
      <c r="E91" s="4" t="s">
        <v>2889</v>
      </c>
      <c r="F91" s="4" t="s">
        <v>2887</v>
      </c>
      <c r="G91" s="4" t="s">
        <v>2780</v>
      </c>
      <c r="H91">
        <v>-0.13</v>
      </c>
      <c r="I91" s="4" t="s">
        <v>2666</v>
      </c>
    </row>
    <row r="92" spans="1:9" x14ac:dyDescent="0.3">
      <c r="A92" s="4" t="s">
        <v>75</v>
      </c>
      <c r="B92" s="4" t="s">
        <v>2245</v>
      </c>
      <c r="C92" s="4" t="s">
        <v>2890</v>
      </c>
      <c r="D92" s="4" t="s">
        <v>2891</v>
      </c>
      <c r="E92" s="4" t="s">
        <v>2892</v>
      </c>
      <c r="F92" s="4" t="s">
        <v>2892</v>
      </c>
      <c r="G92" s="4" t="s">
        <v>2190</v>
      </c>
      <c r="H92">
        <v>0</v>
      </c>
      <c r="I92" s="4" t="s">
        <v>2893</v>
      </c>
    </row>
    <row r="93" spans="1:9" x14ac:dyDescent="0.3">
      <c r="A93" s="4" t="s">
        <v>75</v>
      </c>
      <c r="B93" s="4" t="s">
        <v>2247</v>
      </c>
      <c r="C93" s="4" t="s">
        <v>2248</v>
      </c>
      <c r="D93" s="4" t="s">
        <v>2249</v>
      </c>
      <c r="E93" s="4" t="s">
        <v>2894</v>
      </c>
      <c r="F93" s="4" t="s">
        <v>2894</v>
      </c>
      <c r="G93" s="4" t="s">
        <v>2190</v>
      </c>
      <c r="H93">
        <v>0</v>
      </c>
      <c r="I93" s="4" t="s">
        <v>2790</v>
      </c>
    </row>
    <row r="94" spans="1:9" x14ac:dyDescent="0.3">
      <c r="A94" s="4" t="s">
        <v>75</v>
      </c>
      <c r="B94" s="4" t="s">
        <v>2250</v>
      </c>
      <c r="C94" s="4" t="s">
        <v>2895</v>
      </c>
      <c r="D94" s="4" t="s">
        <v>2251</v>
      </c>
      <c r="E94" s="4" t="s">
        <v>2896</v>
      </c>
      <c r="F94" s="4" t="s">
        <v>2897</v>
      </c>
      <c r="G94" s="4" t="s">
        <v>2898</v>
      </c>
      <c r="H94">
        <v>1.96</v>
      </c>
      <c r="I94" s="4" t="s">
        <v>2839</v>
      </c>
    </row>
    <row r="95" spans="1:9" x14ac:dyDescent="0.3">
      <c r="A95" s="4" t="s">
        <v>75</v>
      </c>
      <c r="B95" s="4" t="s">
        <v>2252</v>
      </c>
      <c r="C95" s="4" t="s">
        <v>2899</v>
      </c>
      <c r="D95" s="4" t="s">
        <v>2900</v>
      </c>
      <c r="E95" s="4" t="s">
        <v>2901</v>
      </c>
      <c r="F95" s="4" t="s">
        <v>2902</v>
      </c>
      <c r="G95" s="4" t="s">
        <v>2903</v>
      </c>
      <c r="H95">
        <v>0.61</v>
      </c>
      <c r="I95" s="4" t="s">
        <v>2904</v>
      </c>
    </row>
    <row r="96" spans="1:9" x14ac:dyDescent="0.3">
      <c r="A96" s="4" t="s">
        <v>75</v>
      </c>
      <c r="B96" s="4" t="s">
        <v>2253</v>
      </c>
      <c r="C96" s="4" t="s">
        <v>2905</v>
      </c>
      <c r="D96" s="4" t="s">
        <v>2906</v>
      </c>
      <c r="E96" s="4" t="s">
        <v>2907</v>
      </c>
      <c r="F96" s="4" t="s">
        <v>2908</v>
      </c>
      <c r="G96" s="4" t="s">
        <v>2141</v>
      </c>
      <c r="H96">
        <v>0.13</v>
      </c>
      <c r="I96" s="4" t="s">
        <v>2744</v>
      </c>
    </row>
    <row r="97" spans="1:9" x14ac:dyDescent="0.3">
      <c r="A97" s="4" t="s">
        <v>75</v>
      </c>
      <c r="B97" s="4" t="s">
        <v>2159</v>
      </c>
      <c r="C97" s="4" t="s">
        <v>2757</v>
      </c>
      <c r="D97" s="4" t="s">
        <v>2758</v>
      </c>
      <c r="E97" s="4" t="s">
        <v>2759</v>
      </c>
      <c r="F97" s="4" t="s">
        <v>2760</v>
      </c>
      <c r="G97" s="4" t="s">
        <v>2314</v>
      </c>
      <c r="H97">
        <v>-0.02</v>
      </c>
      <c r="I97" s="4" t="s">
        <v>2761</v>
      </c>
    </row>
    <row r="98" spans="1:9" x14ac:dyDescent="0.3">
      <c r="A98" s="4" t="s">
        <v>75</v>
      </c>
      <c r="B98" s="4" t="s">
        <v>2254</v>
      </c>
      <c r="C98" s="4" t="s">
        <v>2909</v>
      </c>
      <c r="D98" s="4" t="s">
        <v>2910</v>
      </c>
      <c r="E98" s="4" t="s">
        <v>2911</v>
      </c>
      <c r="F98" s="4" t="s">
        <v>2912</v>
      </c>
      <c r="G98" s="4" t="s">
        <v>2913</v>
      </c>
      <c r="H98">
        <v>0.38</v>
      </c>
      <c r="I98" s="4" t="s">
        <v>2914</v>
      </c>
    </row>
    <row r="99" spans="1:9" x14ac:dyDescent="0.3">
      <c r="A99" s="4" t="s">
        <v>75</v>
      </c>
      <c r="B99" s="4" t="s">
        <v>2255</v>
      </c>
      <c r="C99" s="4" t="s">
        <v>2915</v>
      </c>
      <c r="D99" s="4" t="s">
        <v>2916</v>
      </c>
      <c r="E99" s="4" t="s">
        <v>2917</v>
      </c>
      <c r="F99" s="4" t="s">
        <v>2918</v>
      </c>
      <c r="G99" s="4" t="s">
        <v>2129</v>
      </c>
      <c r="H99">
        <v>0.01</v>
      </c>
      <c r="I99" s="4" t="s">
        <v>2677</v>
      </c>
    </row>
    <row r="100" spans="1:9" x14ac:dyDescent="0.3">
      <c r="A100" s="4" t="s">
        <v>75</v>
      </c>
      <c r="B100" s="4" t="s">
        <v>2256</v>
      </c>
      <c r="C100" s="4" t="s">
        <v>2919</v>
      </c>
      <c r="D100" s="4" t="s">
        <v>2920</v>
      </c>
      <c r="E100" s="4" t="s">
        <v>2921</v>
      </c>
      <c r="F100" s="4" t="s">
        <v>2257</v>
      </c>
      <c r="G100" s="4" t="s">
        <v>2922</v>
      </c>
      <c r="H100">
        <v>0.43</v>
      </c>
      <c r="I100" s="4" t="s">
        <v>2756</v>
      </c>
    </row>
    <row r="101" spans="1:9" x14ac:dyDescent="0.3">
      <c r="A101" s="4" t="s">
        <v>75</v>
      </c>
      <c r="B101" s="4" t="s">
        <v>2147</v>
      </c>
      <c r="C101" s="4" t="s">
        <v>2734</v>
      </c>
      <c r="D101" s="4" t="s">
        <v>2735</v>
      </c>
      <c r="E101" s="4" t="s">
        <v>2736</v>
      </c>
      <c r="F101" s="4" t="s">
        <v>2737</v>
      </c>
      <c r="G101" s="4" t="s">
        <v>2738</v>
      </c>
      <c r="H101">
        <v>0.08</v>
      </c>
      <c r="I101" s="4" t="s">
        <v>2677</v>
      </c>
    </row>
    <row r="102" spans="1:9" x14ac:dyDescent="0.3">
      <c r="A102" s="4" t="s">
        <v>75</v>
      </c>
      <c r="B102" s="4" t="s">
        <v>2258</v>
      </c>
      <c r="C102" s="4" t="s">
        <v>2923</v>
      </c>
      <c r="D102" s="4" t="s">
        <v>2924</v>
      </c>
      <c r="E102" s="4" t="s">
        <v>2925</v>
      </c>
      <c r="F102" s="4" t="s">
        <v>2926</v>
      </c>
      <c r="G102" s="4" t="s">
        <v>2927</v>
      </c>
      <c r="H102">
        <v>-0.21</v>
      </c>
      <c r="I102" s="4" t="s">
        <v>2928</v>
      </c>
    </row>
    <row r="103" spans="1:9" x14ac:dyDescent="0.3">
      <c r="A103" s="4" t="s">
        <v>75</v>
      </c>
      <c r="B103" s="4" t="s">
        <v>2145</v>
      </c>
      <c r="C103" s="4" t="s">
        <v>2729</v>
      </c>
      <c r="D103" s="4" t="s">
        <v>2730</v>
      </c>
      <c r="E103" s="4" t="s">
        <v>2731</v>
      </c>
      <c r="F103" s="4" t="s">
        <v>2732</v>
      </c>
      <c r="G103" s="4" t="s">
        <v>2733</v>
      </c>
      <c r="H103">
        <v>7.0000000000000007E-2</v>
      </c>
      <c r="I103" s="4" t="s">
        <v>2706</v>
      </c>
    </row>
    <row r="104" spans="1:9" x14ac:dyDescent="0.3">
      <c r="A104" s="4" t="s">
        <v>75</v>
      </c>
      <c r="B104" s="4" t="s">
        <v>2164</v>
      </c>
      <c r="C104" s="4" t="s">
        <v>2764</v>
      </c>
      <c r="D104" s="4" t="s">
        <v>2765</v>
      </c>
      <c r="E104" s="4" t="s">
        <v>2766</v>
      </c>
      <c r="F104" s="4" t="s">
        <v>2767</v>
      </c>
      <c r="G104" s="4" t="s">
        <v>2768</v>
      </c>
      <c r="H104">
        <v>0.03</v>
      </c>
      <c r="I104" s="4" t="s">
        <v>2706</v>
      </c>
    </row>
    <row r="105" spans="1:9" x14ac:dyDescent="0.3">
      <c r="A105" s="4" t="s">
        <v>75</v>
      </c>
      <c r="B105" s="4" t="s">
        <v>2259</v>
      </c>
      <c r="C105" s="4" t="s">
        <v>2260</v>
      </c>
      <c r="D105" s="4" t="s">
        <v>2261</v>
      </c>
      <c r="E105" s="4" t="s">
        <v>2262</v>
      </c>
      <c r="F105" s="4" t="s">
        <v>2929</v>
      </c>
      <c r="G105" s="4" t="s">
        <v>2263</v>
      </c>
      <c r="H105">
        <v>7.0000000000000007E-2</v>
      </c>
      <c r="I105" s="4" t="s">
        <v>2930</v>
      </c>
    </row>
    <row r="106" spans="1:9" x14ac:dyDescent="0.3">
      <c r="A106" s="4" t="s">
        <v>75</v>
      </c>
      <c r="B106" s="4" t="s">
        <v>2264</v>
      </c>
      <c r="C106" s="4" t="s">
        <v>2265</v>
      </c>
      <c r="D106" s="4" t="s">
        <v>2266</v>
      </c>
      <c r="E106" s="4" t="s">
        <v>2267</v>
      </c>
      <c r="F106" s="4" t="s">
        <v>2267</v>
      </c>
      <c r="G106" s="4" t="s">
        <v>2268</v>
      </c>
      <c r="H106">
        <v>0</v>
      </c>
      <c r="I106" s="4" t="s">
        <v>2756</v>
      </c>
    </row>
    <row r="107" spans="1:9" x14ac:dyDescent="0.3">
      <c r="A107" s="4" t="s">
        <v>75</v>
      </c>
      <c r="B107" s="4" t="s">
        <v>2269</v>
      </c>
      <c r="C107" s="4" t="s">
        <v>2931</v>
      </c>
      <c r="D107" s="4" t="s">
        <v>2932</v>
      </c>
      <c r="E107" s="4" t="s">
        <v>2933</v>
      </c>
      <c r="F107" s="4" t="s">
        <v>2934</v>
      </c>
      <c r="G107" s="4" t="s">
        <v>2935</v>
      </c>
      <c r="H107">
        <v>0.08</v>
      </c>
      <c r="I107" s="4" t="s">
        <v>2774</v>
      </c>
    </row>
    <row r="108" spans="1:9" x14ac:dyDescent="0.3">
      <c r="A108" s="4" t="s">
        <v>75</v>
      </c>
      <c r="B108" s="4" t="s">
        <v>2270</v>
      </c>
      <c r="C108" s="4" t="s">
        <v>2936</v>
      </c>
      <c r="D108" s="4" t="s">
        <v>2937</v>
      </c>
      <c r="E108" s="4" t="s">
        <v>2938</v>
      </c>
      <c r="F108" s="4" t="s">
        <v>2939</v>
      </c>
      <c r="G108" s="4" t="s">
        <v>2940</v>
      </c>
      <c r="H108">
        <v>0.63</v>
      </c>
      <c r="I108" s="4" t="s">
        <v>2756</v>
      </c>
    </row>
    <row r="109" spans="1:9" x14ac:dyDescent="0.3">
      <c r="A109" s="4" t="s">
        <v>75</v>
      </c>
      <c r="B109" s="4" t="s">
        <v>2154</v>
      </c>
      <c r="C109" s="4" t="s">
        <v>2155</v>
      </c>
      <c r="D109" s="4" t="s">
        <v>2156</v>
      </c>
      <c r="E109" s="4" t="s">
        <v>2157</v>
      </c>
      <c r="F109" s="4" t="s">
        <v>2157</v>
      </c>
      <c r="G109" s="4" t="s">
        <v>2190</v>
      </c>
      <c r="H109">
        <v>0</v>
      </c>
      <c r="I109" s="4" t="s">
        <v>2744</v>
      </c>
    </row>
    <row r="110" spans="1:9" x14ac:dyDescent="0.3">
      <c r="A110" s="4" t="s">
        <v>75</v>
      </c>
      <c r="B110" s="4" t="s">
        <v>2127</v>
      </c>
      <c r="C110" s="4" t="s">
        <v>2667</v>
      </c>
      <c r="D110" s="4" t="s">
        <v>2668</v>
      </c>
      <c r="E110" s="4" t="s">
        <v>2669</v>
      </c>
      <c r="F110" s="4" t="s">
        <v>2670</v>
      </c>
      <c r="G110" s="4" t="s">
        <v>2671</v>
      </c>
      <c r="H110">
        <v>0.01</v>
      </c>
      <c r="I110" s="4" t="s">
        <v>2672</v>
      </c>
    </row>
    <row r="111" spans="1:9" x14ac:dyDescent="0.3">
      <c r="A111" s="4" t="s">
        <v>75</v>
      </c>
      <c r="B111" s="4" t="s">
        <v>2466</v>
      </c>
      <c r="C111" s="4" t="s">
        <v>3293</v>
      </c>
      <c r="D111" s="4" t="s">
        <v>3293</v>
      </c>
      <c r="E111" s="4" t="s">
        <v>2668</v>
      </c>
      <c r="F111" s="4" t="s">
        <v>3293</v>
      </c>
      <c r="G111" s="4" t="s">
        <v>3294</v>
      </c>
      <c r="H111">
        <v>-0.1</v>
      </c>
      <c r="I111" s="4" t="s">
        <v>2677</v>
      </c>
    </row>
    <row r="112" spans="1:9" x14ac:dyDescent="0.3">
      <c r="A112" s="4" t="s">
        <v>75</v>
      </c>
      <c r="B112" s="4" t="s">
        <v>2271</v>
      </c>
      <c r="C112" s="4" t="s">
        <v>2941</v>
      </c>
      <c r="D112" s="4" t="s">
        <v>2942</v>
      </c>
      <c r="E112" s="4" t="s">
        <v>2943</v>
      </c>
      <c r="F112" s="4" t="s">
        <v>2943</v>
      </c>
      <c r="G112" s="4" t="s">
        <v>2237</v>
      </c>
      <c r="H112">
        <v>0</v>
      </c>
      <c r="I112" s="4" t="s">
        <v>2756</v>
      </c>
    </row>
    <row r="113" spans="1:9" x14ac:dyDescent="0.3">
      <c r="A113" s="4" t="s">
        <v>75</v>
      </c>
      <c r="B113" s="4" t="s">
        <v>2458</v>
      </c>
      <c r="C113" s="4" t="s">
        <v>3279</v>
      </c>
      <c r="D113" s="4" t="s">
        <v>3280</v>
      </c>
      <c r="E113" s="4" t="s">
        <v>3281</v>
      </c>
      <c r="F113" s="4" t="s">
        <v>3282</v>
      </c>
      <c r="G113" s="4" t="s">
        <v>3283</v>
      </c>
      <c r="H113">
        <v>0.04</v>
      </c>
      <c r="I113" s="4" t="s">
        <v>3284</v>
      </c>
    </row>
    <row r="114" spans="1:9" x14ac:dyDescent="0.3">
      <c r="A114" s="4" t="s">
        <v>75</v>
      </c>
      <c r="B114" s="4" t="s">
        <v>2273</v>
      </c>
      <c r="C114" s="4" t="s">
        <v>2944</v>
      </c>
      <c r="D114" s="4" t="s">
        <v>2945</v>
      </c>
      <c r="E114" s="4" t="s">
        <v>2946</v>
      </c>
      <c r="F114" s="4" t="s">
        <v>2947</v>
      </c>
      <c r="G114" s="4" t="s">
        <v>2277</v>
      </c>
      <c r="H114">
        <v>0.25</v>
      </c>
      <c r="I114" s="4" t="s">
        <v>2948</v>
      </c>
    </row>
    <row r="115" spans="1:9" x14ac:dyDescent="0.3">
      <c r="A115" s="4" t="s">
        <v>75</v>
      </c>
      <c r="B115" s="4" t="s">
        <v>2274</v>
      </c>
      <c r="C115" s="4" t="s">
        <v>2949</v>
      </c>
      <c r="D115" s="4" t="s">
        <v>2950</v>
      </c>
      <c r="E115" s="4" t="s">
        <v>2951</v>
      </c>
      <c r="F115" s="4" t="s">
        <v>2951</v>
      </c>
      <c r="G115" s="4" t="s">
        <v>2952</v>
      </c>
      <c r="H115">
        <v>0.25</v>
      </c>
      <c r="I115" s="4" t="s">
        <v>2809</v>
      </c>
    </row>
    <row r="116" spans="1:9" x14ac:dyDescent="0.3">
      <c r="A116" s="4" t="s">
        <v>75</v>
      </c>
      <c r="B116" s="4" t="s">
        <v>2165</v>
      </c>
      <c r="C116" s="4" t="s">
        <v>2769</v>
      </c>
      <c r="D116" s="4" t="s">
        <v>2770</v>
      </c>
      <c r="E116" s="4" t="s">
        <v>2771</v>
      </c>
      <c r="F116" s="4" t="s">
        <v>2772</v>
      </c>
      <c r="G116" s="4" t="s">
        <v>2773</v>
      </c>
      <c r="H116">
        <v>0.05</v>
      </c>
      <c r="I116" s="4" t="s">
        <v>2774</v>
      </c>
    </row>
    <row r="117" spans="1:9" x14ac:dyDescent="0.3">
      <c r="A117" s="4" t="s">
        <v>75</v>
      </c>
      <c r="B117" s="4" t="s">
        <v>2158</v>
      </c>
      <c r="C117" s="4" t="s">
        <v>2753</v>
      </c>
      <c r="D117" s="4" t="s">
        <v>2754</v>
      </c>
      <c r="E117" s="4" t="s">
        <v>2755</v>
      </c>
      <c r="F117" s="4" t="s">
        <v>2755</v>
      </c>
      <c r="G117" s="4" t="s">
        <v>2135</v>
      </c>
      <c r="H117">
        <v>0.03</v>
      </c>
      <c r="I117" s="4" t="s">
        <v>2756</v>
      </c>
    </row>
    <row r="118" spans="1:9" x14ac:dyDescent="0.3">
      <c r="A118" s="4" t="s">
        <v>75</v>
      </c>
      <c r="B118" s="4" t="s">
        <v>2275</v>
      </c>
      <c r="C118" s="4" t="s">
        <v>2953</v>
      </c>
      <c r="D118" s="4" t="s">
        <v>2954</v>
      </c>
      <c r="E118" s="4" t="s">
        <v>2955</v>
      </c>
      <c r="F118" s="4" t="s">
        <v>2956</v>
      </c>
      <c r="G118" s="4" t="s">
        <v>2957</v>
      </c>
      <c r="H118">
        <v>0.03</v>
      </c>
      <c r="I118" s="4" t="s">
        <v>2756</v>
      </c>
    </row>
    <row r="119" spans="1:9" x14ac:dyDescent="0.3">
      <c r="A119" s="4" t="s">
        <v>75</v>
      </c>
      <c r="B119" s="4" t="s">
        <v>2276</v>
      </c>
      <c r="C119" s="4" t="s">
        <v>2958</v>
      </c>
      <c r="D119" s="4" t="s">
        <v>2959</v>
      </c>
      <c r="E119" s="4" t="s">
        <v>2960</v>
      </c>
      <c r="F119" s="4" t="s">
        <v>2961</v>
      </c>
      <c r="G119" s="4" t="s">
        <v>2962</v>
      </c>
      <c r="H119">
        <v>0.27</v>
      </c>
      <c r="I119" s="4" t="s">
        <v>2963</v>
      </c>
    </row>
    <row r="120" spans="1:9" x14ac:dyDescent="0.3">
      <c r="A120" s="4" t="s">
        <v>75</v>
      </c>
      <c r="B120" s="4" t="s">
        <v>2278</v>
      </c>
      <c r="C120" s="4" t="s">
        <v>2964</v>
      </c>
      <c r="D120" s="4" t="s">
        <v>2965</v>
      </c>
      <c r="E120" s="4" t="s">
        <v>2279</v>
      </c>
      <c r="F120" s="4" t="s">
        <v>2966</v>
      </c>
      <c r="G120" s="4" t="s">
        <v>2280</v>
      </c>
      <c r="H120">
        <v>0.43</v>
      </c>
      <c r="I120" s="4" t="s">
        <v>2967</v>
      </c>
    </row>
    <row r="121" spans="1:9" x14ac:dyDescent="0.3">
      <c r="A121" s="4" t="s">
        <v>75</v>
      </c>
      <c r="B121" s="4" t="s">
        <v>2281</v>
      </c>
      <c r="C121" s="4" t="s">
        <v>2282</v>
      </c>
      <c r="D121" s="4" t="s">
        <v>2283</v>
      </c>
      <c r="E121" s="4" t="s">
        <v>2283</v>
      </c>
      <c r="F121" s="4" t="s">
        <v>2968</v>
      </c>
      <c r="G121" s="4" t="s">
        <v>2969</v>
      </c>
      <c r="H121">
        <v>0.51</v>
      </c>
      <c r="I121" s="4" t="s">
        <v>2970</v>
      </c>
    </row>
    <row r="122" spans="1:9" x14ac:dyDescent="0.3">
      <c r="A122" s="4" t="s">
        <v>75</v>
      </c>
      <c r="B122" s="4" t="s">
        <v>2284</v>
      </c>
      <c r="C122" s="4" t="s">
        <v>2971</v>
      </c>
      <c r="D122" s="4" t="s">
        <v>2972</v>
      </c>
      <c r="E122" s="4" t="s">
        <v>2973</v>
      </c>
      <c r="F122" s="4" t="s">
        <v>2971</v>
      </c>
      <c r="G122" s="4" t="s">
        <v>2523</v>
      </c>
      <c r="H122">
        <v>0.01</v>
      </c>
      <c r="I122" s="4" t="s">
        <v>2974</v>
      </c>
    </row>
    <row r="123" spans="1:9" x14ac:dyDescent="0.3">
      <c r="A123" s="4" t="s">
        <v>75</v>
      </c>
      <c r="B123" s="4" t="s">
        <v>2285</v>
      </c>
      <c r="C123" s="4" t="s">
        <v>2975</v>
      </c>
      <c r="D123" s="4" t="s">
        <v>2976</v>
      </c>
      <c r="E123" s="4" t="s">
        <v>2977</v>
      </c>
      <c r="F123" s="4" t="s">
        <v>2978</v>
      </c>
      <c r="G123" s="4" t="s">
        <v>2979</v>
      </c>
      <c r="H123">
        <v>0.25</v>
      </c>
      <c r="I123" s="4" t="s">
        <v>2980</v>
      </c>
    </row>
    <row r="124" spans="1:9" x14ac:dyDescent="0.3">
      <c r="A124" s="4" t="s">
        <v>75</v>
      </c>
      <c r="B124" s="4" t="s">
        <v>2287</v>
      </c>
      <c r="C124" s="4" t="s">
        <v>2981</v>
      </c>
      <c r="D124" s="4" t="s">
        <v>2982</v>
      </c>
      <c r="E124" s="4" t="s">
        <v>2983</v>
      </c>
      <c r="F124" s="4" t="s">
        <v>2984</v>
      </c>
      <c r="G124" s="4" t="s">
        <v>2985</v>
      </c>
      <c r="H124">
        <v>-0.03</v>
      </c>
      <c r="I124" s="4" t="s">
        <v>2706</v>
      </c>
    </row>
    <row r="125" spans="1:9" x14ac:dyDescent="0.3">
      <c r="A125" s="4" t="s">
        <v>75</v>
      </c>
      <c r="B125" s="4" t="s">
        <v>2288</v>
      </c>
      <c r="C125" s="4" t="s">
        <v>2986</v>
      </c>
      <c r="D125" s="4" t="s">
        <v>2987</v>
      </c>
      <c r="E125" s="4" t="s">
        <v>2988</v>
      </c>
      <c r="F125" s="4" t="s">
        <v>2989</v>
      </c>
      <c r="G125" s="4" t="s">
        <v>2990</v>
      </c>
      <c r="H125">
        <v>0.16</v>
      </c>
      <c r="I125" s="4" t="s">
        <v>2991</v>
      </c>
    </row>
    <row r="126" spans="1:9" x14ac:dyDescent="0.3">
      <c r="A126" s="4" t="s">
        <v>75</v>
      </c>
      <c r="B126" s="4" t="s">
        <v>2289</v>
      </c>
      <c r="C126" s="4" t="s">
        <v>2992</v>
      </c>
      <c r="D126" s="4" t="s">
        <v>2993</v>
      </c>
      <c r="E126" s="4" t="s">
        <v>2994</v>
      </c>
      <c r="F126" s="4" t="s">
        <v>2995</v>
      </c>
      <c r="G126" s="4" t="s">
        <v>2996</v>
      </c>
      <c r="H126">
        <v>0.8</v>
      </c>
      <c r="I126" s="4" t="s">
        <v>2997</v>
      </c>
    </row>
    <row r="127" spans="1:9" x14ac:dyDescent="0.3">
      <c r="A127" s="4" t="s">
        <v>75</v>
      </c>
      <c r="B127" s="4" t="s">
        <v>2291</v>
      </c>
      <c r="C127" s="4" t="s">
        <v>2998</v>
      </c>
      <c r="D127" s="4" t="s">
        <v>2999</v>
      </c>
      <c r="E127" s="4" t="s">
        <v>3000</v>
      </c>
      <c r="F127" s="4" t="s">
        <v>3000</v>
      </c>
      <c r="G127" s="4" t="s">
        <v>3001</v>
      </c>
      <c r="H127">
        <v>0.44</v>
      </c>
      <c r="I127" s="4" t="s">
        <v>2756</v>
      </c>
    </row>
    <row r="128" spans="1:9" x14ac:dyDescent="0.3">
      <c r="A128" s="4" t="s">
        <v>75</v>
      </c>
      <c r="B128" s="4" t="s">
        <v>2292</v>
      </c>
      <c r="C128" s="4" t="s">
        <v>2293</v>
      </c>
      <c r="D128" s="4" t="s">
        <v>2294</v>
      </c>
      <c r="E128" s="4" t="s">
        <v>2295</v>
      </c>
      <c r="F128" s="4" t="s">
        <v>2295</v>
      </c>
      <c r="G128" s="4" t="s">
        <v>2296</v>
      </c>
      <c r="H128">
        <v>0</v>
      </c>
      <c r="I128" s="4" t="s">
        <v>2756</v>
      </c>
    </row>
    <row r="129" spans="1:9" x14ac:dyDescent="0.3">
      <c r="A129" s="4" t="s">
        <v>75</v>
      </c>
      <c r="B129" s="4" t="s">
        <v>2493</v>
      </c>
      <c r="C129" s="4" t="s">
        <v>3347</v>
      </c>
      <c r="D129" s="4" t="s">
        <v>2494</v>
      </c>
      <c r="E129" s="4" t="s">
        <v>2495</v>
      </c>
      <c r="F129" s="4" t="s">
        <v>3348</v>
      </c>
      <c r="G129" s="4" t="s">
        <v>2962</v>
      </c>
      <c r="H129">
        <v>0.89</v>
      </c>
      <c r="I129" s="4" t="s">
        <v>3349</v>
      </c>
    </row>
    <row r="130" spans="1:9" x14ac:dyDescent="0.3">
      <c r="A130" s="4" t="s">
        <v>75</v>
      </c>
      <c r="B130" s="4" t="s">
        <v>2297</v>
      </c>
      <c r="C130" s="4" t="s">
        <v>3002</v>
      </c>
      <c r="D130" s="4" t="s">
        <v>3003</v>
      </c>
      <c r="E130" s="4" t="s">
        <v>3004</v>
      </c>
      <c r="F130" s="4" t="s">
        <v>3005</v>
      </c>
      <c r="G130" s="4" t="s">
        <v>2206</v>
      </c>
      <c r="H130">
        <v>0</v>
      </c>
      <c r="I130" s="4" t="s">
        <v>3006</v>
      </c>
    </row>
    <row r="131" spans="1:9" x14ac:dyDescent="0.3">
      <c r="A131" s="4" t="s">
        <v>75</v>
      </c>
      <c r="B131" s="4" t="s">
        <v>2298</v>
      </c>
      <c r="C131" s="4" t="s">
        <v>3007</v>
      </c>
      <c r="D131" s="4" t="s">
        <v>2299</v>
      </c>
      <c r="E131" s="4" t="s">
        <v>3008</v>
      </c>
      <c r="F131" s="4" t="s">
        <v>3009</v>
      </c>
      <c r="G131" s="4" t="s">
        <v>3010</v>
      </c>
      <c r="H131">
        <v>0.87</v>
      </c>
      <c r="I131" s="4" t="s">
        <v>2756</v>
      </c>
    </row>
    <row r="132" spans="1:9" x14ac:dyDescent="0.3">
      <c r="A132" s="4" t="s">
        <v>75</v>
      </c>
      <c r="B132" s="4" t="s">
        <v>2300</v>
      </c>
      <c r="C132" s="4" t="s">
        <v>2301</v>
      </c>
      <c r="D132" s="4" t="s">
        <v>3011</v>
      </c>
      <c r="E132" s="4" t="s">
        <v>2302</v>
      </c>
      <c r="F132" s="4" t="s">
        <v>3012</v>
      </c>
      <c r="G132" s="4" t="s">
        <v>2272</v>
      </c>
      <c r="H132">
        <v>0.25</v>
      </c>
      <c r="I132" s="4" t="s">
        <v>3013</v>
      </c>
    </row>
    <row r="133" spans="1:9" x14ac:dyDescent="0.3">
      <c r="A133" s="4" t="s">
        <v>75</v>
      </c>
      <c r="B133" s="4" t="s">
        <v>2303</v>
      </c>
      <c r="C133" s="4" t="s">
        <v>2304</v>
      </c>
      <c r="D133" s="4" t="s">
        <v>2305</v>
      </c>
      <c r="E133" s="4" t="s">
        <v>2305</v>
      </c>
      <c r="F133" s="4" t="s">
        <v>3014</v>
      </c>
      <c r="G133" s="4" t="s">
        <v>2306</v>
      </c>
      <c r="H133">
        <v>0.26</v>
      </c>
      <c r="I133" s="4" t="s">
        <v>2720</v>
      </c>
    </row>
    <row r="134" spans="1:9" x14ac:dyDescent="0.3">
      <c r="A134" s="4" t="s">
        <v>75</v>
      </c>
      <c r="B134" s="4" t="s">
        <v>2307</v>
      </c>
      <c r="C134" s="4" t="s">
        <v>2308</v>
      </c>
      <c r="D134" s="4" t="s">
        <v>2309</v>
      </c>
      <c r="E134" s="4" t="s">
        <v>3015</v>
      </c>
      <c r="F134" s="4" t="s">
        <v>2310</v>
      </c>
      <c r="G134" s="4" t="s">
        <v>3016</v>
      </c>
      <c r="H134">
        <v>1.48</v>
      </c>
      <c r="I134" s="4" t="s">
        <v>3017</v>
      </c>
    </row>
    <row r="135" spans="1:9" x14ac:dyDescent="0.3">
      <c r="A135" s="4" t="s">
        <v>75</v>
      </c>
      <c r="B135" s="4" t="s">
        <v>2138</v>
      </c>
      <c r="C135" s="4" t="s">
        <v>2701</v>
      </c>
      <c r="D135" s="4" t="s">
        <v>2702</v>
      </c>
      <c r="E135" s="4" t="s">
        <v>2703</v>
      </c>
      <c r="F135" s="4" t="s">
        <v>2704</v>
      </c>
      <c r="G135" s="4" t="s">
        <v>2705</v>
      </c>
      <c r="H135">
        <v>0.18</v>
      </c>
      <c r="I135" s="4" t="s">
        <v>2706</v>
      </c>
    </row>
    <row r="136" spans="1:9" x14ac:dyDescent="0.3">
      <c r="A136" s="4" t="s">
        <v>75</v>
      </c>
      <c r="B136" s="4" t="s">
        <v>2311</v>
      </c>
      <c r="C136" s="4" t="s">
        <v>3018</v>
      </c>
      <c r="D136" s="4" t="s">
        <v>3019</v>
      </c>
      <c r="E136" s="4" t="s">
        <v>3020</v>
      </c>
      <c r="F136" s="4" t="s">
        <v>3021</v>
      </c>
      <c r="G136" s="4" t="s">
        <v>3022</v>
      </c>
      <c r="H136">
        <v>-0.09</v>
      </c>
      <c r="I136" s="4" t="s">
        <v>3023</v>
      </c>
    </row>
    <row r="137" spans="1:9" x14ac:dyDescent="0.3">
      <c r="A137" s="4" t="s">
        <v>75</v>
      </c>
      <c r="B137" s="4" t="s">
        <v>2443</v>
      </c>
      <c r="C137" s="4" t="s">
        <v>3259</v>
      </c>
      <c r="D137" s="4" t="s">
        <v>3260</v>
      </c>
      <c r="E137" s="4" t="s">
        <v>3261</v>
      </c>
      <c r="F137" s="4" t="s">
        <v>3262</v>
      </c>
      <c r="G137" s="4" t="s">
        <v>3263</v>
      </c>
      <c r="H137">
        <v>1.79</v>
      </c>
      <c r="I137" s="4" t="s">
        <v>3264</v>
      </c>
    </row>
    <row r="138" spans="1:9" x14ac:dyDescent="0.3">
      <c r="A138" s="4" t="s">
        <v>75</v>
      </c>
      <c r="B138" s="4" t="s">
        <v>2313</v>
      </c>
      <c r="C138" s="4" t="s">
        <v>3024</v>
      </c>
      <c r="D138" s="4" t="s">
        <v>3025</v>
      </c>
      <c r="E138" s="4" t="s">
        <v>2692</v>
      </c>
      <c r="F138" s="4" t="s">
        <v>3026</v>
      </c>
      <c r="G138" s="4" t="s">
        <v>3027</v>
      </c>
      <c r="H138">
        <v>0.09</v>
      </c>
      <c r="I138" s="4" t="s">
        <v>2774</v>
      </c>
    </row>
    <row r="139" spans="1:9" x14ac:dyDescent="0.3">
      <c r="A139" s="4" t="s">
        <v>75</v>
      </c>
      <c r="B139" s="4" t="s">
        <v>2315</v>
      </c>
      <c r="C139" s="4" t="s">
        <v>3028</v>
      </c>
      <c r="D139" s="4" t="s">
        <v>3029</v>
      </c>
      <c r="E139" s="4" t="s">
        <v>3030</v>
      </c>
      <c r="F139" s="4" t="s">
        <v>3031</v>
      </c>
      <c r="G139" s="4" t="s">
        <v>3032</v>
      </c>
      <c r="H139">
        <v>0.14000000000000001</v>
      </c>
      <c r="I139" s="4" t="s">
        <v>3017</v>
      </c>
    </row>
    <row r="140" spans="1:9" x14ac:dyDescent="0.3">
      <c r="A140" s="4" t="s">
        <v>75</v>
      </c>
      <c r="B140" s="4" t="s">
        <v>2513</v>
      </c>
      <c r="C140" s="4" t="s">
        <v>2514</v>
      </c>
      <c r="D140" s="4" t="s">
        <v>2515</v>
      </c>
      <c r="E140" s="4" t="s">
        <v>2516</v>
      </c>
      <c r="F140" s="4" t="s">
        <v>2516</v>
      </c>
      <c r="G140" s="4" t="s">
        <v>2517</v>
      </c>
      <c r="H140">
        <v>0</v>
      </c>
      <c r="I140" s="4" t="s">
        <v>2756</v>
      </c>
    </row>
    <row r="141" spans="1:9" x14ac:dyDescent="0.3">
      <c r="A141" s="4" t="s">
        <v>75</v>
      </c>
      <c r="B141" s="4" t="s">
        <v>2518</v>
      </c>
      <c r="C141" s="4" t="s">
        <v>2519</v>
      </c>
      <c r="D141" s="4" t="s">
        <v>2520</v>
      </c>
      <c r="E141" s="4" t="s">
        <v>2521</v>
      </c>
      <c r="F141" s="4" t="s">
        <v>2521</v>
      </c>
      <c r="G141" s="4" t="s">
        <v>2268</v>
      </c>
      <c r="H141">
        <v>0</v>
      </c>
      <c r="I141" s="4" t="s">
        <v>2756</v>
      </c>
    </row>
    <row r="142" spans="1:9" x14ac:dyDescent="0.3">
      <c r="A142" s="4" t="s">
        <v>75</v>
      </c>
      <c r="B142" s="4" t="s">
        <v>2316</v>
      </c>
      <c r="C142" s="4" t="s">
        <v>2317</v>
      </c>
      <c r="D142" s="4" t="s">
        <v>2318</v>
      </c>
      <c r="E142" s="4" t="s">
        <v>3033</v>
      </c>
      <c r="F142" s="4" t="s">
        <v>2319</v>
      </c>
      <c r="G142" s="4" t="s">
        <v>2320</v>
      </c>
      <c r="H142">
        <v>0.22</v>
      </c>
      <c r="I142" s="4" t="s">
        <v>2720</v>
      </c>
    </row>
    <row r="143" spans="1:9" x14ac:dyDescent="0.3">
      <c r="A143" s="4" t="s">
        <v>75</v>
      </c>
      <c r="B143" s="4" t="s">
        <v>2144</v>
      </c>
      <c r="C143" s="4" t="s">
        <v>2725</v>
      </c>
      <c r="D143" s="4" t="s">
        <v>2726</v>
      </c>
      <c r="E143" s="4" t="s">
        <v>2727</v>
      </c>
      <c r="F143" s="4" t="s">
        <v>2728</v>
      </c>
      <c r="G143" s="4" t="s">
        <v>2456</v>
      </c>
      <c r="H143">
        <v>7.0000000000000007E-2</v>
      </c>
      <c r="I143" s="4" t="s">
        <v>2695</v>
      </c>
    </row>
    <row r="144" spans="1:9" x14ac:dyDescent="0.3">
      <c r="A144" s="4" t="s">
        <v>75</v>
      </c>
      <c r="B144" s="4" t="s">
        <v>2321</v>
      </c>
      <c r="C144" s="4" t="s">
        <v>3034</v>
      </c>
      <c r="D144" s="4" t="s">
        <v>3035</v>
      </c>
      <c r="E144" s="4" t="s">
        <v>3036</v>
      </c>
      <c r="F144" s="4" t="s">
        <v>3037</v>
      </c>
      <c r="G144" s="4" t="s">
        <v>3038</v>
      </c>
      <c r="H144">
        <v>-0.21</v>
      </c>
      <c r="I144" s="4" t="s">
        <v>2756</v>
      </c>
    </row>
    <row r="145" spans="1:9" x14ac:dyDescent="0.3">
      <c r="A145" s="4" t="s">
        <v>75</v>
      </c>
      <c r="B145" s="4" t="s">
        <v>2322</v>
      </c>
      <c r="C145" s="4" t="s">
        <v>3039</v>
      </c>
      <c r="D145" s="4" t="s">
        <v>3040</v>
      </c>
      <c r="E145" s="4" t="s">
        <v>3041</v>
      </c>
      <c r="F145" s="4" t="s">
        <v>2525</v>
      </c>
      <c r="G145" s="4" t="s">
        <v>2203</v>
      </c>
      <c r="H145">
        <v>0.06</v>
      </c>
      <c r="I145" s="4" t="s">
        <v>2660</v>
      </c>
    </row>
    <row r="146" spans="1:9" x14ac:dyDescent="0.3">
      <c r="A146" s="4" t="s">
        <v>75</v>
      </c>
      <c r="B146" s="4" t="s">
        <v>2324</v>
      </c>
      <c r="C146" s="4" t="s">
        <v>3042</v>
      </c>
      <c r="D146" s="4" t="s">
        <v>2326</v>
      </c>
      <c r="E146" s="4" t="s">
        <v>2325</v>
      </c>
      <c r="F146" s="4" t="s">
        <v>2327</v>
      </c>
      <c r="G146" s="4" t="s">
        <v>2183</v>
      </c>
      <c r="H146">
        <v>0.02</v>
      </c>
      <c r="I146" s="4" t="s">
        <v>3043</v>
      </c>
    </row>
    <row r="147" spans="1:9" x14ac:dyDescent="0.3">
      <c r="A147" s="4" t="s">
        <v>75</v>
      </c>
      <c r="B147" s="4" t="s">
        <v>2328</v>
      </c>
      <c r="C147" s="4" t="s">
        <v>2329</v>
      </c>
      <c r="D147" s="4" t="s">
        <v>2330</v>
      </c>
      <c r="E147" s="4" t="s">
        <v>2217</v>
      </c>
      <c r="F147" s="4" t="s">
        <v>2217</v>
      </c>
      <c r="G147" s="4" t="s">
        <v>2206</v>
      </c>
      <c r="H147">
        <v>0</v>
      </c>
      <c r="I147" s="4" t="s">
        <v>2756</v>
      </c>
    </row>
    <row r="148" spans="1:9" x14ac:dyDescent="0.3">
      <c r="A148" s="4" t="s">
        <v>75</v>
      </c>
      <c r="B148" s="4" t="s">
        <v>2331</v>
      </c>
      <c r="C148" s="4" t="s">
        <v>3044</v>
      </c>
      <c r="D148" s="4" t="s">
        <v>3045</v>
      </c>
      <c r="E148" s="4" t="s">
        <v>3046</v>
      </c>
      <c r="F148" s="4" t="s">
        <v>3047</v>
      </c>
      <c r="G148" s="4" t="s">
        <v>3048</v>
      </c>
      <c r="H148">
        <v>0.08</v>
      </c>
      <c r="I148" s="4" t="s">
        <v>2756</v>
      </c>
    </row>
    <row r="149" spans="1:9" x14ac:dyDescent="0.3">
      <c r="A149" s="4" t="s">
        <v>75</v>
      </c>
      <c r="B149" s="4" t="s">
        <v>2333</v>
      </c>
      <c r="C149" s="4" t="s">
        <v>3049</v>
      </c>
      <c r="D149" s="4" t="s">
        <v>3050</v>
      </c>
      <c r="E149" s="4" t="s">
        <v>2334</v>
      </c>
      <c r="F149" s="4" t="s">
        <v>3051</v>
      </c>
      <c r="G149" s="4" t="s">
        <v>3052</v>
      </c>
      <c r="H149">
        <v>2.7</v>
      </c>
      <c r="I149" s="4" t="s">
        <v>3053</v>
      </c>
    </row>
    <row r="150" spans="1:9" x14ac:dyDescent="0.3">
      <c r="A150" s="4" t="s">
        <v>75</v>
      </c>
      <c r="B150" s="4" t="s">
        <v>2335</v>
      </c>
      <c r="C150" s="4" t="s">
        <v>3054</v>
      </c>
      <c r="D150" s="4" t="s">
        <v>3055</v>
      </c>
      <c r="E150" s="4" t="s">
        <v>3056</v>
      </c>
      <c r="F150" s="4" t="s">
        <v>3057</v>
      </c>
      <c r="G150" s="4" t="s">
        <v>3058</v>
      </c>
      <c r="H150">
        <v>0.06</v>
      </c>
      <c r="I150" s="4" t="s">
        <v>3059</v>
      </c>
    </row>
    <row r="151" spans="1:9" x14ac:dyDescent="0.3">
      <c r="A151" s="4" t="s">
        <v>75</v>
      </c>
      <c r="B151" s="4" t="s">
        <v>2336</v>
      </c>
      <c r="C151" s="4" t="s">
        <v>3060</v>
      </c>
      <c r="D151" s="4" t="s">
        <v>2938</v>
      </c>
      <c r="E151" s="4" t="s">
        <v>3061</v>
      </c>
      <c r="F151" s="4" t="s">
        <v>3062</v>
      </c>
      <c r="G151" s="4" t="s">
        <v>3063</v>
      </c>
      <c r="H151">
        <v>-0.13</v>
      </c>
      <c r="I151" s="4" t="s">
        <v>3064</v>
      </c>
    </row>
    <row r="152" spans="1:9" x14ac:dyDescent="0.3">
      <c r="A152" s="4" t="s">
        <v>75</v>
      </c>
      <c r="B152" s="4" t="s">
        <v>2139</v>
      </c>
      <c r="C152" s="4" t="s">
        <v>2332</v>
      </c>
      <c r="D152" s="4" t="s">
        <v>2707</v>
      </c>
      <c r="E152" s="4" t="s">
        <v>2708</v>
      </c>
      <c r="F152" s="4" t="s">
        <v>2709</v>
      </c>
      <c r="G152" s="4" t="s">
        <v>2710</v>
      </c>
      <c r="H152">
        <v>0.09</v>
      </c>
      <c r="I152" s="4" t="s">
        <v>2660</v>
      </c>
    </row>
    <row r="153" spans="1:9" x14ac:dyDescent="0.3">
      <c r="A153" s="4" t="s">
        <v>75</v>
      </c>
      <c r="B153" s="4" t="s">
        <v>2337</v>
      </c>
      <c r="C153" s="4" t="s">
        <v>3065</v>
      </c>
      <c r="D153" s="4" t="s">
        <v>3066</v>
      </c>
      <c r="E153" s="4" t="s">
        <v>3067</v>
      </c>
      <c r="F153" s="4" t="s">
        <v>3068</v>
      </c>
      <c r="G153" s="4" t="s">
        <v>3069</v>
      </c>
      <c r="H153">
        <v>0.88</v>
      </c>
      <c r="I153" s="4" t="s">
        <v>2756</v>
      </c>
    </row>
    <row r="154" spans="1:9" x14ac:dyDescent="0.3">
      <c r="A154" s="4" t="s">
        <v>75</v>
      </c>
      <c r="B154" s="4" t="s">
        <v>2338</v>
      </c>
      <c r="C154" s="4" t="s">
        <v>2339</v>
      </c>
      <c r="D154" s="4" t="s">
        <v>2340</v>
      </c>
      <c r="E154" s="4" t="s">
        <v>3070</v>
      </c>
      <c r="F154" s="4" t="s">
        <v>2341</v>
      </c>
      <c r="G154" s="4" t="s">
        <v>2132</v>
      </c>
      <c r="H154">
        <v>0.03</v>
      </c>
      <c r="I154" s="4" t="s">
        <v>3071</v>
      </c>
    </row>
    <row r="155" spans="1:9" x14ac:dyDescent="0.3">
      <c r="A155" s="4" t="s">
        <v>75</v>
      </c>
      <c r="B155" s="4" t="s">
        <v>2342</v>
      </c>
      <c r="C155" s="4" t="s">
        <v>3072</v>
      </c>
      <c r="D155" s="4" t="s">
        <v>3073</v>
      </c>
      <c r="E155" s="4" t="s">
        <v>3074</v>
      </c>
      <c r="F155" s="4" t="s">
        <v>3075</v>
      </c>
      <c r="G155" s="4" t="s">
        <v>3076</v>
      </c>
      <c r="H155">
        <v>0.03</v>
      </c>
      <c r="I155" s="4" t="s">
        <v>2660</v>
      </c>
    </row>
    <row r="156" spans="1:9" x14ac:dyDescent="0.3">
      <c r="A156" s="4" t="s">
        <v>75</v>
      </c>
      <c r="B156" s="4" t="s">
        <v>2343</v>
      </c>
      <c r="C156" s="4" t="s">
        <v>3077</v>
      </c>
      <c r="D156" s="4" t="s">
        <v>3078</v>
      </c>
      <c r="E156" s="4" t="s">
        <v>3079</v>
      </c>
      <c r="F156" s="4" t="s">
        <v>3080</v>
      </c>
      <c r="G156" s="4" t="s">
        <v>3081</v>
      </c>
      <c r="H156">
        <v>7.0000000000000007E-2</v>
      </c>
      <c r="I156" s="4" t="s">
        <v>2660</v>
      </c>
    </row>
    <row r="157" spans="1:9" x14ac:dyDescent="0.3">
      <c r="A157" s="4" t="s">
        <v>75</v>
      </c>
      <c r="B157" s="4" t="s">
        <v>2344</v>
      </c>
      <c r="C157" s="4" t="s">
        <v>3082</v>
      </c>
      <c r="D157" s="4" t="s">
        <v>3082</v>
      </c>
      <c r="E157" s="4" t="s">
        <v>3083</v>
      </c>
      <c r="F157" s="4" t="s">
        <v>3084</v>
      </c>
      <c r="G157" s="4" t="s">
        <v>3085</v>
      </c>
      <c r="H157">
        <v>-0.82</v>
      </c>
      <c r="I157" s="4" t="s">
        <v>2677</v>
      </c>
    </row>
    <row r="158" spans="1:9" x14ac:dyDescent="0.3">
      <c r="A158" s="4" t="s">
        <v>75</v>
      </c>
      <c r="B158" s="4" t="s">
        <v>2344</v>
      </c>
      <c r="C158" s="4" t="s">
        <v>3285</v>
      </c>
      <c r="D158" s="4" t="s">
        <v>3286</v>
      </c>
      <c r="E158" s="4" t="s">
        <v>3287</v>
      </c>
      <c r="F158" s="4" t="s">
        <v>3288</v>
      </c>
      <c r="G158" s="4" t="s">
        <v>3289</v>
      </c>
      <c r="H158">
        <v>0.09</v>
      </c>
      <c r="I158" s="4" t="s">
        <v>2695</v>
      </c>
    </row>
    <row r="159" spans="1:9" x14ac:dyDescent="0.3">
      <c r="A159" s="4" t="s">
        <v>75</v>
      </c>
      <c r="B159" s="4" t="s">
        <v>2510</v>
      </c>
      <c r="C159" s="4" t="s">
        <v>2511</v>
      </c>
      <c r="D159" s="4" t="s">
        <v>2512</v>
      </c>
      <c r="E159" s="4" t="s">
        <v>3357</v>
      </c>
      <c r="F159" s="4" t="s">
        <v>3358</v>
      </c>
      <c r="G159" s="4" t="s">
        <v>3359</v>
      </c>
      <c r="H159">
        <v>-0.77</v>
      </c>
      <c r="I159" s="4" t="s">
        <v>2756</v>
      </c>
    </row>
    <row r="160" spans="1:9" x14ac:dyDescent="0.3">
      <c r="A160" s="4" t="s">
        <v>75</v>
      </c>
      <c r="B160" s="4" t="s">
        <v>2491</v>
      </c>
      <c r="C160" s="4" t="s">
        <v>3285</v>
      </c>
      <c r="D160" s="4" t="s">
        <v>3286</v>
      </c>
      <c r="E160" s="4" t="s">
        <v>3287</v>
      </c>
      <c r="F160" s="4" t="s">
        <v>3288</v>
      </c>
      <c r="G160" s="4" t="s">
        <v>3289</v>
      </c>
      <c r="H160">
        <v>0.09</v>
      </c>
      <c r="I160" s="4" t="s">
        <v>2695</v>
      </c>
    </row>
    <row r="161" spans="1:9" x14ac:dyDescent="0.3">
      <c r="A161" s="4" t="s">
        <v>75</v>
      </c>
      <c r="B161" s="4" t="s">
        <v>2345</v>
      </c>
      <c r="C161" s="4" t="s">
        <v>3086</v>
      </c>
      <c r="D161" s="4" t="s">
        <v>2346</v>
      </c>
      <c r="E161" s="4" t="s">
        <v>3087</v>
      </c>
      <c r="F161" s="4" t="s">
        <v>3088</v>
      </c>
      <c r="G161" s="4" t="s">
        <v>3089</v>
      </c>
      <c r="H161">
        <v>0.41</v>
      </c>
      <c r="I161" s="4" t="s">
        <v>2744</v>
      </c>
    </row>
    <row r="162" spans="1:9" x14ac:dyDescent="0.3">
      <c r="A162" s="4" t="s">
        <v>75</v>
      </c>
      <c r="B162" s="4" t="s">
        <v>2160</v>
      </c>
      <c r="C162" s="4" t="s">
        <v>2161</v>
      </c>
      <c r="D162" s="4" t="s">
        <v>2162</v>
      </c>
      <c r="E162" s="4" t="s">
        <v>2163</v>
      </c>
      <c r="F162" s="4" t="s">
        <v>2762</v>
      </c>
      <c r="G162" s="4" t="s">
        <v>2174</v>
      </c>
      <c r="H162">
        <v>0.03</v>
      </c>
      <c r="I162" s="4" t="s">
        <v>2763</v>
      </c>
    </row>
    <row r="163" spans="1:9" x14ac:dyDescent="0.3">
      <c r="A163" s="4" t="s">
        <v>75</v>
      </c>
      <c r="B163" s="4" t="s">
        <v>2347</v>
      </c>
      <c r="C163" s="4" t="s">
        <v>3090</v>
      </c>
      <c r="D163" s="4" t="s">
        <v>2305</v>
      </c>
      <c r="E163" s="4" t="s">
        <v>3091</v>
      </c>
      <c r="F163" s="4" t="s">
        <v>3092</v>
      </c>
      <c r="G163" s="4" t="s">
        <v>3093</v>
      </c>
      <c r="H163">
        <v>2.65</v>
      </c>
      <c r="I163" s="4" t="s">
        <v>2839</v>
      </c>
    </row>
    <row r="164" spans="1:9" x14ac:dyDescent="0.3">
      <c r="A164" s="4" t="s">
        <v>75</v>
      </c>
      <c r="B164" s="4" t="s">
        <v>2348</v>
      </c>
      <c r="C164" s="4" t="s">
        <v>3094</v>
      </c>
      <c r="D164" s="4" t="s">
        <v>3095</v>
      </c>
      <c r="E164" s="4" t="s">
        <v>3096</v>
      </c>
      <c r="F164" s="4" t="s">
        <v>3096</v>
      </c>
      <c r="G164" s="4" t="s">
        <v>2349</v>
      </c>
      <c r="H164">
        <v>0.03</v>
      </c>
      <c r="I164" s="4" t="s">
        <v>3097</v>
      </c>
    </row>
    <row r="165" spans="1:9" x14ac:dyDescent="0.3">
      <c r="A165" s="4" t="s">
        <v>75</v>
      </c>
      <c r="B165" s="4" t="s">
        <v>2140</v>
      </c>
      <c r="C165" s="4" t="s">
        <v>2711</v>
      </c>
      <c r="D165" s="4" t="s">
        <v>2712</v>
      </c>
      <c r="E165" s="4" t="s">
        <v>2713</v>
      </c>
      <c r="F165" s="4" t="s">
        <v>2714</v>
      </c>
      <c r="G165" s="4" t="s">
        <v>2124</v>
      </c>
      <c r="H165">
        <v>0</v>
      </c>
      <c r="I165" s="4" t="s">
        <v>2700</v>
      </c>
    </row>
    <row r="166" spans="1:9" x14ac:dyDescent="0.3">
      <c r="A166" s="4" t="s">
        <v>75</v>
      </c>
      <c r="B166" s="4" t="s">
        <v>2142</v>
      </c>
      <c r="C166" s="4" t="s">
        <v>2715</v>
      </c>
      <c r="D166" s="4" t="s">
        <v>2716</v>
      </c>
      <c r="E166" s="4" t="s">
        <v>2717</v>
      </c>
      <c r="F166" s="4" t="s">
        <v>2718</v>
      </c>
      <c r="G166" s="4" t="s">
        <v>2719</v>
      </c>
      <c r="H166">
        <v>-0.08</v>
      </c>
      <c r="I166" s="4" t="s">
        <v>2720</v>
      </c>
    </row>
    <row r="167" spans="1:9" x14ac:dyDescent="0.3">
      <c r="A167" s="4" t="s">
        <v>75</v>
      </c>
      <c r="B167" s="4" t="s">
        <v>2350</v>
      </c>
      <c r="C167" s="4" t="s">
        <v>2351</v>
      </c>
      <c r="D167" s="4" t="s">
        <v>2352</v>
      </c>
      <c r="E167" s="4" t="s">
        <v>2353</v>
      </c>
      <c r="F167" s="4" t="s">
        <v>2353</v>
      </c>
      <c r="G167" s="4" t="s">
        <v>2268</v>
      </c>
      <c r="H167">
        <v>0</v>
      </c>
      <c r="I167" s="4" t="s">
        <v>2832</v>
      </c>
    </row>
    <row r="168" spans="1:9" x14ac:dyDescent="0.3">
      <c r="A168" s="4" t="s">
        <v>75</v>
      </c>
      <c r="B168" s="4" t="s">
        <v>2354</v>
      </c>
      <c r="C168" s="4" t="s">
        <v>3098</v>
      </c>
      <c r="D168" s="4" t="s">
        <v>2355</v>
      </c>
      <c r="E168" s="4" t="s">
        <v>3099</v>
      </c>
      <c r="F168" s="4" t="s">
        <v>3100</v>
      </c>
      <c r="G168" s="4" t="s">
        <v>3101</v>
      </c>
      <c r="H168">
        <v>6.17</v>
      </c>
      <c r="I168" s="4" t="s">
        <v>2839</v>
      </c>
    </row>
    <row r="169" spans="1:9" x14ac:dyDescent="0.3">
      <c r="A169" s="4" t="s">
        <v>75</v>
      </c>
      <c r="B169" s="4" t="s">
        <v>2356</v>
      </c>
      <c r="C169" s="4" t="s">
        <v>3102</v>
      </c>
      <c r="D169" s="4" t="s">
        <v>3103</v>
      </c>
      <c r="E169" s="4" t="s">
        <v>2357</v>
      </c>
      <c r="F169" s="4" t="s">
        <v>3104</v>
      </c>
      <c r="G169" s="4" t="s">
        <v>3105</v>
      </c>
      <c r="H169">
        <v>0.05</v>
      </c>
      <c r="I169" s="4" t="s">
        <v>3106</v>
      </c>
    </row>
    <row r="170" spans="1:9" x14ac:dyDescent="0.3">
      <c r="A170" s="4" t="s">
        <v>75</v>
      </c>
      <c r="B170" s="4" t="s">
        <v>2358</v>
      </c>
      <c r="C170" s="4" t="s">
        <v>2359</v>
      </c>
      <c r="D170" s="4" t="s">
        <v>2360</v>
      </c>
      <c r="E170" s="4" t="s">
        <v>2361</v>
      </c>
      <c r="F170" s="4" t="s">
        <v>2361</v>
      </c>
      <c r="G170" s="4" t="s">
        <v>2296</v>
      </c>
      <c r="H170">
        <v>0</v>
      </c>
      <c r="I170" s="4" t="s">
        <v>2290</v>
      </c>
    </row>
    <row r="171" spans="1:9" x14ac:dyDescent="0.3">
      <c r="A171" s="4" t="s">
        <v>75</v>
      </c>
      <c r="B171" s="4" t="s">
        <v>2362</v>
      </c>
      <c r="C171" s="4" t="s">
        <v>3107</v>
      </c>
      <c r="D171" s="4" t="s">
        <v>3108</v>
      </c>
      <c r="E171" s="4" t="s">
        <v>3109</v>
      </c>
      <c r="F171" s="4" t="s">
        <v>3026</v>
      </c>
      <c r="G171" s="4" t="s">
        <v>3110</v>
      </c>
      <c r="H171">
        <v>0.1</v>
      </c>
      <c r="I171" s="4" t="s">
        <v>2774</v>
      </c>
    </row>
    <row r="172" spans="1:9" x14ac:dyDescent="0.3">
      <c r="A172" s="4" t="s">
        <v>75</v>
      </c>
      <c r="B172" s="4" t="s">
        <v>2149</v>
      </c>
      <c r="C172" s="4" t="s">
        <v>2745</v>
      </c>
      <c r="D172" s="4" t="s">
        <v>2746</v>
      </c>
      <c r="E172" s="4" t="s">
        <v>2747</v>
      </c>
      <c r="F172" s="4" t="s">
        <v>2748</v>
      </c>
      <c r="G172" s="4" t="s">
        <v>2749</v>
      </c>
      <c r="H172">
        <v>-0.03</v>
      </c>
      <c r="I172" s="4" t="s">
        <v>2750</v>
      </c>
    </row>
    <row r="173" spans="1:9" x14ac:dyDescent="0.3">
      <c r="A173" s="4" t="s">
        <v>75</v>
      </c>
      <c r="B173" s="4" t="s">
        <v>2459</v>
      </c>
      <c r="C173" s="4" t="s">
        <v>2460</v>
      </c>
      <c r="D173" s="4" t="s">
        <v>2461</v>
      </c>
      <c r="E173" s="4" t="s">
        <v>2462</v>
      </c>
      <c r="F173" s="4" t="s">
        <v>2463</v>
      </c>
      <c r="G173" s="4" t="s">
        <v>2464</v>
      </c>
      <c r="H173">
        <v>0.84</v>
      </c>
      <c r="I173" s="4" t="s">
        <v>2796</v>
      </c>
    </row>
    <row r="174" spans="1:9" x14ac:dyDescent="0.3">
      <c r="A174" s="4" t="s">
        <v>75</v>
      </c>
      <c r="B174" s="4" t="s">
        <v>2485</v>
      </c>
      <c r="C174" s="4" t="s">
        <v>2486</v>
      </c>
      <c r="D174" s="4" t="s">
        <v>2487</v>
      </c>
      <c r="E174" s="4" t="s">
        <v>2488</v>
      </c>
      <c r="F174" s="4" t="s">
        <v>2488</v>
      </c>
      <c r="G174" s="4" t="s">
        <v>2312</v>
      </c>
      <c r="H174">
        <v>0.14000000000000001</v>
      </c>
      <c r="I174" s="4" t="s">
        <v>3334</v>
      </c>
    </row>
    <row r="175" spans="1:9" x14ac:dyDescent="0.3">
      <c r="A175" s="4" t="s">
        <v>75</v>
      </c>
      <c r="B175" s="4" t="s">
        <v>2363</v>
      </c>
      <c r="C175" s="4" t="s">
        <v>3111</v>
      </c>
      <c r="D175" s="4" t="s">
        <v>3112</v>
      </c>
      <c r="E175" s="4" t="s">
        <v>3113</v>
      </c>
      <c r="F175" s="4" t="s">
        <v>3114</v>
      </c>
      <c r="G175" s="4" t="s">
        <v>3115</v>
      </c>
      <c r="H175">
        <v>-0.23</v>
      </c>
      <c r="I175" s="4" t="s">
        <v>3116</v>
      </c>
    </row>
    <row r="176" spans="1:9" x14ac:dyDescent="0.3">
      <c r="A176" s="4" t="s">
        <v>75</v>
      </c>
      <c r="B176" s="4" t="s">
        <v>2137</v>
      </c>
      <c r="C176" s="4" t="s">
        <v>2696</v>
      </c>
      <c r="D176" s="4" t="s">
        <v>2697</v>
      </c>
      <c r="E176" s="4" t="s">
        <v>2698</v>
      </c>
      <c r="F176" s="4" t="s">
        <v>2699</v>
      </c>
      <c r="G176" s="4" t="s">
        <v>2243</v>
      </c>
      <c r="H176">
        <v>0.26</v>
      </c>
      <c r="I176" s="4" t="s">
        <v>2700</v>
      </c>
    </row>
    <row r="177" spans="1:9" x14ac:dyDescent="0.3">
      <c r="A177" s="4" t="s">
        <v>75</v>
      </c>
      <c r="B177" s="4" t="s">
        <v>2364</v>
      </c>
      <c r="C177" s="4" t="s">
        <v>3117</v>
      </c>
      <c r="D177" s="4" t="s">
        <v>2365</v>
      </c>
      <c r="E177" s="4" t="s">
        <v>3118</v>
      </c>
      <c r="F177" s="4" t="s">
        <v>3119</v>
      </c>
      <c r="G177" s="4" t="s">
        <v>3120</v>
      </c>
      <c r="H177">
        <v>0.46</v>
      </c>
      <c r="I177" s="4" t="s">
        <v>2904</v>
      </c>
    </row>
    <row r="178" spans="1:9" x14ac:dyDescent="0.3">
      <c r="A178" s="4" t="s">
        <v>75</v>
      </c>
      <c r="B178" s="4" t="s">
        <v>2366</v>
      </c>
      <c r="C178" s="4" t="s">
        <v>3121</v>
      </c>
      <c r="D178" s="4" t="s">
        <v>3122</v>
      </c>
      <c r="E178" s="4" t="s">
        <v>3123</v>
      </c>
      <c r="F178" s="4" t="s">
        <v>3124</v>
      </c>
      <c r="G178" s="4" t="s">
        <v>3125</v>
      </c>
      <c r="H178">
        <v>-0.13</v>
      </c>
      <c r="I178" s="4" t="s">
        <v>2700</v>
      </c>
    </row>
    <row r="179" spans="1:9" x14ac:dyDescent="0.3">
      <c r="A179" s="4" t="s">
        <v>75</v>
      </c>
      <c r="B179" s="4" t="s">
        <v>2367</v>
      </c>
      <c r="C179" s="4" t="s">
        <v>2368</v>
      </c>
      <c r="D179" s="4" t="s">
        <v>2369</v>
      </c>
      <c r="E179" s="4" t="s">
        <v>2370</v>
      </c>
      <c r="F179" s="4" t="s">
        <v>2371</v>
      </c>
      <c r="G179" s="4" t="s">
        <v>2372</v>
      </c>
      <c r="H179">
        <v>0.22</v>
      </c>
      <c r="I179" s="4" t="s">
        <v>2756</v>
      </c>
    </row>
    <row r="180" spans="1:9" x14ac:dyDescent="0.3">
      <c r="A180" s="4" t="s">
        <v>75</v>
      </c>
      <c r="B180" s="4" t="s">
        <v>2373</v>
      </c>
      <c r="C180" s="4" t="s">
        <v>3126</v>
      </c>
      <c r="D180" s="4" t="s">
        <v>3127</v>
      </c>
      <c r="E180" s="4" t="s">
        <v>3128</v>
      </c>
      <c r="F180" s="4" t="s">
        <v>3129</v>
      </c>
      <c r="G180" s="4" t="s">
        <v>3130</v>
      </c>
      <c r="H180">
        <v>0.08</v>
      </c>
      <c r="I180" s="4" t="s">
        <v>2756</v>
      </c>
    </row>
    <row r="181" spans="1:9" x14ac:dyDescent="0.3">
      <c r="A181" s="4" t="s">
        <v>75</v>
      </c>
      <c r="B181" s="4" t="s">
        <v>2374</v>
      </c>
      <c r="C181" s="4" t="s">
        <v>3131</v>
      </c>
      <c r="D181" s="4" t="s">
        <v>3132</v>
      </c>
      <c r="E181" s="4" t="s">
        <v>3133</v>
      </c>
      <c r="F181" s="4" t="s">
        <v>3134</v>
      </c>
      <c r="G181" s="4" t="s">
        <v>3135</v>
      </c>
      <c r="H181">
        <v>0.25</v>
      </c>
      <c r="I181" s="4" t="s">
        <v>3136</v>
      </c>
    </row>
    <row r="182" spans="1:9" x14ac:dyDescent="0.3">
      <c r="A182" s="4" t="s">
        <v>75</v>
      </c>
      <c r="B182" s="4" t="s">
        <v>2375</v>
      </c>
      <c r="C182" s="4" t="s">
        <v>3137</v>
      </c>
      <c r="D182" s="4" t="s">
        <v>3138</v>
      </c>
      <c r="E182" s="4" t="s">
        <v>3139</v>
      </c>
      <c r="F182" s="4" t="s">
        <v>3140</v>
      </c>
      <c r="G182" s="4" t="s">
        <v>3141</v>
      </c>
      <c r="H182">
        <v>0.33</v>
      </c>
      <c r="I182" s="4" t="s">
        <v>3142</v>
      </c>
    </row>
    <row r="183" spans="1:9" x14ac:dyDescent="0.3">
      <c r="A183" s="4" t="s">
        <v>75</v>
      </c>
      <c r="B183" s="4" t="s">
        <v>2376</v>
      </c>
      <c r="C183" s="4" t="s">
        <v>3143</v>
      </c>
      <c r="D183" s="4" t="s">
        <v>3144</v>
      </c>
      <c r="E183" s="4" t="s">
        <v>3145</v>
      </c>
      <c r="F183" s="4" t="s">
        <v>3146</v>
      </c>
      <c r="G183" s="4" t="s">
        <v>3147</v>
      </c>
      <c r="H183">
        <v>0.17</v>
      </c>
      <c r="I183" s="4" t="s">
        <v>3148</v>
      </c>
    </row>
    <row r="184" spans="1:9" x14ac:dyDescent="0.3">
      <c r="A184" s="4" t="s">
        <v>75</v>
      </c>
      <c r="B184" s="4" t="s">
        <v>2377</v>
      </c>
      <c r="C184" s="4" t="s">
        <v>3149</v>
      </c>
      <c r="D184" s="4" t="s">
        <v>3150</v>
      </c>
      <c r="E184" s="4" t="s">
        <v>3151</v>
      </c>
      <c r="F184" s="4" t="s">
        <v>3151</v>
      </c>
      <c r="G184" s="4" t="s">
        <v>3152</v>
      </c>
      <c r="H184">
        <v>0.13</v>
      </c>
      <c r="I184" s="4" t="s">
        <v>2756</v>
      </c>
    </row>
    <row r="185" spans="1:9" x14ac:dyDescent="0.3">
      <c r="A185" s="4" t="s">
        <v>75</v>
      </c>
      <c r="B185" s="4" t="s">
        <v>2378</v>
      </c>
      <c r="C185" s="4" t="s">
        <v>3153</v>
      </c>
      <c r="D185" s="4" t="s">
        <v>3154</v>
      </c>
      <c r="E185" s="4" t="s">
        <v>3155</v>
      </c>
      <c r="F185" s="4" t="s">
        <v>3153</v>
      </c>
      <c r="G185" s="4" t="s">
        <v>3156</v>
      </c>
      <c r="H185">
        <v>-0.01</v>
      </c>
      <c r="I185" s="4" t="s">
        <v>3157</v>
      </c>
    </row>
    <row r="186" spans="1:9" x14ac:dyDescent="0.3">
      <c r="A186" s="4" t="s">
        <v>75</v>
      </c>
      <c r="B186" s="4" t="s">
        <v>2379</v>
      </c>
      <c r="C186" s="4" t="s">
        <v>2380</v>
      </c>
      <c r="D186" s="4" t="s">
        <v>2381</v>
      </c>
      <c r="E186" s="4" t="s">
        <v>2382</v>
      </c>
      <c r="F186" s="4" t="s">
        <v>2383</v>
      </c>
      <c r="G186" s="4" t="s">
        <v>3158</v>
      </c>
      <c r="H186">
        <v>0.91</v>
      </c>
      <c r="I186" s="4" t="s">
        <v>2788</v>
      </c>
    </row>
    <row r="187" spans="1:9" x14ac:dyDescent="0.3">
      <c r="A187" s="4" t="s">
        <v>75</v>
      </c>
      <c r="B187" s="4" t="s">
        <v>2384</v>
      </c>
      <c r="C187" s="4" t="s">
        <v>3159</v>
      </c>
      <c r="D187" s="4" t="s">
        <v>3160</v>
      </c>
      <c r="E187" s="4" t="s">
        <v>3161</v>
      </c>
      <c r="F187" s="4" t="s">
        <v>3161</v>
      </c>
      <c r="G187" s="4" t="s">
        <v>3162</v>
      </c>
      <c r="H187">
        <v>2.2400000000000002</v>
      </c>
      <c r="I187" s="4" t="s">
        <v>2756</v>
      </c>
    </row>
    <row r="188" spans="1:9" x14ac:dyDescent="0.3">
      <c r="A188" s="4" t="s">
        <v>75</v>
      </c>
      <c r="B188" s="4" t="s">
        <v>2385</v>
      </c>
      <c r="C188" s="4" t="s">
        <v>2386</v>
      </c>
      <c r="D188" s="4" t="s">
        <v>2387</v>
      </c>
      <c r="E188" s="4" t="s">
        <v>2388</v>
      </c>
      <c r="F188" s="4" t="s">
        <v>2389</v>
      </c>
      <c r="G188" s="4" t="s">
        <v>2141</v>
      </c>
      <c r="H188">
        <v>0.37</v>
      </c>
      <c r="I188" s="4" t="s">
        <v>2839</v>
      </c>
    </row>
    <row r="189" spans="1:9" x14ac:dyDescent="0.3">
      <c r="A189" s="4" t="s">
        <v>75</v>
      </c>
      <c r="B189" s="4" t="s">
        <v>2390</v>
      </c>
      <c r="C189" s="4" t="s">
        <v>3163</v>
      </c>
      <c r="D189" s="4" t="s">
        <v>3164</v>
      </c>
      <c r="E189" s="4" t="s">
        <v>3165</v>
      </c>
      <c r="F189" s="4" t="s">
        <v>3166</v>
      </c>
      <c r="G189" s="4" t="s">
        <v>3167</v>
      </c>
      <c r="H189">
        <v>0.28000000000000003</v>
      </c>
      <c r="I189" s="4" t="s">
        <v>2867</v>
      </c>
    </row>
    <row r="190" spans="1:9" x14ac:dyDescent="0.3">
      <c r="A190" s="4" t="s">
        <v>75</v>
      </c>
      <c r="B190" s="4" t="s">
        <v>2391</v>
      </c>
      <c r="C190" s="4" t="s">
        <v>3168</v>
      </c>
      <c r="D190" s="4" t="s">
        <v>3169</v>
      </c>
      <c r="E190" s="4" t="s">
        <v>3170</v>
      </c>
      <c r="F190" s="4" t="s">
        <v>3171</v>
      </c>
      <c r="G190" s="4" t="s">
        <v>3172</v>
      </c>
      <c r="H190">
        <v>0.17</v>
      </c>
      <c r="I190" s="4" t="s">
        <v>2774</v>
      </c>
    </row>
    <row r="191" spans="1:9" x14ac:dyDescent="0.3">
      <c r="A191" s="4" t="s">
        <v>75</v>
      </c>
      <c r="B191" s="4" t="s">
        <v>2392</v>
      </c>
      <c r="C191" s="4" t="s">
        <v>2393</v>
      </c>
      <c r="D191" s="4" t="s">
        <v>2394</v>
      </c>
      <c r="E191" s="4" t="s">
        <v>2395</v>
      </c>
      <c r="F191" s="4" t="s">
        <v>3173</v>
      </c>
      <c r="G191" s="4" t="s">
        <v>3174</v>
      </c>
      <c r="H191">
        <v>2.04</v>
      </c>
      <c r="I191" s="4" t="s">
        <v>3175</v>
      </c>
    </row>
    <row r="192" spans="1:9" x14ac:dyDescent="0.3">
      <c r="A192" s="4" t="s">
        <v>75</v>
      </c>
      <c r="B192" s="4" t="s">
        <v>2136</v>
      </c>
      <c r="C192" s="4" t="s">
        <v>2690</v>
      </c>
      <c r="D192" s="4" t="s">
        <v>2691</v>
      </c>
      <c r="E192" s="4" t="s">
        <v>2692</v>
      </c>
      <c r="F192" s="4" t="s">
        <v>2693</v>
      </c>
      <c r="G192" s="4" t="s">
        <v>2694</v>
      </c>
      <c r="H192">
        <v>-0.24</v>
      </c>
      <c r="I192" s="4" t="s">
        <v>2695</v>
      </c>
    </row>
    <row r="193" spans="1:9" x14ac:dyDescent="0.3">
      <c r="A193" s="4" t="s">
        <v>75</v>
      </c>
      <c r="B193" s="4" t="s">
        <v>2396</v>
      </c>
      <c r="C193" s="4" t="s">
        <v>3176</v>
      </c>
      <c r="D193" s="4" t="s">
        <v>2397</v>
      </c>
      <c r="E193" s="4" t="s">
        <v>3177</v>
      </c>
      <c r="F193" s="4" t="s">
        <v>3177</v>
      </c>
      <c r="G193" s="4" t="s">
        <v>3178</v>
      </c>
      <c r="H193">
        <v>0.16</v>
      </c>
      <c r="I193" s="4" t="s">
        <v>3179</v>
      </c>
    </row>
    <row r="194" spans="1:9" x14ac:dyDescent="0.3">
      <c r="A194" s="4" t="s">
        <v>75</v>
      </c>
      <c r="B194" s="4" t="s">
        <v>2522</v>
      </c>
      <c r="C194" s="4" t="s">
        <v>3360</v>
      </c>
      <c r="D194" s="4" t="s">
        <v>3361</v>
      </c>
      <c r="E194" s="4" t="s">
        <v>3362</v>
      </c>
      <c r="F194" s="4" t="s">
        <v>3362</v>
      </c>
      <c r="G194" s="4" t="s">
        <v>2296</v>
      </c>
      <c r="H194">
        <v>0</v>
      </c>
      <c r="I194" s="4" t="s">
        <v>2756</v>
      </c>
    </row>
    <row r="195" spans="1:9" x14ac:dyDescent="0.3">
      <c r="A195" s="4" t="s">
        <v>75</v>
      </c>
      <c r="B195" s="4" t="s">
        <v>2489</v>
      </c>
      <c r="C195" s="4" t="s">
        <v>3335</v>
      </c>
      <c r="D195" s="4" t="s">
        <v>3335</v>
      </c>
      <c r="E195" s="4" t="s">
        <v>3336</v>
      </c>
      <c r="F195" s="4" t="s">
        <v>3335</v>
      </c>
      <c r="G195" s="4" t="s">
        <v>3337</v>
      </c>
      <c r="H195">
        <v>-0.34</v>
      </c>
      <c r="I195" s="4" t="s">
        <v>2756</v>
      </c>
    </row>
    <row r="196" spans="1:9" x14ac:dyDescent="0.3">
      <c r="A196" s="4" t="s">
        <v>75</v>
      </c>
      <c r="B196" s="4" t="s">
        <v>2427</v>
      </c>
      <c r="C196" s="4" t="s">
        <v>3225</v>
      </c>
      <c r="D196" s="4" t="s">
        <v>3226</v>
      </c>
      <c r="E196" s="4" t="s">
        <v>3227</v>
      </c>
      <c r="F196" s="4" t="s">
        <v>3227</v>
      </c>
      <c r="G196" s="4" t="s">
        <v>2415</v>
      </c>
      <c r="H196">
        <v>-0.16</v>
      </c>
      <c r="I196" s="4" t="s">
        <v>3228</v>
      </c>
    </row>
    <row r="197" spans="1:9" x14ac:dyDescent="0.3">
      <c r="A197" s="4" t="s">
        <v>75</v>
      </c>
      <c r="B197" s="4" t="s">
        <v>2423</v>
      </c>
      <c r="C197" s="4" t="s">
        <v>2424</v>
      </c>
      <c r="D197" s="4" t="s">
        <v>2424</v>
      </c>
      <c r="E197" s="4" t="s">
        <v>2424</v>
      </c>
      <c r="F197" s="4" t="s">
        <v>2424</v>
      </c>
      <c r="G197" s="4" t="s">
        <v>2425</v>
      </c>
      <c r="H197">
        <v>-2.82</v>
      </c>
      <c r="I197" s="4" t="s">
        <v>3218</v>
      </c>
    </row>
    <row r="198" spans="1:9" x14ac:dyDescent="0.3">
      <c r="A198" s="4" t="s">
        <v>75</v>
      </c>
      <c r="B198" s="4" t="s">
        <v>2477</v>
      </c>
      <c r="C198" s="4" t="s">
        <v>3314</v>
      </c>
      <c r="D198" s="4" t="s">
        <v>2478</v>
      </c>
      <c r="E198" s="4" t="s">
        <v>2478</v>
      </c>
      <c r="F198" s="4" t="s">
        <v>3314</v>
      </c>
      <c r="G198" s="4" t="s">
        <v>3315</v>
      </c>
      <c r="H198">
        <v>0.01</v>
      </c>
      <c r="I198" s="4" t="s">
        <v>3316</v>
      </c>
    </row>
    <row r="199" spans="1:9" x14ac:dyDescent="0.3">
      <c r="A199" s="4" t="s">
        <v>75</v>
      </c>
      <c r="B199" s="4" t="s">
        <v>2490</v>
      </c>
      <c r="C199" s="4" t="s">
        <v>3338</v>
      </c>
      <c r="D199" s="4" t="s">
        <v>3339</v>
      </c>
      <c r="E199" s="4" t="s">
        <v>3340</v>
      </c>
      <c r="F199" s="4" t="s">
        <v>3341</v>
      </c>
      <c r="G199" s="4" t="s">
        <v>3342</v>
      </c>
      <c r="H199">
        <v>3.47</v>
      </c>
      <c r="I199" s="4" t="s">
        <v>3343</v>
      </c>
    </row>
    <row r="200" spans="1:9" x14ac:dyDescent="0.3">
      <c r="A200" s="4" t="s">
        <v>75</v>
      </c>
      <c r="B200" s="4" t="s">
        <v>2480</v>
      </c>
      <c r="C200" s="4" t="s">
        <v>3322</v>
      </c>
      <c r="D200" s="4" t="s">
        <v>3323</v>
      </c>
      <c r="E200" s="4" t="s">
        <v>3324</v>
      </c>
      <c r="F200" s="4" t="s">
        <v>3325</v>
      </c>
      <c r="G200" s="4" t="s">
        <v>3326</v>
      </c>
      <c r="H200">
        <v>0.51</v>
      </c>
      <c r="I200" s="4" t="s">
        <v>2695</v>
      </c>
    </row>
    <row r="201" spans="1:9" x14ac:dyDescent="0.3">
      <c r="A201" s="4" t="s">
        <v>75</v>
      </c>
      <c r="B201" s="4" t="s">
        <v>2426</v>
      </c>
      <c r="C201" s="4" t="s">
        <v>3219</v>
      </c>
      <c r="D201" s="4" t="s">
        <v>3220</v>
      </c>
      <c r="E201" s="4" t="s">
        <v>3221</v>
      </c>
      <c r="F201" s="4" t="s">
        <v>3222</v>
      </c>
      <c r="G201" s="4" t="s">
        <v>3223</v>
      </c>
      <c r="H201">
        <v>1.19</v>
      </c>
      <c r="I201" s="4" t="s">
        <v>3224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0A66-C6B4-46F0-876C-95B6DEB0E3DA}">
  <dimension ref="A1:E91"/>
  <sheetViews>
    <sheetView topLeftCell="A61" workbookViewId="0">
      <selection activeCell="B39" sqref="B39"/>
    </sheetView>
  </sheetViews>
  <sheetFormatPr defaultColWidth="10.6640625" defaultRowHeight="14.4" x14ac:dyDescent="0.3"/>
  <cols>
    <col min="1" max="1" width="19.21875" bestFit="1" customWidth="1"/>
    <col min="2" max="2" width="8.88671875" bestFit="1" customWidth="1"/>
    <col min="3" max="3" width="10.10937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1433</v>
      </c>
      <c r="B1" t="s">
        <v>1</v>
      </c>
      <c r="C1" t="s">
        <v>2</v>
      </c>
      <c r="D1" t="s">
        <v>1434</v>
      </c>
      <c r="E1" t="s">
        <v>5</v>
      </c>
    </row>
    <row r="2" spans="1:5" x14ac:dyDescent="0.3">
      <c r="A2" s="4" t="s">
        <v>1520</v>
      </c>
      <c r="B2">
        <v>30.7</v>
      </c>
      <c r="C2">
        <v>-31.4</v>
      </c>
      <c r="D2" s="5">
        <v>44075</v>
      </c>
      <c r="E2" s="4" t="s">
        <v>1436</v>
      </c>
    </row>
    <row r="3" spans="1:5" x14ac:dyDescent="0.3">
      <c r="A3" s="4" t="s">
        <v>1435</v>
      </c>
      <c r="B3">
        <v>11.7</v>
      </c>
      <c r="C3">
        <v>5.6</v>
      </c>
      <c r="D3" s="5">
        <v>44166</v>
      </c>
      <c r="E3" s="4" t="s">
        <v>1436</v>
      </c>
    </row>
    <row r="4" spans="1:5" x14ac:dyDescent="0.3">
      <c r="A4" s="4" t="s">
        <v>1437</v>
      </c>
      <c r="B4">
        <v>10.7</v>
      </c>
      <c r="C4">
        <v>11.34</v>
      </c>
      <c r="D4" s="5">
        <v>44166</v>
      </c>
      <c r="E4" s="4" t="s">
        <v>1436</v>
      </c>
    </row>
    <row r="5" spans="1:5" x14ac:dyDescent="0.3">
      <c r="A5" s="4" t="s">
        <v>1438</v>
      </c>
      <c r="B5">
        <v>9.68</v>
      </c>
      <c r="C5">
        <v>12.12</v>
      </c>
      <c r="D5" s="5">
        <v>44166</v>
      </c>
      <c r="E5" s="4" t="s">
        <v>1436</v>
      </c>
    </row>
    <row r="6" spans="1:5" x14ac:dyDescent="0.3">
      <c r="A6" s="4" t="s">
        <v>1439</v>
      </c>
      <c r="B6">
        <v>8.43</v>
      </c>
      <c r="C6">
        <v>-2</v>
      </c>
      <c r="D6" s="5">
        <v>44166</v>
      </c>
      <c r="E6" s="4" t="s">
        <v>1436</v>
      </c>
    </row>
    <row r="7" spans="1:5" x14ac:dyDescent="0.3">
      <c r="A7" s="4" t="s">
        <v>1440</v>
      </c>
      <c r="B7">
        <v>8</v>
      </c>
      <c r="C7">
        <v>32.5</v>
      </c>
      <c r="D7" s="5">
        <v>44166</v>
      </c>
      <c r="E7" s="4" t="s">
        <v>1436</v>
      </c>
    </row>
    <row r="8" spans="1:5" x14ac:dyDescent="0.3">
      <c r="A8" s="4" t="s">
        <v>1441</v>
      </c>
      <c r="B8">
        <v>7.9</v>
      </c>
      <c r="C8">
        <v>23.7</v>
      </c>
      <c r="D8" s="5">
        <v>44166</v>
      </c>
      <c r="E8" s="4" t="s">
        <v>1436</v>
      </c>
    </row>
    <row r="9" spans="1:5" x14ac:dyDescent="0.3">
      <c r="A9" s="4" t="s">
        <v>1442</v>
      </c>
      <c r="B9">
        <v>7.8</v>
      </c>
      <c r="C9">
        <v>-10.4</v>
      </c>
      <c r="D9" s="5">
        <v>44075</v>
      </c>
      <c r="E9" s="4" t="s">
        <v>1436</v>
      </c>
    </row>
    <row r="10" spans="1:5" x14ac:dyDescent="0.3">
      <c r="A10" s="4" t="s">
        <v>1443</v>
      </c>
      <c r="B10">
        <v>6.8</v>
      </c>
      <c r="C10">
        <v>5.0999999999999996</v>
      </c>
      <c r="D10" s="5">
        <v>44166</v>
      </c>
      <c r="E10" s="4" t="s">
        <v>1436</v>
      </c>
    </row>
    <row r="11" spans="1:5" x14ac:dyDescent="0.3">
      <c r="A11" s="4" t="s">
        <v>1450</v>
      </c>
      <c r="B11">
        <v>6.4</v>
      </c>
      <c r="C11">
        <v>4.3</v>
      </c>
      <c r="D11" s="5">
        <v>44256</v>
      </c>
      <c r="E11" s="4" t="s">
        <v>1436</v>
      </c>
    </row>
    <row r="12" spans="1:5" x14ac:dyDescent="0.3">
      <c r="A12" s="4" t="s">
        <v>1444</v>
      </c>
      <c r="B12">
        <v>6.3</v>
      </c>
      <c r="C12">
        <v>67.3</v>
      </c>
      <c r="D12" s="5">
        <v>44166</v>
      </c>
      <c r="E12" s="4" t="s">
        <v>1436</v>
      </c>
    </row>
    <row r="13" spans="1:5" x14ac:dyDescent="0.3">
      <c r="A13" s="4" t="s">
        <v>1445</v>
      </c>
      <c r="B13">
        <v>6</v>
      </c>
      <c r="C13">
        <v>9.4</v>
      </c>
      <c r="D13" s="5">
        <v>44166</v>
      </c>
      <c r="E13" s="4" t="s">
        <v>1436</v>
      </c>
    </row>
    <row r="14" spans="1:5" x14ac:dyDescent="0.3">
      <c r="A14" s="4" t="s">
        <v>1446</v>
      </c>
      <c r="B14">
        <v>5.6</v>
      </c>
      <c r="C14">
        <v>8</v>
      </c>
      <c r="D14" s="5">
        <v>44166</v>
      </c>
      <c r="E14" s="4" t="s">
        <v>1436</v>
      </c>
    </row>
    <row r="15" spans="1:5" x14ac:dyDescent="0.3">
      <c r="A15" s="4" t="s">
        <v>1495</v>
      </c>
      <c r="B15">
        <v>5.3</v>
      </c>
      <c r="C15">
        <v>0.5</v>
      </c>
      <c r="D15" s="5">
        <v>44256</v>
      </c>
      <c r="E15" s="4" t="s">
        <v>1436</v>
      </c>
    </row>
    <row r="16" spans="1:5" x14ac:dyDescent="0.3">
      <c r="A16" s="4" t="s">
        <v>1447</v>
      </c>
      <c r="B16">
        <v>4.8</v>
      </c>
      <c r="C16">
        <v>2.6</v>
      </c>
      <c r="D16" s="5">
        <v>44166</v>
      </c>
      <c r="E16" s="4" t="s">
        <v>1436</v>
      </c>
    </row>
    <row r="17" spans="1:5" x14ac:dyDescent="0.3">
      <c r="A17" s="4" t="s">
        <v>1448</v>
      </c>
      <c r="B17">
        <v>4.8</v>
      </c>
      <c r="C17">
        <v>5.6</v>
      </c>
      <c r="D17" s="5">
        <v>44166</v>
      </c>
      <c r="E17" s="4" t="s">
        <v>1436</v>
      </c>
    </row>
    <row r="18" spans="1:5" x14ac:dyDescent="0.3">
      <c r="A18" s="4" t="s">
        <v>1449</v>
      </c>
      <c r="B18">
        <v>4.5</v>
      </c>
      <c r="C18">
        <v>13.1</v>
      </c>
      <c r="D18" s="5">
        <v>44166</v>
      </c>
      <c r="E18" s="4" t="s">
        <v>1436</v>
      </c>
    </row>
    <row r="19" spans="1:5" x14ac:dyDescent="0.3">
      <c r="A19" s="4" t="s">
        <v>1451</v>
      </c>
      <c r="B19">
        <v>4.2</v>
      </c>
      <c r="C19">
        <v>-8.1999999999999993</v>
      </c>
      <c r="D19" s="5">
        <v>44075</v>
      </c>
      <c r="E19" s="4" t="s">
        <v>1436</v>
      </c>
    </row>
    <row r="20" spans="1:5" x14ac:dyDescent="0.3">
      <c r="A20" s="4" t="s">
        <v>1452</v>
      </c>
      <c r="B20">
        <v>4.2</v>
      </c>
      <c r="C20">
        <v>10.8</v>
      </c>
      <c r="D20" s="5">
        <v>44166</v>
      </c>
      <c r="E20" s="4" t="s">
        <v>1436</v>
      </c>
    </row>
    <row r="21" spans="1:5" x14ac:dyDescent="0.3">
      <c r="A21" s="4" t="s">
        <v>1524</v>
      </c>
      <c r="B21">
        <v>4</v>
      </c>
      <c r="C21">
        <v>2.4</v>
      </c>
      <c r="D21" s="5">
        <v>44166</v>
      </c>
      <c r="E21" s="4" t="s">
        <v>1436</v>
      </c>
    </row>
    <row r="22" spans="1:5" x14ac:dyDescent="0.3">
      <c r="A22" s="4" t="s">
        <v>1453</v>
      </c>
      <c r="B22">
        <v>3.8</v>
      </c>
      <c r="C22">
        <v>8</v>
      </c>
      <c r="D22" s="5">
        <v>44166</v>
      </c>
      <c r="E22" s="4" t="s">
        <v>1436</v>
      </c>
    </row>
    <row r="23" spans="1:5" x14ac:dyDescent="0.3">
      <c r="A23" s="4" t="s">
        <v>1454</v>
      </c>
      <c r="B23">
        <v>3.7</v>
      </c>
      <c r="C23">
        <v>24.1</v>
      </c>
      <c r="D23" s="5">
        <v>44166</v>
      </c>
      <c r="E23" s="4" t="s">
        <v>1436</v>
      </c>
    </row>
    <row r="24" spans="1:5" x14ac:dyDescent="0.3">
      <c r="A24" s="4" t="s">
        <v>1456</v>
      </c>
      <c r="B24">
        <v>3.2</v>
      </c>
      <c r="C24">
        <v>7.7</v>
      </c>
      <c r="D24" s="5">
        <v>44166</v>
      </c>
      <c r="E24" s="4" t="s">
        <v>1436</v>
      </c>
    </row>
    <row r="25" spans="1:5" x14ac:dyDescent="0.3">
      <c r="A25" s="4" t="s">
        <v>1457</v>
      </c>
      <c r="B25">
        <v>3.1</v>
      </c>
      <c r="C25">
        <v>3.4</v>
      </c>
      <c r="D25" s="5">
        <v>44166</v>
      </c>
      <c r="E25" s="4" t="s">
        <v>1436</v>
      </c>
    </row>
    <row r="26" spans="1:5" x14ac:dyDescent="0.3">
      <c r="A26" s="4" t="s">
        <v>1473</v>
      </c>
      <c r="B26">
        <v>3.09</v>
      </c>
      <c r="C26">
        <v>1.43</v>
      </c>
      <c r="D26" s="5">
        <v>44256</v>
      </c>
      <c r="E26" s="4" t="s">
        <v>1436</v>
      </c>
    </row>
    <row r="27" spans="1:5" x14ac:dyDescent="0.3">
      <c r="A27" s="4" t="s">
        <v>1458</v>
      </c>
      <c r="B27">
        <v>3</v>
      </c>
      <c r="C27">
        <v>4.0999999999999996</v>
      </c>
      <c r="D27" s="5">
        <v>44166</v>
      </c>
      <c r="E27" s="4" t="s">
        <v>1436</v>
      </c>
    </row>
    <row r="28" spans="1:5" x14ac:dyDescent="0.3">
      <c r="A28" s="4" t="s">
        <v>1459</v>
      </c>
      <c r="B28">
        <v>2.8</v>
      </c>
      <c r="C28">
        <v>5.3</v>
      </c>
      <c r="D28" s="5">
        <v>44166</v>
      </c>
      <c r="E28" s="4" t="s">
        <v>1436</v>
      </c>
    </row>
    <row r="29" spans="1:5" x14ac:dyDescent="0.3">
      <c r="A29" s="4" t="s">
        <v>1460</v>
      </c>
      <c r="B29">
        <v>2.7</v>
      </c>
      <c r="C29">
        <v>8.1999999999999993</v>
      </c>
      <c r="D29" s="5">
        <v>44166</v>
      </c>
      <c r="E29" s="4" t="s">
        <v>1436</v>
      </c>
    </row>
    <row r="30" spans="1:5" x14ac:dyDescent="0.3">
      <c r="A30" s="4" t="s">
        <v>1461</v>
      </c>
      <c r="B30">
        <v>2.7</v>
      </c>
      <c r="C30">
        <v>3.1</v>
      </c>
      <c r="D30" s="5">
        <v>44166</v>
      </c>
      <c r="E30" s="4" t="s">
        <v>1436</v>
      </c>
    </row>
    <row r="31" spans="1:5" x14ac:dyDescent="0.3">
      <c r="A31" s="4" t="s">
        <v>1462</v>
      </c>
      <c r="B31">
        <v>2.6</v>
      </c>
      <c r="C31">
        <v>0</v>
      </c>
      <c r="D31" s="5">
        <v>44166</v>
      </c>
      <c r="E31" s="4" t="s">
        <v>1436</v>
      </c>
    </row>
    <row r="32" spans="1:5" x14ac:dyDescent="0.3">
      <c r="A32" s="4" t="s">
        <v>1463</v>
      </c>
      <c r="B32">
        <v>2.5</v>
      </c>
      <c r="C32">
        <v>2</v>
      </c>
      <c r="D32" s="5">
        <v>44166</v>
      </c>
      <c r="E32" s="4" t="s">
        <v>1436</v>
      </c>
    </row>
    <row r="33" spans="1:5" x14ac:dyDescent="0.3">
      <c r="A33" s="4" t="s">
        <v>1464</v>
      </c>
      <c r="B33">
        <v>2.2999999999999998</v>
      </c>
      <c r="C33">
        <v>8.9</v>
      </c>
      <c r="D33" s="5">
        <v>44166</v>
      </c>
      <c r="E33" s="4" t="s">
        <v>1436</v>
      </c>
    </row>
    <row r="34" spans="1:5" x14ac:dyDescent="0.3">
      <c r="A34" s="4" t="s">
        <v>1465</v>
      </c>
      <c r="B34">
        <v>2.2000000000000002</v>
      </c>
      <c r="C34">
        <v>4.3</v>
      </c>
      <c r="D34" s="5">
        <v>44166</v>
      </c>
      <c r="E34" s="4" t="s">
        <v>1436</v>
      </c>
    </row>
    <row r="35" spans="1:5" x14ac:dyDescent="0.3">
      <c r="A35" s="4" t="s">
        <v>1466</v>
      </c>
      <c r="B35">
        <v>2.2000000000000002</v>
      </c>
      <c r="C35">
        <v>7.2</v>
      </c>
      <c r="D35" s="5">
        <v>44166</v>
      </c>
      <c r="E35" s="4" t="s">
        <v>1436</v>
      </c>
    </row>
    <row r="36" spans="1:5" x14ac:dyDescent="0.3">
      <c r="A36" s="4" t="s">
        <v>1467</v>
      </c>
      <c r="B36">
        <v>2.1</v>
      </c>
      <c r="C36">
        <v>2.5</v>
      </c>
      <c r="D36" s="5">
        <v>44166</v>
      </c>
      <c r="E36" s="4" t="s">
        <v>1436</v>
      </c>
    </row>
    <row r="37" spans="1:5" x14ac:dyDescent="0.3">
      <c r="A37" s="4" t="s">
        <v>1468</v>
      </c>
      <c r="B37">
        <v>2</v>
      </c>
      <c r="C37">
        <v>3.8</v>
      </c>
      <c r="D37" s="5">
        <v>44256</v>
      </c>
      <c r="E37" s="4" t="s">
        <v>1436</v>
      </c>
    </row>
    <row r="38" spans="1:5" x14ac:dyDescent="0.3">
      <c r="A38" s="4" t="s">
        <v>1502</v>
      </c>
      <c r="B38">
        <v>1.8</v>
      </c>
      <c r="C38">
        <v>-0.2</v>
      </c>
      <c r="D38" s="5">
        <v>44256</v>
      </c>
      <c r="E38" s="4" t="s">
        <v>1436</v>
      </c>
    </row>
    <row r="39" spans="1:5" x14ac:dyDescent="0.3">
      <c r="A39" s="4" t="s">
        <v>1469</v>
      </c>
      <c r="B39">
        <v>1.7</v>
      </c>
      <c r="C39">
        <v>15.9</v>
      </c>
      <c r="D39" s="5">
        <v>44166</v>
      </c>
      <c r="E39" s="4" t="s">
        <v>1436</v>
      </c>
    </row>
    <row r="40" spans="1:5" x14ac:dyDescent="0.3">
      <c r="A40" s="4" t="s">
        <v>1470</v>
      </c>
      <c r="B40">
        <v>1.6</v>
      </c>
      <c r="C40">
        <v>9.1999999999999993</v>
      </c>
      <c r="D40" s="5">
        <v>44166</v>
      </c>
      <c r="E40" s="4" t="s">
        <v>1436</v>
      </c>
    </row>
    <row r="41" spans="1:5" x14ac:dyDescent="0.3">
      <c r="A41" s="4" t="s">
        <v>1471</v>
      </c>
      <c r="B41">
        <v>1.6</v>
      </c>
      <c r="C41">
        <v>9.3000000000000007</v>
      </c>
      <c r="D41" s="5">
        <v>44166</v>
      </c>
      <c r="E41" s="4" t="s">
        <v>1436</v>
      </c>
    </row>
    <row r="42" spans="1:5" x14ac:dyDescent="0.3">
      <c r="A42" s="4" t="s">
        <v>1481</v>
      </c>
      <c r="B42">
        <v>1.6</v>
      </c>
      <c r="C42">
        <v>1.2</v>
      </c>
      <c r="D42" s="5">
        <v>44256</v>
      </c>
      <c r="E42" s="4" t="s">
        <v>1436</v>
      </c>
    </row>
    <row r="43" spans="1:5" x14ac:dyDescent="0.3">
      <c r="A43" s="4" t="s">
        <v>1472</v>
      </c>
      <c r="B43">
        <v>1.5</v>
      </c>
      <c r="C43">
        <v>-3.2</v>
      </c>
      <c r="D43" s="5">
        <v>44075</v>
      </c>
      <c r="E43" s="4" t="s">
        <v>1436</v>
      </c>
    </row>
    <row r="44" spans="1:5" x14ac:dyDescent="0.3">
      <c r="A44" s="4" t="s">
        <v>1474</v>
      </c>
      <c r="B44">
        <v>1.4</v>
      </c>
      <c r="C44">
        <v>8.9</v>
      </c>
      <c r="D44" s="5">
        <v>44166</v>
      </c>
      <c r="E44" s="4" t="s">
        <v>1436</v>
      </c>
    </row>
    <row r="45" spans="1:5" x14ac:dyDescent="0.3">
      <c r="A45" s="4" t="s">
        <v>1475</v>
      </c>
      <c r="B45">
        <v>1.4</v>
      </c>
      <c r="C45">
        <v>11</v>
      </c>
      <c r="D45" s="5">
        <v>44166</v>
      </c>
      <c r="E45" s="4" t="s">
        <v>1436</v>
      </c>
    </row>
    <row r="46" spans="1:5" x14ac:dyDescent="0.3">
      <c r="A46" s="4" t="s">
        <v>1476</v>
      </c>
      <c r="B46">
        <v>1.4</v>
      </c>
      <c r="C46">
        <v>3.8</v>
      </c>
      <c r="D46" s="5">
        <v>44166</v>
      </c>
      <c r="E46" s="4" t="s">
        <v>1436</v>
      </c>
    </row>
    <row r="47" spans="1:5" x14ac:dyDescent="0.3">
      <c r="A47" s="4" t="s">
        <v>1477</v>
      </c>
      <c r="B47">
        <v>1.3</v>
      </c>
      <c r="C47">
        <v>14.6</v>
      </c>
      <c r="D47" s="5">
        <v>44166</v>
      </c>
      <c r="E47" s="4" t="s">
        <v>1436</v>
      </c>
    </row>
    <row r="48" spans="1:5" x14ac:dyDescent="0.3">
      <c r="A48" s="4" t="s">
        <v>1478</v>
      </c>
      <c r="B48">
        <v>1.3</v>
      </c>
      <c r="C48">
        <v>6.2</v>
      </c>
      <c r="D48" s="5">
        <v>44166</v>
      </c>
      <c r="E48" s="4" t="s">
        <v>1436</v>
      </c>
    </row>
    <row r="49" spans="1:5" x14ac:dyDescent="0.3">
      <c r="A49" s="4" t="s">
        <v>1479</v>
      </c>
      <c r="B49">
        <v>1.3</v>
      </c>
      <c r="C49">
        <v>16.899999999999999</v>
      </c>
      <c r="D49" s="5">
        <v>44166</v>
      </c>
      <c r="E49" s="4" t="s">
        <v>1436</v>
      </c>
    </row>
    <row r="50" spans="1:5" x14ac:dyDescent="0.3">
      <c r="A50" s="4" t="s">
        <v>1480</v>
      </c>
      <c r="B50">
        <v>1.2</v>
      </c>
      <c r="C50">
        <v>11</v>
      </c>
      <c r="D50" s="5">
        <v>44166</v>
      </c>
      <c r="E50" s="4" t="s">
        <v>1436</v>
      </c>
    </row>
    <row r="51" spans="1:5" x14ac:dyDescent="0.3">
      <c r="A51" s="4" t="s">
        <v>1503</v>
      </c>
      <c r="B51">
        <v>1.1000000000000001</v>
      </c>
      <c r="C51">
        <v>-0.2</v>
      </c>
      <c r="D51" s="5">
        <v>44256</v>
      </c>
      <c r="E51" s="4" t="s">
        <v>1436</v>
      </c>
    </row>
    <row r="52" spans="1:5" x14ac:dyDescent="0.3">
      <c r="A52" s="4" t="s">
        <v>1483</v>
      </c>
      <c r="B52">
        <v>0.9</v>
      </c>
      <c r="C52">
        <v>8.3000000000000007</v>
      </c>
      <c r="D52" s="5">
        <v>44166</v>
      </c>
      <c r="E52" s="4" t="s">
        <v>1436</v>
      </c>
    </row>
    <row r="53" spans="1:5" x14ac:dyDescent="0.3">
      <c r="A53" s="4" t="s">
        <v>1484</v>
      </c>
      <c r="B53">
        <v>0.8</v>
      </c>
      <c r="C53">
        <v>1.4</v>
      </c>
      <c r="D53" s="5">
        <v>43800</v>
      </c>
      <c r="E53" s="4" t="s">
        <v>1436</v>
      </c>
    </row>
    <row r="54" spans="1:5" x14ac:dyDescent="0.3">
      <c r="A54" s="4" t="s">
        <v>1504</v>
      </c>
      <c r="B54">
        <v>0.8</v>
      </c>
      <c r="C54">
        <v>-0.8</v>
      </c>
      <c r="D54" s="5">
        <v>44166</v>
      </c>
      <c r="E54" s="4" t="s">
        <v>1436</v>
      </c>
    </row>
    <row r="55" spans="1:5" x14ac:dyDescent="0.3">
      <c r="A55" s="4" t="s">
        <v>1485</v>
      </c>
      <c r="B55">
        <v>0.8</v>
      </c>
      <c r="C55">
        <v>8.5</v>
      </c>
      <c r="D55" s="5">
        <v>44166</v>
      </c>
      <c r="E55" s="4" t="s">
        <v>1436</v>
      </c>
    </row>
    <row r="56" spans="1:5" x14ac:dyDescent="0.3">
      <c r="A56" s="4" t="s">
        <v>1486</v>
      </c>
      <c r="B56">
        <v>0.7</v>
      </c>
      <c r="C56">
        <v>6.3</v>
      </c>
      <c r="D56" s="5">
        <v>44166</v>
      </c>
      <c r="E56" s="4" t="s">
        <v>1436</v>
      </c>
    </row>
    <row r="57" spans="1:5" x14ac:dyDescent="0.3">
      <c r="A57" s="4" t="s">
        <v>1487</v>
      </c>
      <c r="B57">
        <v>0.6</v>
      </c>
      <c r="C57">
        <v>2.8</v>
      </c>
      <c r="D57" s="5">
        <v>44166</v>
      </c>
      <c r="E57" s="4" t="s">
        <v>1436</v>
      </c>
    </row>
    <row r="58" spans="1:5" x14ac:dyDescent="0.3">
      <c r="A58" s="4" t="s">
        <v>1500</v>
      </c>
      <c r="B58">
        <v>0.6</v>
      </c>
      <c r="C58">
        <v>-0.1</v>
      </c>
      <c r="D58" s="5">
        <v>44256</v>
      </c>
      <c r="E58" s="4" t="s">
        <v>1436</v>
      </c>
    </row>
    <row r="59" spans="1:5" x14ac:dyDescent="0.3">
      <c r="A59" s="4" t="s">
        <v>1488</v>
      </c>
      <c r="B59">
        <v>0.6</v>
      </c>
      <c r="C59">
        <v>3.2</v>
      </c>
      <c r="D59" s="5">
        <v>44256</v>
      </c>
      <c r="E59" s="4" t="s">
        <v>1436</v>
      </c>
    </row>
    <row r="60" spans="1:5" x14ac:dyDescent="0.3">
      <c r="A60" s="4" t="s">
        <v>1490</v>
      </c>
      <c r="B60">
        <v>0.6</v>
      </c>
      <c r="C60">
        <v>4.5</v>
      </c>
      <c r="D60" s="5">
        <v>44166</v>
      </c>
      <c r="E60" s="4" t="s">
        <v>1436</v>
      </c>
    </row>
    <row r="61" spans="1:5" x14ac:dyDescent="0.3">
      <c r="A61" s="4" t="s">
        <v>1491</v>
      </c>
      <c r="B61">
        <v>0.56999999999999995</v>
      </c>
      <c r="C61">
        <v>4.51</v>
      </c>
      <c r="D61" s="5">
        <v>44166</v>
      </c>
      <c r="E61" s="4" t="s">
        <v>1436</v>
      </c>
    </row>
    <row r="62" spans="1:5" x14ac:dyDescent="0.3">
      <c r="A62" s="4" t="s">
        <v>1492</v>
      </c>
      <c r="B62">
        <v>0.4</v>
      </c>
      <c r="C62">
        <v>3.2</v>
      </c>
      <c r="D62" s="5">
        <v>44166</v>
      </c>
      <c r="E62" s="4" t="s">
        <v>1436</v>
      </c>
    </row>
    <row r="63" spans="1:5" x14ac:dyDescent="0.3">
      <c r="A63" s="4" t="s">
        <v>1515</v>
      </c>
      <c r="B63">
        <v>0.4</v>
      </c>
      <c r="C63">
        <v>-1.4</v>
      </c>
      <c r="D63" s="5">
        <v>44256</v>
      </c>
      <c r="E63" s="4" t="s">
        <v>1436</v>
      </c>
    </row>
    <row r="64" spans="1:5" x14ac:dyDescent="0.3">
      <c r="A64" s="4" t="s">
        <v>1455</v>
      </c>
      <c r="B64">
        <v>0.4</v>
      </c>
      <c r="C64">
        <v>3.3</v>
      </c>
      <c r="D64" s="5">
        <v>44256</v>
      </c>
      <c r="E64" s="4" t="s">
        <v>1436</v>
      </c>
    </row>
    <row r="65" spans="1:5" x14ac:dyDescent="0.3">
      <c r="A65" s="4" t="s">
        <v>1494</v>
      </c>
      <c r="B65">
        <v>0.3</v>
      </c>
      <c r="C65">
        <v>7.6</v>
      </c>
      <c r="D65" s="5">
        <v>44166</v>
      </c>
      <c r="E65" s="4" t="s">
        <v>1436</v>
      </c>
    </row>
    <row r="66" spans="1:5" x14ac:dyDescent="0.3">
      <c r="A66" s="4" t="s">
        <v>1519</v>
      </c>
      <c r="B66">
        <v>0.2</v>
      </c>
      <c r="C66">
        <v>-2.7</v>
      </c>
      <c r="D66" s="5">
        <v>44256</v>
      </c>
      <c r="E66" s="4" t="s">
        <v>1436</v>
      </c>
    </row>
    <row r="67" spans="1:5" x14ac:dyDescent="0.3">
      <c r="A67" s="4" t="s">
        <v>1497</v>
      </c>
      <c r="B67">
        <v>0.2</v>
      </c>
      <c r="C67">
        <v>11.6</v>
      </c>
      <c r="D67" s="5">
        <v>44166</v>
      </c>
      <c r="E67" s="4" t="s">
        <v>1436</v>
      </c>
    </row>
    <row r="68" spans="1:5" x14ac:dyDescent="0.3">
      <c r="A68" s="4" t="s">
        <v>1498</v>
      </c>
      <c r="B68">
        <v>0.1</v>
      </c>
      <c r="C68">
        <v>1.39</v>
      </c>
      <c r="D68" s="5">
        <v>44166</v>
      </c>
      <c r="E68" s="4" t="s">
        <v>1436</v>
      </c>
    </row>
    <row r="69" spans="1:5" x14ac:dyDescent="0.3">
      <c r="A69" s="4" t="s">
        <v>1501</v>
      </c>
      <c r="B69">
        <v>-0.1</v>
      </c>
      <c r="C69">
        <v>7.7</v>
      </c>
      <c r="D69" s="5">
        <v>44166</v>
      </c>
      <c r="E69" s="4" t="s">
        <v>1436</v>
      </c>
    </row>
    <row r="70" spans="1:5" x14ac:dyDescent="0.3">
      <c r="A70" s="4" t="s">
        <v>1489</v>
      </c>
      <c r="B70">
        <v>-0.3</v>
      </c>
      <c r="C70">
        <v>0.6</v>
      </c>
      <c r="D70" s="5">
        <v>44256</v>
      </c>
      <c r="E70" s="4" t="s">
        <v>1436</v>
      </c>
    </row>
    <row r="71" spans="1:5" x14ac:dyDescent="0.3">
      <c r="A71" s="4" t="s">
        <v>1505</v>
      </c>
      <c r="B71">
        <v>-0.3</v>
      </c>
      <c r="C71">
        <v>18.2</v>
      </c>
      <c r="D71" s="5">
        <v>44166</v>
      </c>
      <c r="E71" s="4" t="s">
        <v>1436</v>
      </c>
    </row>
    <row r="72" spans="1:5" x14ac:dyDescent="0.3">
      <c r="A72" s="4" t="s">
        <v>1506</v>
      </c>
      <c r="B72">
        <v>-0.3</v>
      </c>
      <c r="C72">
        <v>19.8</v>
      </c>
      <c r="D72" s="5">
        <v>44166</v>
      </c>
      <c r="E72" s="4" t="s">
        <v>1436</v>
      </c>
    </row>
    <row r="73" spans="1:5" x14ac:dyDescent="0.3">
      <c r="A73" s="4" t="s">
        <v>1508</v>
      </c>
      <c r="B73">
        <v>-0.4</v>
      </c>
      <c r="C73">
        <v>-0.5</v>
      </c>
      <c r="D73" s="5">
        <v>44256</v>
      </c>
      <c r="E73" s="4" t="s">
        <v>1436</v>
      </c>
    </row>
    <row r="74" spans="1:5" x14ac:dyDescent="0.3">
      <c r="A74" s="4" t="s">
        <v>1516</v>
      </c>
      <c r="B74">
        <v>-0.4</v>
      </c>
      <c r="C74">
        <v>-1.8</v>
      </c>
      <c r="D74" s="5">
        <v>44256</v>
      </c>
      <c r="E74" s="4" t="s">
        <v>1436</v>
      </c>
    </row>
    <row r="75" spans="1:5" x14ac:dyDescent="0.3">
      <c r="A75" s="4" t="s">
        <v>1509</v>
      </c>
      <c r="B75">
        <v>-0.5</v>
      </c>
      <c r="C75">
        <v>5.6</v>
      </c>
      <c r="D75" s="5">
        <v>44166</v>
      </c>
      <c r="E75" s="4" t="s">
        <v>1436</v>
      </c>
    </row>
    <row r="76" spans="1:5" x14ac:dyDescent="0.3">
      <c r="A76" s="4" t="s">
        <v>1499</v>
      </c>
      <c r="B76">
        <v>-0.5</v>
      </c>
      <c r="C76">
        <v>0</v>
      </c>
      <c r="D76" s="5">
        <v>44256</v>
      </c>
      <c r="E76" s="4" t="s">
        <v>1436</v>
      </c>
    </row>
    <row r="77" spans="1:5" x14ac:dyDescent="0.3">
      <c r="A77" s="4" t="s">
        <v>1510</v>
      </c>
      <c r="B77">
        <v>-0.5</v>
      </c>
      <c r="C77">
        <v>-0.8</v>
      </c>
      <c r="D77" s="5">
        <v>43891</v>
      </c>
      <c r="E77" s="4" t="s">
        <v>1436</v>
      </c>
    </row>
    <row r="78" spans="1:5" x14ac:dyDescent="0.3">
      <c r="A78" s="4" t="s">
        <v>1511</v>
      </c>
      <c r="B78">
        <v>-0.6</v>
      </c>
      <c r="C78">
        <v>-0.7</v>
      </c>
      <c r="D78" s="5">
        <v>44256</v>
      </c>
      <c r="E78" s="4" t="s">
        <v>1436</v>
      </c>
    </row>
    <row r="79" spans="1:5" x14ac:dyDescent="0.3">
      <c r="A79" s="4" t="s">
        <v>1512</v>
      </c>
      <c r="B79">
        <v>-0.7</v>
      </c>
      <c r="C79">
        <v>7.9</v>
      </c>
      <c r="D79" s="5">
        <v>44166</v>
      </c>
      <c r="E79" s="4" t="s">
        <v>1436</v>
      </c>
    </row>
    <row r="80" spans="1:5" x14ac:dyDescent="0.3">
      <c r="A80" s="4" t="s">
        <v>1507</v>
      </c>
      <c r="B80">
        <v>-0.96</v>
      </c>
      <c r="C80">
        <v>-0.42</v>
      </c>
      <c r="D80" s="5">
        <v>44256</v>
      </c>
      <c r="E80" s="4" t="s">
        <v>1436</v>
      </c>
    </row>
    <row r="81" spans="1:5" x14ac:dyDescent="0.3">
      <c r="A81" s="4" t="s">
        <v>1513</v>
      </c>
      <c r="B81">
        <v>-1</v>
      </c>
      <c r="C81">
        <v>13.9</v>
      </c>
      <c r="D81" s="5">
        <v>44166</v>
      </c>
      <c r="E81" s="4" t="s">
        <v>1436</v>
      </c>
    </row>
    <row r="82" spans="1:5" x14ac:dyDescent="0.3">
      <c r="A82" s="4" t="s">
        <v>1514</v>
      </c>
      <c r="B82">
        <v>-1</v>
      </c>
      <c r="C82">
        <v>12.2</v>
      </c>
      <c r="D82" s="5">
        <v>44166</v>
      </c>
      <c r="E82" s="4" t="s">
        <v>1436</v>
      </c>
    </row>
    <row r="83" spans="1:5" x14ac:dyDescent="0.3">
      <c r="A83" s="4" t="s">
        <v>1493</v>
      </c>
      <c r="B83">
        <v>-1.7</v>
      </c>
      <c r="C83">
        <v>0.5</v>
      </c>
      <c r="D83" s="5">
        <v>44256</v>
      </c>
      <c r="E83" s="4" t="s">
        <v>1436</v>
      </c>
    </row>
    <row r="84" spans="1:5" x14ac:dyDescent="0.3">
      <c r="A84" s="4" t="s">
        <v>1517</v>
      </c>
      <c r="B84">
        <v>-2.2999999999999998</v>
      </c>
      <c r="C84">
        <v>-9.9</v>
      </c>
      <c r="D84" s="5">
        <v>44166</v>
      </c>
      <c r="E84" s="4" t="s">
        <v>1436</v>
      </c>
    </row>
    <row r="85" spans="1:5" x14ac:dyDescent="0.3">
      <c r="A85" s="4" t="s">
        <v>1518</v>
      </c>
      <c r="B85">
        <v>-2.5</v>
      </c>
      <c r="C85">
        <v>2.6</v>
      </c>
      <c r="D85" s="5">
        <v>43891</v>
      </c>
      <c r="E85" s="4" t="s">
        <v>1436</v>
      </c>
    </row>
    <row r="86" spans="1:5" x14ac:dyDescent="0.3">
      <c r="A86" s="4" t="s">
        <v>1482</v>
      </c>
      <c r="B86">
        <v>-2.6</v>
      </c>
      <c r="C86">
        <v>1.1000000000000001</v>
      </c>
      <c r="D86" s="5">
        <v>44256</v>
      </c>
      <c r="E86" s="4" t="s">
        <v>1436</v>
      </c>
    </row>
    <row r="87" spans="1:5" x14ac:dyDescent="0.3">
      <c r="A87" s="4" t="s">
        <v>1496</v>
      </c>
      <c r="B87">
        <v>-3.3</v>
      </c>
      <c r="C87">
        <v>0.2</v>
      </c>
      <c r="D87" s="5">
        <v>44256</v>
      </c>
      <c r="E87" s="4" t="s">
        <v>1436</v>
      </c>
    </row>
    <row r="88" spans="1:5" x14ac:dyDescent="0.3">
      <c r="A88" s="4" t="s">
        <v>1521</v>
      </c>
      <c r="B88">
        <v>-4.3</v>
      </c>
      <c r="C88">
        <v>-5.9</v>
      </c>
      <c r="D88" s="5">
        <v>43983</v>
      </c>
      <c r="E88" s="4" t="s">
        <v>1436</v>
      </c>
    </row>
    <row r="89" spans="1:5" x14ac:dyDescent="0.3">
      <c r="A89" s="4" t="s">
        <v>1522</v>
      </c>
      <c r="B89">
        <v>-5.0999999999999996</v>
      </c>
      <c r="C89">
        <v>11.1</v>
      </c>
      <c r="D89" s="5">
        <v>44166</v>
      </c>
      <c r="E89" s="4" t="s">
        <v>1436</v>
      </c>
    </row>
    <row r="90" spans="1:5" x14ac:dyDescent="0.3">
      <c r="A90" s="4" t="s">
        <v>1523</v>
      </c>
      <c r="B90">
        <v>-6.2</v>
      </c>
      <c r="C90">
        <v>1.3</v>
      </c>
      <c r="D90" s="5">
        <v>43983</v>
      </c>
      <c r="E90" s="4" t="s">
        <v>1436</v>
      </c>
    </row>
    <row r="91" spans="1:5" x14ac:dyDescent="0.3">
      <c r="A91" s="4" t="s">
        <v>1525</v>
      </c>
      <c r="B91">
        <v>-13.1</v>
      </c>
      <c r="C91">
        <v>-12.7</v>
      </c>
      <c r="D91" s="5">
        <v>44166</v>
      </c>
      <c r="E91" s="4" t="s">
        <v>1436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43D4-9304-4EF1-90F5-AE059365E5A9}">
  <dimension ref="A1:F2"/>
  <sheetViews>
    <sheetView workbookViewId="0">
      <selection activeCell="J13" sqref="J13"/>
    </sheetView>
  </sheetViews>
  <sheetFormatPr defaultColWidth="11.44140625" defaultRowHeight="14.4" x14ac:dyDescent="0.3"/>
  <cols>
    <col min="1" max="1" width="15.77734375" bestFit="1" customWidth="1"/>
    <col min="2" max="2" width="8.5546875" bestFit="1" customWidth="1"/>
    <col min="3" max="3" width="16.21875" bestFit="1" customWidth="1"/>
    <col min="4" max="4" width="10.109375" bestFit="1" customWidth="1"/>
    <col min="5" max="5" width="8.5546875" bestFit="1" customWidth="1"/>
    <col min="6" max="6" width="11.109375" bestFit="1" customWidth="1"/>
  </cols>
  <sheetData>
    <row r="1" spans="1:6" x14ac:dyDescent="0.3">
      <c r="A1" t="s">
        <v>1371</v>
      </c>
      <c r="B1" t="s">
        <v>1372</v>
      </c>
      <c r="C1" t="s">
        <v>1373</v>
      </c>
      <c r="D1" t="s">
        <v>2</v>
      </c>
      <c r="E1" t="s">
        <v>852</v>
      </c>
      <c r="F1" t="s">
        <v>1374</v>
      </c>
    </row>
    <row r="2" spans="1:6" x14ac:dyDescent="0.3">
      <c r="A2" s="4" t="s">
        <v>1375</v>
      </c>
      <c r="B2" s="5">
        <v>44321</v>
      </c>
      <c r="C2" s="4" t="s">
        <v>1376</v>
      </c>
      <c r="D2">
        <v>1.76</v>
      </c>
      <c r="E2">
        <v>1.76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4B1-949C-4287-A03C-0742DA1D9ED0}">
  <dimension ref="A1:J12"/>
  <sheetViews>
    <sheetView workbookViewId="0">
      <selection activeCell="B29" sqref="B29"/>
    </sheetView>
  </sheetViews>
  <sheetFormatPr defaultColWidth="10.6640625" defaultRowHeight="14.4" x14ac:dyDescent="0.3"/>
  <cols>
    <col min="1" max="1" width="10.77734375" bestFit="1" customWidth="1"/>
    <col min="2" max="2" width="10.33203125" bestFit="1" customWidth="1"/>
    <col min="3" max="3" width="14" bestFit="1" customWidth="1"/>
    <col min="4" max="5" width="10.109375" bestFit="1" customWidth="1"/>
    <col min="6" max="6" width="9.77734375" bestFit="1" customWidth="1"/>
    <col min="7" max="7" width="6.6640625" bestFit="1" customWidth="1"/>
    <col min="8" max="8" width="8.5546875" bestFit="1" customWidth="1"/>
    <col min="9" max="9" width="10.33203125" bestFit="1" customWidth="1"/>
    <col min="10" max="10" width="4.21875" bestFit="1" customWidth="1"/>
  </cols>
  <sheetData>
    <row r="1" spans="1:10" x14ac:dyDescent="0.3">
      <c r="A1" t="s">
        <v>6</v>
      </c>
      <c r="B1" t="s">
        <v>1885</v>
      </c>
      <c r="C1" t="s">
        <v>1917</v>
      </c>
      <c r="D1" t="s">
        <v>2</v>
      </c>
      <c r="E1" t="s">
        <v>1918</v>
      </c>
      <c r="F1" t="s">
        <v>1919</v>
      </c>
      <c r="G1" t="s">
        <v>1886</v>
      </c>
      <c r="H1" t="s">
        <v>1887</v>
      </c>
      <c r="I1" t="s">
        <v>1920</v>
      </c>
      <c r="J1" t="s">
        <v>859</v>
      </c>
    </row>
    <row r="2" spans="1:10" x14ac:dyDescent="0.3">
      <c r="A2" s="4" t="s">
        <v>75</v>
      </c>
      <c r="B2" s="4" t="s">
        <v>1921</v>
      </c>
      <c r="C2">
        <v>20</v>
      </c>
      <c r="D2">
        <v>13</v>
      </c>
      <c r="E2">
        <v>20</v>
      </c>
      <c r="F2">
        <v>10</v>
      </c>
      <c r="G2">
        <v>7</v>
      </c>
      <c r="H2">
        <v>56.15</v>
      </c>
      <c r="I2" s="23">
        <v>0.25694444444444442</v>
      </c>
      <c r="J2" s="4" t="s">
        <v>75</v>
      </c>
    </row>
    <row r="3" spans="1:10" x14ac:dyDescent="0.3">
      <c r="A3" s="4" t="s">
        <v>75</v>
      </c>
      <c r="B3" s="4" t="s">
        <v>1922</v>
      </c>
      <c r="C3">
        <v>18</v>
      </c>
      <c r="D3">
        <v>15</v>
      </c>
      <c r="E3">
        <v>18</v>
      </c>
      <c r="F3">
        <v>18</v>
      </c>
      <c r="G3">
        <v>3</v>
      </c>
      <c r="H3">
        <v>18</v>
      </c>
      <c r="I3" s="23">
        <v>6.7777777777777784E-2</v>
      </c>
      <c r="J3" s="4" t="s">
        <v>75</v>
      </c>
    </row>
    <row r="4" spans="1:10" x14ac:dyDescent="0.3">
      <c r="A4" s="4" t="s">
        <v>75</v>
      </c>
      <c r="B4" s="4" t="s">
        <v>1923</v>
      </c>
      <c r="C4">
        <v>41</v>
      </c>
      <c r="D4">
        <v>41</v>
      </c>
      <c r="E4">
        <v>41</v>
      </c>
      <c r="F4">
        <v>41</v>
      </c>
      <c r="G4">
        <v>0</v>
      </c>
      <c r="H4">
        <v>-0.98</v>
      </c>
      <c r="I4" s="23">
        <v>9.4872685185185185E-2</v>
      </c>
      <c r="J4" s="4" t="s">
        <v>75</v>
      </c>
    </row>
    <row r="5" spans="1:10" x14ac:dyDescent="0.3">
      <c r="A5" s="4" t="s">
        <v>75</v>
      </c>
      <c r="B5" s="4" t="s">
        <v>1924</v>
      </c>
      <c r="C5">
        <v>53</v>
      </c>
      <c r="D5">
        <v>53</v>
      </c>
      <c r="E5">
        <v>53</v>
      </c>
      <c r="F5">
        <v>53</v>
      </c>
      <c r="G5">
        <v>0</v>
      </c>
      <c r="H5">
        <v>0</v>
      </c>
      <c r="I5" s="23">
        <v>6.7777777777777784E-2</v>
      </c>
      <c r="J5" s="4" t="s">
        <v>75</v>
      </c>
    </row>
    <row r="6" spans="1:10" x14ac:dyDescent="0.3">
      <c r="A6" s="4" t="s">
        <v>75</v>
      </c>
      <c r="B6" s="4" t="s">
        <v>1925</v>
      </c>
      <c r="C6">
        <v>1566</v>
      </c>
      <c r="D6">
        <v>1570</v>
      </c>
      <c r="E6">
        <v>1570</v>
      </c>
      <c r="F6">
        <v>1550</v>
      </c>
      <c r="G6">
        <v>-4</v>
      </c>
      <c r="H6">
        <v>-0.25</v>
      </c>
      <c r="I6" s="23">
        <v>0.11472222222222223</v>
      </c>
      <c r="J6" s="4" t="s">
        <v>75</v>
      </c>
    </row>
    <row r="7" spans="1:10" x14ac:dyDescent="0.3">
      <c r="A7" s="4" t="s">
        <v>75</v>
      </c>
      <c r="B7" s="4" t="s">
        <v>1926</v>
      </c>
      <c r="C7">
        <v>314</v>
      </c>
      <c r="D7">
        <v>311</v>
      </c>
      <c r="E7">
        <v>313</v>
      </c>
      <c r="F7">
        <v>311</v>
      </c>
      <c r="G7">
        <v>2</v>
      </c>
      <c r="H7">
        <v>0.8</v>
      </c>
      <c r="I7" s="23">
        <v>0.24653935185185186</v>
      </c>
      <c r="J7" s="4" t="s">
        <v>75</v>
      </c>
    </row>
    <row r="8" spans="1:10" x14ac:dyDescent="0.3">
      <c r="A8" s="4" t="s">
        <v>75</v>
      </c>
      <c r="B8" s="4" t="s">
        <v>1927</v>
      </c>
      <c r="C8">
        <v>8014</v>
      </c>
      <c r="D8">
        <v>7960</v>
      </c>
      <c r="E8">
        <v>8060</v>
      </c>
      <c r="F8">
        <v>8000</v>
      </c>
      <c r="G8">
        <v>50</v>
      </c>
      <c r="H8">
        <v>0.68</v>
      </c>
      <c r="I8" s="23">
        <v>0.2560648148148148</v>
      </c>
      <c r="J8" s="4" t="s">
        <v>75</v>
      </c>
    </row>
    <row r="9" spans="1:10" x14ac:dyDescent="0.3">
      <c r="A9" s="4" t="s">
        <v>75</v>
      </c>
      <c r="B9" s="4" t="s">
        <v>1928</v>
      </c>
      <c r="C9">
        <v>1250</v>
      </c>
      <c r="D9">
        <v>1243</v>
      </c>
      <c r="E9">
        <v>1255</v>
      </c>
      <c r="F9">
        <v>1245</v>
      </c>
      <c r="G9">
        <v>7</v>
      </c>
      <c r="H9">
        <v>0.56000000000000005</v>
      </c>
      <c r="I9" s="23">
        <v>0.25550925925925927</v>
      </c>
      <c r="J9" s="4" t="s">
        <v>75</v>
      </c>
    </row>
    <row r="10" spans="1:10" x14ac:dyDescent="0.3">
      <c r="A10" s="4" t="s">
        <v>75</v>
      </c>
      <c r="B10" s="4" t="s">
        <v>1929</v>
      </c>
      <c r="C10">
        <v>1568</v>
      </c>
      <c r="D10">
        <v>1561</v>
      </c>
      <c r="E10">
        <v>1575</v>
      </c>
      <c r="F10">
        <v>1564</v>
      </c>
      <c r="G10">
        <v>7</v>
      </c>
      <c r="H10">
        <v>0.44</v>
      </c>
      <c r="I10" s="23">
        <v>0.24853009259259259</v>
      </c>
      <c r="J10" s="4" t="s">
        <v>75</v>
      </c>
    </row>
    <row r="11" spans="1:10" x14ac:dyDescent="0.3">
      <c r="A11" s="4" t="s">
        <v>75</v>
      </c>
      <c r="B11" s="4" t="s">
        <v>1930</v>
      </c>
      <c r="C11">
        <v>2128</v>
      </c>
      <c r="D11">
        <v>2127</v>
      </c>
      <c r="E11">
        <v>2139</v>
      </c>
      <c r="F11">
        <v>2123</v>
      </c>
      <c r="G11">
        <v>1</v>
      </c>
      <c r="H11">
        <v>0.03</v>
      </c>
      <c r="I11" s="23">
        <v>0.24947916666666667</v>
      </c>
      <c r="J11" s="4" t="s">
        <v>75</v>
      </c>
    </row>
    <row r="12" spans="1:10" x14ac:dyDescent="0.3">
      <c r="A12" s="4" t="s">
        <v>75</v>
      </c>
      <c r="B12" s="4" t="s">
        <v>1931</v>
      </c>
      <c r="C12">
        <v>2239</v>
      </c>
      <c r="D12">
        <v>2236</v>
      </c>
      <c r="E12">
        <v>2249</v>
      </c>
      <c r="F12">
        <v>2236</v>
      </c>
      <c r="G12">
        <v>3</v>
      </c>
      <c r="H12">
        <v>0.12</v>
      </c>
      <c r="I12" s="23">
        <v>0.25692129629629629</v>
      </c>
      <c r="J12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F71-46F9-4F22-A026-70DDE4A0EE06}">
  <dimension ref="A1:J6"/>
  <sheetViews>
    <sheetView showGridLines="0" workbookViewId="0">
      <selection sqref="A1:XFD1"/>
    </sheetView>
  </sheetViews>
  <sheetFormatPr defaultColWidth="8.88671875" defaultRowHeight="14.4" x14ac:dyDescent="0.3"/>
  <cols>
    <col min="1" max="1" width="10.77734375" bestFit="1" customWidth="1"/>
    <col min="2" max="2" width="14.44140625" bestFit="1" customWidth="1"/>
    <col min="3" max="3" width="9" bestFit="1" customWidth="1"/>
    <col min="4" max="4" width="7" bestFit="1" customWidth="1"/>
    <col min="5" max="5" width="7.6640625" bestFit="1" customWidth="1"/>
    <col min="6" max="6" width="9.44140625" bestFit="1" customWidth="1"/>
    <col min="7" max="7" width="10.44140625" bestFit="1" customWidth="1"/>
    <col min="8" max="8" width="7.6640625" bestFit="1" customWidth="1"/>
    <col min="9" max="9" width="8.5546875" bestFit="1" customWidth="1"/>
    <col min="10" max="10" width="4.21875" bestFit="1" customWidth="1"/>
  </cols>
  <sheetData>
    <row r="1" spans="1:10" x14ac:dyDescent="0.3">
      <c r="A1" t="s">
        <v>6</v>
      </c>
      <c r="B1" t="s">
        <v>2114</v>
      </c>
      <c r="C1" t="s">
        <v>1388</v>
      </c>
      <c r="D1" t="s">
        <v>859</v>
      </c>
      <c r="E1" t="s">
        <v>1389</v>
      </c>
      <c r="F1" t="s">
        <v>2115</v>
      </c>
      <c r="G1" t="s">
        <v>862</v>
      </c>
      <c r="H1" t="s">
        <v>1718</v>
      </c>
      <c r="I1" t="s">
        <v>1392</v>
      </c>
      <c r="J1" t="s">
        <v>1889</v>
      </c>
    </row>
    <row r="2" spans="1:10" x14ac:dyDescent="0.3">
      <c r="A2" s="4" t="s">
        <v>75</v>
      </c>
      <c r="B2" s="4" t="s">
        <v>2116</v>
      </c>
      <c r="C2">
        <v>34555</v>
      </c>
      <c r="D2">
        <v>8.5500000000000007</v>
      </c>
      <c r="E2">
        <v>2.0000000000000001E-4</v>
      </c>
      <c r="F2">
        <v>2.01E-2</v>
      </c>
      <c r="G2">
        <v>3.1399999999999997E-2</v>
      </c>
      <c r="H2">
        <v>0.129</v>
      </c>
      <c r="I2" s="5">
        <v>44323</v>
      </c>
      <c r="J2" s="4" t="s">
        <v>75</v>
      </c>
    </row>
    <row r="3" spans="1:10" x14ac:dyDescent="0.3">
      <c r="A3" s="4" t="s">
        <v>75</v>
      </c>
      <c r="B3" s="4" t="s">
        <v>1852</v>
      </c>
      <c r="C3">
        <v>4205</v>
      </c>
      <c r="D3">
        <v>2.97</v>
      </c>
      <c r="E3">
        <v>6.9999999999999999E-4</v>
      </c>
      <c r="F3">
        <v>5.5999999999999999E-3</v>
      </c>
      <c r="G3">
        <v>2.6200000000000001E-2</v>
      </c>
      <c r="H3">
        <v>0.11940000000000001</v>
      </c>
      <c r="I3" s="5">
        <v>44323</v>
      </c>
      <c r="J3" s="4" t="s">
        <v>75</v>
      </c>
    </row>
    <row r="4" spans="1:10" x14ac:dyDescent="0.3">
      <c r="A4" s="4" t="s">
        <v>75</v>
      </c>
      <c r="B4" s="4" t="s">
        <v>2117</v>
      </c>
      <c r="C4">
        <v>13640</v>
      </c>
      <c r="D4">
        <v>26.54</v>
      </c>
      <c r="E4">
        <v>1.9E-3</v>
      </c>
      <c r="F4">
        <v>-1.5900000000000001E-2</v>
      </c>
      <c r="G4">
        <v>-8.6E-3</v>
      </c>
      <c r="H4">
        <v>5.8299999999999998E-2</v>
      </c>
      <c r="I4" s="5">
        <v>44323</v>
      </c>
      <c r="J4" s="4" t="s">
        <v>75</v>
      </c>
    </row>
    <row r="5" spans="1:10" x14ac:dyDescent="0.3">
      <c r="A5" s="4" t="s">
        <v>75</v>
      </c>
      <c r="B5" s="4" t="s">
        <v>2118</v>
      </c>
      <c r="C5">
        <v>18.39</v>
      </c>
      <c r="D5">
        <v>0.76</v>
      </c>
      <c r="E5">
        <v>-7.6E-3</v>
      </c>
      <c r="F5">
        <v>7.7999999999999996E-3</v>
      </c>
      <c r="G5">
        <v>1.23E-2</v>
      </c>
      <c r="H5">
        <v>-4.36E-2</v>
      </c>
      <c r="I5" s="5">
        <v>44322</v>
      </c>
      <c r="J5" s="4" t="s">
        <v>75</v>
      </c>
    </row>
    <row r="6" spans="1:10" x14ac:dyDescent="0.3">
      <c r="A6" s="4" t="s">
        <v>75</v>
      </c>
      <c r="B6" s="4" t="s">
        <v>2527</v>
      </c>
      <c r="C6">
        <v>43723.92</v>
      </c>
      <c r="D6">
        <v>210.16</v>
      </c>
      <c r="E6">
        <v>4.7999999999999996E-3</v>
      </c>
      <c r="F6">
        <v>-1.12E-2</v>
      </c>
      <c r="G6">
        <v>2.2100000000000002E-2</v>
      </c>
      <c r="H6">
        <v>0.1082</v>
      </c>
      <c r="I6" s="5">
        <v>44322</v>
      </c>
      <c r="J6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7484-980D-4593-ACDF-D2530ACCB0F5}">
  <dimension ref="A1:G27"/>
  <sheetViews>
    <sheetView workbookViewId="0">
      <selection sqref="A1:G27"/>
    </sheetView>
  </sheetViews>
  <sheetFormatPr defaultColWidth="11.44140625" defaultRowHeight="14.4" x14ac:dyDescent="0.3"/>
  <cols>
    <col min="1" max="1" width="30.88671875" bestFit="1" customWidth="1"/>
    <col min="2" max="5" width="11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2017</v>
      </c>
      <c r="C2" s="4" t="s">
        <v>8</v>
      </c>
      <c r="D2" s="4" t="s">
        <v>9</v>
      </c>
      <c r="E2" s="4" t="s">
        <v>2018</v>
      </c>
      <c r="F2" s="4" t="s">
        <v>10</v>
      </c>
      <c r="G2" s="4" t="s">
        <v>11</v>
      </c>
    </row>
    <row r="3" spans="1:7" x14ac:dyDescent="0.3">
      <c r="A3" s="4" t="s">
        <v>12</v>
      </c>
      <c r="B3" s="4" t="s">
        <v>2528</v>
      </c>
      <c r="C3" s="4" t="s">
        <v>13</v>
      </c>
      <c r="D3" s="4" t="s">
        <v>13</v>
      </c>
      <c r="E3" s="4" t="s">
        <v>15</v>
      </c>
      <c r="F3" s="4" t="s">
        <v>10</v>
      </c>
      <c r="G3" s="4" t="s">
        <v>11</v>
      </c>
    </row>
    <row r="4" spans="1:7" x14ac:dyDescent="0.3">
      <c r="A4" s="4" t="s">
        <v>16</v>
      </c>
      <c r="B4" s="4" t="s">
        <v>607</v>
      </c>
      <c r="C4" s="4" t="s">
        <v>17</v>
      </c>
      <c r="D4" s="4" t="s">
        <v>18</v>
      </c>
      <c r="E4" s="4" t="s">
        <v>19</v>
      </c>
      <c r="F4" s="4" t="s">
        <v>10</v>
      </c>
      <c r="G4" s="4" t="s">
        <v>11</v>
      </c>
    </row>
    <row r="5" spans="1:7" x14ac:dyDescent="0.3">
      <c r="A5" s="4" t="s">
        <v>20</v>
      </c>
      <c r="B5" s="4" t="s">
        <v>2529</v>
      </c>
      <c r="C5" s="4" t="s">
        <v>21</v>
      </c>
      <c r="D5" s="4" t="s">
        <v>22</v>
      </c>
      <c r="E5" s="4" t="s">
        <v>23</v>
      </c>
      <c r="F5" s="4" t="s">
        <v>10</v>
      </c>
      <c r="G5" s="4" t="s">
        <v>11</v>
      </c>
    </row>
    <row r="6" spans="1:7" x14ac:dyDescent="0.3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11</v>
      </c>
    </row>
    <row r="7" spans="1:7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29</v>
      </c>
      <c r="G7" s="4" t="s">
        <v>11</v>
      </c>
    </row>
    <row r="8" spans="1:7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29</v>
      </c>
      <c r="G8" s="4" t="s">
        <v>11</v>
      </c>
    </row>
    <row r="9" spans="1:7" x14ac:dyDescent="0.3">
      <c r="A9" s="4" t="s">
        <v>40</v>
      </c>
      <c r="B9" s="4" t="s">
        <v>2530</v>
      </c>
      <c r="C9" s="4" t="s">
        <v>41</v>
      </c>
      <c r="D9" s="4" t="s">
        <v>43</v>
      </c>
      <c r="E9" s="4" t="s">
        <v>44</v>
      </c>
      <c r="F9" s="4" t="s">
        <v>29</v>
      </c>
      <c r="G9" s="4" t="s">
        <v>11</v>
      </c>
    </row>
    <row r="10" spans="1:7" x14ac:dyDescent="0.3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10</v>
      </c>
      <c r="G10" s="4" t="s">
        <v>11</v>
      </c>
    </row>
    <row r="11" spans="1:7" x14ac:dyDescent="0.3">
      <c r="A11" s="4" t="s">
        <v>50</v>
      </c>
      <c r="B11" s="4" t="s">
        <v>111</v>
      </c>
      <c r="C11" s="4" t="s">
        <v>674</v>
      </c>
      <c r="D11" s="4" t="s">
        <v>53</v>
      </c>
      <c r="E11" s="4" t="s">
        <v>54</v>
      </c>
      <c r="F11" s="4" t="s">
        <v>29</v>
      </c>
      <c r="G11" s="4" t="s">
        <v>11</v>
      </c>
    </row>
    <row r="12" spans="1:7" x14ac:dyDescent="0.3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57</v>
      </c>
      <c r="F12" s="4" t="s">
        <v>59</v>
      </c>
      <c r="G12" s="4" t="s">
        <v>11</v>
      </c>
    </row>
    <row r="13" spans="1:7" x14ac:dyDescent="0.3">
      <c r="A13" s="4" t="s">
        <v>60</v>
      </c>
      <c r="B13" s="4" t="s">
        <v>1946</v>
      </c>
      <c r="C13" s="4" t="s">
        <v>61</v>
      </c>
      <c r="D13" s="4" t="s">
        <v>62</v>
      </c>
      <c r="E13" s="4" t="s">
        <v>63</v>
      </c>
      <c r="F13" s="4" t="s">
        <v>64</v>
      </c>
      <c r="G13" s="4" t="s">
        <v>11</v>
      </c>
    </row>
    <row r="14" spans="1:7" x14ac:dyDescent="0.3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59</v>
      </c>
      <c r="G14" s="4" t="s">
        <v>11</v>
      </c>
    </row>
    <row r="15" spans="1:7" x14ac:dyDescent="0.3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11</v>
      </c>
    </row>
    <row r="16" spans="1:7" x14ac:dyDescent="0.3">
      <c r="A16" s="4" t="s">
        <v>76</v>
      </c>
      <c r="B16" s="4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11</v>
      </c>
    </row>
    <row r="17" spans="1:7" x14ac:dyDescent="0.3">
      <c r="A17" s="4" t="s">
        <v>82</v>
      </c>
      <c r="B17" s="4" t="s">
        <v>2531</v>
      </c>
      <c r="C17" s="4" t="s">
        <v>83</v>
      </c>
      <c r="D17" s="4" t="s">
        <v>84</v>
      </c>
      <c r="E17" s="4" t="s">
        <v>85</v>
      </c>
      <c r="F17" s="4" t="s">
        <v>81</v>
      </c>
      <c r="G17" s="4" t="s">
        <v>11</v>
      </c>
    </row>
    <row r="18" spans="1:7" x14ac:dyDescent="0.3">
      <c r="A18" s="4" t="s">
        <v>86</v>
      </c>
      <c r="B18" s="4" t="s">
        <v>87</v>
      </c>
      <c r="C18" s="4" t="s">
        <v>88</v>
      </c>
      <c r="D18" s="4" t="s">
        <v>87</v>
      </c>
      <c r="E18" s="4" t="s">
        <v>89</v>
      </c>
      <c r="F18" s="4" t="s">
        <v>90</v>
      </c>
      <c r="G18" s="4" t="s">
        <v>11</v>
      </c>
    </row>
    <row r="19" spans="1:7" x14ac:dyDescent="0.3">
      <c r="A19" s="4" t="s">
        <v>91</v>
      </c>
      <c r="B19" s="4" t="s">
        <v>92</v>
      </c>
      <c r="C19" s="4" t="s">
        <v>93</v>
      </c>
      <c r="D19" s="4" t="s">
        <v>92</v>
      </c>
      <c r="E19" s="4" t="s">
        <v>94</v>
      </c>
      <c r="F19" s="4" t="s">
        <v>95</v>
      </c>
      <c r="G19" s="4" t="s">
        <v>11</v>
      </c>
    </row>
    <row r="20" spans="1:7" x14ac:dyDescent="0.3">
      <c r="A20" s="4" t="s">
        <v>96</v>
      </c>
      <c r="B20" s="4" t="s">
        <v>97</v>
      </c>
      <c r="C20" s="4" t="s">
        <v>98</v>
      </c>
      <c r="D20" s="4" t="s">
        <v>99</v>
      </c>
      <c r="E20" s="4" t="s">
        <v>100</v>
      </c>
      <c r="F20" s="4" t="s">
        <v>29</v>
      </c>
      <c r="G20" s="4" t="s">
        <v>11</v>
      </c>
    </row>
    <row r="21" spans="1:7" x14ac:dyDescent="0.3">
      <c r="A21" s="4" t="s">
        <v>101</v>
      </c>
      <c r="B21" s="4" t="s">
        <v>2020</v>
      </c>
      <c r="C21" s="4" t="s">
        <v>102</v>
      </c>
      <c r="D21" s="4" t="s">
        <v>103</v>
      </c>
      <c r="E21" s="4" t="s">
        <v>104</v>
      </c>
      <c r="F21" s="4" t="s">
        <v>105</v>
      </c>
      <c r="G21" s="4" t="s">
        <v>11</v>
      </c>
    </row>
    <row r="22" spans="1:7" x14ac:dyDescent="0.3">
      <c r="A22" s="4" t="s">
        <v>106</v>
      </c>
      <c r="B22" s="4" t="s">
        <v>41</v>
      </c>
      <c r="C22" s="4" t="s">
        <v>107</v>
      </c>
      <c r="D22" s="4" t="s">
        <v>107</v>
      </c>
      <c r="E22" s="4" t="s">
        <v>108</v>
      </c>
      <c r="F22" s="4" t="s">
        <v>10</v>
      </c>
      <c r="G22" s="4" t="s">
        <v>11</v>
      </c>
    </row>
    <row r="23" spans="1:7" x14ac:dyDescent="0.3">
      <c r="A23" s="4" t="s">
        <v>109</v>
      </c>
      <c r="B23" s="4" t="s">
        <v>110</v>
      </c>
      <c r="C23" s="4" t="s">
        <v>111</v>
      </c>
      <c r="D23" s="4" t="s">
        <v>110</v>
      </c>
      <c r="E23" s="4" t="s">
        <v>111</v>
      </c>
      <c r="F23" s="4" t="s">
        <v>75</v>
      </c>
      <c r="G23" s="4" t="s">
        <v>11</v>
      </c>
    </row>
    <row r="24" spans="1:7" x14ac:dyDescent="0.3">
      <c r="A24" s="4" t="s">
        <v>112</v>
      </c>
      <c r="B24" s="4" t="s">
        <v>113</v>
      </c>
      <c r="C24" s="4" t="s">
        <v>114</v>
      </c>
      <c r="D24" s="4" t="s">
        <v>115</v>
      </c>
      <c r="E24" s="4" t="s">
        <v>116</v>
      </c>
      <c r="F24" s="4" t="s">
        <v>75</v>
      </c>
      <c r="G24" s="4" t="s">
        <v>11</v>
      </c>
    </row>
    <row r="25" spans="1:7" x14ac:dyDescent="0.3">
      <c r="A25" s="4" t="s">
        <v>117</v>
      </c>
      <c r="B25" s="4" t="s">
        <v>118</v>
      </c>
      <c r="C25" s="4" t="s">
        <v>118</v>
      </c>
      <c r="D25" s="4" t="s">
        <v>119</v>
      </c>
      <c r="E25" s="4" t="s">
        <v>120</v>
      </c>
      <c r="F25" s="4" t="s">
        <v>10</v>
      </c>
      <c r="G25" s="4" t="s">
        <v>11</v>
      </c>
    </row>
    <row r="26" spans="1:7" x14ac:dyDescent="0.3">
      <c r="A26" s="4" t="s">
        <v>121</v>
      </c>
      <c r="B26" s="4" t="s">
        <v>122</v>
      </c>
      <c r="C26" s="4" t="s">
        <v>122</v>
      </c>
      <c r="D26" s="4" t="s">
        <v>123</v>
      </c>
      <c r="E26" s="4" t="s">
        <v>122</v>
      </c>
      <c r="F26" s="4" t="s">
        <v>75</v>
      </c>
      <c r="G26" s="4" t="s">
        <v>11</v>
      </c>
    </row>
    <row r="27" spans="1:7" x14ac:dyDescent="0.3">
      <c r="A27" s="4" t="s">
        <v>11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45F3-9E48-4659-90C7-C5C3892FBCD1}">
  <dimension ref="A1:G26"/>
  <sheetViews>
    <sheetView workbookViewId="0">
      <selection activeCell="B6" sqref="B6"/>
    </sheetView>
  </sheetViews>
  <sheetFormatPr defaultColWidth="11.44140625" defaultRowHeight="14.4" x14ac:dyDescent="0.3"/>
  <cols>
    <col min="1" max="1" width="27.33203125" bestFit="1" customWidth="1"/>
    <col min="2" max="4" width="11.5546875" bestFit="1" customWidth="1"/>
    <col min="5" max="5" width="10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124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286</v>
      </c>
      <c r="C2" s="4" t="s">
        <v>1638</v>
      </c>
      <c r="D2" s="4" t="s">
        <v>125</v>
      </c>
      <c r="E2" s="4" t="s">
        <v>126</v>
      </c>
      <c r="F2" s="4" t="s">
        <v>10</v>
      </c>
      <c r="G2" s="4" t="s">
        <v>11</v>
      </c>
    </row>
    <row r="3" spans="1:7" x14ac:dyDescent="0.3">
      <c r="A3" s="4" t="s">
        <v>12</v>
      </c>
      <c r="B3" s="4" t="s">
        <v>276</v>
      </c>
      <c r="C3" s="4" t="s">
        <v>130</v>
      </c>
      <c r="D3" s="4" t="s">
        <v>276</v>
      </c>
      <c r="E3" s="4" t="s">
        <v>131</v>
      </c>
      <c r="F3" s="4" t="s">
        <v>10</v>
      </c>
      <c r="G3" s="4" t="s">
        <v>11</v>
      </c>
    </row>
    <row r="4" spans="1:7" x14ac:dyDescent="0.3">
      <c r="A4" s="4" t="s">
        <v>16</v>
      </c>
      <c r="B4" s="4" t="s">
        <v>2532</v>
      </c>
      <c r="C4" s="4" t="s">
        <v>127</v>
      </c>
      <c r="D4" s="4" t="s">
        <v>18</v>
      </c>
      <c r="E4" s="4" t="s">
        <v>129</v>
      </c>
      <c r="F4" s="4" t="s">
        <v>10</v>
      </c>
      <c r="G4" s="4" t="s">
        <v>11</v>
      </c>
    </row>
    <row r="5" spans="1:7" x14ac:dyDescent="0.3">
      <c r="A5" s="4" t="s">
        <v>24</v>
      </c>
      <c r="B5" s="4" t="s">
        <v>132</v>
      </c>
      <c r="C5" s="4" t="s">
        <v>133</v>
      </c>
      <c r="D5" s="4" t="s">
        <v>134</v>
      </c>
      <c r="E5" s="4" t="s">
        <v>135</v>
      </c>
      <c r="F5" s="4" t="s">
        <v>29</v>
      </c>
      <c r="G5" s="4" t="s">
        <v>11</v>
      </c>
    </row>
    <row r="6" spans="1:7" x14ac:dyDescent="0.3">
      <c r="A6" s="4" t="s">
        <v>30</v>
      </c>
      <c r="B6" s="4" t="s">
        <v>136</v>
      </c>
      <c r="C6" s="4" t="s">
        <v>137</v>
      </c>
      <c r="D6" s="4" t="s">
        <v>138</v>
      </c>
      <c r="E6" s="4" t="s">
        <v>139</v>
      </c>
      <c r="F6" s="4" t="s">
        <v>29</v>
      </c>
      <c r="G6" s="4" t="s">
        <v>11</v>
      </c>
    </row>
    <row r="7" spans="1:7" x14ac:dyDescent="0.3">
      <c r="A7" s="4" t="s">
        <v>35</v>
      </c>
      <c r="B7" s="4" t="s">
        <v>140</v>
      </c>
      <c r="C7" s="4" t="s">
        <v>141</v>
      </c>
      <c r="D7" s="4" t="s">
        <v>142</v>
      </c>
      <c r="E7" s="4" t="s">
        <v>143</v>
      </c>
      <c r="F7" s="4" t="s">
        <v>29</v>
      </c>
      <c r="G7" s="4" t="s">
        <v>11</v>
      </c>
    </row>
    <row r="8" spans="1:7" x14ac:dyDescent="0.3">
      <c r="A8" s="4" t="s">
        <v>40</v>
      </c>
      <c r="B8" s="4" t="s">
        <v>2533</v>
      </c>
      <c r="C8" s="4" t="s">
        <v>144</v>
      </c>
      <c r="D8" s="4" t="s">
        <v>146</v>
      </c>
      <c r="E8" s="4" t="s">
        <v>147</v>
      </c>
      <c r="F8" s="4" t="s">
        <v>29</v>
      </c>
      <c r="G8" s="4" t="s">
        <v>11</v>
      </c>
    </row>
    <row r="9" spans="1:7" x14ac:dyDescent="0.3">
      <c r="A9" s="4" t="s">
        <v>45</v>
      </c>
      <c r="B9" s="4" t="s">
        <v>148</v>
      </c>
      <c r="C9" s="4" t="s">
        <v>149</v>
      </c>
      <c r="D9" s="4" t="s">
        <v>150</v>
      </c>
      <c r="E9" s="4" t="s">
        <v>151</v>
      </c>
      <c r="F9" s="4" t="s">
        <v>10</v>
      </c>
      <c r="G9" s="4" t="s">
        <v>11</v>
      </c>
    </row>
    <row r="10" spans="1:7" x14ac:dyDescent="0.3">
      <c r="A10" s="4" t="s">
        <v>55</v>
      </c>
      <c r="B10" s="4" t="s">
        <v>2534</v>
      </c>
      <c r="C10" s="4" t="s">
        <v>152</v>
      </c>
      <c r="D10" s="4" t="s">
        <v>153</v>
      </c>
      <c r="E10" s="4" t="s">
        <v>154</v>
      </c>
      <c r="F10" s="4" t="s">
        <v>59</v>
      </c>
      <c r="G10" s="4" t="s">
        <v>11</v>
      </c>
    </row>
    <row r="11" spans="1:7" x14ac:dyDescent="0.3">
      <c r="A11" s="4" t="s">
        <v>60</v>
      </c>
      <c r="B11" s="4" t="s">
        <v>155</v>
      </c>
      <c r="C11" s="4" t="s">
        <v>156</v>
      </c>
      <c r="D11" s="4" t="s">
        <v>157</v>
      </c>
      <c r="E11" s="4" t="s">
        <v>158</v>
      </c>
      <c r="F11" s="4" t="s">
        <v>64</v>
      </c>
      <c r="G11" s="4" t="s">
        <v>11</v>
      </c>
    </row>
    <row r="12" spans="1:7" x14ac:dyDescent="0.3">
      <c r="A12" s="4" t="s">
        <v>159</v>
      </c>
      <c r="B12" s="4" t="s">
        <v>2535</v>
      </c>
      <c r="C12" s="4" t="s">
        <v>160</v>
      </c>
      <c r="D12" s="4" t="s">
        <v>161</v>
      </c>
      <c r="E12" s="4" t="s">
        <v>162</v>
      </c>
      <c r="F12" s="4" t="s">
        <v>81</v>
      </c>
      <c r="G12" s="4" t="s">
        <v>11</v>
      </c>
    </row>
    <row r="13" spans="1:7" x14ac:dyDescent="0.3">
      <c r="A13" s="4" t="s">
        <v>76</v>
      </c>
      <c r="B13" s="4" t="s">
        <v>2021</v>
      </c>
      <c r="C13" s="4" t="s">
        <v>163</v>
      </c>
      <c r="D13" s="4" t="s">
        <v>164</v>
      </c>
      <c r="E13" s="4" t="s">
        <v>165</v>
      </c>
      <c r="F13" s="4" t="s">
        <v>166</v>
      </c>
      <c r="G13" s="4" t="s">
        <v>11</v>
      </c>
    </row>
    <row r="14" spans="1:7" x14ac:dyDescent="0.3">
      <c r="A14" s="4" t="s">
        <v>82</v>
      </c>
      <c r="B14" s="4" t="s">
        <v>2022</v>
      </c>
      <c r="C14" s="4" t="s">
        <v>2023</v>
      </c>
      <c r="D14" s="4" t="s">
        <v>167</v>
      </c>
      <c r="E14" s="4" t="s">
        <v>168</v>
      </c>
      <c r="F14" s="4" t="s">
        <v>75</v>
      </c>
      <c r="G14" s="4" t="s">
        <v>11</v>
      </c>
    </row>
    <row r="15" spans="1:7" x14ac:dyDescent="0.3">
      <c r="A15" s="4" t="s">
        <v>86</v>
      </c>
      <c r="B15" s="4" t="s">
        <v>169</v>
      </c>
      <c r="C15" s="4" t="s">
        <v>170</v>
      </c>
      <c r="D15" s="4" t="s">
        <v>169</v>
      </c>
      <c r="E15" s="4" t="s">
        <v>171</v>
      </c>
      <c r="F15" s="4" t="s">
        <v>90</v>
      </c>
      <c r="G15" s="4" t="s">
        <v>11</v>
      </c>
    </row>
    <row r="16" spans="1:7" x14ac:dyDescent="0.3">
      <c r="A16" s="4" t="s">
        <v>91</v>
      </c>
      <c r="B16" s="4" t="s">
        <v>172</v>
      </c>
      <c r="C16" s="4" t="s">
        <v>173</v>
      </c>
      <c r="D16" s="4" t="s">
        <v>174</v>
      </c>
      <c r="E16" s="4" t="s">
        <v>175</v>
      </c>
      <c r="F16" s="4" t="s">
        <v>95</v>
      </c>
      <c r="G16" s="4" t="s">
        <v>11</v>
      </c>
    </row>
    <row r="17" spans="1:7" x14ac:dyDescent="0.3">
      <c r="A17" s="4" t="s">
        <v>96</v>
      </c>
      <c r="B17" s="4" t="s">
        <v>180</v>
      </c>
      <c r="C17" s="4" t="s">
        <v>181</v>
      </c>
      <c r="D17" s="4" t="s">
        <v>182</v>
      </c>
      <c r="E17" s="4" t="s">
        <v>183</v>
      </c>
      <c r="F17" s="4" t="s">
        <v>29</v>
      </c>
      <c r="G17" s="4" t="s">
        <v>11</v>
      </c>
    </row>
    <row r="18" spans="1:7" x14ac:dyDescent="0.3">
      <c r="A18" s="4" t="s">
        <v>101</v>
      </c>
      <c r="B18" s="4" t="s">
        <v>176</v>
      </c>
      <c r="C18" s="4" t="s">
        <v>177</v>
      </c>
      <c r="D18" s="4" t="s">
        <v>178</v>
      </c>
      <c r="E18" s="4" t="s">
        <v>179</v>
      </c>
      <c r="F18" s="4" t="s">
        <v>105</v>
      </c>
      <c r="G18" s="4" t="s">
        <v>11</v>
      </c>
    </row>
    <row r="19" spans="1:7" x14ac:dyDescent="0.3">
      <c r="A19" s="4" t="s">
        <v>117</v>
      </c>
      <c r="B19" s="4" t="s">
        <v>191</v>
      </c>
      <c r="C19" s="4" t="s">
        <v>191</v>
      </c>
      <c r="D19" s="4" t="s">
        <v>197</v>
      </c>
      <c r="E19" s="4" t="s">
        <v>128</v>
      </c>
      <c r="F19" s="4" t="s">
        <v>10</v>
      </c>
      <c r="G19" s="4" t="s">
        <v>11</v>
      </c>
    </row>
    <row r="20" spans="1:7" x14ac:dyDescent="0.3">
      <c r="A20" s="4" t="s">
        <v>121</v>
      </c>
      <c r="B20" s="4" t="s">
        <v>15</v>
      </c>
      <c r="C20" s="4" t="s">
        <v>190</v>
      </c>
      <c r="D20" s="4" t="s">
        <v>189</v>
      </c>
      <c r="E20" s="4" t="s">
        <v>123</v>
      </c>
      <c r="F20" s="4" t="s">
        <v>75</v>
      </c>
      <c r="G20" s="4" t="s">
        <v>11</v>
      </c>
    </row>
    <row r="21" spans="1:7" x14ac:dyDescent="0.3">
      <c r="A21" s="4" t="s">
        <v>106</v>
      </c>
      <c r="B21" s="4" t="s">
        <v>184</v>
      </c>
      <c r="C21" s="4" t="s">
        <v>185</v>
      </c>
      <c r="D21" s="4" t="s">
        <v>184</v>
      </c>
      <c r="E21" s="4" t="s">
        <v>186</v>
      </c>
      <c r="F21" s="4" t="s">
        <v>10</v>
      </c>
      <c r="G21" s="4" t="s">
        <v>11</v>
      </c>
    </row>
    <row r="22" spans="1:7" x14ac:dyDescent="0.3">
      <c r="A22" s="4" t="s">
        <v>109</v>
      </c>
      <c r="B22" s="4" t="s">
        <v>187</v>
      </c>
      <c r="C22" s="4" t="s">
        <v>188</v>
      </c>
      <c r="D22" s="4" t="s">
        <v>189</v>
      </c>
      <c r="E22" s="4" t="s">
        <v>187</v>
      </c>
      <c r="F22" s="4" t="s">
        <v>75</v>
      </c>
      <c r="G22" s="4" t="s">
        <v>11</v>
      </c>
    </row>
    <row r="23" spans="1:7" x14ac:dyDescent="0.3">
      <c r="A23" s="4" t="s">
        <v>20</v>
      </c>
      <c r="B23" s="4" t="s">
        <v>2536</v>
      </c>
      <c r="C23" s="4" t="s">
        <v>2019</v>
      </c>
      <c r="D23" s="4" t="s">
        <v>1001</v>
      </c>
      <c r="E23" s="4" t="s">
        <v>33</v>
      </c>
      <c r="F23" s="4" t="s">
        <v>10</v>
      </c>
      <c r="G23" s="4" t="s">
        <v>11</v>
      </c>
    </row>
    <row r="24" spans="1:7" x14ac:dyDescent="0.3">
      <c r="A24" s="4" t="s">
        <v>112</v>
      </c>
      <c r="B24" s="4" t="s">
        <v>190</v>
      </c>
      <c r="C24" s="4" t="s">
        <v>190</v>
      </c>
      <c r="D24" s="4" t="s">
        <v>191</v>
      </c>
      <c r="E24" s="4" t="s">
        <v>53</v>
      </c>
      <c r="F24" s="4" t="s">
        <v>75</v>
      </c>
      <c r="G24" s="4" t="s">
        <v>11</v>
      </c>
    </row>
    <row r="25" spans="1:7" x14ac:dyDescent="0.3">
      <c r="A25" s="4" t="s">
        <v>192</v>
      </c>
      <c r="B25" s="4" t="s">
        <v>2024</v>
      </c>
      <c r="C25" s="4" t="s">
        <v>193</v>
      </c>
      <c r="D25" s="4" t="s">
        <v>194</v>
      </c>
      <c r="E25" s="4" t="s">
        <v>195</v>
      </c>
      <c r="F25" s="4" t="s">
        <v>196</v>
      </c>
      <c r="G25" s="4" t="s">
        <v>11</v>
      </c>
    </row>
    <row r="26" spans="1:7" x14ac:dyDescent="0.3">
      <c r="A26" s="4" t="s">
        <v>11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CD30-2526-4D4C-88D1-D2DB31CC0060}">
  <dimension ref="A1:G27"/>
  <sheetViews>
    <sheetView workbookViewId="0">
      <selection sqref="A1:G27"/>
    </sheetView>
  </sheetViews>
  <sheetFormatPr defaultColWidth="11.44140625" defaultRowHeight="14.4" x14ac:dyDescent="0.3"/>
  <cols>
    <col min="1" max="1" width="30.88671875" bestFit="1" customWidth="1"/>
    <col min="2" max="5" width="11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198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1244</v>
      </c>
      <c r="C2" s="4" t="s">
        <v>511</v>
      </c>
      <c r="D2" s="4" t="s">
        <v>200</v>
      </c>
      <c r="E2" s="4" t="s">
        <v>201</v>
      </c>
      <c r="F2" s="4" t="s">
        <v>10</v>
      </c>
      <c r="G2" s="4" t="s">
        <v>11</v>
      </c>
    </row>
    <row r="3" spans="1:7" x14ac:dyDescent="0.3">
      <c r="A3" s="4" t="s">
        <v>12</v>
      </c>
      <c r="B3" s="4" t="s">
        <v>348</v>
      </c>
      <c r="C3" s="4" t="s">
        <v>202</v>
      </c>
      <c r="D3" s="4" t="s">
        <v>202</v>
      </c>
      <c r="E3" s="4" t="s">
        <v>204</v>
      </c>
      <c r="F3" s="4" t="s">
        <v>10</v>
      </c>
      <c r="G3" s="4" t="s">
        <v>11</v>
      </c>
    </row>
    <row r="4" spans="1:7" x14ac:dyDescent="0.3">
      <c r="A4" s="4" t="s">
        <v>16</v>
      </c>
      <c r="B4" s="4" t="s">
        <v>2537</v>
      </c>
      <c r="C4" s="4" t="s">
        <v>205</v>
      </c>
      <c r="D4" s="4" t="s">
        <v>206</v>
      </c>
      <c r="E4" s="4" t="s">
        <v>207</v>
      </c>
      <c r="F4" s="4" t="s">
        <v>10</v>
      </c>
      <c r="G4" s="4" t="s">
        <v>11</v>
      </c>
    </row>
    <row r="5" spans="1:7" x14ac:dyDescent="0.3">
      <c r="A5" s="4" t="s">
        <v>20</v>
      </c>
      <c r="B5" s="4" t="s">
        <v>2538</v>
      </c>
      <c r="C5" s="4" t="s">
        <v>208</v>
      </c>
      <c r="D5" s="4" t="s">
        <v>18</v>
      </c>
      <c r="E5" s="4" t="s">
        <v>209</v>
      </c>
      <c r="F5" s="4" t="s">
        <v>10</v>
      </c>
      <c r="G5" s="4" t="s">
        <v>11</v>
      </c>
    </row>
    <row r="6" spans="1:7" x14ac:dyDescent="0.3">
      <c r="A6" s="4" t="s">
        <v>24</v>
      </c>
      <c r="B6" s="4" t="s">
        <v>210</v>
      </c>
      <c r="C6" s="4" t="s">
        <v>211</v>
      </c>
      <c r="D6" s="4" t="s">
        <v>212</v>
      </c>
      <c r="E6" s="4" t="s">
        <v>213</v>
      </c>
      <c r="F6" s="4" t="s">
        <v>29</v>
      </c>
      <c r="G6" s="4" t="s">
        <v>11</v>
      </c>
    </row>
    <row r="7" spans="1:7" x14ac:dyDescent="0.3">
      <c r="A7" s="4" t="s">
        <v>30</v>
      </c>
      <c r="B7" s="4" t="s">
        <v>214</v>
      </c>
      <c r="C7" s="4" t="s">
        <v>215</v>
      </c>
      <c r="D7" s="4" t="s">
        <v>216</v>
      </c>
      <c r="E7" s="4" t="s">
        <v>217</v>
      </c>
      <c r="F7" s="4" t="s">
        <v>29</v>
      </c>
      <c r="G7" s="4" t="s">
        <v>11</v>
      </c>
    </row>
    <row r="8" spans="1:7" x14ac:dyDescent="0.3">
      <c r="A8" s="4" t="s">
        <v>35</v>
      </c>
      <c r="B8" s="4" t="s">
        <v>218</v>
      </c>
      <c r="C8" s="4" t="s">
        <v>219</v>
      </c>
      <c r="D8" s="4" t="s">
        <v>220</v>
      </c>
      <c r="E8" s="4" t="s">
        <v>221</v>
      </c>
      <c r="F8" s="4" t="s">
        <v>29</v>
      </c>
      <c r="G8" s="4" t="s">
        <v>11</v>
      </c>
    </row>
    <row r="9" spans="1:7" x14ac:dyDescent="0.3">
      <c r="A9" s="4" t="s">
        <v>40</v>
      </c>
      <c r="B9" s="4" t="s">
        <v>145</v>
      </c>
      <c r="C9" s="4" t="s">
        <v>222</v>
      </c>
      <c r="D9" s="4" t="s">
        <v>223</v>
      </c>
      <c r="E9" s="4" t="s">
        <v>224</v>
      </c>
      <c r="F9" s="4" t="s">
        <v>29</v>
      </c>
      <c r="G9" s="4" t="s">
        <v>11</v>
      </c>
    </row>
    <row r="10" spans="1:7" x14ac:dyDescent="0.3">
      <c r="A10" s="4" t="s">
        <v>45</v>
      </c>
      <c r="B10" s="4" t="s">
        <v>225</v>
      </c>
      <c r="C10" s="4" t="s">
        <v>226</v>
      </c>
      <c r="D10" s="4" t="s">
        <v>227</v>
      </c>
      <c r="E10" s="4" t="s">
        <v>228</v>
      </c>
      <c r="F10" s="4" t="s">
        <v>10</v>
      </c>
      <c r="G10" s="4" t="s">
        <v>11</v>
      </c>
    </row>
    <row r="11" spans="1:7" x14ac:dyDescent="0.3">
      <c r="A11" s="4" t="s">
        <v>60</v>
      </c>
      <c r="B11" s="4" t="s">
        <v>2028</v>
      </c>
      <c r="C11" s="4" t="s">
        <v>229</v>
      </c>
      <c r="D11" s="4" t="s">
        <v>231</v>
      </c>
      <c r="E11" s="4" t="s">
        <v>230</v>
      </c>
      <c r="F11" s="4" t="s">
        <v>64</v>
      </c>
      <c r="G11" s="4" t="s">
        <v>11</v>
      </c>
    </row>
    <row r="12" spans="1:7" x14ac:dyDescent="0.3">
      <c r="A12" s="4" t="s">
        <v>70</v>
      </c>
      <c r="B12" s="4" t="s">
        <v>232</v>
      </c>
      <c r="C12" s="4" t="s">
        <v>233</v>
      </c>
      <c r="D12" s="4" t="s">
        <v>42</v>
      </c>
      <c r="E12" s="4" t="s">
        <v>74</v>
      </c>
      <c r="F12" s="4" t="s">
        <v>75</v>
      </c>
      <c r="G12" s="4" t="s">
        <v>11</v>
      </c>
    </row>
    <row r="13" spans="1:7" x14ac:dyDescent="0.3">
      <c r="A13" s="4" t="s">
        <v>82</v>
      </c>
      <c r="B13" s="4" t="s">
        <v>2539</v>
      </c>
      <c r="C13" s="4" t="s">
        <v>234</v>
      </c>
      <c r="D13" s="4" t="s">
        <v>235</v>
      </c>
      <c r="E13" s="4" t="s">
        <v>236</v>
      </c>
      <c r="F13" s="4" t="s">
        <v>75</v>
      </c>
      <c r="G13" s="4" t="s">
        <v>11</v>
      </c>
    </row>
    <row r="14" spans="1:7" x14ac:dyDescent="0.3">
      <c r="A14" s="4" t="s">
        <v>86</v>
      </c>
      <c r="B14" s="4" t="s">
        <v>237</v>
      </c>
      <c r="C14" s="4" t="s">
        <v>238</v>
      </c>
      <c r="D14" s="4" t="s">
        <v>237</v>
      </c>
      <c r="E14" s="4" t="s">
        <v>239</v>
      </c>
      <c r="F14" s="4" t="s">
        <v>90</v>
      </c>
      <c r="G14" s="4" t="s">
        <v>11</v>
      </c>
    </row>
    <row r="15" spans="1:7" x14ac:dyDescent="0.3">
      <c r="A15" s="4" t="s">
        <v>91</v>
      </c>
      <c r="B15" s="4" t="s">
        <v>240</v>
      </c>
      <c r="C15" s="4" t="s">
        <v>241</v>
      </c>
      <c r="D15" s="4" t="s">
        <v>240</v>
      </c>
      <c r="E15" s="4" t="s">
        <v>242</v>
      </c>
      <c r="F15" s="4" t="s">
        <v>95</v>
      </c>
      <c r="G15" s="4" t="s">
        <v>11</v>
      </c>
    </row>
    <row r="16" spans="1:7" x14ac:dyDescent="0.3">
      <c r="A16" s="4" t="s">
        <v>96</v>
      </c>
      <c r="B16" s="4" t="s">
        <v>243</v>
      </c>
      <c r="C16" s="4" t="s">
        <v>244</v>
      </c>
      <c r="D16" s="4" t="s">
        <v>245</v>
      </c>
      <c r="E16" s="4" t="s">
        <v>246</v>
      </c>
      <c r="F16" s="4" t="s">
        <v>29</v>
      </c>
      <c r="G16" s="4" t="s">
        <v>11</v>
      </c>
    </row>
    <row r="17" spans="1:7" x14ac:dyDescent="0.3">
      <c r="A17" s="4" t="s">
        <v>101</v>
      </c>
      <c r="B17" s="4" t="s">
        <v>247</v>
      </c>
      <c r="C17" s="4" t="s">
        <v>248</v>
      </c>
      <c r="D17" s="4" t="s">
        <v>249</v>
      </c>
      <c r="E17" s="4" t="s">
        <v>250</v>
      </c>
      <c r="F17" s="4" t="s">
        <v>105</v>
      </c>
      <c r="G17" s="4" t="s">
        <v>11</v>
      </c>
    </row>
    <row r="18" spans="1:7" x14ac:dyDescent="0.3">
      <c r="A18" s="4" t="s">
        <v>117</v>
      </c>
      <c r="B18" s="4" t="s">
        <v>266</v>
      </c>
      <c r="C18" s="4" t="s">
        <v>266</v>
      </c>
      <c r="D18" s="4" t="s">
        <v>267</v>
      </c>
      <c r="E18" s="4" t="s">
        <v>268</v>
      </c>
      <c r="F18" s="4" t="s">
        <v>10</v>
      </c>
      <c r="G18" s="4" t="s">
        <v>11</v>
      </c>
    </row>
    <row r="19" spans="1:7" x14ac:dyDescent="0.3">
      <c r="A19" s="4" t="s">
        <v>121</v>
      </c>
      <c r="B19" s="4" t="s">
        <v>187</v>
      </c>
      <c r="C19" s="4" t="s">
        <v>187</v>
      </c>
      <c r="D19" s="4" t="s">
        <v>188</v>
      </c>
      <c r="E19" s="4" t="s">
        <v>269</v>
      </c>
      <c r="F19" s="4" t="s">
        <v>75</v>
      </c>
      <c r="G19" s="4" t="s">
        <v>11</v>
      </c>
    </row>
    <row r="20" spans="1:7" x14ac:dyDescent="0.3">
      <c r="A20" s="4" t="s">
        <v>112</v>
      </c>
      <c r="B20" s="4" t="s">
        <v>15</v>
      </c>
      <c r="C20" s="4" t="s">
        <v>15</v>
      </c>
      <c r="D20" s="4" t="s">
        <v>263</v>
      </c>
      <c r="E20" s="4" t="s">
        <v>188</v>
      </c>
      <c r="F20" s="4" t="s">
        <v>75</v>
      </c>
      <c r="G20" s="4" t="s">
        <v>11</v>
      </c>
    </row>
    <row r="21" spans="1:7" x14ac:dyDescent="0.3">
      <c r="A21" s="4" t="s">
        <v>192</v>
      </c>
      <c r="B21" s="4" t="s">
        <v>2540</v>
      </c>
      <c r="C21" s="4" t="s">
        <v>2029</v>
      </c>
      <c r="D21" s="4" t="s">
        <v>264</v>
      </c>
      <c r="E21" s="4" t="s">
        <v>265</v>
      </c>
      <c r="F21" s="4" t="s">
        <v>196</v>
      </c>
      <c r="G21" s="4" t="s">
        <v>11</v>
      </c>
    </row>
    <row r="22" spans="1:7" x14ac:dyDescent="0.3">
      <c r="A22" s="4" t="s">
        <v>55</v>
      </c>
      <c r="B22" s="4" t="s">
        <v>2541</v>
      </c>
      <c r="C22" s="4" t="s">
        <v>2542</v>
      </c>
      <c r="D22" s="4" t="s">
        <v>2543</v>
      </c>
      <c r="E22" s="4" t="s">
        <v>2544</v>
      </c>
      <c r="F22" s="4" t="s">
        <v>59</v>
      </c>
      <c r="G22" s="4" t="s">
        <v>11</v>
      </c>
    </row>
    <row r="23" spans="1:7" x14ac:dyDescent="0.3">
      <c r="A23" s="4" t="s">
        <v>106</v>
      </c>
      <c r="B23" s="4" t="s">
        <v>251</v>
      </c>
      <c r="C23" s="4" t="s">
        <v>252</v>
      </c>
      <c r="D23" s="4" t="s">
        <v>251</v>
      </c>
      <c r="E23" s="4" t="s">
        <v>253</v>
      </c>
      <c r="F23" s="4" t="s">
        <v>10</v>
      </c>
      <c r="G23" s="4" t="s">
        <v>11</v>
      </c>
    </row>
    <row r="24" spans="1:7" x14ac:dyDescent="0.3">
      <c r="A24" s="4" t="s">
        <v>109</v>
      </c>
      <c r="B24" s="4" t="s">
        <v>150</v>
      </c>
      <c r="C24" s="4" t="s">
        <v>254</v>
      </c>
      <c r="D24" s="4" t="s">
        <v>187</v>
      </c>
      <c r="E24" s="4" t="s">
        <v>150</v>
      </c>
      <c r="F24" s="4" t="s">
        <v>75</v>
      </c>
      <c r="G24" s="4" t="s">
        <v>11</v>
      </c>
    </row>
    <row r="25" spans="1:7" x14ac:dyDescent="0.3">
      <c r="A25" s="4" t="s">
        <v>255</v>
      </c>
      <c r="B25" s="4" t="s">
        <v>885</v>
      </c>
      <c r="C25" s="4" t="s">
        <v>256</v>
      </c>
      <c r="D25" s="4" t="s">
        <v>257</v>
      </c>
      <c r="E25" s="4" t="s">
        <v>258</v>
      </c>
      <c r="F25" s="4" t="s">
        <v>10</v>
      </c>
      <c r="G25" s="4" t="s">
        <v>11</v>
      </c>
    </row>
    <row r="26" spans="1:7" x14ac:dyDescent="0.3">
      <c r="A26" s="4" t="s">
        <v>76</v>
      </c>
      <c r="B26" s="4" t="s">
        <v>259</v>
      </c>
      <c r="C26" s="4" t="s">
        <v>260</v>
      </c>
      <c r="D26" s="4" t="s">
        <v>261</v>
      </c>
      <c r="E26" s="4" t="s">
        <v>262</v>
      </c>
      <c r="F26" s="4" t="s">
        <v>81</v>
      </c>
      <c r="G26" s="4" t="s">
        <v>11</v>
      </c>
    </row>
    <row r="27" spans="1:7" x14ac:dyDescent="0.3">
      <c r="A27" s="4" t="s">
        <v>11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FB63-EDF6-426C-8708-CE8829B8C2F1}">
  <dimension ref="A1:G24"/>
  <sheetViews>
    <sheetView workbookViewId="0">
      <selection sqref="A1:G27"/>
    </sheetView>
  </sheetViews>
  <sheetFormatPr defaultColWidth="11.44140625" defaultRowHeight="14.4" x14ac:dyDescent="0.3"/>
  <cols>
    <col min="1" max="1" width="30.88671875" bestFit="1" customWidth="1"/>
    <col min="2" max="4" width="11.5546875" bestFit="1" customWidth="1"/>
    <col min="5" max="5" width="10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270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2025</v>
      </c>
      <c r="C2" s="4" t="s">
        <v>2026</v>
      </c>
      <c r="D2" s="4" t="s">
        <v>271</v>
      </c>
      <c r="E2" s="4" t="s">
        <v>272</v>
      </c>
      <c r="F2" s="4" t="s">
        <v>10</v>
      </c>
      <c r="G2" s="4" t="s">
        <v>11</v>
      </c>
    </row>
    <row r="3" spans="1:7" x14ac:dyDescent="0.3">
      <c r="A3" s="4" t="s">
        <v>12</v>
      </c>
      <c r="B3" s="4" t="s">
        <v>14</v>
      </c>
      <c r="C3" s="4" t="s">
        <v>273</v>
      </c>
      <c r="D3" s="4" t="s">
        <v>14</v>
      </c>
      <c r="E3" s="4" t="s">
        <v>274</v>
      </c>
      <c r="F3" s="4" t="s">
        <v>10</v>
      </c>
      <c r="G3" s="4" t="s">
        <v>11</v>
      </c>
    </row>
    <row r="4" spans="1:7" x14ac:dyDescent="0.3">
      <c r="A4" s="4" t="s">
        <v>16</v>
      </c>
      <c r="B4" s="4" t="s">
        <v>2545</v>
      </c>
      <c r="C4" s="4" t="s">
        <v>275</v>
      </c>
      <c r="D4" s="4" t="s">
        <v>276</v>
      </c>
      <c r="E4" s="4" t="s">
        <v>277</v>
      </c>
      <c r="F4" s="4" t="s">
        <v>10</v>
      </c>
      <c r="G4" s="4" t="s">
        <v>11</v>
      </c>
    </row>
    <row r="5" spans="1:7" x14ac:dyDescent="0.3">
      <c r="A5" s="4" t="s">
        <v>24</v>
      </c>
      <c r="B5" s="4" t="s">
        <v>278</v>
      </c>
      <c r="C5" s="4" t="s">
        <v>132</v>
      </c>
      <c r="D5" s="4" t="s">
        <v>279</v>
      </c>
      <c r="E5" s="4" t="s">
        <v>280</v>
      </c>
      <c r="F5" s="4" t="s">
        <v>29</v>
      </c>
      <c r="G5" s="4" t="s">
        <v>11</v>
      </c>
    </row>
    <row r="6" spans="1:7" x14ac:dyDescent="0.3">
      <c r="A6" s="4" t="s">
        <v>30</v>
      </c>
      <c r="B6" s="4" t="s">
        <v>281</v>
      </c>
      <c r="C6" s="4" t="s">
        <v>282</v>
      </c>
      <c r="D6" s="4" t="s">
        <v>283</v>
      </c>
      <c r="E6" s="4" t="s">
        <v>284</v>
      </c>
      <c r="F6" s="4" t="s">
        <v>29</v>
      </c>
      <c r="G6" s="4" t="s">
        <v>11</v>
      </c>
    </row>
    <row r="7" spans="1:7" x14ac:dyDescent="0.3">
      <c r="A7" s="4" t="s">
        <v>35</v>
      </c>
      <c r="B7" s="4" t="s">
        <v>285</v>
      </c>
      <c r="C7" s="4" t="s">
        <v>286</v>
      </c>
      <c r="D7" s="4" t="s">
        <v>287</v>
      </c>
      <c r="E7" s="4" t="s">
        <v>288</v>
      </c>
      <c r="F7" s="4" t="s">
        <v>29</v>
      </c>
      <c r="G7" s="4" t="s">
        <v>11</v>
      </c>
    </row>
    <row r="8" spans="1:7" x14ac:dyDescent="0.3">
      <c r="A8" s="4" t="s">
        <v>40</v>
      </c>
      <c r="B8" s="4" t="s">
        <v>2546</v>
      </c>
      <c r="C8" s="4" t="s">
        <v>289</v>
      </c>
      <c r="D8" s="4" t="s">
        <v>290</v>
      </c>
      <c r="E8" s="4" t="s">
        <v>291</v>
      </c>
      <c r="F8" s="4" t="s">
        <v>29</v>
      </c>
      <c r="G8" s="4" t="s">
        <v>11</v>
      </c>
    </row>
    <row r="9" spans="1:7" x14ac:dyDescent="0.3">
      <c r="A9" s="4" t="s">
        <v>55</v>
      </c>
      <c r="B9" s="4" t="s">
        <v>292</v>
      </c>
      <c r="C9" s="4" t="s">
        <v>293</v>
      </c>
      <c r="D9" s="4" t="s">
        <v>294</v>
      </c>
      <c r="E9" s="4" t="s">
        <v>295</v>
      </c>
      <c r="F9" s="4" t="s">
        <v>59</v>
      </c>
      <c r="G9" s="4" t="s">
        <v>11</v>
      </c>
    </row>
    <row r="10" spans="1:7" x14ac:dyDescent="0.3">
      <c r="A10" s="4" t="s">
        <v>70</v>
      </c>
      <c r="B10" s="4" t="s">
        <v>296</v>
      </c>
      <c r="C10" s="4" t="s">
        <v>297</v>
      </c>
      <c r="D10" s="4" t="s">
        <v>298</v>
      </c>
      <c r="E10" s="4" t="s">
        <v>299</v>
      </c>
      <c r="F10" s="4" t="s">
        <v>75</v>
      </c>
      <c r="G10" s="4" t="s">
        <v>11</v>
      </c>
    </row>
    <row r="11" spans="1:7" x14ac:dyDescent="0.3">
      <c r="A11" s="4" t="s">
        <v>82</v>
      </c>
      <c r="B11" s="4" t="s">
        <v>300</v>
      </c>
      <c r="C11" s="4" t="s">
        <v>301</v>
      </c>
      <c r="D11" s="4" t="s">
        <v>302</v>
      </c>
      <c r="E11" s="4" t="s">
        <v>303</v>
      </c>
      <c r="F11" s="4" t="s">
        <v>75</v>
      </c>
      <c r="G11" s="4" t="s">
        <v>11</v>
      </c>
    </row>
    <row r="12" spans="1:7" x14ac:dyDescent="0.3">
      <c r="A12" s="4" t="s">
        <v>86</v>
      </c>
      <c r="B12" s="4" t="s">
        <v>304</v>
      </c>
      <c r="C12" s="4" t="s">
        <v>305</v>
      </c>
      <c r="D12" s="4" t="s">
        <v>304</v>
      </c>
      <c r="E12" s="4" t="s">
        <v>306</v>
      </c>
      <c r="F12" s="4" t="s">
        <v>90</v>
      </c>
      <c r="G12" s="4" t="s">
        <v>11</v>
      </c>
    </row>
    <row r="13" spans="1:7" x14ac:dyDescent="0.3">
      <c r="A13" s="4" t="s">
        <v>91</v>
      </c>
      <c r="B13" s="4" t="s">
        <v>307</v>
      </c>
      <c r="C13" s="4" t="s">
        <v>308</v>
      </c>
      <c r="D13" s="4" t="s">
        <v>309</v>
      </c>
      <c r="E13" s="4" t="s">
        <v>310</v>
      </c>
      <c r="F13" s="4" t="s">
        <v>95</v>
      </c>
      <c r="G13" s="4" t="s">
        <v>11</v>
      </c>
    </row>
    <row r="14" spans="1:7" x14ac:dyDescent="0.3">
      <c r="A14" s="4" t="s">
        <v>311</v>
      </c>
      <c r="B14" s="4" t="s">
        <v>281</v>
      </c>
      <c r="C14" s="4" t="s">
        <v>1109</v>
      </c>
      <c r="D14" s="4" t="s">
        <v>1947</v>
      </c>
      <c r="E14" s="4" t="s">
        <v>315</v>
      </c>
      <c r="F14" s="4" t="s">
        <v>29</v>
      </c>
      <c r="G14" s="4" t="s">
        <v>11</v>
      </c>
    </row>
    <row r="15" spans="1:7" x14ac:dyDescent="0.3">
      <c r="A15" s="4" t="s">
        <v>96</v>
      </c>
      <c r="B15" s="4" t="s">
        <v>316</v>
      </c>
      <c r="C15" s="4" t="s">
        <v>317</v>
      </c>
      <c r="D15" s="4" t="s">
        <v>318</v>
      </c>
      <c r="E15" s="4" t="s">
        <v>319</v>
      </c>
      <c r="F15" s="4" t="s">
        <v>29</v>
      </c>
      <c r="G15" s="4" t="s">
        <v>11</v>
      </c>
    </row>
    <row r="16" spans="1:7" x14ac:dyDescent="0.3">
      <c r="A16" s="4" t="s">
        <v>101</v>
      </c>
      <c r="B16" s="4" t="s">
        <v>320</v>
      </c>
      <c r="C16" s="4" t="s">
        <v>321</v>
      </c>
      <c r="D16" s="4" t="s">
        <v>322</v>
      </c>
      <c r="E16" s="4" t="s">
        <v>323</v>
      </c>
      <c r="F16" s="4" t="s">
        <v>105</v>
      </c>
      <c r="G16" s="4" t="s">
        <v>11</v>
      </c>
    </row>
    <row r="17" spans="1:7" x14ac:dyDescent="0.3">
      <c r="A17" s="4" t="s">
        <v>117</v>
      </c>
      <c r="B17" s="4" t="s">
        <v>339</v>
      </c>
      <c r="C17" s="4" t="s">
        <v>339</v>
      </c>
      <c r="D17" s="4" t="s">
        <v>340</v>
      </c>
      <c r="E17" s="4" t="s">
        <v>341</v>
      </c>
      <c r="F17" s="4" t="s">
        <v>10</v>
      </c>
      <c r="G17" s="4" t="s">
        <v>11</v>
      </c>
    </row>
    <row r="18" spans="1:7" x14ac:dyDescent="0.3">
      <c r="A18" s="4" t="s">
        <v>121</v>
      </c>
      <c r="B18" s="4" t="s">
        <v>342</v>
      </c>
      <c r="C18" s="4" t="s">
        <v>336</v>
      </c>
      <c r="D18" s="4" t="s">
        <v>343</v>
      </c>
      <c r="E18" s="4" t="s">
        <v>344</v>
      </c>
      <c r="F18" s="4" t="s">
        <v>75</v>
      </c>
      <c r="G18" s="4" t="s">
        <v>11</v>
      </c>
    </row>
    <row r="19" spans="1:7" x14ac:dyDescent="0.3">
      <c r="A19" s="4" t="s">
        <v>112</v>
      </c>
      <c r="B19" s="4" t="s">
        <v>335</v>
      </c>
      <c r="C19" s="4" t="s">
        <v>336</v>
      </c>
      <c r="D19" s="4" t="s">
        <v>337</v>
      </c>
      <c r="E19" s="4" t="s">
        <v>338</v>
      </c>
      <c r="F19" s="4" t="s">
        <v>75</v>
      </c>
      <c r="G19" s="4" t="s">
        <v>11</v>
      </c>
    </row>
    <row r="20" spans="1:7" x14ac:dyDescent="0.3">
      <c r="A20" s="4" t="s">
        <v>106</v>
      </c>
      <c r="B20" s="4" t="s">
        <v>324</v>
      </c>
      <c r="C20" s="4" t="s">
        <v>325</v>
      </c>
      <c r="D20" s="4" t="s">
        <v>324</v>
      </c>
      <c r="E20" s="4" t="s">
        <v>326</v>
      </c>
      <c r="F20" s="4" t="s">
        <v>10</v>
      </c>
      <c r="G20" s="4" t="s">
        <v>11</v>
      </c>
    </row>
    <row r="21" spans="1:7" x14ac:dyDescent="0.3">
      <c r="A21" s="4" t="s">
        <v>109</v>
      </c>
      <c r="B21" s="4" t="s">
        <v>190</v>
      </c>
      <c r="C21" s="4" t="s">
        <v>327</v>
      </c>
      <c r="D21" s="4" t="s">
        <v>328</v>
      </c>
      <c r="E21" s="4" t="s">
        <v>190</v>
      </c>
      <c r="F21" s="4" t="s">
        <v>75</v>
      </c>
      <c r="G21" s="4" t="s">
        <v>11</v>
      </c>
    </row>
    <row r="22" spans="1:7" x14ac:dyDescent="0.3">
      <c r="A22" s="4" t="s">
        <v>20</v>
      </c>
      <c r="B22" s="4" t="s">
        <v>2547</v>
      </c>
      <c r="C22" s="4" t="s">
        <v>329</v>
      </c>
      <c r="D22" s="4" t="s">
        <v>22</v>
      </c>
      <c r="E22" s="4" t="s">
        <v>330</v>
      </c>
      <c r="F22" s="4" t="s">
        <v>10</v>
      </c>
      <c r="G22" s="4" t="s">
        <v>11</v>
      </c>
    </row>
    <row r="23" spans="1:7" x14ac:dyDescent="0.3">
      <c r="A23" s="4" t="s">
        <v>60</v>
      </c>
      <c r="B23" s="4" t="s">
        <v>331</v>
      </c>
      <c r="C23" s="4" t="s">
        <v>332</v>
      </c>
      <c r="D23" s="4" t="s">
        <v>333</v>
      </c>
      <c r="E23" s="4" t="s">
        <v>334</v>
      </c>
      <c r="F23" s="4" t="s">
        <v>64</v>
      </c>
      <c r="G23" s="4" t="s">
        <v>11</v>
      </c>
    </row>
    <row r="24" spans="1:7" x14ac:dyDescent="0.3">
      <c r="A24" s="4" t="s">
        <v>11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1B77-EDE2-4820-858A-D944AC8E3075}">
  <dimension ref="A1:G32"/>
  <sheetViews>
    <sheetView workbookViewId="0">
      <selection sqref="A1:G32"/>
    </sheetView>
  </sheetViews>
  <sheetFormatPr defaultColWidth="11.44140625" defaultRowHeight="14.4" x14ac:dyDescent="0.3"/>
  <cols>
    <col min="1" max="1" width="30.88671875" bestFit="1" customWidth="1"/>
    <col min="2" max="5" width="11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345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263</v>
      </c>
      <c r="C2" s="4" t="s">
        <v>346</v>
      </c>
      <c r="D2" s="4" t="s">
        <v>340</v>
      </c>
      <c r="E2" s="4" t="s">
        <v>347</v>
      </c>
      <c r="F2" s="4" t="s">
        <v>10</v>
      </c>
      <c r="G2" s="4" t="s">
        <v>11</v>
      </c>
    </row>
    <row r="3" spans="1:7" x14ac:dyDescent="0.3">
      <c r="A3" s="4" t="s">
        <v>16</v>
      </c>
      <c r="B3" s="4" t="s">
        <v>387</v>
      </c>
      <c r="C3" s="4" t="s">
        <v>351</v>
      </c>
      <c r="D3" s="4" t="s">
        <v>352</v>
      </c>
      <c r="E3" s="4" t="s">
        <v>353</v>
      </c>
      <c r="F3" s="4" t="s">
        <v>10</v>
      </c>
      <c r="G3" s="4" t="s">
        <v>11</v>
      </c>
    </row>
    <row r="4" spans="1:7" x14ac:dyDescent="0.3">
      <c r="A4" s="4" t="s">
        <v>12</v>
      </c>
      <c r="B4" s="4" t="s">
        <v>2548</v>
      </c>
      <c r="C4" s="4" t="s">
        <v>348</v>
      </c>
      <c r="D4" s="4" t="s">
        <v>349</v>
      </c>
      <c r="E4" s="4" t="s">
        <v>350</v>
      </c>
      <c r="F4" s="4" t="s">
        <v>10</v>
      </c>
      <c r="G4" s="4" t="s">
        <v>11</v>
      </c>
    </row>
    <row r="5" spans="1:7" x14ac:dyDescent="0.3">
      <c r="A5" s="4" t="s">
        <v>24</v>
      </c>
      <c r="B5" s="4" t="s">
        <v>354</v>
      </c>
      <c r="C5" s="4" t="s">
        <v>355</v>
      </c>
      <c r="D5" s="4" t="s">
        <v>356</v>
      </c>
      <c r="E5" s="4" t="s">
        <v>357</v>
      </c>
      <c r="F5" s="4" t="s">
        <v>29</v>
      </c>
      <c r="G5" s="4" t="s">
        <v>11</v>
      </c>
    </row>
    <row r="6" spans="1:7" x14ac:dyDescent="0.3">
      <c r="A6" s="4" t="s">
        <v>30</v>
      </c>
      <c r="B6" s="4" t="s">
        <v>313</v>
      </c>
      <c r="C6" s="4" t="s">
        <v>358</v>
      </c>
      <c r="D6" s="4" t="s">
        <v>359</v>
      </c>
      <c r="E6" s="4" t="s">
        <v>360</v>
      </c>
      <c r="F6" s="4" t="s">
        <v>29</v>
      </c>
      <c r="G6" s="4" t="s">
        <v>11</v>
      </c>
    </row>
    <row r="7" spans="1:7" x14ac:dyDescent="0.3">
      <c r="A7" s="4" t="s">
        <v>35</v>
      </c>
      <c r="B7" s="4" t="s">
        <v>317</v>
      </c>
      <c r="C7" s="4" t="s">
        <v>361</v>
      </c>
      <c r="D7" s="4" t="s">
        <v>362</v>
      </c>
      <c r="E7" s="4" t="s">
        <v>363</v>
      </c>
      <c r="F7" s="4" t="s">
        <v>29</v>
      </c>
      <c r="G7" s="4" t="s">
        <v>11</v>
      </c>
    </row>
    <row r="8" spans="1:7" x14ac:dyDescent="0.3">
      <c r="A8" s="4" t="s">
        <v>40</v>
      </c>
      <c r="B8" s="4" t="s">
        <v>364</v>
      </c>
      <c r="C8" s="4" t="s">
        <v>365</v>
      </c>
      <c r="D8" s="4" t="s">
        <v>366</v>
      </c>
      <c r="E8" s="4" t="s">
        <v>263</v>
      </c>
      <c r="F8" s="4" t="s">
        <v>29</v>
      </c>
      <c r="G8" s="4" t="s">
        <v>11</v>
      </c>
    </row>
    <row r="9" spans="1:7" x14ac:dyDescent="0.3">
      <c r="A9" s="4" t="s">
        <v>45</v>
      </c>
      <c r="B9" s="4" t="s">
        <v>367</v>
      </c>
      <c r="C9" s="4" t="s">
        <v>368</v>
      </c>
      <c r="D9" s="4" t="s">
        <v>369</v>
      </c>
      <c r="E9" s="4" t="s">
        <v>370</v>
      </c>
      <c r="F9" s="4" t="s">
        <v>371</v>
      </c>
      <c r="G9" s="4" t="s">
        <v>11</v>
      </c>
    </row>
    <row r="10" spans="1:7" x14ac:dyDescent="0.3">
      <c r="A10" s="4" t="s">
        <v>50</v>
      </c>
      <c r="B10" s="4" t="s">
        <v>1948</v>
      </c>
      <c r="C10" s="4" t="s">
        <v>361</v>
      </c>
      <c r="D10" s="4" t="s">
        <v>372</v>
      </c>
      <c r="E10" s="4" t="s">
        <v>373</v>
      </c>
      <c r="F10" s="4" t="s">
        <v>374</v>
      </c>
      <c r="G10" s="4" t="s">
        <v>11</v>
      </c>
    </row>
    <row r="11" spans="1:7" x14ac:dyDescent="0.3">
      <c r="A11" s="4" t="s">
        <v>55</v>
      </c>
      <c r="B11" s="4" t="s">
        <v>375</v>
      </c>
      <c r="C11" s="4" t="s">
        <v>376</v>
      </c>
      <c r="D11" s="4" t="s">
        <v>377</v>
      </c>
      <c r="E11" s="4" t="s">
        <v>378</v>
      </c>
      <c r="F11" s="4" t="s">
        <v>371</v>
      </c>
      <c r="G11" s="4" t="s">
        <v>11</v>
      </c>
    </row>
    <row r="12" spans="1:7" x14ac:dyDescent="0.3">
      <c r="A12" s="4" t="s">
        <v>60</v>
      </c>
      <c r="B12" s="4" t="s">
        <v>2549</v>
      </c>
      <c r="C12" s="4" t="s">
        <v>379</v>
      </c>
      <c r="D12" s="4" t="s">
        <v>380</v>
      </c>
      <c r="E12" s="4" t="s">
        <v>381</v>
      </c>
      <c r="F12" s="4" t="s">
        <v>64</v>
      </c>
      <c r="G12" s="4" t="s">
        <v>11</v>
      </c>
    </row>
    <row r="13" spans="1:7" x14ac:dyDescent="0.3">
      <c r="A13" s="4" t="s">
        <v>65</v>
      </c>
      <c r="B13" s="4" t="s">
        <v>382</v>
      </c>
      <c r="C13" s="4" t="s">
        <v>383</v>
      </c>
      <c r="D13" s="4" t="s">
        <v>383</v>
      </c>
      <c r="E13" s="4" t="s">
        <v>384</v>
      </c>
      <c r="F13" s="4" t="s">
        <v>371</v>
      </c>
      <c r="G13" s="4" t="s">
        <v>11</v>
      </c>
    </row>
    <row r="14" spans="1:7" x14ac:dyDescent="0.3">
      <c r="A14" s="4" t="s">
        <v>70</v>
      </c>
      <c r="B14" s="4" t="s">
        <v>385</v>
      </c>
      <c r="C14" s="4" t="s">
        <v>386</v>
      </c>
      <c r="D14" s="4" t="s">
        <v>387</v>
      </c>
      <c r="E14" s="4" t="s">
        <v>388</v>
      </c>
      <c r="F14" s="4" t="s">
        <v>75</v>
      </c>
      <c r="G14" s="4" t="s">
        <v>11</v>
      </c>
    </row>
    <row r="15" spans="1:7" x14ac:dyDescent="0.3">
      <c r="A15" s="4" t="s">
        <v>76</v>
      </c>
      <c r="B15" s="4" t="s">
        <v>2030</v>
      </c>
      <c r="C15" s="4" t="s">
        <v>389</v>
      </c>
      <c r="D15" s="4" t="s">
        <v>390</v>
      </c>
      <c r="E15" s="4" t="s">
        <v>391</v>
      </c>
      <c r="F15" s="4" t="s">
        <v>81</v>
      </c>
      <c r="G15" s="4" t="s">
        <v>11</v>
      </c>
    </row>
    <row r="16" spans="1:7" x14ac:dyDescent="0.3">
      <c r="A16" s="4" t="s">
        <v>82</v>
      </c>
      <c r="B16" s="4" t="s">
        <v>2550</v>
      </c>
      <c r="C16" s="4" t="s">
        <v>392</v>
      </c>
      <c r="D16" s="4" t="s">
        <v>393</v>
      </c>
      <c r="E16" s="4" t="s">
        <v>394</v>
      </c>
      <c r="F16" s="4" t="s">
        <v>75</v>
      </c>
      <c r="G16" s="4" t="s">
        <v>11</v>
      </c>
    </row>
    <row r="17" spans="1:7" x14ac:dyDescent="0.3">
      <c r="A17" s="4" t="s">
        <v>395</v>
      </c>
      <c r="B17" s="4" t="s">
        <v>396</v>
      </c>
      <c r="C17" s="4" t="s">
        <v>32</v>
      </c>
      <c r="D17" s="4" t="s">
        <v>397</v>
      </c>
      <c r="E17" s="4" t="s">
        <v>398</v>
      </c>
      <c r="F17" s="4" t="s">
        <v>75</v>
      </c>
      <c r="G17" s="4" t="s">
        <v>11</v>
      </c>
    </row>
    <row r="18" spans="1:7" x14ac:dyDescent="0.3">
      <c r="A18" s="4" t="s">
        <v>86</v>
      </c>
      <c r="B18" s="4" t="s">
        <v>399</v>
      </c>
      <c r="C18" s="4" t="s">
        <v>400</v>
      </c>
      <c r="D18" s="4" t="s">
        <v>399</v>
      </c>
      <c r="E18" s="4" t="s">
        <v>401</v>
      </c>
      <c r="F18" s="4" t="s">
        <v>90</v>
      </c>
      <c r="G18" s="4" t="s">
        <v>11</v>
      </c>
    </row>
    <row r="19" spans="1:7" x14ac:dyDescent="0.3">
      <c r="A19" s="4" t="s">
        <v>91</v>
      </c>
      <c r="B19" s="4" t="s">
        <v>402</v>
      </c>
      <c r="C19" s="4" t="s">
        <v>403</v>
      </c>
      <c r="D19" s="4" t="s">
        <v>402</v>
      </c>
      <c r="E19" s="4" t="s">
        <v>404</v>
      </c>
      <c r="F19" s="4" t="s">
        <v>95</v>
      </c>
      <c r="G19" s="4" t="s">
        <v>11</v>
      </c>
    </row>
    <row r="20" spans="1:7" x14ac:dyDescent="0.3">
      <c r="A20" s="4" t="s">
        <v>106</v>
      </c>
      <c r="B20" s="4" t="s">
        <v>421</v>
      </c>
      <c r="C20" s="4" t="s">
        <v>422</v>
      </c>
      <c r="D20" s="4" t="s">
        <v>423</v>
      </c>
      <c r="E20" s="4" t="s">
        <v>424</v>
      </c>
      <c r="F20" s="4" t="s">
        <v>10</v>
      </c>
      <c r="G20" s="4" t="s">
        <v>11</v>
      </c>
    </row>
    <row r="21" spans="1:7" x14ac:dyDescent="0.3">
      <c r="A21" s="4" t="s">
        <v>109</v>
      </c>
      <c r="B21" s="4" t="s">
        <v>122</v>
      </c>
      <c r="C21" s="4" t="s">
        <v>425</v>
      </c>
      <c r="D21" s="4" t="s">
        <v>426</v>
      </c>
      <c r="E21" s="4" t="s">
        <v>97</v>
      </c>
      <c r="F21" s="4" t="s">
        <v>75</v>
      </c>
      <c r="G21" s="4" t="s">
        <v>11</v>
      </c>
    </row>
    <row r="22" spans="1:7" x14ac:dyDescent="0.3">
      <c r="A22" s="4" t="s">
        <v>20</v>
      </c>
      <c r="B22" s="4" t="s">
        <v>14</v>
      </c>
      <c r="C22" s="4" t="s">
        <v>427</v>
      </c>
      <c r="D22" s="4" t="s">
        <v>428</v>
      </c>
      <c r="E22" s="4" t="s">
        <v>429</v>
      </c>
      <c r="F22" s="4" t="s">
        <v>10</v>
      </c>
      <c r="G22" s="4" t="s">
        <v>11</v>
      </c>
    </row>
    <row r="23" spans="1:7" x14ac:dyDescent="0.3">
      <c r="A23" s="4" t="s">
        <v>117</v>
      </c>
      <c r="B23" s="4" t="s">
        <v>431</v>
      </c>
      <c r="C23" s="4" t="s">
        <v>431</v>
      </c>
      <c r="D23" s="4" t="s">
        <v>337</v>
      </c>
      <c r="E23" s="4" t="s">
        <v>432</v>
      </c>
      <c r="F23" s="4" t="s">
        <v>10</v>
      </c>
      <c r="G23" s="4" t="s">
        <v>11</v>
      </c>
    </row>
    <row r="24" spans="1:7" x14ac:dyDescent="0.3">
      <c r="A24" s="4" t="s">
        <v>121</v>
      </c>
      <c r="B24" s="4" t="s">
        <v>158</v>
      </c>
      <c r="C24" s="4" t="s">
        <v>433</v>
      </c>
      <c r="D24" s="4" t="s">
        <v>123</v>
      </c>
      <c r="E24" s="4" t="s">
        <v>425</v>
      </c>
      <c r="F24" s="4" t="s">
        <v>75</v>
      </c>
      <c r="G24" s="4" t="s">
        <v>11</v>
      </c>
    </row>
    <row r="25" spans="1:7" x14ac:dyDescent="0.3">
      <c r="A25" s="4" t="s">
        <v>112</v>
      </c>
      <c r="B25" s="4" t="s">
        <v>425</v>
      </c>
      <c r="C25" s="4" t="s">
        <v>122</v>
      </c>
      <c r="D25" s="4" t="s">
        <v>158</v>
      </c>
      <c r="E25" s="4" t="s">
        <v>434</v>
      </c>
      <c r="F25" s="4" t="s">
        <v>75</v>
      </c>
      <c r="G25" s="4" t="s">
        <v>11</v>
      </c>
    </row>
    <row r="26" spans="1:7" x14ac:dyDescent="0.3">
      <c r="A26" s="4" t="s">
        <v>192</v>
      </c>
      <c r="B26" s="4" t="s">
        <v>435</v>
      </c>
      <c r="C26" s="4" t="s">
        <v>2551</v>
      </c>
      <c r="D26" s="4" t="s">
        <v>436</v>
      </c>
      <c r="E26" s="4" t="s">
        <v>437</v>
      </c>
      <c r="F26" s="4" t="s">
        <v>196</v>
      </c>
      <c r="G26" s="4" t="s">
        <v>11</v>
      </c>
    </row>
    <row r="27" spans="1:7" x14ac:dyDescent="0.3">
      <c r="A27" s="4" t="s">
        <v>430</v>
      </c>
      <c r="B27" s="4" t="s">
        <v>122</v>
      </c>
      <c r="C27" s="4" t="s">
        <v>122</v>
      </c>
      <c r="D27" s="4" t="s">
        <v>15</v>
      </c>
      <c r="E27" s="4" t="s">
        <v>111</v>
      </c>
      <c r="F27" s="4" t="s">
        <v>75</v>
      </c>
      <c r="G27" s="4" t="s">
        <v>11</v>
      </c>
    </row>
    <row r="28" spans="1:7" x14ac:dyDescent="0.3">
      <c r="A28" s="4" t="s">
        <v>405</v>
      </c>
      <c r="B28" s="4" t="s">
        <v>31</v>
      </c>
      <c r="C28" s="4" t="s">
        <v>406</v>
      </c>
      <c r="D28" s="4" t="s">
        <v>407</v>
      </c>
      <c r="E28" s="4" t="s">
        <v>408</v>
      </c>
      <c r="F28" s="4" t="s">
        <v>29</v>
      </c>
      <c r="G28" s="4" t="s">
        <v>11</v>
      </c>
    </row>
    <row r="29" spans="1:7" x14ac:dyDescent="0.3">
      <c r="A29" s="4" t="s">
        <v>409</v>
      </c>
      <c r="B29" s="4" t="s">
        <v>410</v>
      </c>
      <c r="C29" s="4" t="s">
        <v>411</v>
      </c>
      <c r="D29" s="4" t="s">
        <v>14</v>
      </c>
      <c r="E29" s="4" t="s">
        <v>412</v>
      </c>
      <c r="F29" s="4" t="s">
        <v>29</v>
      </c>
      <c r="G29" s="4" t="s">
        <v>11</v>
      </c>
    </row>
    <row r="30" spans="1:7" x14ac:dyDescent="0.3">
      <c r="A30" s="4" t="s">
        <v>96</v>
      </c>
      <c r="B30" s="4" t="s">
        <v>413</v>
      </c>
      <c r="C30" s="4" t="s">
        <v>414</v>
      </c>
      <c r="D30" s="4" t="s">
        <v>415</v>
      </c>
      <c r="E30" s="4" t="s">
        <v>416</v>
      </c>
      <c r="F30" s="4" t="s">
        <v>29</v>
      </c>
      <c r="G30" s="4" t="s">
        <v>11</v>
      </c>
    </row>
    <row r="31" spans="1:7" x14ac:dyDescent="0.3">
      <c r="A31" s="4" t="s">
        <v>101</v>
      </c>
      <c r="B31" s="4" t="s">
        <v>417</v>
      </c>
      <c r="C31" s="4" t="s">
        <v>418</v>
      </c>
      <c r="D31" s="4" t="s">
        <v>419</v>
      </c>
      <c r="E31" s="4" t="s">
        <v>420</v>
      </c>
      <c r="F31" s="4" t="s">
        <v>105</v>
      </c>
      <c r="G31" s="4" t="s">
        <v>11</v>
      </c>
    </row>
    <row r="32" spans="1:7" x14ac:dyDescent="0.3">
      <c r="A32" s="4" t="s">
        <v>11</v>
      </c>
      <c r="B32" s="4" t="s">
        <v>11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3023-E05B-4593-9F42-48B5F7745FF3}">
  <dimension ref="A1:G28"/>
  <sheetViews>
    <sheetView workbookViewId="0">
      <selection sqref="A1:G28"/>
    </sheetView>
  </sheetViews>
  <sheetFormatPr defaultColWidth="11.44140625" defaultRowHeight="14.4" x14ac:dyDescent="0.3"/>
  <cols>
    <col min="1" max="1" width="27.33203125" bestFit="1" customWidth="1"/>
    <col min="2" max="2" width="11.5546875" bestFit="1" customWidth="1"/>
    <col min="3" max="4" width="12.5546875" bestFit="1" customWidth="1"/>
    <col min="5" max="5" width="11.5546875" bestFit="1" customWidth="1"/>
    <col min="6" max="6" width="18.88671875" bestFit="1" customWidth="1"/>
    <col min="7" max="7" width="10.77734375" bestFit="1" customWidth="1"/>
  </cols>
  <sheetData>
    <row r="1" spans="1:7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2119</v>
      </c>
      <c r="C2" s="4" t="s">
        <v>329</v>
      </c>
      <c r="D2" s="4" t="s">
        <v>440</v>
      </c>
      <c r="E2" s="4" t="s">
        <v>441</v>
      </c>
      <c r="F2" s="4" t="s">
        <v>10</v>
      </c>
      <c r="G2" s="4" t="s">
        <v>11</v>
      </c>
    </row>
    <row r="3" spans="1:7" x14ac:dyDescent="0.3">
      <c r="A3" s="4" t="s">
        <v>16</v>
      </c>
      <c r="B3" s="4" t="s">
        <v>351</v>
      </c>
      <c r="C3" s="4" t="s">
        <v>442</v>
      </c>
      <c r="D3" s="4" t="s">
        <v>443</v>
      </c>
      <c r="E3" s="4" t="s">
        <v>444</v>
      </c>
      <c r="F3" s="4" t="s">
        <v>10</v>
      </c>
      <c r="G3" s="4" t="s">
        <v>11</v>
      </c>
    </row>
    <row r="4" spans="1:7" x14ac:dyDescent="0.3">
      <c r="A4" s="4" t="s">
        <v>445</v>
      </c>
      <c r="B4" s="4" t="s">
        <v>448</v>
      </c>
      <c r="C4" s="4" t="s">
        <v>351</v>
      </c>
      <c r="D4" s="4" t="s">
        <v>446</v>
      </c>
      <c r="E4" s="4" t="s">
        <v>447</v>
      </c>
      <c r="F4" s="4" t="s">
        <v>29</v>
      </c>
      <c r="G4" s="4" t="s">
        <v>11</v>
      </c>
    </row>
    <row r="5" spans="1:7" x14ac:dyDescent="0.3">
      <c r="A5" s="4" t="s">
        <v>12</v>
      </c>
      <c r="B5" s="4" t="s">
        <v>329</v>
      </c>
      <c r="C5" s="4" t="s">
        <v>439</v>
      </c>
      <c r="D5" s="4" t="s">
        <v>448</v>
      </c>
      <c r="E5" s="4" t="s">
        <v>449</v>
      </c>
      <c r="F5" s="4" t="s">
        <v>10</v>
      </c>
      <c r="G5" s="4" t="s">
        <v>11</v>
      </c>
    </row>
    <row r="6" spans="1:7" x14ac:dyDescent="0.3">
      <c r="A6" s="4" t="s">
        <v>24</v>
      </c>
      <c r="B6" s="4" t="s">
        <v>450</v>
      </c>
      <c r="C6" s="4" t="s">
        <v>451</v>
      </c>
      <c r="D6" s="4" t="s">
        <v>451</v>
      </c>
      <c r="E6" s="4" t="s">
        <v>452</v>
      </c>
      <c r="F6" s="4" t="s">
        <v>29</v>
      </c>
      <c r="G6" s="4" t="s">
        <v>11</v>
      </c>
    </row>
    <row r="7" spans="1:7" x14ac:dyDescent="0.3">
      <c r="A7" s="4" t="s">
        <v>30</v>
      </c>
      <c r="B7" s="4" t="s">
        <v>453</v>
      </c>
      <c r="C7" s="4" t="s">
        <v>454</v>
      </c>
      <c r="D7" s="4" t="s">
        <v>455</v>
      </c>
      <c r="E7" s="4" t="s">
        <v>456</v>
      </c>
      <c r="F7" s="4" t="s">
        <v>29</v>
      </c>
      <c r="G7" s="4" t="s">
        <v>11</v>
      </c>
    </row>
    <row r="8" spans="1:7" x14ac:dyDescent="0.3">
      <c r="A8" s="4" t="s">
        <v>35</v>
      </c>
      <c r="B8" s="4" t="s">
        <v>457</v>
      </c>
      <c r="C8" s="4" t="s">
        <v>458</v>
      </c>
      <c r="D8" s="4" t="s">
        <v>458</v>
      </c>
      <c r="E8" s="4" t="s">
        <v>459</v>
      </c>
      <c r="F8" s="4" t="s">
        <v>29</v>
      </c>
      <c r="G8" s="4" t="s">
        <v>11</v>
      </c>
    </row>
    <row r="9" spans="1:7" x14ac:dyDescent="0.3">
      <c r="A9" s="4" t="s">
        <v>45</v>
      </c>
      <c r="B9" s="4" t="s">
        <v>342</v>
      </c>
      <c r="C9" s="4" t="s">
        <v>460</v>
      </c>
      <c r="D9" s="4" t="s">
        <v>461</v>
      </c>
      <c r="E9" s="4" t="s">
        <v>462</v>
      </c>
      <c r="F9" s="4" t="s">
        <v>10</v>
      </c>
      <c r="G9" s="4" t="s">
        <v>11</v>
      </c>
    </row>
    <row r="10" spans="1:7" x14ac:dyDescent="0.3">
      <c r="A10" s="4" t="s">
        <v>55</v>
      </c>
      <c r="B10" s="4" t="s">
        <v>463</v>
      </c>
      <c r="C10" s="4" t="s">
        <v>464</v>
      </c>
      <c r="D10" s="4" t="s">
        <v>464</v>
      </c>
      <c r="E10" s="4" t="s">
        <v>111</v>
      </c>
      <c r="F10" s="4" t="s">
        <v>465</v>
      </c>
      <c r="G10" s="4" t="s">
        <v>11</v>
      </c>
    </row>
    <row r="11" spans="1:7" x14ac:dyDescent="0.3">
      <c r="A11" s="4" t="s">
        <v>159</v>
      </c>
      <c r="B11" s="4" t="s">
        <v>1949</v>
      </c>
      <c r="C11" s="4" t="s">
        <v>466</v>
      </c>
      <c r="D11" s="4" t="s">
        <v>467</v>
      </c>
      <c r="E11" s="4" t="s">
        <v>468</v>
      </c>
      <c r="F11" s="4" t="s">
        <v>81</v>
      </c>
      <c r="G11" s="4" t="s">
        <v>11</v>
      </c>
    </row>
    <row r="12" spans="1:7" x14ac:dyDescent="0.3">
      <c r="A12" s="4" t="s">
        <v>76</v>
      </c>
      <c r="B12" s="4" t="s">
        <v>469</v>
      </c>
      <c r="C12" s="4" t="s">
        <v>470</v>
      </c>
      <c r="D12" s="4" t="s">
        <v>471</v>
      </c>
      <c r="E12" s="4" t="s">
        <v>472</v>
      </c>
      <c r="F12" s="4" t="s">
        <v>81</v>
      </c>
      <c r="G12" s="4" t="s">
        <v>11</v>
      </c>
    </row>
    <row r="13" spans="1:7" x14ac:dyDescent="0.3">
      <c r="A13" s="4" t="s">
        <v>82</v>
      </c>
      <c r="B13" s="4" t="s">
        <v>473</v>
      </c>
      <c r="C13" s="4" t="s">
        <v>474</v>
      </c>
      <c r="D13" s="4" t="s">
        <v>475</v>
      </c>
      <c r="E13" s="4" t="s">
        <v>476</v>
      </c>
      <c r="F13" s="4" t="s">
        <v>75</v>
      </c>
      <c r="G13" s="4" t="s">
        <v>11</v>
      </c>
    </row>
    <row r="14" spans="1:7" x14ac:dyDescent="0.3">
      <c r="A14" s="4" t="s">
        <v>86</v>
      </c>
      <c r="B14" s="4" t="s">
        <v>477</v>
      </c>
      <c r="C14" s="4" t="s">
        <v>478</v>
      </c>
      <c r="D14" s="4" t="s">
        <v>477</v>
      </c>
      <c r="E14" s="4" t="s">
        <v>479</v>
      </c>
      <c r="F14" s="4" t="s">
        <v>90</v>
      </c>
      <c r="G14" s="4" t="s">
        <v>11</v>
      </c>
    </row>
    <row r="15" spans="1:7" x14ac:dyDescent="0.3">
      <c r="A15" s="4" t="s">
        <v>91</v>
      </c>
      <c r="B15" s="4" t="s">
        <v>480</v>
      </c>
      <c r="C15" s="4" t="s">
        <v>481</v>
      </c>
      <c r="D15" s="4" t="s">
        <v>482</v>
      </c>
      <c r="E15" s="4" t="s">
        <v>483</v>
      </c>
      <c r="F15" s="4" t="s">
        <v>95</v>
      </c>
      <c r="G15" s="4" t="s">
        <v>11</v>
      </c>
    </row>
    <row r="16" spans="1:7" x14ac:dyDescent="0.3">
      <c r="A16" s="4" t="s">
        <v>101</v>
      </c>
      <c r="B16" s="4" t="s">
        <v>2027</v>
      </c>
      <c r="C16" s="4" t="s">
        <v>484</v>
      </c>
      <c r="D16" s="4" t="s">
        <v>485</v>
      </c>
      <c r="E16" s="4" t="s">
        <v>486</v>
      </c>
      <c r="F16" s="4" t="s">
        <v>105</v>
      </c>
      <c r="G16" s="4" t="s">
        <v>11</v>
      </c>
    </row>
    <row r="17" spans="1:7" x14ac:dyDescent="0.3">
      <c r="A17" s="4" t="s">
        <v>96</v>
      </c>
      <c r="B17" s="4" t="s">
        <v>487</v>
      </c>
      <c r="C17" s="4" t="s">
        <v>279</v>
      </c>
      <c r="D17" s="4" t="s">
        <v>279</v>
      </c>
      <c r="E17" s="4" t="s">
        <v>488</v>
      </c>
      <c r="F17" s="4" t="s">
        <v>29</v>
      </c>
      <c r="G17" s="4" t="s">
        <v>11</v>
      </c>
    </row>
    <row r="18" spans="1:7" x14ac:dyDescent="0.3">
      <c r="A18" s="4" t="s">
        <v>65</v>
      </c>
      <c r="B18" s="4" t="s">
        <v>2552</v>
      </c>
      <c r="C18" s="4" t="s">
        <v>506</v>
      </c>
      <c r="D18" s="4" t="s">
        <v>507</v>
      </c>
      <c r="E18" s="4" t="s">
        <v>508</v>
      </c>
      <c r="F18" s="4" t="s">
        <v>509</v>
      </c>
      <c r="G18" s="4" t="s">
        <v>11</v>
      </c>
    </row>
    <row r="19" spans="1:7" x14ac:dyDescent="0.3">
      <c r="A19" s="4" t="s">
        <v>117</v>
      </c>
      <c r="B19" s="4" t="s">
        <v>189</v>
      </c>
      <c r="C19" s="4" t="s">
        <v>503</v>
      </c>
      <c r="D19" s="4" t="s">
        <v>189</v>
      </c>
      <c r="E19" s="4" t="s">
        <v>504</v>
      </c>
      <c r="F19" s="4" t="s">
        <v>10</v>
      </c>
      <c r="G19" s="4" t="s">
        <v>11</v>
      </c>
    </row>
    <row r="20" spans="1:7" x14ac:dyDescent="0.3">
      <c r="A20" s="4" t="s">
        <v>121</v>
      </c>
      <c r="B20" s="4" t="s">
        <v>490</v>
      </c>
      <c r="C20" s="4" t="s">
        <v>118</v>
      </c>
      <c r="D20" s="4" t="s">
        <v>505</v>
      </c>
      <c r="E20" s="4" t="s">
        <v>397</v>
      </c>
      <c r="F20" s="4" t="s">
        <v>75</v>
      </c>
      <c r="G20" s="4" t="s">
        <v>11</v>
      </c>
    </row>
    <row r="21" spans="1:7" x14ac:dyDescent="0.3">
      <c r="A21" s="4" t="s">
        <v>40</v>
      </c>
      <c r="B21" s="4" t="s">
        <v>489</v>
      </c>
      <c r="C21" s="4" t="s">
        <v>490</v>
      </c>
      <c r="D21" s="4" t="s">
        <v>490</v>
      </c>
      <c r="E21" s="4" t="s">
        <v>491</v>
      </c>
      <c r="F21" s="4" t="s">
        <v>29</v>
      </c>
      <c r="G21" s="4" t="s">
        <v>11</v>
      </c>
    </row>
    <row r="22" spans="1:7" x14ac:dyDescent="0.3">
      <c r="A22" s="4" t="s">
        <v>106</v>
      </c>
      <c r="B22" s="4" t="s">
        <v>364</v>
      </c>
      <c r="C22" s="4" t="s">
        <v>492</v>
      </c>
      <c r="D22" s="4" t="s">
        <v>364</v>
      </c>
      <c r="E22" s="4" t="s">
        <v>493</v>
      </c>
      <c r="F22" s="4" t="s">
        <v>10</v>
      </c>
      <c r="G22" s="4" t="s">
        <v>11</v>
      </c>
    </row>
    <row r="23" spans="1:7" x14ac:dyDescent="0.3">
      <c r="A23" s="4" t="s">
        <v>109</v>
      </c>
      <c r="B23" s="4" t="s">
        <v>53</v>
      </c>
      <c r="C23" s="4" t="s">
        <v>53</v>
      </c>
      <c r="D23" s="4" t="s">
        <v>494</v>
      </c>
      <c r="E23" s="4" t="s">
        <v>188</v>
      </c>
      <c r="F23" s="4" t="s">
        <v>75</v>
      </c>
      <c r="G23" s="4" t="s">
        <v>11</v>
      </c>
    </row>
    <row r="24" spans="1:7" x14ac:dyDescent="0.3">
      <c r="A24" s="4" t="s">
        <v>20</v>
      </c>
      <c r="B24" s="4" t="s">
        <v>892</v>
      </c>
      <c r="C24" s="4" t="s">
        <v>495</v>
      </c>
      <c r="D24" s="4" t="s">
        <v>496</v>
      </c>
      <c r="E24" s="4" t="s">
        <v>497</v>
      </c>
      <c r="F24" s="4" t="s">
        <v>10</v>
      </c>
      <c r="G24" s="4" t="s">
        <v>11</v>
      </c>
    </row>
    <row r="25" spans="1:7" x14ac:dyDescent="0.3">
      <c r="A25" s="4" t="s">
        <v>498</v>
      </c>
      <c r="B25" s="4" t="s">
        <v>1950</v>
      </c>
      <c r="C25" s="4" t="s">
        <v>499</v>
      </c>
      <c r="D25" s="4" t="s">
        <v>500</v>
      </c>
      <c r="E25" s="4" t="s">
        <v>501</v>
      </c>
      <c r="F25" s="4" t="s">
        <v>502</v>
      </c>
      <c r="G25" s="4" t="s">
        <v>11</v>
      </c>
    </row>
    <row r="26" spans="1:7" x14ac:dyDescent="0.3">
      <c r="A26" s="4" t="s">
        <v>112</v>
      </c>
      <c r="B26" s="4" t="s">
        <v>327</v>
      </c>
      <c r="C26" s="4" t="s">
        <v>510</v>
      </c>
      <c r="D26" s="4" t="s">
        <v>511</v>
      </c>
      <c r="E26" s="4" t="s">
        <v>327</v>
      </c>
      <c r="F26" s="4" t="s">
        <v>75</v>
      </c>
      <c r="G26" s="4" t="s">
        <v>11</v>
      </c>
    </row>
    <row r="27" spans="1:7" x14ac:dyDescent="0.3">
      <c r="A27" s="4" t="s">
        <v>192</v>
      </c>
      <c r="B27" s="4" t="s">
        <v>512</v>
      </c>
      <c r="C27" s="4" t="s">
        <v>513</v>
      </c>
      <c r="D27" s="4" t="s">
        <v>513</v>
      </c>
      <c r="E27" s="4" t="s">
        <v>514</v>
      </c>
      <c r="F27" s="4" t="s">
        <v>196</v>
      </c>
      <c r="G27" s="4" t="s">
        <v>11</v>
      </c>
    </row>
    <row r="28" spans="1:7" x14ac:dyDescent="0.3">
      <c r="A28" s="4" t="s">
        <v>11</v>
      </c>
      <c r="B28" s="4" t="s">
        <v>11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63C0-80CB-4F18-AC01-B5130EC8B32A}">
  <dimension ref="A1:G36"/>
  <sheetViews>
    <sheetView workbookViewId="0">
      <selection sqref="A1:G37"/>
    </sheetView>
  </sheetViews>
  <sheetFormatPr defaultColWidth="11.44140625" defaultRowHeight="14.4" x14ac:dyDescent="0.3"/>
  <cols>
    <col min="1" max="1" width="46.109375" bestFit="1" customWidth="1"/>
    <col min="2" max="5" width="11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515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434</v>
      </c>
      <c r="C2" s="4" t="s">
        <v>148</v>
      </c>
      <c r="D2" s="4" t="s">
        <v>339</v>
      </c>
      <c r="E2" s="4" t="s">
        <v>516</v>
      </c>
      <c r="F2" s="4" t="s">
        <v>10</v>
      </c>
      <c r="G2" s="4" t="s">
        <v>11</v>
      </c>
    </row>
    <row r="3" spans="1:7" x14ac:dyDescent="0.3">
      <c r="A3" s="4" t="s">
        <v>12</v>
      </c>
      <c r="B3" s="4" t="s">
        <v>460</v>
      </c>
      <c r="C3" s="4" t="s">
        <v>517</v>
      </c>
      <c r="D3" s="4" t="s">
        <v>518</v>
      </c>
      <c r="E3" s="4" t="s">
        <v>447</v>
      </c>
      <c r="F3" s="4" t="s">
        <v>10</v>
      </c>
      <c r="G3" s="4" t="s">
        <v>11</v>
      </c>
    </row>
    <row r="4" spans="1:7" x14ac:dyDescent="0.3">
      <c r="A4" s="4" t="s">
        <v>16</v>
      </c>
      <c r="B4" s="4" t="s">
        <v>2553</v>
      </c>
      <c r="C4" s="4" t="s">
        <v>519</v>
      </c>
      <c r="D4" s="4" t="s">
        <v>520</v>
      </c>
      <c r="E4" s="4" t="s">
        <v>138</v>
      </c>
      <c r="F4" s="4" t="s">
        <v>10</v>
      </c>
      <c r="G4" s="4" t="s">
        <v>11</v>
      </c>
    </row>
    <row r="5" spans="1:7" x14ac:dyDescent="0.3">
      <c r="A5" s="4" t="s">
        <v>24</v>
      </c>
      <c r="B5" s="4" t="s">
        <v>651</v>
      </c>
      <c r="C5" s="4" t="s">
        <v>32</v>
      </c>
      <c r="D5" s="4" t="s">
        <v>190</v>
      </c>
      <c r="E5" s="4" t="s">
        <v>523</v>
      </c>
      <c r="F5" s="4" t="s">
        <v>29</v>
      </c>
      <c r="G5" s="4" t="s">
        <v>11</v>
      </c>
    </row>
    <row r="6" spans="1:7" x14ac:dyDescent="0.3">
      <c r="A6" s="4" t="s">
        <v>30</v>
      </c>
      <c r="B6" s="4" t="s">
        <v>1040</v>
      </c>
      <c r="C6" s="4" t="s">
        <v>1219</v>
      </c>
      <c r="D6" s="4" t="s">
        <v>1951</v>
      </c>
      <c r="E6" s="4" t="s">
        <v>524</v>
      </c>
      <c r="F6" s="4" t="s">
        <v>29</v>
      </c>
      <c r="G6" s="4" t="s">
        <v>11</v>
      </c>
    </row>
    <row r="7" spans="1:7" x14ac:dyDescent="0.3">
      <c r="A7" s="4" t="s">
        <v>35</v>
      </c>
      <c r="B7" s="4" t="s">
        <v>525</v>
      </c>
      <c r="C7" s="4" t="s">
        <v>522</v>
      </c>
      <c r="D7" s="4" t="s">
        <v>462</v>
      </c>
      <c r="E7" s="4" t="s">
        <v>523</v>
      </c>
      <c r="F7" s="4" t="s">
        <v>29</v>
      </c>
      <c r="G7" s="4" t="s">
        <v>11</v>
      </c>
    </row>
    <row r="8" spans="1:7" x14ac:dyDescent="0.3">
      <c r="A8" s="4" t="s">
        <v>40</v>
      </c>
      <c r="B8" s="4" t="s">
        <v>1952</v>
      </c>
      <c r="C8" s="4" t="s">
        <v>1953</v>
      </c>
      <c r="D8" s="4" t="s">
        <v>526</v>
      </c>
      <c r="E8" s="4" t="s">
        <v>527</v>
      </c>
      <c r="F8" s="4" t="s">
        <v>10</v>
      </c>
      <c r="G8" s="4" t="s">
        <v>11</v>
      </c>
    </row>
    <row r="9" spans="1:7" x14ac:dyDescent="0.3">
      <c r="A9" s="4" t="s">
        <v>45</v>
      </c>
      <c r="B9" s="4" t="s">
        <v>528</v>
      </c>
      <c r="C9" s="4" t="s">
        <v>529</v>
      </c>
      <c r="D9" s="4" t="s">
        <v>530</v>
      </c>
      <c r="E9" s="4" t="s">
        <v>531</v>
      </c>
      <c r="F9" s="4" t="s">
        <v>532</v>
      </c>
      <c r="G9" s="4" t="s">
        <v>11</v>
      </c>
    </row>
    <row r="10" spans="1:7" x14ac:dyDescent="0.3">
      <c r="A10" s="4" t="s">
        <v>533</v>
      </c>
      <c r="B10" s="4" t="s">
        <v>534</v>
      </c>
      <c r="C10" s="4" t="s">
        <v>535</v>
      </c>
      <c r="D10" s="4" t="s">
        <v>536</v>
      </c>
      <c r="E10" s="4" t="s">
        <v>537</v>
      </c>
      <c r="F10" s="4" t="s">
        <v>29</v>
      </c>
      <c r="G10" s="4" t="s">
        <v>11</v>
      </c>
    </row>
    <row r="11" spans="1:7" x14ac:dyDescent="0.3">
      <c r="A11" s="4" t="s">
        <v>55</v>
      </c>
      <c r="B11" s="4" t="s">
        <v>538</v>
      </c>
      <c r="C11" s="4" t="s">
        <v>539</v>
      </c>
      <c r="D11" s="4" t="s">
        <v>540</v>
      </c>
      <c r="E11" s="4" t="s">
        <v>541</v>
      </c>
      <c r="F11" s="4" t="s">
        <v>532</v>
      </c>
      <c r="G11" s="4" t="s">
        <v>11</v>
      </c>
    </row>
    <row r="12" spans="1:7" x14ac:dyDescent="0.3">
      <c r="A12" s="4" t="s">
        <v>60</v>
      </c>
      <c r="B12" s="4" t="s">
        <v>542</v>
      </c>
      <c r="C12" s="4" t="s">
        <v>543</v>
      </c>
      <c r="D12" s="4" t="s">
        <v>544</v>
      </c>
      <c r="E12" s="4" t="s">
        <v>545</v>
      </c>
      <c r="F12" s="4" t="s">
        <v>64</v>
      </c>
      <c r="G12" s="4" t="s">
        <v>11</v>
      </c>
    </row>
    <row r="13" spans="1:7" x14ac:dyDescent="0.3">
      <c r="A13" s="4" t="s">
        <v>65</v>
      </c>
      <c r="B13" s="4" t="s">
        <v>546</v>
      </c>
      <c r="C13" s="4" t="s">
        <v>547</v>
      </c>
      <c r="D13" s="4" t="s">
        <v>548</v>
      </c>
      <c r="E13" s="4" t="s">
        <v>549</v>
      </c>
      <c r="F13" s="4" t="s">
        <v>532</v>
      </c>
      <c r="G13" s="4" t="s">
        <v>11</v>
      </c>
    </row>
    <row r="14" spans="1:7" x14ac:dyDescent="0.3">
      <c r="A14" s="4" t="s">
        <v>550</v>
      </c>
      <c r="B14" s="4" t="s">
        <v>2032</v>
      </c>
      <c r="C14" s="4" t="s">
        <v>2033</v>
      </c>
      <c r="D14" s="4" t="s">
        <v>552</v>
      </c>
      <c r="E14" s="4" t="s">
        <v>553</v>
      </c>
      <c r="F14" s="4" t="s">
        <v>75</v>
      </c>
      <c r="G14" s="4" t="s">
        <v>11</v>
      </c>
    </row>
    <row r="15" spans="1:7" x14ac:dyDescent="0.3">
      <c r="A15" s="4" t="s">
        <v>554</v>
      </c>
      <c r="B15" s="4" t="s">
        <v>328</v>
      </c>
      <c r="C15" s="4" t="s">
        <v>555</v>
      </c>
      <c r="D15" s="4" t="s">
        <v>496</v>
      </c>
      <c r="E15" s="4" t="s">
        <v>556</v>
      </c>
      <c r="F15" s="4" t="s">
        <v>75</v>
      </c>
      <c r="G15" s="4" t="s">
        <v>11</v>
      </c>
    </row>
    <row r="16" spans="1:7" x14ac:dyDescent="0.3">
      <c r="A16" s="4" t="s">
        <v>76</v>
      </c>
      <c r="B16" s="4" t="s">
        <v>2554</v>
      </c>
      <c r="C16" s="4" t="s">
        <v>557</v>
      </c>
      <c r="D16" s="4" t="s">
        <v>558</v>
      </c>
      <c r="E16" s="4" t="s">
        <v>559</v>
      </c>
      <c r="F16" s="4" t="s">
        <v>81</v>
      </c>
      <c r="G16" s="4" t="s">
        <v>11</v>
      </c>
    </row>
    <row r="17" spans="1:7" x14ac:dyDescent="0.3">
      <c r="A17" s="4" t="s">
        <v>82</v>
      </c>
      <c r="B17" s="4" t="s">
        <v>560</v>
      </c>
      <c r="C17" s="4" t="s">
        <v>561</v>
      </c>
      <c r="D17" s="4" t="s">
        <v>562</v>
      </c>
      <c r="E17" s="4" t="s">
        <v>563</v>
      </c>
      <c r="F17" s="4" t="s">
        <v>75</v>
      </c>
      <c r="G17" s="4" t="s">
        <v>11</v>
      </c>
    </row>
    <row r="18" spans="1:7" x14ac:dyDescent="0.3">
      <c r="A18" s="4" t="s">
        <v>405</v>
      </c>
      <c r="B18" s="4" t="s">
        <v>2034</v>
      </c>
      <c r="C18" s="4" t="s">
        <v>2035</v>
      </c>
      <c r="D18" s="4" t="s">
        <v>564</v>
      </c>
      <c r="E18" s="4" t="s">
        <v>565</v>
      </c>
      <c r="F18" s="4" t="s">
        <v>10</v>
      </c>
      <c r="G18" s="4" t="s">
        <v>11</v>
      </c>
    </row>
    <row r="19" spans="1:7" x14ac:dyDescent="0.3">
      <c r="A19" s="4" t="s">
        <v>395</v>
      </c>
      <c r="B19" s="4" t="s">
        <v>566</v>
      </c>
      <c r="C19" s="4" t="s">
        <v>567</v>
      </c>
      <c r="D19" s="4" t="s">
        <v>510</v>
      </c>
      <c r="E19" s="4" t="s">
        <v>568</v>
      </c>
      <c r="F19" s="4" t="s">
        <v>75</v>
      </c>
      <c r="G19" s="4" t="s">
        <v>11</v>
      </c>
    </row>
    <row r="20" spans="1:7" x14ac:dyDescent="0.3">
      <c r="A20" s="4" t="s">
        <v>86</v>
      </c>
      <c r="B20" s="4" t="s">
        <v>569</v>
      </c>
      <c r="C20" s="4" t="s">
        <v>570</v>
      </c>
      <c r="D20" s="4" t="s">
        <v>569</v>
      </c>
      <c r="E20" s="4" t="s">
        <v>571</v>
      </c>
      <c r="F20" s="4" t="s">
        <v>90</v>
      </c>
      <c r="G20" s="4" t="s">
        <v>11</v>
      </c>
    </row>
    <row r="21" spans="1:7" x14ac:dyDescent="0.3">
      <c r="A21" s="4" t="s">
        <v>91</v>
      </c>
      <c r="B21" s="4" t="s">
        <v>572</v>
      </c>
      <c r="C21" s="4" t="s">
        <v>573</v>
      </c>
      <c r="D21" s="4" t="s">
        <v>574</v>
      </c>
      <c r="E21" s="4" t="s">
        <v>575</v>
      </c>
      <c r="F21" s="4" t="s">
        <v>95</v>
      </c>
      <c r="G21" s="4" t="s">
        <v>11</v>
      </c>
    </row>
    <row r="22" spans="1:7" x14ac:dyDescent="0.3">
      <c r="A22" s="4" t="s">
        <v>117</v>
      </c>
      <c r="B22" s="4" t="s">
        <v>432</v>
      </c>
      <c r="C22" s="4" t="s">
        <v>120</v>
      </c>
      <c r="D22" s="4" t="s">
        <v>118</v>
      </c>
      <c r="E22" s="4" t="s">
        <v>335</v>
      </c>
      <c r="F22" s="4" t="s">
        <v>10</v>
      </c>
      <c r="G22" s="4" t="s">
        <v>11</v>
      </c>
    </row>
    <row r="23" spans="1:7" x14ac:dyDescent="0.3">
      <c r="A23" s="4" t="s">
        <v>121</v>
      </c>
      <c r="B23" s="4" t="s">
        <v>610</v>
      </c>
      <c r="C23" s="4" t="s">
        <v>123</v>
      </c>
      <c r="D23" s="4" t="s">
        <v>611</v>
      </c>
      <c r="E23" s="4" t="s">
        <v>116</v>
      </c>
      <c r="F23" s="4" t="s">
        <v>75</v>
      </c>
      <c r="G23" s="4" t="s">
        <v>11</v>
      </c>
    </row>
    <row r="24" spans="1:7" x14ac:dyDescent="0.3">
      <c r="A24" s="4" t="s">
        <v>498</v>
      </c>
      <c r="B24" s="4" t="s">
        <v>2036</v>
      </c>
      <c r="C24" s="4" t="s">
        <v>600</v>
      </c>
      <c r="D24" s="4" t="s">
        <v>602</v>
      </c>
      <c r="E24" s="4" t="s">
        <v>601</v>
      </c>
      <c r="F24" s="4" t="s">
        <v>105</v>
      </c>
      <c r="G24" s="4" t="s">
        <v>11</v>
      </c>
    </row>
    <row r="25" spans="1:7" x14ac:dyDescent="0.3">
      <c r="A25" s="4" t="s">
        <v>106</v>
      </c>
      <c r="B25" s="4" t="s">
        <v>603</v>
      </c>
      <c r="C25" s="4" t="s">
        <v>604</v>
      </c>
      <c r="D25" s="4" t="s">
        <v>604</v>
      </c>
      <c r="E25" s="4" t="s">
        <v>605</v>
      </c>
      <c r="F25" s="4" t="s">
        <v>10</v>
      </c>
      <c r="G25" s="4" t="s">
        <v>11</v>
      </c>
    </row>
    <row r="26" spans="1:7" x14ac:dyDescent="0.3">
      <c r="A26" s="4" t="s">
        <v>109</v>
      </c>
      <c r="B26" s="4" t="s">
        <v>545</v>
      </c>
      <c r="C26" s="4" t="s">
        <v>434</v>
      </c>
      <c r="D26" s="4" t="s">
        <v>606</v>
      </c>
      <c r="E26" s="4" t="s">
        <v>434</v>
      </c>
      <c r="F26" s="4" t="s">
        <v>75</v>
      </c>
      <c r="G26" s="4" t="s">
        <v>11</v>
      </c>
    </row>
    <row r="27" spans="1:7" x14ac:dyDescent="0.3">
      <c r="A27" s="4" t="s">
        <v>20</v>
      </c>
      <c r="B27" s="4" t="s">
        <v>336</v>
      </c>
      <c r="C27" s="4" t="s">
        <v>607</v>
      </c>
      <c r="D27" s="4" t="s">
        <v>608</v>
      </c>
      <c r="E27" s="4" t="s">
        <v>609</v>
      </c>
      <c r="F27" s="4" t="s">
        <v>10</v>
      </c>
      <c r="G27" s="4" t="s">
        <v>11</v>
      </c>
    </row>
    <row r="28" spans="1:7" x14ac:dyDescent="0.3">
      <c r="A28" s="4" t="s">
        <v>112</v>
      </c>
      <c r="B28" s="4" t="s">
        <v>344</v>
      </c>
      <c r="C28" s="4" t="s">
        <v>594</v>
      </c>
      <c r="D28" s="4" t="s">
        <v>594</v>
      </c>
      <c r="E28" s="4" t="s">
        <v>426</v>
      </c>
      <c r="F28" s="4" t="s">
        <v>75</v>
      </c>
      <c r="G28" s="4" t="s">
        <v>11</v>
      </c>
    </row>
    <row r="29" spans="1:7" x14ac:dyDescent="0.3">
      <c r="A29" s="4" t="s">
        <v>409</v>
      </c>
      <c r="B29" s="4" t="s">
        <v>576</v>
      </c>
      <c r="C29" s="4" t="s">
        <v>577</v>
      </c>
      <c r="D29" s="4" t="s">
        <v>578</v>
      </c>
      <c r="E29" s="4" t="s">
        <v>579</v>
      </c>
      <c r="F29" s="4" t="s">
        <v>29</v>
      </c>
      <c r="G29" s="4" t="s">
        <v>11</v>
      </c>
    </row>
    <row r="30" spans="1:7" x14ac:dyDescent="0.3">
      <c r="A30" s="4" t="s">
        <v>96</v>
      </c>
      <c r="B30" s="4" t="s">
        <v>580</v>
      </c>
      <c r="C30" s="4" t="s">
        <v>25</v>
      </c>
      <c r="D30" s="4" t="s">
        <v>19</v>
      </c>
      <c r="E30" s="4" t="s">
        <v>581</v>
      </c>
      <c r="F30" s="4" t="s">
        <v>29</v>
      </c>
      <c r="G30" s="4" t="s">
        <v>11</v>
      </c>
    </row>
    <row r="31" spans="1:7" x14ac:dyDescent="0.3">
      <c r="A31" s="4" t="s">
        <v>445</v>
      </c>
      <c r="B31" s="4" t="s">
        <v>219</v>
      </c>
      <c r="C31" s="4" t="s">
        <v>361</v>
      </c>
      <c r="D31" s="4" t="s">
        <v>582</v>
      </c>
      <c r="E31" s="4" t="s">
        <v>583</v>
      </c>
      <c r="F31" s="4" t="s">
        <v>10</v>
      </c>
      <c r="G31" s="4" t="s">
        <v>11</v>
      </c>
    </row>
    <row r="32" spans="1:7" x14ac:dyDescent="0.3">
      <c r="A32" s="4" t="s">
        <v>584</v>
      </c>
      <c r="B32" s="4" t="s">
        <v>585</v>
      </c>
      <c r="C32" s="4" t="s">
        <v>586</v>
      </c>
      <c r="D32" s="4" t="s">
        <v>587</v>
      </c>
      <c r="E32" s="4" t="s">
        <v>588</v>
      </c>
      <c r="F32" s="4" t="s">
        <v>589</v>
      </c>
      <c r="G32" s="4" t="s">
        <v>11</v>
      </c>
    </row>
    <row r="33" spans="1:7" x14ac:dyDescent="0.3">
      <c r="A33" s="4" t="s">
        <v>596</v>
      </c>
      <c r="B33" s="4" t="s">
        <v>256</v>
      </c>
      <c r="C33" s="4" t="s">
        <v>1954</v>
      </c>
      <c r="D33" s="4" t="s">
        <v>598</v>
      </c>
      <c r="E33" s="4" t="s">
        <v>599</v>
      </c>
      <c r="F33" s="4" t="s">
        <v>10</v>
      </c>
      <c r="G33" s="4" t="s">
        <v>11</v>
      </c>
    </row>
    <row r="34" spans="1:7" x14ac:dyDescent="0.3">
      <c r="A34" s="4" t="s">
        <v>101</v>
      </c>
      <c r="B34" s="4" t="s">
        <v>2037</v>
      </c>
      <c r="C34" s="4" t="s">
        <v>590</v>
      </c>
      <c r="D34" s="4" t="s">
        <v>591</v>
      </c>
      <c r="E34" s="4" t="s">
        <v>592</v>
      </c>
      <c r="F34" s="4" t="s">
        <v>105</v>
      </c>
      <c r="G34" s="4" t="s">
        <v>11</v>
      </c>
    </row>
    <row r="35" spans="1:7" x14ac:dyDescent="0.3">
      <c r="A35" s="4" t="s">
        <v>593</v>
      </c>
      <c r="B35" s="4" t="s">
        <v>426</v>
      </c>
      <c r="C35" s="4" t="s">
        <v>545</v>
      </c>
      <c r="D35" s="4" t="s">
        <v>594</v>
      </c>
      <c r="E35" s="4" t="s">
        <v>595</v>
      </c>
      <c r="F35" s="4" t="s">
        <v>10</v>
      </c>
      <c r="G35" s="4" t="s">
        <v>11</v>
      </c>
    </row>
    <row r="36" spans="1:7" x14ac:dyDescent="0.3">
      <c r="A36" s="4" t="s">
        <v>11</v>
      </c>
      <c r="B36" s="4" t="s">
        <v>11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E034-FE8A-454C-BC4D-58A1B28DF538}">
  <dimension ref="A1:G25"/>
  <sheetViews>
    <sheetView workbookViewId="0">
      <selection sqref="A1:G25"/>
    </sheetView>
  </sheetViews>
  <sheetFormatPr defaultColWidth="11.44140625" defaultRowHeight="14.4" x14ac:dyDescent="0.3"/>
  <cols>
    <col min="1" max="1" width="27.33203125" bestFit="1" customWidth="1"/>
    <col min="2" max="5" width="11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612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907</v>
      </c>
      <c r="C2" s="4" t="s">
        <v>551</v>
      </c>
      <c r="D2" s="4" t="s">
        <v>257</v>
      </c>
      <c r="E2" s="4" t="s">
        <v>613</v>
      </c>
      <c r="F2" s="4" t="s">
        <v>10</v>
      </c>
      <c r="G2" s="4" t="s">
        <v>11</v>
      </c>
    </row>
    <row r="3" spans="1:7" x14ac:dyDescent="0.3">
      <c r="A3" s="4" t="s">
        <v>12</v>
      </c>
      <c r="B3" s="4" t="s">
        <v>2532</v>
      </c>
      <c r="C3" s="4" t="s">
        <v>520</v>
      </c>
      <c r="D3" s="4" t="s">
        <v>520</v>
      </c>
      <c r="E3" s="4" t="s">
        <v>555</v>
      </c>
      <c r="F3" s="4" t="s">
        <v>10</v>
      </c>
      <c r="G3" s="4" t="s">
        <v>11</v>
      </c>
    </row>
    <row r="4" spans="1:7" x14ac:dyDescent="0.3">
      <c r="A4" s="4" t="s">
        <v>24</v>
      </c>
      <c r="B4" s="4" t="s">
        <v>956</v>
      </c>
      <c r="C4" s="4" t="s">
        <v>614</v>
      </c>
      <c r="D4" s="4" t="s">
        <v>615</v>
      </c>
      <c r="E4" s="4" t="s">
        <v>616</v>
      </c>
      <c r="F4" s="4" t="s">
        <v>29</v>
      </c>
      <c r="G4" s="4" t="s">
        <v>11</v>
      </c>
    </row>
    <row r="5" spans="1:7" x14ac:dyDescent="0.3">
      <c r="A5" s="4" t="s">
        <v>30</v>
      </c>
      <c r="B5" s="4" t="s">
        <v>137</v>
      </c>
      <c r="C5" s="4" t="s">
        <v>639</v>
      </c>
      <c r="D5" s="4" t="s">
        <v>158</v>
      </c>
      <c r="E5" s="4" t="s">
        <v>618</v>
      </c>
      <c r="F5" s="4" t="s">
        <v>29</v>
      </c>
      <c r="G5" s="4" t="s">
        <v>11</v>
      </c>
    </row>
    <row r="6" spans="1:7" x14ac:dyDescent="0.3">
      <c r="A6" s="4" t="s">
        <v>35</v>
      </c>
      <c r="B6" s="4" t="s">
        <v>956</v>
      </c>
      <c r="C6" s="4" t="s">
        <v>313</v>
      </c>
      <c r="D6" s="4" t="s">
        <v>619</v>
      </c>
      <c r="E6" s="4" t="s">
        <v>620</v>
      </c>
      <c r="F6" s="4" t="s">
        <v>29</v>
      </c>
      <c r="G6" s="4" t="s">
        <v>11</v>
      </c>
    </row>
    <row r="7" spans="1:7" x14ac:dyDescent="0.3">
      <c r="A7" s="4" t="s">
        <v>40</v>
      </c>
      <c r="B7" s="4" t="s">
        <v>1055</v>
      </c>
      <c r="C7" s="4" t="s">
        <v>621</v>
      </c>
      <c r="D7" s="4" t="s">
        <v>623</v>
      </c>
      <c r="E7" s="4" t="s">
        <v>624</v>
      </c>
      <c r="F7" s="4" t="s">
        <v>10</v>
      </c>
      <c r="G7" s="4" t="s">
        <v>11</v>
      </c>
    </row>
    <row r="8" spans="1:7" x14ac:dyDescent="0.3">
      <c r="A8" s="4" t="s">
        <v>45</v>
      </c>
      <c r="B8" s="4" t="s">
        <v>2555</v>
      </c>
      <c r="C8" s="4" t="s">
        <v>625</v>
      </c>
      <c r="D8" s="4" t="s">
        <v>626</v>
      </c>
      <c r="E8" s="4" t="s">
        <v>627</v>
      </c>
      <c r="F8" s="4" t="s">
        <v>628</v>
      </c>
      <c r="G8" s="4" t="s">
        <v>11</v>
      </c>
    </row>
    <row r="9" spans="1:7" x14ac:dyDescent="0.3">
      <c r="A9" s="4" t="s">
        <v>55</v>
      </c>
      <c r="B9" s="4" t="s">
        <v>2556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11</v>
      </c>
    </row>
    <row r="10" spans="1:7" x14ac:dyDescent="0.3">
      <c r="A10" s="4" t="s">
        <v>60</v>
      </c>
      <c r="B10" s="4" t="s">
        <v>611</v>
      </c>
      <c r="C10" s="4" t="s">
        <v>425</v>
      </c>
      <c r="D10" s="4" t="s">
        <v>633</v>
      </c>
      <c r="E10" s="4" t="s">
        <v>425</v>
      </c>
      <c r="F10" s="4" t="s">
        <v>64</v>
      </c>
      <c r="G10" s="4" t="s">
        <v>11</v>
      </c>
    </row>
    <row r="11" spans="1:7" x14ac:dyDescent="0.3">
      <c r="A11" s="4" t="s">
        <v>82</v>
      </c>
      <c r="B11" s="4" t="s">
        <v>634</v>
      </c>
      <c r="C11" s="4" t="s">
        <v>635</v>
      </c>
      <c r="D11" s="4" t="s">
        <v>636</v>
      </c>
      <c r="E11" s="4" t="s">
        <v>637</v>
      </c>
      <c r="F11" s="4" t="s">
        <v>75</v>
      </c>
      <c r="G11" s="4" t="s">
        <v>11</v>
      </c>
    </row>
    <row r="12" spans="1:7" x14ac:dyDescent="0.3">
      <c r="A12" s="4" t="s">
        <v>405</v>
      </c>
      <c r="B12" s="4" t="s">
        <v>2557</v>
      </c>
      <c r="C12" s="4" t="s">
        <v>638</v>
      </c>
      <c r="D12" s="4" t="s">
        <v>2557</v>
      </c>
      <c r="E12" s="4" t="s">
        <v>639</v>
      </c>
      <c r="F12" s="4" t="s">
        <v>10</v>
      </c>
      <c r="G12" s="4" t="s">
        <v>11</v>
      </c>
    </row>
    <row r="13" spans="1:7" x14ac:dyDescent="0.3">
      <c r="A13" s="4" t="s">
        <v>86</v>
      </c>
      <c r="B13" s="4" t="s">
        <v>640</v>
      </c>
      <c r="C13" s="4" t="s">
        <v>641</v>
      </c>
      <c r="D13" s="4" t="s">
        <v>642</v>
      </c>
      <c r="E13" s="4" t="s">
        <v>643</v>
      </c>
      <c r="F13" s="4" t="s">
        <v>90</v>
      </c>
      <c r="G13" s="4" t="s">
        <v>11</v>
      </c>
    </row>
    <row r="14" spans="1:7" x14ac:dyDescent="0.3">
      <c r="A14" s="4" t="s">
        <v>91</v>
      </c>
      <c r="B14" s="4" t="s">
        <v>644</v>
      </c>
      <c r="C14" s="4" t="s">
        <v>645</v>
      </c>
      <c r="D14" s="4" t="s">
        <v>644</v>
      </c>
      <c r="E14" s="4" t="s">
        <v>646</v>
      </c>
      <c r="F14" s="4" t="s">
        <v>95</v>
      </c>
      <c r="G14" s="4" t="s">
        <v>11</v>
      </c>
    </row>
    <row r="15" spans="1:7" x14ac:dyDescent="0.3">
      <c r="A15" s="4" t="s">
        <v>117</v>
      </c>
      <c r="B15" s="4" t="s">
        <v>387</v>
      </c>
      <c r="C15" s="4" t="s">
        <v>22</v>
      </c>
      <c r="D15" s="4" t="s">
        <v>387</v>
      </c>
      <c r="E15" s="4" t="s">
        <v>263</v>
      </c>
      <c r="F15" s="4" t="s">
        <v>10</v>
      </c>
      <c r="G15" s="4" t="s">
        <v>11</v>
      </c>
    </row>
    <row r="16" spans="1:7" x14ac:dyDescent="0.3">
      <c r="A16" s="4" t="s">
        <v>121</v>
      </c>
      <c r="B16" s="4" t="s">
        <v>662</v>
      </c>
      <c r="C16" s="4" t="s">
        <v>594</v>
      </c>
      <c r="D16" s="4" t="s">
        <v>342</v>
      </c>
      <c r="E16" s="4" t="s">
        <v>115</v>
      </c>
      <c r="F16" s="4" t="s">
        <v>75</v>
      </c>
      <c r="G16" s="4" t="s">
        <v>11</v>
      </c>
    </row>
    <row r="17" spans="1:7" x14ac:dyDescent="0.3">
      <c r="A17" s="4" t="s">
        <v>550</v>
      </c>
      <c r="B17" s="4" t="s">
        <v>2558</v>
      </c>
      <c r="C17" s="4" t="s">
        <v>658</v>
      </c>
      <c r="D17" s="4" t="s">
        <v>2558</v>
      </c>
      <c r="E17" s="4" t="s">
        <v>326</v>
      </c>
      <c r="F17" s="4" t="s">
        <v>10</v>
      </c>
      <c r="G17" s="4" t="s">
        <v>11</v>
      </c>
    </row>
    <row r="18" spans="1:7" x14ac:dyDescent="0.3">
      <c r="A18" s="4" t="s">
        <v>106</v>
      </c>
      <c r="B18" s="4" t="s">
        <v>659</v>
      </c>
      <c r="C18" s="4" t="s">
        <v>660</v>
      </c>
      <c r="D18" s="4" t="s">
        <v>659</v>
      </c>
      <c r="E18" s="4" t="s">
        <v>661</v>
      </c>
      <c r="F18" s="4" t="s">
        <v>10</v>
      </c>
      <c r="G18" s="4" t="s">
        <v>11</v>
      </c>
    </row>
    <row r="19" spans="1:7" x14ac:dyDescent="0.3">
      <c r="A19" s="4" t="s">
        <v>109</v>
      </c>
      <c r="B19" s="4" t="s">
        <v>426</v>
      </c>
      <c r="C19" s="4" t="s">
        <v>150</v>
      </c>
      <c r="D19" s="4" t="s">
        <v>188</v>
      </c>
      <c r="E19" s="4" t="s">
        <v>158</v>
      </c>
      <c r="F19" s="4" t="s">
        <v>75</v>
      </c>
      <c r="G19" s="4" t="s">
        <v>11</v>
      </c>
    </row>
    <row r="20" spans="1:7" x14ac:dyDescent="0.3">
      <c r="A20" s="4" t="s">
        <v>76</v>
      </c>
      <c r="B20" s="4" t="s">
        <v>1955</v>
      </c>
      <c r="C20" s="4" t="s">
        <v>655</v>
      </c>
      <c r="D20" s="4" t="s">
        <v>656</v>
      </c>
      <c r="E20" s="4" t="s">
        <v>657</v>
      </c>
      <c r="F20" s="4" t="s">
        <v>75</v>
      </c>
      <c r="G20" s="4" t="s">
        <v>11</v>
      </c>
    </row>
    <row r="21" spans="1:7" x14ac:dyDescent="0.3">
      <c r="A21" s="4" t="s">
        <v>112</v>
      </c>
      <c r="B21" s="4" t="s">
        <v>434</v>
      </c>
      <c r="C21" s="4" t="s">
        <v>434</v>
      </c>
      <c r="D21" s="4" t="s">
        <v>187</v>
      </c>
      <c r="E21" s="4" t="s">
        <v>651</v>
      </c>
      <c r="F21" s="4" t="s">
        <v>75</v>
      </c>
      <c r="G21" s="4" t="s">
        <v>11</v>
      </c>
    </row>
    <row r="22" spans="1:7" x14ac:dyDescent="0.3">
      <c r="A22" s="4" t="s">
        <v>192</v>
      </c>
      <c r="B22" s="4" t="s">
        <v>2559</v>
      </c>
      <c r="C22" s="4" t="s">
        <v>652</v>
      </c>
      <c r="D22" s="4" t="s">
        <v>653</v>
      </c>
      <c r="E22" s="4" t="s">
        <v>654</v>
      </c>
      <c r="F22" s="4" t="s">
        <v>196</v>
      </c>
      <c r="G22" s="4" t="s">
        <v>11</v>
      </c>
    </row>
    <row r="23" spans="1:7" x14ac:dyDescent="0.3">
      <c r="A23" s="4" t="s">
        <v>96</v>
      </c>
      <c r="B23" s="4" t="s">
        <v>618</v>
      </c>
      <c r="C23" s="4" t="s">
        <v>1956</v>
      </c>
      <c r="D23" s="4" t="s">
        <v>128</v>
      </c>
      <c r="E23" s="4" t="s">
        <v>647</v>
      </c>
      <c r="F23" s="4" t="s">
        <v>29</v>
      </c>
      <c r="G23" s="4" t="s">
        <v>11</v>
      </c>
    </row>
    <row r="24" spans="1:7" x14ac:dyDescent="0.3">
      <c r="A24" s="4" t="s">
        <v>101</v>
      </c>
      <c r="B24" s="4" t="s">
        <v>2031</v>
      </c>
      <c r="C24" s="4" t="s">
        <v>648</v>
      </c>
      <c r="D24" s="4" t="s">
        <v>649</v>
      </c>
      <c r="E24" s="4" t="s">
        <v>650</v>
      </c>
      <c r="F24" s="4" t="s">
        <v>105</v>
      </c>
      <c r="G24" s="4" t="s">
        <v>11</v>
      </c>
    </row>
    <row r="25" spans="1:7" x14ac:dyDescent="0.3">
      <c r="A25" s="4" t="s">
        <v>11</v>
      </c>
      <c r="B25" s="4" t="s">
        <v>11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6821-752B-4867-9C58-FF47A16B0790}">
  <dimension ref="A1:G66"/>
  <sheetViews>
    <sheetView workbookViewId="0">
      <selection sqref="A1:G63"/>
    </sheetView>
  </sheetViews>
  <sheetFormatPr defaultColWidth="11.44140625" defaultRowHeight="14.4" x14ac:dyDescent="0.3"/>
  <cols>
    <col min="1" max="1" width="40.109375" bestFit="1" customWidth="1"/>
    <col min="2" max="4" width="12.5546875" bestFit="1" customWidth="1"/>
    <col min="5" max="5" width="11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663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16</v>
      </c>
      <c r="B2" s="4" t="s">
        <v>664</v>
      </c>
      <c r="C2" s="4" t="s">
        <v>385</v>
      </c>
      <c r="D2" s="4" t="s">
        <v>664</v>
      </c>
      <c r="E2" s="4" t="s">
        <v>673</v>
      </c>
      <c r="F2" s="4" t="s">
        <v>10</v>
      </c>
      <c r="G2" s="4" t="s">
        <v>11</v>
      </c>
    </row>
    <row r="3" spans="1:7" x14ac:dyDescent="0.3">
      <c r="A3" s="4" t="s">
        <v>7</v>
      </c>
      <c r="B3" s="4" t="s">
        <v>14</v>
      </c>
      <c r="C3" s="4" t="s">
        <v>664</v>
      </c>
      <c r="D3" s="4" t="s">
        <v>666</v>
      </c>
      <c r="E3" s="4" t="s">
        <v>667</v>
      </c>
      <c r="F3" s="4" t="s">
        <v>10</v>
      </c>
      <c r="G3" s="4" t="s">
        <v>11</v>
      </c>
    </row>
    <row r="4" spans="1:7" x14ac:dyDescent="0.3">
      <c r="A4" s="4" t="s">
        <v>12</v>
      </c>
      <c r="B4" s="4" t="s">
        <v>2560</v>
      </c>
      <c r="C4" s="4" t="s">
        <v>668</v>
      </c>
      <c r="D4" s="4" t="s">
        <v>2560</v>
      </c>
      <c r="E4" s="4" t="s">
        <v>670</v>
      </c>
      <c r="F4" s="4" t="s">
        <v>10</v>
      </c>
      <c r="G4" s="4" t="s">
        <v>11</v>
      </c>
    </row>
    <row r="5" spans="1:7" x14ac:dyDescent="0.3">
      <c r="A5" s="4" t="s">
        <v>445</v>
      </c>
      <c r="B5" s="4" t="s">
        <v>2561</v>
      </c>
      <c r="C5" s="4" t="s">
        <v>671</v>
      </c>
      <c r="D5" s="4" t="s">
        <v>671</v>
      </c>
      <c r="E5" s="4" t="s">
        <v>672</v>
      </c>
      <c r="F5" s="4" t="s">
        <v>10</v>
      </c>
      <c r="G5" s="4" t="s">
        <v>11</v>
      </c>
    </row>
    <row r="6" spans="1:7" x14ac:dyDescent="0.3">
      <c r="A6" s="4" t="s">
        <v>20</v>
      </c>
      <c r="B6" s="4" t="s">
        <v>2562</v>
      </c>
      <c r="C6" s="4" t="s">
        <v>296</v>
      </c>
      <c r="D6" s="4" t="s">
        <v>2562</v>
      </c>
      <c r="E6" s="4" t="s">
        <v>115</v>
      </c>
      <c r="F6" s="4" t="s">
        <v>10</v>
      </c>
      <c r="G6" s="4" t="s">
        <v>11</v>
      </c>
    </row>
    <row r="7" spans="1:7" x14ac:dyDescent="0.3">
      <c r="A7" s="4" t="s">
        <v>24</v>
      </c>
      <c r="B7" s="4" t="s">
        <v>313</v>
      </c>
      <c r="C7" s="4" t="s">
        <v>576</v>
      </c>
      <c r="D7" s="4" t="s">
        <v>191</v>
      </c>
      <c r="E7" s="4" t="s">
        <v>412</v>
      </c>
      <c r="F7" s="4" t="s">
        <v>29</v>
      </c>
      <c r="G7" s="4" t="s">
        <v>11</v>
      </c>
    </row>
    <row r="8" spans="1:7" x14ac:dyDescent="0.3">
      <c r="A8" s="4" t="s">
        <v>30</v>
      </c>
      <c r="B8" s="4" t="s">
        <v>674</v>
      </c>
      <c r="C8" s="4" t="s">
        <v>521</v>
      </c>
      <c r="D8" s="4" t="s">
        <v>675</v>
      </c>
      <c r="E8" s="4" t="s">
        <v>676</v>
      </c>
      <c r="F8" s="4" t="s">
        <v>29</v>
      </c>
      <c r="G8" s="4" t="s">
        <v>11</v>
      </c>
    </row>
    <row r="9" spans="1:7" x14ac:dyDescent="0.3">
      <c r="A9" s="4" t="s">
        <v>35</v>
      </c>
      <c r="B9" s="4" t="s">
        <v>677</v>
      </c>
      <c r="C9" s="4" t="s">
        <v>214</v>
      </c>
      <c r="D9" s="4" t="s">
        <v>678</v>
      </c>
      <c r="E9" s="4" t="s">
        <v>679</v>
      </c>
      <c r="F9" s="4" t="s">
        <v>29</v>
      </c>
      <c r="G9" s="4" t="s">
        <v>11</v>
      </c>
    </row>
    <row r="10" spans="1:7" x14ac:dyDescent="0.3">
      <c r="A10" s="4" t="s">
        <v>40</v>
      </c>
      <c r="B10" s="4" t="s">
        <v>680</v>
      </c>
      <c r="C10" s="4" t="s">
        <v>681</v>
      </c>
      <c r="D10" s="4" t="s">
        <v>682</v>
      </c>
      <c r="E10" s="4" t="s">
        <v>683</v>
      </c>
      <c r="F10" s="4" t="s">
        <v>29</v>
      </c>
      <c r="G10" s="4" t="s">
        <v>11</v>
      </c>
    </row>
    <row r="11" spans="1:7" x14ac:dyDescent="0.3">
      <c r="A11" s="4" t="s">
        <v>684</v>
      </c>
      <c r="B11" s="4" t="s">
        <v>707</v>
      </c>
      <c r="C11" s="4" t="s">
        <v>692</v>
      </c>
      <c r="D11" s="4" t="s">
        <v>686</v>
      </c>
      <c r="E11" s="4" t="s">
        <v>687</v>
      </c>
      <c r="F11" s="4" t="s">
        <v>29</v>
      </c>
      <c r="G11" s="4" t="s">
        <v>11</v>
      </c>
    </row>
    <row r="12" spans="1:7" x14ac:dyDescent="0.3">
      <c r="A12" s="4" t="s">
        <v>688</v>
      </c>
      <c r="B12" s="4" t="s">
        <v>707</v>
      </c>
      <c r="C12" s="4" t="s">
        <v>2038</v>
      </c>
      <c r="D12" s="4" t="s">
        <v>536</v>
      </c>
      <c r="E12" s="4" t="s">
        <v>690</v>
      </c>
      <c r="F12" s="4" t="s">
        <v>29</v>
      </c>
      <c r="G12" s="4" t="s">
        <v>11</v>
      </c>
    </row>
    <row r="13" spans="1:7" x14ac:dyDescent="0.3">
      <c r="A13" s="4" t="s">
        <v>691</v>
      </c>
      <c r="B13" s="4" t="s">
        <v>693</v>
      </c>
      <c r="C13" s="4" t="s">
        <v>888</v>
      </c>
      <c r="D13" s="4" t="s">
        <v>694</v>
      </c>
      <c r="E13" s="4" t="s">
        <v>695</v>
      </c>
      <c r="F13" s="4" t="s">
        <v>29</v>
      </c>
      <c r="G13" s="4" t="s">
        <v>11</v>
      </c>
    </row>
    <row r="14" spans="1:7" x14ac:dyDescent="0.3">
      <c r="A14" s="4" t="s">
        <v>696</v>
      </c>
      <c r="B14" s="4" t="s">
        <v>2563</v>
      </c>
      <c r="C14" s="4" t="s">
        <v>211</v>
      </c>
      <c r="D14" s="4" t="s">
        <v>697</v>
      </c>
      <c r="E14" s="4" t="s">
        <v>698</v>
      </c>
      <c r="F14" s="4" t="s">
        <v>29</v>
      </c>
      <c r="G14" s="4" t="s">
        <v>11</v>
      </c>
    </row>
    <row r="15" spans="1:7" x14ac:dyDescent="0.3">
      <c r="A15" s="4" t="s">
        <v>45</v>
      </c>
      <c r="B15" s="4" t="s">
        <v>699</v>
      </c>
      <c r="C15" s="4" t="s">
        <v>700</v>
      </c>
      <c r="D15" s="4" t="s">
        <v>701</v>
      </c>
      <c r="E15" s="4" t="s">
        <v>702</v>
      </c>
      <c r="F15" s="4" t="s">
        <v>703</v>
      </c>
      <c r="G15" s="4" t="s">
        <v>11</v>
      </c>
    </row>
    <row r="16" spans="1:7" x14ac:dyDescent="0.3">
      <c r="A16" s="4" t="s">
        <v>50</v>
      </c>
      <c r="B16" s="4" t="s">
        <v>282</v>
      </c>
      <c r="C16" s="4" t="s">
        <v>2564</v>
      </c>
      <c r="D16" s="4" t="s">
        <v>704</v>
      </c>
      <c r="E16" s="4" t="s">
        <v>705</v>
      </c>
      <c r="F16" s="4" t="s">
        <v>29</v>
      </c>
      <c r="G16" s="4" t="s">
        <v>11</v>
      </c>
    </row>
    <row r="17" spans="1:7" x14ac:dyDescent="0.3">
      <c r="A17" s="4" t="s">
        <v>706</v>
      </c>
      <c r="B17" s="4" t="s">
        <v>707</v>
      </c>
      <c r="C17" s="4" t="s">
        <v>708</v>
      </c>
      <c r="D17" s="4" t="s">
        <v>709</v>
      </c>
      <c r="E17" s="4" t="s">
        <v>133</v>
      </c>
      <c r="F17" s="4" t="s">
        <v>29</v>
      </c>
      <c r="G17" s="4" t="s">
        <v>11</v>
      </c>
    </row>
    <row r="18" spans="1:7" x14ac:dyDescent="0.3">
      <c r="A18" s="4" t="s">
        <v>55</v>
      </c>
      <c r="B18" s="4" t="s">
        <v>2039</v>
      </c>
      <c r="C18" s="4" t="s">
        <v>2040</v>
      </c>
      <c r="D18" s="4" t="s">
        <v>710</v>
      </c>
      <c r="E18" s="4" t="s">
        <v>711</v>
      </c>
      <c r="F18" s="4" t="s">
        <v>712</v>
      </c>
      <c r="G18" s="4" t="s">
        <v>11</v>
      </c>
    </row>
    <row r="19" spans="1:7" x14ac:dyDescent="0.3">
      <c r="A19" s="4" t="s">
        <v>713</v>
      </c>
      <c r="B19" s="4" t="s">
        <v>674</v>
      </c>
      <c r="C19" s="4" t="s">
        <v>614</v>
      </c>
      <c r="D19" s="4" t="s">
        <v>714</v>
      </c>
      <c r="E19" s="4" t="s">
        <v>286</v>
      </c>
      <c r="F19" s="4" t="s">
        <v>29</v>
      </c>
      <c r="G19" s="4" t="s">
        <v>11</v>
      </c>
    </row>
    <row r="20" spans="1:7" x14ac:dyDescent="0.3">
      <c r="A20" s="4" t="s">
        <v>60</v>
      </c>
      <c r="B20" s="4" t="s">
        <v>715</v>
      </c>
      <c r="C20" s="4" t="s">
        <v>716</v>
      </c>
      <c r="D20" s="4" t="s">
        <v>717</v>
      </c>
      <c r="E20" s="4" t="s">
        <v>718</v>
      </c>
      <c r="F20" s="4" t="s">
        <v>64</v>
      </c>
      <c r="G20" s="4" t="s">
        <v>11</v>
      </c>
    </row>
    <row r="21" spans="1:7" x14ac:dyDescent="0.3">
      <c r="A21" s="4" t="s">
        <v>65</v>
      </c>
      <c r="B21" s="4" t="s">
        <v>719</v>
      </c>
      <c r="C21" s="4" t="s">
        <v>720</v>
      </c>
      <c r="D21" s="4" t="s">
        <v>720</v>
      </c>
      <c r="E21" s="4" t="s">
        <v>721</v>
      </c>
      <c r="F21" s="4" t="s">
        <v>712</v>
      </c>
      <c r="G21" s="4" t="s">
        <v>11</v>
      </c>
    </row>
    <row r="22" spans="1:7" x14ac:dyDescent="0.3">
      <c r="A22" s="4" t="s">
        <v>722</v>
      </c>
      <c r="B22" s="4" t="s">
        <v>723</v>
      </c>
      <c r="C22" s="4" t="s">
        <v>724</v>
      </c>
      <c r="D22" s="4" t="s">
        <v>564</v>
      </c>
      <c r="E22" s="4" t="s">
        <v>725</v>
      </c>
      <c r="F22" s="4" t="s">
        <v>10</v>
      </c>
      <c r="G22" s="4" t="s">
        <v>11</v>
      </c>
    </row>
    <row r="23" spans="1:7" x14ac:dyDescent="0.3">
      <c r="A23" s="4" t="s">
        <v>726</v>
      </c>
      <c r="B23" s="4" t="s">
        <v>727</v>
      </c>
      <c r="C23" s="4" t="s">
        <v>23</v>
      </c>
      <c r="D23" s="4" t="s">
        <v>594</v>
      </c>
      <c r="E23" s="4" t="s">
        <v>728</v>
      </c>
      <c r="F23" s="4" t="s">
        <v>10</v>
      </c>
      <c r="G23" s="4" t="s">
        <v>11</v>
      </c>
    </row>
    <row r="24" spans="1:7" x14ac:dyDescent="0.3">
      <c r="A24" s="4" t="s">
        <v>729</v>
      </c>
      <c r="B24" s="4" t="s">
        <v>730</v>
      </c>
      <c r="C24" s="4" t="s">
        <v>731</v>
      </c>
      <c r="D24" s="4" t="s">
        <v>732</v>
      </c>
      <c r="E24" s="4" t="s">
        <v>733</v>
      </c>
      <c r="F24" s="4" t="s">
        <v>10</v>
      </c>
      <c r="G24" s="4" t="s">
        <v>11</v>
      </c>
    </row>
    <row r="25" spans="1:7" x14ac:dyDescent="0.3">
      <c r="A25" s="4" t="s">
        <v>744</v>
      </c>
      <c r="B25" s="4" t="s">
        <v>254</v>
      </c>
      <c r="C25" s="4" t="s">
        <v>254</v>
      </c>
      <c r="D25" s="4" t="s">
        <v>344</v>
      </c>
      <c r="E25" s="4" t="s">
        <v>745</v>
      </c>
      <c r="F25" s="4" t="s">
        <v>10</v>
      </c>
      <c r="G25" s="4" t="s">
        <v>11</v>
      </c>
    </row>
    <row r="26" spans="1:7" x14ac:dyDescent="0.3">
      <c r="A26" s="4" t="s">
        <v>734</v>
      </c>
      <c r="B26" s="4" t="s">
        <v>735</v>
      </c>
      <c r="C26" s="4" t="s">
        <v>736</v>
      </c>
      <c r="D26" s="4" t="s">
        <v>43</v>
      </c>
      <c r="E26" s="4" t="s">
        <v>326</v>
      </c>
      <c r="F26" s="4" t="s">
        <v>29</v>
      </c>
      <c r="G26" s="4" t="s">
        <v>11</v>
      </c>
    </row>
    <row r="27" spans="1:7" x14ac:dyDescent="0.3">
      <c r="A27" s="4" t="s">
        <v>737</v>
      </c>
      <c r="B27" s="4" t="s">
        <v>1957</v>
      </c>
      <c r="C27" s="4" t="s">
        <v>617</v>
      </c>
      <c r="D27" s="4" t="s">
        <v>1958</v>
      </c>
      <c r="E27" s="4" t="s">
        <v>1959</v>
      </c>
      <c r="F27" s="4" t="s">
        <v>75</v>
      </c>
      <c r="G27" s="4" t="s">
        <v>11</v>
      </c>
    </row>
    <row r="28" spans="1:7" x14ac:dyDescent="0.3">
      <c r="A28" s="4" t="s">
        <v>739</v>
      </c>
      <c r="B28" s="4" t="s">
        <v>2041</v>
      </c>
      <c r="C28" s="4" t="s">
        <v>740</v>
      </c>
      <c r="D28" s="4" t="s">
        <v>742</v>
      </c>
      <c r="E28" s="4" t="s">
        <v>743</v>
      </c>
      <c r="F28" s="4" t="s">
        <v>10</v>
      </c>
      <c r="G28" s="4" t="s">
        <v>11</v>
      </c>
    </row>
    <row r="29" spans="1:7" x14ac:dyDescent="0.3">
      <c r="A29" s="4" t="s">
        <v>746</v>
      </c>
      <c r="B29" s="4" t="s">
        <v>565</v>
      </c>
      <c r="C29" s="4" t="s">
        <v>747</v>
      </c>
      <c r="D29" s="4" t="s">
        <v>290</v>
      </c>
      <c r="E29" s="4" t="s">
        <v>748</v>
      </c>
      <c r="F29" s="4" t="s">
        <v>10</v>
      </c>
      <c r="G29" s="4" t="s">
        <v>11</v>
      </c>
    </row>
    <row r="30" spans="1:7" x14ac:dyDescent="0.3">
      <c r="A30" s="4" t="s">
        <v>76</v>
      </c>
      <c r="B30" s="4" t="s">
        <v>1960</v>
      </c>
      <c r="C30" s="4" t="s">
        <v>752</v>
      </c>
      <c r="D30" s="4" t="s">
        <v>753</v>
      </c>
      <c r="E30" s="4" t="s">
        <v>754</v>
      </c>
      <c r="F30" s="4" t="s">
        <v>755</v>
      </c>
      <c r="G30" s="4" t="s">
        <v>11</v>
      </c>
    </row>
    <row r="31" spans="1:7" x14ac:dyDescent="0.3">
      <c r="A31" s="4" t="s">
        <v>82</v>
      </c>
      <c r="B31" s="4" t="s">
        <v>2042</v>
      </c>
      <c r="C31" s="4" t="s">
        <v>756</v>
      </c>
      <c r="D31" s="4" t="s">
        <v>757</v>
      </c>
      <c r="E31" s="4" t="s">
        <v>758</v>
      </c>
      <c r="F31" s="4" t="s">
        <v>759</v>
      </c>
      <c r="G31" s="4" t="s">
        <v>11</v>
      </c>
    </row>
    <row r="32" spans="1:7" x14ac:dyDescent="0.3">
      <c r="A32" s="4" t="s">
        <v>159</v>
      </c>
      <c r="B32" s="4" t="s">
        <v>2565</v>
      </c>
      <c r="C32" s="4" t="s">
        <v>749</v>
      </c>
      <c r="D32" s="4" t="s">
        <v>750</v>
      </c>
      <c r="E32" s="4" t="s">
        <v>125</v>
      </c>
      <c r="F32" s="4" t="s">
        <v>751</v>
      </c>
      <c r="G32" s="4" t="s">
        <v>11</v>
      </c>
    </row>
    <row r="33" spans="1:7" x14ac:dyDescent="0.3">
      <c r="A33" s="4" t="s">
        <v>760</v>
      </c>
      <c r="B33" s="4" t="s">
        <v>2566</v>
      </c>
      <c r="C33" s="4" t="s">
        <v>844</v>
      </c>
      <c r="D33" s="4" t="s">
        <v>761</v>
      </c>
      <c r="E33" s="4" t="s">
        <v>762</v>
      </c>
      <c r="F33" s="4" t="s">
        <v>763</v>
      </c>
      <c r="G33" s="4" t="s">
        <v>11</v>
      </c>
    </row>
    <row r="34" spans="1:7" x14ac:dyDescent="0.3">
      <c r="A34" s="4" t="s">
        <v>764</v>
      </c>
      <c r="B34" s="4" t="s">
        <v>901</v>
      </c>
      <c r="C34" s="4" t="s">
        <v>150</v>
      </c>
      <c r="D34" s="4" t="s">
        <v>765</v>
      </c>
      <c r="E34" s="4" t="s">
        <v>766</v>
      </c>
      <c r="F34" s="4" t="s">
        <v>767</v>
      </c>
      <c r="G34" s="4" t="s">
        <v>11</v>
      </c>
    </row>
    <row r="35" spans="1:7" x14ac:dyDescent="0.3">
      <c r="A35" s="4" t="s">
        <v>768</v>
      </c>
      <c r="B35" s="4" t="s">
        <v>2567</v>
      </c>
      <c r="C35" s="4" t="s">
        <v>906</v>
      </c>
      <c r="D35" s="4" t="s">
        <v>769</v>
      </c>
      <c r="E35" s="4" t="s">
        <v>770</v>
      </c>
      <c r="F35" s="4" t="s">
        <v>771</v>
      </c>
      <c r="G35" s="4" t="s">
        <v>11</v>
      </c>
    </row>
    <row r="36" spans="1:7" x14ac:dyDescent="0.3">
      <c r="A36" s="4" t="s">
        <v>405</v>
      </c>
      <c r="B36" s="4" t="s">
        <v>2043</v>
      </c>
      <c r="C36" s="4" t="s">
        <v>772</v>
      </c>
      <c r="D36" s="4" t="s">
        <v>773</v>
      </c>
      <c r="E36" s="4" t="s">
        <v>774</v>
      </c>
      <c r="F36" s="4" t="s">
        <v>10</v>
      </c>
      <c r="G36" s="4" t="s">
        <v>11</v>
      </c>
    </row>
    <row r="37" spans="1:7" x14ac:dyDescent="0.3">
      <c r="A37" s="4" t="s">
        <v>86</v>
      </c>
      <c r="B37" s="4" t="s">
        <v>775</v>
      </c>
      <c r="C37" s="4" t="s">
        <v>776</v>
      </c>
      <c r="D37" s="4" t="s">
        <v>775</v>
      </c>
      <c r="E37" s="4" t="s">
        <v>777</v>
      </c>
      <c r="F37" s="4" t="s">
        <v>90</v>
      </c>
      <c r="G37" s="4" t="s">
        <v>11</v>
      </c>
    </row>
    <row r="38" spans="1:7" x14ac:dyDescent="0.3">
      <c r="A38" s="4" t="s">
        <v>91</v>
      </c>
      <c r="B38" s="4" t="s">
        <v>778</v>
      </c>
      <c r="C38" s="4" t="s">
        <v>779</v>
      </c>
      <c r="D38" s="4" t="s">
        <v>780</v>
      </c>
      <c r="E38" s="4" t="s">
        <v>781</v>
      </c>
      <c r="F38" s="4" t="s">
        <v>95</v>
      </c>
      <c r="G38" s="4" t="s">
        <v>11</v>
      </c>
    </row>
    <row r="39" spans="1:7" x14ac:dyDescent="0.3">
      <c r="A39" s="4" t="s">
        <v>783</v>
      </c>
      <c r="B39" s="4" t="s">
        <v>2568</v>
      </c>
      <c r="C39" s="4" t="s">
        <v>2044</v>
      </c>
      <c r="D39" s="4" t="s">
        <v>784</v>
      </c>
      <c r="E39" s="4" t="s">
        <v>785</v>
      </c>
      <c r="F39" s="4" t="s">
        <v>763</v>
      </c>
      <c r="G39" s="4" t="s">
        <v>11</v>
      </c>
    </row>
    <row r="40" spans="1:7" x14ac:dyDescent="0.3">
      <c r="A40" s="4" t="s">
        <v>430</v>
      </c>
      <c r="B40" s="4" t="s">
        <v>2569</v>
      </c>
      <c r="C40" s="4" t="s">
        <v>2045</v>
      </c>
      <c r="D40" s="4" t="s">
        <v>782</v>
      </c>
      <c r="E40" s="4" t="s">
        <v>199</v>
      </c>
      <c r="F40" s="4" t="s">
        <v>75</v>
      </c>
      <c r="G40" s="4" t="s">
        <v>11</v>
      </c>
    </row>
    <row r="41" spans="1:7" x14ac:dyDescent="0.3">
      <c r="A41" s="4" t="s">
        <v>101</v>
      </c>
      <c r="B41" s="4" t="s">
        <v>2046</v>
      </c>
      <c r="C41" s="4" t="s">
        <v>824</v>
      </c>
      <c r="D41" s="4" t="s">
        <v>825</v>
      </c>
      <c r="E41" s="4" t="s">
        <v>826</v>
      </c>
      <c r="F41" s="4" t="s">
        <v>105</v>
      </c>
      <c r="G41" s="4" t="s">
        <v>11</v>
      </c>
    </row>
    <row r="42" spans="1:7" x14ac:dyDescent="0.3">
      <c r="A42" s="4" t="s">
        <v>117</v>
      </c>
      <c r="B42" s="4" t="s">
        <v>201</v>
      </c>
      <c r="C42" s="4" t="s">
        <v>266</v>
      </c>
      <c r="D42" s="4" t="s">
        <v>490</v>
      </c>
      <c r="E42" s="4" t="s">
        <v>201</v>
      </c>
      <c r="F42" s="4" t="s">
        <v>10</v>
      </c>
      <c r="G42" s="4" t="s">
        <v>11</v>
      </c>
    </row>
    <row r="43" spans="1:7" x14ac:dyDescent="0.3">
      <c r="A43" s="4" t="s">
        <v>121</v>
      </c>
      <c r="B43" s="4" t="s">
        <v>611</v>
      </c>
      <c r="C43" s="4" t="s">
        <v>187</v>
      </c>
      <c r="D43" s="4" t="s">
        <v>611</v>
      </c>
      <c r="E43" s="4" t="s">
        <v>116</v>
      </c>
      <c r="F43" s="4" t="s">
        <v>75</v>
      </c>
      <c r="G43" s="4" t="s">
        <v>11</v>
      </c>
    </row>
    <row r="44" spans="1:7" x14ac:dyDescent="0.3">
      <c r="A44" s="4" t="s">
        <v>810</v>
      </c>
      <c r="B44" s="4" t="s">
        <v>2570</v>
      </c>
      <c r="C44" s="4" t="s">
        <v>2047</v>
      </c>
      <c r="D44" s="4" t="s">
        <v>811</v>
      </c>
      <c r="E44" s="4" t="s">
        <v>2570</v>
      </c>
      <c r="F44" s="4" t="s">
        <v>771</v>
      </c>
      <c r="G44" s="4" t="s">
        <v>11</v>
      </c>
    </row>
    <row r="45" spans="1:7" x14ac:dyDescent="0.3">
      <c r="A45" s="4" t="s">
        <v>807</v>
      </c>
      <c r="B45" s="4" t="s">
        <v>2571</v>
      </c>
      <c r="C45" s="4" t="s">
        <v>2048</v>
      </c>
      <c r="D45" s="4" t="s">
        <v>808</v>
      </c>
      <c r="E45" s="4" t="s">
        <v>809</v>
      </c>
      <c r="F45" s="4" t="s">
        <v>771</v>
      </c>
      <c r="G45" s="4" t="s">
        <v>11</v>
      </c>
    </row>
    <row r="46" spans="1:7" x14ac:dyDescent="0.3">
      <c r="A46" s="4" t="s">
        <v>106</v>
      </c>
      <c r="B46" s="4" t="s">
        <v>812</v>
      </c>
      <c r="C46" s="4" t="s">
        <v>813</v>
      </c>
      <c r="D46" s="4" t="s">
        <v>813</v>
      </c>
      <c r="E46" s="4" t="s">
        <v>814</v>
      </c>
      <c r="F46" s="4" t="s">
        <v>10</v>
      </c>
      <c r="G46" s="4" t="s">
        <v>11</v>
      </c>
    </row>
    <row r="47" spans="1:7" x14ac:dyDescent="0.3">
      <c r="A47" s="4" t="s">
        <v>109</v>
      </c>
      <c r="B47" s="4" t="s">
        <v>97</v>
      </c>
      <c r="C47" s="4" t="s">
        <v>313</v>
      </c>
      <c r="D47" s="4" t="s">
        <v>110</v>
      </c>
      <c r="E47" s="4" t="s">
        <v>313</v>
      </c>
      <c r="F47" s="4" t="s">
        <v>75</v>
      </c>
      <c r="G47" s="4" t="s">
        <v>11</v>
      </c>
    </row>
    <row r="48" spans="1:7" x14ac:dyDescent="0.3">
      <c r="A48" s="4" t="s">
        <v>786</v>
      </c>
      <c r="B48" s="4" t="s">
        <v>2049</v>
      </c>
      <c r="C48" s="4" t="s">
        <v>1961</v>
      </c>
      <c r="D48" s="4" t="s">
        <v>787</v>
      </c>
      <c r="E48" s="4" t="s">
        <v>788</v>
      </c>
      <c r="F48" s="4" t="s">
        <v>763</v>
      </c>
      <c r="G48" s="4" t="s">
        <v>11</v>
      </c>
    </row>
    <row r="49" spans="1:7" x14ac:dyDescent="0.3">
      <c r="A49" s="4" t="s">
        <v>789</v>
      </c>
      <c r="B49" s="4" t="s">
        <v>2050</v>
      </c>
      <c r="C49" s="4" t="s">
        <v>1962</v>
      </c>
      <c r="D49" s="4" t="s">
        <v>790</v>
      </c>
      <c r="E49" s="4" t="s">
        <v>791</v>
      </c>
      <c r="F49" s="4" t="s">
        <v>763</v>
      </c>
      <c r="G49" s="4" t="s">
        <v>11</v>
      </c>
    </row>
    <row r="50" spans="1:7" x14ac:dyDescent="0.3">
      <c r="A50" s="4" t="s">
        <v>792</v>
      </c>
      <c r="B50" s="4" t="s">
        <v>354</v>
      </c>
      <c r="C50" s="4" t="s">
        <v>2051</v>
      </c>
      <c r="D50" s="4" t="s">
        <v>793</v>
      </c>
      <c r="E50" s="4" t="s">
        <v>794</v>
      </c>
      <c r="F50" s="4" t="s">
        <v>763</v>
      </c>
      <c r="G50" s="4" t="s">
        <v>11</v>
      </c>
    </row>
    <row r="51" spans="1:7" x14ac:dyDescent="0.3">
      <c r="A51" s="4" t="s">
        <v>795</v>
      </c>
      <c r="B51" s="4" t="s">
        <v>2572</v>
      </c>
      <c r="C51" s="4" t="s">
        <v>1962</v>
      </c>
      <c r="D51" s="4" t="s">
        <v>796</v>
      </c>
      <c r="E51" s="4" t="s">
        <v>797</v>
      </c>
      <c r="F51" s="4" t="s">
        <v>763</v>
      </c>
      <c r="G51" s="4" t="s">
        <v>11</v>
      </c>
    </row>
    <row r="52" spans="1:7" x14ac:dyDescent="0.3">
      <c r="A52" s="4" t="s">
        <v>798</v>
      </c>
      <c r="B52" s="4" t="s">
        <v>888</v>
      </c>
      <c r="C52" s="4" t="s">
        <v>738</v>
      </c>
      <c r="D52" s="4" t="s">
        <v>799</v>
      </c>
      <c r="E52" s="4" t="s">
        <v>800</v>
      </c>
      <c r="F52" s="4" t="s">
        <v>763</v>
      </c>
      <c r="G52" s="4" t="s">
        <v>11</v>
      </c>
    </row>
    <row r="53" spans="1:7" x14ac:dyDescent="0.3">
      <c r="A53" s="4" t="s">
        <v>801</v>
      </c>
      <c r="B53" s="4" t="s">
        <v>2052</v>
      </c>
      <c r="C53" s="4" t="s">
        <v>1963</v>
      </c>
      <c r="D53" s="4" t="s">
        <v>802</v>
      </c>
      <c r="E53" s="4" t="s">
        <v>803</v>
      </c>
      <c r="F53" s="4" t="s">
        <v>763</v>
      </c>
      <c r="G53" s="4" t="s">
        <v>11</v>
      </c>
    </row>
    <row r="54" spans="1:7" x14ac:dyDescent="0.3">
      <c r="A54" s="4" t="s">
        <v>804</v>
      </c>
      <c r="B54" s="4" t="s">
        <v>2053</v>
      </c>
      <c r="C54" s="4" t="s">
        <v>1964</v>
      </c>
      <c r="D54" s="4" t="s">
        <v>805</v>
      </c>
      <c r="E54" s="4" t="s">
        <v>806</v>
      </c>
      <c r="F54" s="4" t="s">
        <v>763</v>
      </c>
      <c r="G54" s="4" t="s">
        <v>11</v>
      </c>
    </row>
    <row r="55" spans="1:7" x14ac:dyDescent="0.3">
      <c r="A55" s="4" t="s">
        <v>815</v>
      </c>
      <c r="B55" s="4" t="s">
        <v>2573</v>
      </c>
      <c r="C55" s="4" t="s">
        <v>197</v>
      </c>
      <c r="D55" s="4" t="s">
        <v>816</v>
      </c>
      <c r="E55" s="4" t="s">
        <v>817</v>
      </c>
      <c r="F55" s="4" t="s">
        <v>771</v>
      </c>
      <c r="G55" s="4" t="s">
        <v>11</v>
      </c>
    </row>
    <row r="56" spans="1:7" x14ac:dyDescent="0.3">
      <c r="A56" s="4" t="s">
        <v>818</v>
      </c>
      <c r="B56" s="4" t="s">
        <v>2574</v>
      </c>
      <c r="C56" s="4" t="s">
        <v>2054</v>
      </c>
      <c r="D56" s="4" t="s">
        <v>819</v>
      </c>
      <c r="E56" s="4" t="s">
        <v>820</v>
      </c>
      <c r="F56" s="4" t="s">
        <v>771</v>
      </c>
      <c r="G56" s="4" t="s">
        <v>11</v>
      </c>
    </row>
    <row r="57" spans="1:7" x14ac:dyDescent="0.3">
      <c r="A57" s="4" t="s">
        <v>112</v>
      </c>
      <c r="B57" s="4" t="s">
        <v>545</v>
      </c>
      <c r="C57" s="4" t="s">
        <v>425</v>
      </c>
      <c r="D57" s="4" t="s">
        <v>425</v>
      </c>
      <c r="E57" s="4" t="s">
        <v>651</v>
      </c>
      <c r="F57" s="4" t="s">
        <v>75</v>
      </c>
      <c r="G57" s="4" t="s">
        <v>11</v>
      </c>
    </row>
    <row r="58" spans="1:7" x14ac:dyDescent="0.3">
      <c r="A58" s="4" t="s">
        <v>821</v>
      </c>
      <c r="B58" s="4" t="s">
        <v>2575</v>
      </c>
      <c r="C58" s="4" t="s">
        <v>2055</v>
      </c>
      <c r="D58" s="4" t="s">
        <v>822</v>
      </c>
      <c r="E58" s="4" t="s">
        <v>823</v>
      </c>
      <c r="F58" s="4" t="s">
        <v>771</v>
      </c>
      <c r="G58" s="4" t="s">
        <v>11</v>
      </c>
    </row>
    <row r="59" spans="1:7" x14ac:dyDescent="0.3">
      <c r="A59" s="4" t="s">
        <v>827</v>
      </c>
      <c r="B59" s="4" t="s">
        <v>2576</v>
      </c>
      <c r="C59" s="4" t="s">
        <v>2056</v>
      </c>
      <c r="D59" s="4" t="s">
        <v>828</v>
      </c>
      <c r="E59" s="4" t="s">
        <v>829</v>
      </c>
      <c r="F59" s="4" t="s">
        <v>771</v>
      </c>
      <c r="G59" s="4" t="s">
        <v>11</v>
      </c>
    </row>
    <row r="60" spans="1:7" x14ac:dyDescent="0.3">
      <c r="A60" s="4" t="s">
        <v>830</v>
      </c>
      <c r="B60" s="4" t="s">
        <v>397</v>
      </c>
      <c r="C60" s="4" t="s">
        <v>187</v>
      </c>
      <c r="D60" s="4" t="s">
        <v>397</v>
      </c>
      <c r="E60" s="4" t="s">
        <v>831</v>
      </c>
      <c r="F60" s="4" t="s">
        <v>10</v>
      </c>
      <c r="G60" s="4" t="s">
        <v>11</v>
      </c>
    </row>
    <row r="61" spans="1:7" x14ac:dyDescent="0.3">
      <c r="A61" s="4" t="s">
        <v>96</v>
      </c>
      <c r="B61" s="4" t="s">
        <v>832</v>
      </c>
      <c r="C61" s="4" t="s">
        <v>833</v>
      </c>
      <c r="D61" s="4" t="s">
        <v>834</v>
      </c>
      <c r="E61" s="4" t="s">
        <v>835</v>
      </c>
      <c r="F61" s="4" t="s">
        <v>29</v>
      </c>
      <c r="G61" s="4" t="s">
        <v>11</v>
      </c>
    </row>
    <row r="62" spans="1:7" x14ac:dyDescent="0.3">
      <c r="A62" s="4" t="s">
        <v>1965</v>
      </c>
      <c r="B62" s="4" t="s">
        <v>836</v>
      </c>
      <c r="C62" s="4" t="s">
        <v>837</v>
      </c>
      <c r="D62" s="4" t="s">
        <v>838</v>
      </c>
      <c r="E62" s="4" t="s">
        <v>839</v>
      </c>
      <c r="F62" s="4" t="s">
        <v>840</v>
      </c>
      <c r="G62" s="4" t="s">
        <v>11</v>
      </c>
    </row>
    <row r="63" spans="1:7" x14ac:dyDescent="0.3">
      <c r="A63" s="4" t="s">
        <v>1966</v>
      </c>
      <c r="B63" s="4" t="s">
        <v>841</v>
      </c>
      <c r="C63" s="4" t="s">
        <v>842</v>
      </c>
      <c r="D63" s="4" t="s">
        <v>843</v>
      </c>
      <c r="E63" s="4" t="s">
        <v>844</v>
      </c>
      <c r="F63" s="4" t="s">
        <v>840</v>
      </c>
      <c r="G63" s="4" t="s">
        <v>11</v>
      </c>
    </row>
    <row r="64" spans="1:7" x14ac:dyDescent="0.3">
      <c r="A64" s="4" t="s">
        <v>1967</v>
      </c>
      <c r="B64" s="4" t="s">
        <v>845</v>
      </c>
      <c r="C64" s="4" t="s">
        <v>846</v>
      </c>
      <c r="D64" s="4" t="s">
        <v>847</v>
      </c>
      <c r="E64" s="4" t="s">
        <v>848</v>
      </c>
      <c r="F64" s="4" t="s">
        <v>840</v>
      </c>
      <c r="G64" s="4" t="s">
        <v>11</v>
      </c>
    </row>
    <row r="65" spans="1:7" x14ac:dyDescent="0.3">
      <c r="A65" s="4" t="s">
        <v>849</v>
      </c>
      <c r="B65" s="4" t="s">
        <v>2577</v>
      </c>
      <c r="C65" s="4" t="s">
        <v>2057</v>
      </c>
      <c r="D65" s="4" t="s">
        <v>850</v>
      </c>
      <c r="E65" s="4" t="s">
        <v>851</v>
      </c>
      <c r="F65" s="4" t="s">
        <v>771</v>
      </c>
      <c r="G65" s="4" t="s">
        <v>11</v>
      </c>
    </row>
    <row r="66" spans="1:7" x14ac:dyDescent="0.3">
      <c r="A66" s="4" t="s">
        <v>11</v>
      </c>
      <c r="B66" s="4" t="s">
        <v>11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BA7C-6E59-49F4-8E52-AC423720AF1F}">
  <dimension ref="A1:I2"/>
  <sheetViews>
    <sheetView workbookViewId="0">
      <selection sqref="A1:I2"/>
    </sheetView>
  </sheetViews>
  <sheetFormatPr defaultColWidth="11.44140625" defaultRowHeight="14.4" x14ac:dyDescent="0.3"/>
  <cols>
    <col min="1" max="1" width="10.77734375" bestFit="1" customWidth="1"/>
    <col min="2" max="2" width="8.5546875" bestFit="1" customWidth="1"/>
    <col min="3" max="3" width="10.44140625" bestFit="1" customWidth="1"/>
    <col min="4" max="4" width="9.44140625" bestFit="1" customWidth="1"/>
    <col min="5" max="5" width="9.109375" bestFit="1" customWidth="1"/>
    <col min="6" max="6" width="10.5546875" bestFit="1" customWidth="1"/>
    <col min="7" max="7" width="6.77734375" bestFit="1" customWidth="1"/>
    <col min="8" max="8" width="12" bestFit="1" customWidth="1"/>
    <col min="9" max="9" width="4.21875" bestFit="1" customWidth="1"/>
  </cols>
  <sheetData>
    <row r="1" spans="1:9" x14ac:dyDescent="0.3">
      <c r="A1" t="s">
        <v>6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</row>
    <row r="2" spans="1:9" x14ac:dyDescent="0.3">
      <c r="A2" s="4"/>
      <c r="B2">
        <v>62.9</v>
      </c>
      <c r="C2">
        <v>62.5</v>
      </c>
      <c r="D2">
        <v>62.9</v>
      </c>
      <c r="E2">
        <v>33.4</v>
      </c>
      <c r="F2" s="4" t="s">
        <v>860</v>
      </c>
      <c r="G2" s="4" t="s">
        <v>861</v>
      </c>
      <c r="H2" s="4" t="s">
        <v>862</v>
      </c>
      <c r="I2" s="4" t="s">
        <v>863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4D4B-E925-4977-BEF2-F68004BC1AED}">
  <dimension ref="A1:G19"/>
  <sheetViews>
    <sheetView workbookViewId="0">
      <selection sqref="A1:G19"/>
    </sheetView>
  </sheetViews>
  <sheetFormatPr defaultColWidth="11.44140625" defaultRowHeight="14.4" x14ac:dyDescent="0.3"/>
  <cols>
    <col min="1" max="1" width="27.33203125" bestFit="1" customWidth="1"/>
    <col min="2" max="4" width="10.5546875" bestFit="1" customWidth="1"/>
    <col min="5" max="5" width="9.5546875" bestFit="1" customWidth="1"/>
    <col min="6" max="6" width="16.88671875" bestFit="1" customWidth="1"/>
    <col min="7" max="7" width="10.77734375" bestFit="1" customWidth="1"/>
  </cols>
  <sheetData>
    <row r="1" spans="1:7" x14ac:dyDescent="0.3">
      <c r="A1" t="s">
        <v>864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7</v>
      </c>
      <c r="B2" s="4" t="s">
        <v>790</v>
      </c>
      <c r="C2" s="4" t="s">
        <v>865</v>
      </c>
      <c r="D2" s="4" t="s">
        <v>866</v>
      </c>
      <c r="E2" s="4" t="s">
        <v>867</v>
      </c>
      <c r="F2" s="4" t="s">
        <v>10</v>
      </c>
      <c r="G2" s="4" t="s">
        <v>11</v>
      </c>
    </row>
    <row r="3" spans="1:7" x14ac:dyDescent="0.3">
      <c r="A3" s="4" t="s">
        <v>24</v>
      </c>
      <c r="B3" s="4" t="s">
        <v>453</v>
      </c>
      <c r="C3" s="4" t="s">
        <v>31</v>
      </c>
      <c r="D3" s="4" t="s">
        <v>749</v>
      </c>
      <c r="E3" s="4" t="s">
        <v>867</v>
      </c>
      <c r="F3" s="4" t="s">
        <v>29</v>
      </c>
      <c r="G3" s="4" t="s">
        <v>11</v>
      </c>
    </row>
    <row r="4" spans="1:7" x14ac:dyDescent="0.3">
      <c r="A4" s="4" t="s">
        <v>159</v>
      </c>
      <c r="B4" s="4" t="s">
        <v>1968</v>
      </c>
      <c r="C4" s="4" t="s">
        <v>868</v>
      </c>
      <c r="D4" s="4" t="s">
        <v>869</v>
      </c>
      <c r="E4" s="4" t="s">
        <v>870</v>
      </c>
      <c r="F4" s="4" t="s">
        <v>81</v>
      </c>
      <c r="G4" s="4" t="s">
        <v>11</v>
      </c>
    </row>
    <row r="5" spans="1:7" x14ac:dyDescent="0.3">
      <c r="A5" s="4" t="s">
        <v>82</v>
      </c>
      <c r="B5" s="4" t="s">
        <v>871</v>
      </c>
      <c r="C5" s="4" t="s">
        <v>872</v>
      </c>
      <c r="D5" s="4" t="s">
        <v>873</v>
      </c>
      <c r="E5" s="4" t="s">
        <v>874</v>
      </c>
      <c r="F5" s="4" t="s">
        <v>75</v>
      </c>
      <c r="G5" s="4" t="s">
        <v>11</v>
      </c>
    </row>
    <row r="6" spans="1:7" x14ac:dyDescent="0.3">
      <c r="A6" s="4" t="s">
        <v>405</v>
      </c>
      <c r="B6" s="4" t="s">
        <v>354</v>
      </c>
      <c r="C6" s="4" t="s">
        <v>355</v>
      </c>
      <c r="D6" s="4" t="s">
        <v>875</v>
      </c>
      <c r="E6" s="4" t="s">
        <v>876</v>
      </c>
      <c r="F6" s="4" t="s">
        <v>29</v>
      </c>
      <c r="G6" s="4" t="s">
        <v>11</v>
      </c>
    </row>
    <row r="7" spans="1:7" x14ac:dyDescent="0.3">
      <c r="A7" s="4" t="s">
        <v>86</v>
      </c>
      <c r="B7" s="4" t="s">
        <v>877</v>
      </c>
      <c r="C7" s="4" t="s">
        <v>878</v>
      </c>
      <c r="D7" s="4" t="s">
        <v>877</v>
      </c>
      <c r="E7" s="4" t="s">
        <v>879</v>
      </c>
      <c r="F7" s="4" t="s">
        <v>90</v>
      </c>
      <c r="G7" s="4" t="s">
        <v>11</v>
      </c>
    </row>
    <row r="8" spans="1:7" x14ac:dyDescent="0.3">
      <c r="A8" s="4" t="s">
        <v>91</v>
      </c>
      <c r="B8" s="4" t="s">
        <v>880</v>
      </c>
      <c r="C8" s="4" t="s">
        <v>881</v>
      </c>
      <c r="D8" s="4" t="s">
        <v>882</v>
      </c>
      <c r="E8" s="4" t="s">
        <v>883</v>
      </c>
      <c r="F8" s="4" t="s">
        <v>95</v>
      </c>
      <c r="G8" s="4" t="s">
        <v>11</v>
      </c>
    </row>
    <row r="9" spans="1:7" x14ac:dyDescent="0.3">
      <c r="A9" s="4" t="s">
        <v>498</v>
      </c>
      <c r="B9" s="4" t="s">
        <v>2578</v>
      </c>
      <c r="C9" s="4" t="s">
        <v>894</v>
      </c>
      <c r="D9" s="4" t="s">
        <v>895</v>
      </c>
      <c r="E9" s="4" t="s">
        <v>896</v>
      </c>
      <c r="F9" s="4" t="s">
        <v>897</v>
      </c>
      <c r="G9" s="4" t="s">
        <v>11</v>
      </c>
    </row>
    <row r="10" spans="1:7" x14ac:dyDescent="0.3">
      <c r="A10" s="4" t="s">
        <v>106</v>
      </c>
      <c r="B10" s="4" t="s">
        <v>898</v>
      </c>
      <c r="C10" s="4" t="s">
        <v>899</v>
      </c>
      <c r="D10" s="4" t="s">
        <v>898</v>
      </c>
      <c r="E10" s="4" t="s">
        <v>900</v>
      </c>
      <c r="F10" s="4" t="s">
        <v>10</v>
      </c>
      <c r="G10" s="4" t="s">
        <v>11</v>
      </c>
    </row>
    <row r="11" spans="1:7" x14ac:dyDescent="0.3">
      <c r="A11" s="4" t="s">
        <v>109</v>
      </c>
      <c r="B11" s="4" t="s">
        <v>582</v>
      </c>
      <c r="C11" s="4" t="s">
        <v>901</v>
      </c>
      <c r="D11" s="4" t="s">
        <v>432</v>
      </c>
      <c r="E11" s="4" t="s">
        <v>582</v>
      </c>
      <c r="F11" s="4" t="s">
        <v>75</v>
      </c>
      <c r="G11" s="4" t="s">
        <v>11</v>
      </c>
    </row>
    <row r="12" spans="1:7" x14ac:dyDescent="0.3">
      <c r="A12" s="4" t="s">
        <v>40</v>
      </c>
      <c r="B12" s="4" t="s">
        <v>902</v>
      </c>
      <c r="C12" s="4" t="s">
        <v>903</v>
      </c>
      <c r="D12" s="4" t="s">
        <v>904</v>
      </c>
      <c r="E12" s="4" t="s">
        <v>427</v>
      </c>
      <c r="F12" s="4" t="s">
        <v>29</v>
      </c>
      <c r="G12" s="4" t="s">
        <v>11</v>
      </c>
    </row>
    <row r="13" spans="1:7" x14ac:dyDescent="0.3">
      <c r="A13" s="4" t="s">
        <v>117</v>
      </c>
      <c r="B13" s="4" t="s">
        <v>594</v>
      </c>
      <c r="C13" s="4" t="s">
        <v>905</v>
      </c>
      <c r="D13" s="4" t="s">
        <v>397</v>
      </c>
      <c r="E13" s="4" t="s">
        <v>113</v>
      </c>
      <c r="F13" s="4" t="s">
        <v>10</v>
      </c>
      <c r="G13" s="4" t="s">
        <v>11</v>
      </c>
    </row>
    <row r="14" spans="1:7" x14ac:dyDescent="0.3">
      <c r="A14" s="4" t="s">
        <v>121</v>
      </c>
      <c r="B14" s="4" t="s">
        <v>906</v>
      </c>
      <c r="C14" s="4" t="s">
        <v>907</v>
      </c>
      <c r="D14" s="4" t="s">
        <v>511</v>
      </c>
      <c r="E14" s="4" t="s">
        <v>327</v>
      </c>
      <c r="F14" s="4" t="s">
        <v>75</v>
      </c>
      <c r="G14" s="4" t="s">
        <v>11</v>
      </c>
    </row>
    <row r="15" spans="1:7" x14ac:dyDescent="0.3">
      <c r="A15" s="4" t="s">
        <v>112</v>
      </c>
      <c r="B15" s="4" t="s">
        <v>201</v>
      </c>
      <c r="C15" s="4" t="s">
        <v>908</v>
      </c>
      <c r="D15" s="4" t="s">
        <v>201</v>
      </c>
      <c r="E15" s="4" t="s">
        <v>905</v>
      </c>
      <c r="F15" s="4" t="s">
        <v>75</v>
      </c>
      <c r="G15" s="4" t="s">
        <v>11</v>
      </c>
    </row>
    <row r="16" spans="1:7" x14ac:dyDescent="0.3">
      <c r="A16" s="4" t="s">
        <v>101</v>
      </c>
      <c r="B16" s="4" t="s">
        <v>884</v>
      </c>
      <c r="C16" s="4" t="s">
        <v>885</v>
      </c>
      <c r="D16" s="4" t="s">
        <v>886</v>
      </c>
      <c r="E16" s="4" t="s">
        <v>344</v>
      </c>
      <c r="F16" s="4" t="s">
        <v>105</v>
      </c>
      <c r="G16" s="4" t="s">
        <v>11</v>
      </c>
    </row>
    <row r="17" spans="1:7" x14ac:dyDescent="0.3">
      <c r="A17" s="4" t="s">
        <v>30</v>
      </c>
      <c r="B17" s="4" t="s">
        <v>887</v>
      </c>
      <c r="C17" s="4" t="s">
        <v>888</v>
      </c>
      <c r="D17" s="4" t="s">
        <v>889</v>
      </c>
      <c r="E17" s="4" t="s">
        <v>890</v>
      </c>
      <c r="F17" s="4" t="s">
        <v>29</v>
      </c>
      <c r="G17" s="4" t="s">
        <v>11</v>
      </c>
    </row>
    <row r="18" spans="1:7" x14ac:dyDescent="0.3">
      <c r="A18" s="4" t="s">
        <v>12</v>
      </c>
      <c r="B18" s="4" t="s">
        <v>258</v>
      </c>
      <c r="C18" s="4" t="s">
        <v>891</v>
      </c>
      <c r="D18" s="4" t="s">
        <v>892</v>
      </c>
      <c r="E18" s="4" t="s">
        <v>893</v>
      </c>
      <c r="F18" s="4" t="s">
        <v>10</v>
      </c>
      <c r="G18" s="4" t="s">
        <v>11</v>
      </c>
    </row>
    <row r="19" spans="1:7" x14ac:dyDescent="0.3">
      <c r="A19" s="4" t="s">
        <v>11</v>
      </c>
      <c r="B19" s="4" t="s">
        <v>11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62FC-F4F9-431C-BB98-5B79091FE482}">
  <dimension ref="A1:G24"/>
  <sheetViews>
    <sheetView workbookViewId="0">
      <selection sqref="A1:G24"/>
    </sheetView>
  </sheetViews>
  <sheetFormatPr defaultColWidth="11.44140625" defaultRowHeight="14.4" x14ac:dyDescent="0.3"/>
  <cols>
    <col min="1" max="1" width="30.33203125" bestFit="1" customWidth="1"/>
    <col min="2" max="2" width="8.88671875" bestFit="1" customWidth="1"/>
    <col min="3" max="3" width="10.109375" bestFit="1" customWidth="1"/>
    <col min="4" max="4" width="8.77734375" bestFit="1" customWidth="1"/>
    <col min="5" max="5" width="8.88671875" bestFit="1" customWidth="1"/>
    <col min="6" max="6" width="12.33203125" bestFit="1" customWidth="1"/>
    <col min="7" max="7" width="10.77734375" bestFit="1" customWidth="1"/>
  </cols>
  <sheetData>
    <row r="1" spans="1:7" x14ac:dyDescent="0.3">
      <c r="A1" t="s">
        <v>909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1141</v>
      </c>
      <c r="C2" s="4" t="s">
        <v>434</v>
      </c>
      <c r="D2" s="4" t="s">
        <v>912</v>
      </c>
      <c r="E2" s="4" t="s">
        <v>913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1969</v>
      </c>
      <c r="C3" s="4" t="s">
        <v>915</v>
      </c>
      <c r="D3" s="4" t="s">
        <v>916</v>
      </c>
      <c r="E3" s="4" t="s">
        <v>917</v>
      </c>
      <c r="F3" s="4" t="s">
        <v>759</v>
      </c>
      <c r="G3" s="4" t="s">
        <v>11</v>
      </c>
    </row>
    <row r="4" spans="1:7" x14ac:dyDescent="0.3">
      <c r="A4" s="4" t="s">
        <v>918</v>
      </c>
      <c r="B4" s="4" t="s">
        <v>1970</v>
      </c>
      <c r="C4" s="4" t="s">
        <v>1971</v>
      </c>
      <c r="D4" s="4" t="s">
        <v>919</v>
      </c>
      <c r="E4" s="4" t="s">
        <v>920</v>
      </c>
      <c r="F4" s="4" t="s">
        <v>759</v>
      </c>
      <c r="G4" s="4" t="s">
        <v>11</v>
      </c>
    </row>
    <row r="5" spans="1:7" x14ac:dyDescent="0.3">
      <c r="A5" s="4" t="s">
        <v>921</v>
      </c>
      <c r="B5" s="4" t="s">
        <v>2058</v>
      </c>
      <c r="C5" s="4" t="s">
        <v>922</v>
      </c>
      <c r="D5" s="4" t="s">
        <v>923</v>
      </c>
      <c r="E5" s="4" t="s">
        <v>924</v>
      </c>
      <c r="F5" s="4" t="s">
        <v>759</v>
      </c>
      <c r="G5" s="4" t="s">
        <v>11</v>
      </c>
    </row>
    <row r="6" spans="1:7" x14ac:dyDescent="0.3">
      <c r="A6" s="4" t="s">
        <v>925</v>
      </c>
      <c r="B6" s="4" t="s">
        <v>2059</v>
      </c>
      <c r="C6" s="4" t="s">
        <v>926</v>
      </c>
      <c r="D6" s="4" t="s">
        <v>927</v>
      </c>
      <c r="E6" s="4" t="s">
        <v>928</v>
      </c>
      <c r="F6" s="4" t="s">
        <v>759</v>
      </c>
      <c r="G6" s="4" t="s">
        <v>11</v>
      </c>
    </row>
    <row r="7" spans="1:7" x14ac:dyDescent="0.3">
      <c r="A7" s="4" t="s">
        <v>929</v>
      </c>
      <c r="B7" s="4" t="s">
        <v>1972</v>
      </c>
      <c r="C7" s="4" t="s">
        <v>267</v>
      </c>
      <c r="D7" s="4" t="s">
        <v>72</v>
      </c>
      <c r="E7" s="4" t="s">
        <v>930</v>
      </c>
      <c r="F7" s="4" t="s">
        <v>29</v>
      </c>
      <c r="G7" s="4" t="s">
        <v>11</v>
      </c>
    </row>
    <row r="8" spans="1:7" x14ac:dyDescent="0.3">
      <c r="A8" s="4" t="s">
        <v>931</v>
      </c>
      <c r="B8" s="4" t="s">
        <v>1973</v>
      </c>
      <c r="C8" s="4" t="s">
        <v>932</v>
      </c>
      <c r="D8" s="4" t="s">
        <v>933</v>
      </c>
      <c r="E8" s="4" t="s">
        <v>934</v>
      </c>
      <c r="F8" s="4" t="s">
        <v>759</v>
      </c>
      <c r="G8" s="4" t="s">
        <v>11</v>
      </c>
    </row>
    <row r="9" spans="1:7" x14ac:dyDescent="0.3">
      <c r="A9" s="4" t="s">
        <v>935</v>
      </c>
      <c r="B9" s="4" t="s">
        <v>937</v>
      </c>
      <c r="C9" s="4" t="s">
        <v>936</v>
      </c>
      <c r="D9" s="4" t="s">
        <v>42</v>
      </c>
      <c r="E9" s="4" t="s">
        <v>938</v>
      </c>
      <c r="F9" s="4" t="s">
        <v>29</v>
      </c>
      <c r="G9" s="4" t="s">
        <v>11</v>
      </c>
    </row>
    <row r="10" spans="1:7" x14ac:dyDescent="0.3">
      <c r="A10" s="4" t="s">
        <v>939</v>
      </c>
      <c r="B10" s="4" t="s">
        <v>313</v>
      </c>
      <c r="C10" s="4" t="s">
        <v>614</v>
      </c>
      <c r="D10" s="4" t="s">
        <v>326</v>
      </c>
      <c r="E10" s="4" t="s">
        <v>52</v>
      </c>
      <c r="F10" s="4" t="s">
        <v>29</v>
      </c>
      <c r="G10" s="4" t="s">
        <v>11</v>
      </c>
    </row>
    <row r="11" spans="1:7" x14ac:dyDescent="0.3">
      <c r="A11" s="4" t="s">
        <v>940</v>
      </c>
      <c r="B11" s="4" t="s">
        <v>784</v>
      </c>
      <c r="C11" s="4" t="s">
        <v>784</v>
      </c>
      <c r="D11" s="4" t="s">
        <v>2579</v>
      </c>
      <c r="E11" s="4" t="s">
        <v>277</v>
      </c>
      <c r="F11" s="4" t="s">
        <v>29</v>
      </c>
      <c r="G11" s="4" t="s">
        <v>11</v>
      </c>
    </row>
    <row r="12" spans="1:7" x14ac:dyDescent="0.3">
      <c r="A12" s="4" t="s">
        <v>942</v>
      </c>
      <c r="B12" s="4" t="s">
        <v>943</v>
      </c>
      <c r="C12" s="4" t="s">
        <v>944</v>
      </c>
      <c r="D12" s="4" t="s">
        <v>945</v>
      </c>
      <c r="E12" s="4" t="s">
        <v>362</v>
      </c>
      <c r="F12" s="4" t="s">
        <v>10</v>
      </c>
      <c r="G12" s="4" t="s">
        <v>11</v>
      </c>
    </row>
    <row r="13" spans="1:7" x14ac:dyDescent="0.3">
      <c r="A13" s="4" t="s">
        <v>946</v>
      </c>
      <c r="B13" s="4" t="s">
        <v>505</v>
      </c>
      <c r="C13" s="4" t="s">
        <v>947</v>
      </c>
      <c r="D13" s="4" t="s">
        <v>947</v>
      </c>
      <c r="E13" s="4" t="s">
        <v>314</v>
      </c>
      <c r="F13" s="4" t="s">
        <v>10</v>
      </c>
      <c r="G13" s="4" t="s">
        <v>11</v>
      </c>
    </row>
    <row r="14" spans="1:7" x14ac:dyDescent="0.3">
      <c r="A14" s="4" t="s">
        <v>948</v>
      </c>
      <c r="B14" s="4" t="s">
        <v>1974</v>
      </c>
      <c r="C14" s="4" t="s">
        <v>1975</v>
      </c>
      <c r="D14" s="4" t="s">
        <v>1976</v>
      </c>
      <c r="E14" s="4" t="s">
        <v>1977</v>
      </c>
      <c r="F14" s="4" t="s">
        <v>759</v>
      </c>
      <c r="G14" s="4" t="s">
        <v>11</v>
      </c>
    </row>
    <row r="15" spans="1:7" x14ac:dyDescent="0.3">
      <c r="A15" s="4" t="s">
        <v>942</v>
      </c>
      <c r="B15" s="4" t="s">
        <v>1978</v>
      </c>
      <c r="C15" s="4" t="s">
        <v>1979</v>
      </c>
      <c r="D15" s="4" t="s">
        <v>1979</v>
      </c>
      <c r="E15" s="4" t="s">
        <v>949</v>
      </c>
      <c r="F15" s="4" t="s">
        <v>950</v>
      </c>
      <c r="G15" s="4" t="s">
        <v>11</v>
      </c>
    </row>
    <row r="16" spans="1:7" x14ac:dyDescent="0.3">
      <c r="A16" s="4" t="s">
        <v>951</v>
      </c>
      <c r="B16" s="4" t="s">
        <v>1980</v>
      </c>
      <c r="C16" s="4" t="s">
        <v>952</v>
      </c>
      <c r="D16" s="4" t="s">
        <v>953</v>
      </c>
      <c r="E16" s="4" t="s">
        <v>954</v>
      </c>
      <c r="F16" s="4" t="s">
        <v>950</v>
      </c>
      <c r="G16" s="4" t="s">
        <v>11</v>
      </c>
    </row>
    <row r="17" spans="1:7" x14ac:dyDescent="0.3">
      <c r="A17" s="4" t="s">
        <v>955</v>
      </c>
      <c r="B17" s="4" t="s">
        <v>1981</v>
      </c>
      <c r="C17" s="4" t="s">
        <v>697</v>
      </c>
      <c r="D17" s="4" t="s">
        <v>957</v>
      </c>
      <c r="E17" s="4" t="s">
        <v>525</v>
      </c>
      <c r="F17" s="4" t="s">
        <v>29</v>
      </c>
      <c r="G17" s="4" t="s">
        <v>11</v>
      </c>
    </row>
    <row r="18" spans="1:7" x14ac:dyDescent="0.3">
      <c r="A18" s="4" t="s">
        <v>958</v>
      </c>
      <c r="B18" s="4" t="s">
        <v>959</v>
      </c>
      <c r="C18" s="4" t="s">
        <v>960</v>
      </c>
      <c r="D18" s="4" t="s">
        <v>959</v>
      </c>
      <c r="E18" s="4" t="s">
        <v>253</v>
      </c>
      <c r="F18" s="4" t="s">
        <v>961</v>
      </c>
      <c r="G18" s="4" t="s">
        <v>11</v>
      </c>
    </row>
    <row r="19" spans="1:7" x14ac:dyDescent="0.3">
      <c r="A19" s="4" t="s">
        <v>962</v>
      </c>
      <c r="B19" s="4" t="s">
        <v>963</v>
      </c>
      <c r="C19" s="4" t="s">
        <v>964</v>
      </c>
      <c r="D19" s="4" t="s">
        <v>963</v>
      </c>
      <c r="E19" s="4" t="s">
        <v>965</v>
      </c>
      <c r="F19" s="4" t="s">
        <v>751</v>
      </c>
      <c r="G19" s="4" t="s">
        <v>11</v>
      </c>
    </row>
    <row r="20" spans="1:7" x14ac:dyDescent="0.3">
      <c r="A20" s="4" t="s">
        <v>966</v>
      </c>
      <c r="B20" s="4" t="s">
        <v>967</v>
      </c>
      <c r="C20" s="4" t="s">
        <v>968</v>
      </c>
      <c r="D20" s="4" t="s">
        <v>967</v>
      </c>
      <c r="E20" s="4" t="s">
        <v>901</v>
      </c>
      <c r="F20" s="4" t="s">
        <v>75</v>
      </c>
      <c r="G20" s="4" t="s">
        <v>11</v>
      </c>
    </row>
    <row r="21" spans="1:7" x14ac:dyDescent="0.3">
      <c r="A21" s="4" t="s">
        <v>969</v>
      </c>
      <c r="B21" s="4" t="s">
        <v>967</v>
      </c>
      <c r="C21" s="4" t="s">
        <v>968</v>
      </c>
      <c r="D21" s="4" t="s">
        <v>967</v>
      </c>
      <c r="E21" s="4" t="s">
        <v>908</v>
      </c>
      <c r="F21" s="4" t="s">
        <v>75</v>
      </c>
      <c r="G21" s="4" t="s">
        <v>11</v>
      </c>
    </row>
    <row r="22" spans="1:7" x14ac:dyDescent="0.3">
      <c r="A22" s="4" t="s">
        <v>970</v>
      </c>
      <c r="B22" s="4" t="s">
        <v>447</v>
      </c>
      <c r="C22" s="4" t="s">
        <v>341</v>
      </c>
      <c r="D22" s="4" t="s">
        <v>971</v>
      </c>
      <c r="E22" s="4" t="s">
        <v>609</v>
      </c>
      <c r="F22" s="4" t="s">
        <v>972</v>
      </c>
      <c r="G22" s="4" t="s">
        <v>11</v>
      </c>
    </row>
    <row r="23" spans="1:7" x14ac:dyDescent="0.3">
      <c r="A23" s="4" t="s">
        <v>929</v>
      </c>
      <c r="B23" s="4" t="s">
        <v>1982</v>
      </c>
      <c r="C23" s="4" t="s">
        <v>973</v>
      </c>
      <c r="D23" s="4" t="s">
        <v>974</v>
      </c>
      <c r="E23" s="4" t="s">
        <v>975</v>
      </c>
      <c r="F23" s="4" t="s">
        <v>759</v>
      </c>
      <c r="G23" s="4" t="s">
        <v>11</v>
      </c>
    </row>
    <row r="24" spans="1:7" x14ac:dyDescent="0.3">
      <c r="A24" s="4" t="s">
        <v>11</v>
      </c>
      <c r="B24" s="4" t="s">
        <v>11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DEE3-BFC5-45A6-B497-748A1F5AD434}">
  <dimension ref="A1:I2"/>
  <sheetViews>
    <sheetView workbookViewId="0">
      <selection sqref="A1:I2"/>
    </sheetView>
  </sheetViews>
  <sheetFormatPr defaultColWidth="11.44140625" defaultRowHeight="14.4" x14ac:dyDescent="0.3"/>
  <cols>
    <col min="1" max="1" width="10.77734375" bestFit="1" customWidth="1"/>
    <col min="2" max="2" width="8.5546875" bestFit="1" customWidth="1"/>
    <col min="3" max="3" width="10.44140625" bestFit="1" customWidth="1"/>
    <col min="4" max="4" width="9.44140625" bestFit="1" customWidth="1"/>
    <col min="5" max="5" width="9.109375" bestFit="1" customWidth="1"/>
    <col min="6" max="6" width="10.5546875" bestFit="1" customWidth="1"/>
    <col min="7" max="7" width="7.21875" bestFit="1" customWidth="1"/>
    <col min="8" max="8" width="12" bestFit="1" customWidth="1"/>
    <col min="9" max="9" width="4.21875" bestFit="1" customWidth="1"/>
  </cols>
  <sheetData>
    <row r="1" spans="1:9" x14ac:dyDescent="0.3">
      <c r="A1" t="s">
        <v>6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</row>
    <row r="2" spans="1:9" x14ac:dyDescent="0.3">
      <c r="A2" s="4"/>
      <c r="B2">
        <v>4.5</v>
      </c>
      <c r="C2">
        <v>4.5</v>
      </c>
      <c r="D2">
        <v>11.5</v>
      </c>
      <c r="E2">
        <v>0.4</v>
      </c>
      <c r="F2" s="4" t="s">
        <v>976</v>
      </c>
      <c r="G2" s="4" t="s">
        <v>977</v>
      </c>
      <c r="H2" s="4" t="s">
        <v>862</v>
      </c>
      <c r="I2" s="4" t="s">
        <v>863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A764-EBC7-4AC8-8892-F0A060F04C0E}">
  <dimension ref="A1:G23"/>
  <sheetViews>
    <sheetView workbookViewId="0">
      <selection activeCell="C27" sqref="C27"/>
    </sheetView>
  </sheetViews>
  <sheetFormatPr defaultColWidth="11.44140625" defaultRowHeight="14.4" x14ac:dyDescent="0.3"/>
  <cols>
    <col min="1" max="1" width="30.33203125" bestFit="1" customWidth="1"/>
    <col min="2" max="2" width="8.88671875" bestFit="1" customWidth="1"/>
    <col min="3" max="3" width="10.109375" bestFit="1" customWidth="1"/>
    <col min="4" max="4" width="8.77734375" bestFit="1" customWidth="1"/>
    <col min="5" max="5" width="8.88671875" bestFit="1" customWidth="1"/>
    <col min="6" max="6" width="9.5546875" bestFit="1" customWidth="1"/>
    <col min="7" max="7" width="10.77734375" bestFit="1" customWidth="1"/>
  </cols>
  <sheetData>
    <row r="1" spans="1:7" x14ac:dyDescent="0.3">
      <c r="A1" t="s">
        <v>978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2060</v>
      </c>
      <c r="C2" s="4" t="s">
        <v>979</v>
      </c>
      <c r="D2" s="4" t="s">
        <v>980</v>
      </c>
      <c r="E2" s="4" t="s">
        <v>981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2061</v>
      </c>
      <c r="C3" s="4" t="s">
        <v>982</v>
      </c>
      <c r="D3" s="4" t="s">
        <v>983</v>
      </c>
      <c r="E3" s="4" t="s">
        <v>984</v>
      </c>
      <c r="F3" s="4" t="s">
        <v>759</v>
      </c>
      <c r="G3" s="4" t="s">
        <v>11</v>
      </c>
    </row>
    <row r="4" spans="1:7" x14ac:dyDescent="0.3">
      <c r="A4" s="4" t="s">
        <v>918</v>
      </c>
      <c r="B4" s="4" t="s">
        <v>985</v>
      </c>
      <c r="C4" s="4" t="s">
        <v>986</v>
      </c>
      <c r="D4" s="4" t="s">
        <v>987</v>
      </c>
      <c r="E4" s="4" t="s">
        <v>936</v>
      </c>
      <c r="F4" s="4" t="s">
        <v>759</v>
      </c>
      <c r="G4" s="4" t="s">
        <v>11</v>
      </c>
    </row>
    <row r="5" spans="1:7" x14ac:dyDescent="0.3">
      <c r="A5" s="4" t="s">
        <v>988</v>
      </c>
      <c r="B5" s="4" t="s">
        <v>2580</v>
      </c>
      <c r="C5" s="4" t="s">
        <v>989</v>
      </c>
      <c r="D5" s="4" t="s">
        <v>990</v>
      </c>
      <c r="E5" s="4" t="s">
        <v>991</v>
      </c>
      <c r="F5" s="4" t="s">
        <v>759</v>
      </c>
      <c r="G5" s="4" t="s">
        <v>11</v>
      </c>
    </row>
    <row r="6" spans="1:7" x14ac:dyDescent="0.3">
      <c r="A6" s="4" t="s">
        <v>921</v>
      </c>
      <c r="B6" s="4" t="s">
        <v>2062</v>
      </c>
      <c r="C6" s="4" t="s">
        <v>992</v>
      </c>
      <c r="D6" s="4" t="s">
        <v>993</v>
      </c>
      <c r="E6" s="4" t="s">
        <v>994</v>
      </c>
      <c r="F6" s="4" t="s">
        <v>759</v>
      </c>
      <c r="G6" s="4" t="s">
        <v>11</v>
      </c>
    </row>
    <row r="7" spans="1:7" x14ac:dyDescent="0.3">
      <c r="A7" s="4" t="s">
        <v>925</v>
      </c>
      <c r="B7" s="4" t="s">
        <v>2063</v>
      </c>
      <c r="C7" s="4" t="s">
        <v>995</v>
      </c>
      <c r="D7" s="4" t="s">
        <v>996</v>
      </c>
      <c r="E7" s="4" t="s">
        <v>997</v>
      </c>
      <c r="F7" s="4" t="s">
        <v>759</v>
      </c>
      <c r="G7" s="4" t="s">
        <v>11</v>
      </c>
    </row>
    <row r="8" spans="1:7" x14ac:dyDescent="0.3">
      <c r="A8" s="4" t="s">
        <v>939</v>
      </c>
      <c r="B8" s="4" t="s">
        <v>434</v>
      </c>
      <c r="C8" s="4" t="s">
        <v>998</v>
      </c>
      <c r="D8" s="4" t="s">
        <v>134</v>
      </c>
      <c r="E8" s="4" t="s">
        <v>999</v>
      </c>
      <c r="F8" s="4" t="s">
        <v>29</v>
      </c>
      <c r="G8" s="4" t="s">
        <v>11</v>
      </c>
    </row>
    <row r="9" spans="1:7" x14ac:dyDescent="0.3">
      <c r="A9" s="4" t="s">
        <v>940</v>
      </c>
      <c r="B9" s="4" t="s">
        <v>2581</v>
      </c>
      <c r="C9" s="4" t="s">
        <v>1000</v>
      </c>
      <c r="D9" s="4" t="s">
        <v>1001</v>
      </c>
      <c r="E9" s="4" t="s">
        <v>741</v>
      </c>
      <c r="F9" s="4" t="s">
        <v>29</v>
      </c>
      <c r="G9" s="4" t="s">
        <v>11</v>
      </c>
    </row>
    <row r="10" spans="1:7" x14ac:dyDescent="0.3">
      <c r="A10" s="4" t="s">
        <v>942</v>
      </c>
      <c r="B10" s="4" t="s">
        <v>1002</v>
      </c>
      <c r="C10" s="4" t="s">
        <v>597</v>
      </c>
      <c r="D10" s="4" t="s">
        <v>1003</v>
      </c>
      <c r="E10" s="4" t="s">
        <v>232</v>
      </c>
      <c r="F10" s="4" t="s">
        <v>10</v>
      </c>
      <c r="G10" s="4" t="s">
        <v>11</v>
      </c>
    </row>
    <row r="11" spans="1:7" x14ac:dyDescent="0.3">
      <c r="A11" s="4" t="s">
        <v>946</v>
      </c>
      <c r="B11" s="4" t="s">
        <v>2582</v>
      </c>
      <c r="C11" s="4" t="s">
        <v>1004</v>
      </c>
      <c r="D11" s="4" t="s">
        <v>1005</v>
      </c>
      <c r="E11" s="4" t="s">
        <v>1006</v>
      </c>
      <c r="F11" s="4" t="s">
        <v>10</v>
      </c>
      <c r="G11" s="4" t="s">
        <v>11</v>
      </c>
    </row>
    <row r="12" spans="1:7" x14ac:dyDescent="0.3">
      <c r="A12" s="4" t="s">
        <v>948</v>
      </c>
      <c r="B12" s="4" t="s">
        <v>1983</v>
      </c>
      <c r="C12" s="4" t="s">
        <v>1007</v>
      </c>
      <c r="D12" s="4" t="s">
        <v>1008</v>
      </c>
      <c r="E12" s="4" t="s">
        <v>1009</v>
      </c>
      <c r="F12" s="4" t="s">
        <v>759</v>
      </c>
      <c r="G12" s="4" t="s">
        <v>11</v>
      </c>
    </row>
    <row r="13" spans="1:7" x14ac:dyDescent="0.3">
      <c r="A13" s="4" t="s">
        <v>942</v>
      </c>
      <c r="B13" s="4" t="s">
        <v>1010</v>
      </c>
      <c r="C13" s="4" t="s">
        <v>1011</v>
      </c>
      <c r="D13" s="4" t="s">
        <v>1012</v>
      </c>
      <c r="E13" s="4" t="s">
        <v>1013</v>
      </c>
      <c r="F13" s="4" t="s">
        <v>1014</v>
      </c>
      <c r="G13" s="4" t="s">
        <v>11</v>
      </c>
    </row>
    <row r="14" spans="1:7" x14ac:dyDescent="0.3">
      <c r="A14" s="4" t="s">
        <v>958</v>
      </c>
      <c r="B14" s="4" t="s">
        <v>1015</v>
      </c>
      <c r="C14" s="4" t="s">
        <v>1015</v>
      </c>
      <c r="D14" s="4" t="s">
        <v>1015</v>
      </c>
      <c r="E14" s="4" t="s">
        <v>1016</v>
      </c>
      <c r="F14" s="4" t="s">
        <v>1014</v>
      </c>
      <c r="G14" s="4" t="s">
        <v>11</v>
      </c>
    </row>
    <row r="15" spans="1:7" x14ac:dyDescent="0.3">
      <c r="A15" s="4" t="s">
        <v>962</v>
      </c>
      <c r="B15" s="4" t="s">
        <v>1017</v>
      </c>
      <c r="C15" s="4" t="s">
        <v>1018</v>
      </c>
      <c r="D15" s="4" t="s">
        <v>1017</v>
      </c>
      <c r="E15" s="4" t="s">
        <v>1019</v>
      </c>
      <c r="F15" s="4" t="s">
        <v>751</v>
      </c>
      <c r="G15" s="4" t="s">
        <v>11</v>
      </c>
    </row>
    <row r="16" spans="1:7" x14ac:dyDescent="0.3">
      <c r="A16" s="4" t="s">
        <v>966</v>
      </c>
      <c r="B16" s="4" t="s">
        <v>1020</v>
      </c>
      <c r="C16" s="4" t="s">
        <v>1021</v>
      </c>
      <c r="D16" s="4" t="s">
        <v>1020</v>
      </c>
      <c r="E16" s="4" t="s">
        <v>908</v>
      </c>
      <c r="F16" s="4" t="s">
        <v>75</v>
      </c>
      <c r="G16" s="4" t="s">
        <v>11</v>
      </c>
    </row>
    <row r="17" spans="1:7" x14ac:dyDescent="0.3">
      <c r="A17" s="4" t="s">
        <v>969</v>
      </c>
      <c r="B17" s="4" t="s">
        <v>1020</v>
      </c>
      <c r="C17" s="4" t="s">
        <v>1021</v>
      </c>
      <c r="D17" s="4" t="s">
        <v>1020</v>
      </c>
      <c r="E17" s="4" t="s">
        <v>908</v>
      </c>
      <c r="F17" s="4" t="s">
        <v>75</v>
      </c>
      <c r="G17" s="4" t="s">
        <v>11</v>
      </c>
    </row>
    <row r="18" spans="1:7" x14ac:dyDescent="0.3">
      <c r="A18" s="4" t="s">
        <v>935</v>
      </c>
      <c r="B18" s="4" t="s">
        <v>2064</v>
      </c>
      <c r="C18" s="4" t="s">
        <v>1028</v>
      </c>
      <c r="D18" s="4" t="s">
        <v>1029</v>
      </c>
      <c r="E18" s="4" t="s">
        <v>1030</v>
      </c>
      <c r="F18" s="4" t="s">
        <v>29</v>
      </c>
      <c r="G18" s="4" t="s">
        <v>11</v>
      </c>
    </row>
    <row r="19" spans="1:7" x14ac:dyDescent="0.3">
      <c r="A19" s="4" t="s">
        <v>951</v>
      </c>
      <c r="B19" s="4" t="s">
        <v>1022</v>
      </c>
      <c r="C19" s="4" t="s">
        <v>1023</v>
      </c>
      <c r="D19" s="4" t="s">
        <v>1024</v>
      </c>
      <c r="E19" s="4" t="s">
        <v>1025</v>
      </c>
      <c r="F19" s="4" t="s">
        <v>1014</v>
      </c>
      <c r="G19" s="4" t="s">
        <v>11</v>
      </c>
    </row>
    <row r="20" spans="1:7" x14ac:dyDescent="0.3">
      <c r="A20" s="4" t="s">
        <v>955</v>
      </c>
      <c r="B20" s="4" t="s">
        <v>2583</v>
      </c>
      <c r="C20" s="4" t="s">
        <v>453</v>
      </c>
      <c r="D20" s="4" t="s">
        <v>1026</v>
      </c>
      <c r="E20" s="4" t="s">
        <v>1027</v>
      </c>
      <c r="F20" s="4" t="s">
        <v>29</v>
      </c>
      <c r="G20" s="4" t="s">
        <v>11</v>
      </c>
    </row>
    <row r="21" spans="1:7" x14ac:dyDescent="0.3">
      <c r="A21" s="4" t="s">
        <v>929</v>
      </c>
      <c r="B21" s="4" t="s">
        <v>51</v>
      </c>
      <c r="C21" s="4" t="s">
        <v>111</v>
      </c>
      <c r="D21" s="4" t="s">
        <v>111</v>
      </c>
      <c r="E21" s="4" t="s">
        <v>1031</v>
      </c>
      <c r="F21" s="4" t="s">
        <v>29</v>
      </c>
      <c r="G21" s="4" t="s">
        <v>11</v>
      </c>
    </row>
    <row r="22" spans="1:7" x14ac:dyDescent="0.3">
      <c r="A22" s="4" t="s">
        <v>929</v>
      </c>
      <c r="B22" s="4" t="s">
        <v>2065</v>
      </c>
      <c r="C22" s="4" t="s">
        <v>1032</v>
      </c>
      <c r="D22" s="4" t="s">
        <v>1033</v>
      </c>
      <c r="E22" s="4" t="s">
        <v>1034</v>
      </c>
      <c r="F22" s="4" t="s">
        <v>29</v>
      </c>
      <c r="G22" s="4" t="s">
        <v>11</v>
      </c>
    </row>
    <row r="23" spans="1:7" x14ac:dyDescent="0.3">
      <c r="A23" s="4" t="s">
        <v>11</v>
      </c>
      <c r="B23" s="4" t="s">
        <v>11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9AA1-CFC0-4E39-8C34-04B4402F76E2}">
  <dimension ref="A1:G27"/>
  <sheetViews>
    <sheetView workbookViewId="0">
      <selection sqref="A1:G27"/>
    </sheetView>
  </sheetViews>
  <sheetFormatPr defaultColWidth="11.44140625" defaultRowHeight="14.4" x14ac:dyDescent="0.3"/>
  <cols>
    <col min="1" max="1" width="30.33203125" bestFit="1" customWidth="1"/>
    <col min="2" max="2" width="8.88671875" bestFit="1" customWidth="1"/>
    <col min="3" max="3" width="10.109375" bestFit="1" customWidth="1"/>
    <col min="4" max="4" width="8.77734375" bestFit="1" customWidth="1"/>
    <col min="5" max="5" width="8.88671875" bestFit="1" customWidth="1"/>
    <col min="6" max="6" width="9.5546875" bestFit="1" customWidth="1"/>
    <col min="7" max="7" width="10.77734375" bestFit="1" customWidth="1"/>
  </cols>
  <sheetData>
    <row r="1" spans="1:7" x14ac:dyDescent="0.3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425</v>
      </c>
      <c r="C2" s="4" t="s">
        <v>875</v>
      </c>
      <c r="D2" s="4" t="s">
        <v>277</v>
      </c>
      <c r="E2" s="4" t="s">
        <v>111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1036</v>
      </c>
      <c r="C3" s="4" t="s">
        <v>1037</v>
      </c>
      <c r="D3" s="4" t="s">
        <v>1038</v>
      </c>
      <c r="E3" s="4" t="s">
        <v>1039</v>
      </c>
      <c r="F3" s="4" t="s">
        <v>759</v>
      </c>
      <c r="G3" s="4" t="s">
        <v>11</v>
      </c>
    </row>
    <row r="4" spans="1:7" x14ac:dyDescent="0.3">
      <c r="A4" s="4" t="s">
        <v>918</v>
      </c>
      <c r="B4" s="4" t="s">
        <v>2066</v>
      </c>
      <c r="C4" s="4" t="s">
        <v>2067</v>
      </c>
      <c r="D4" s="4" t="s">
        <v>2068</v>
      </c>
      <c r="E4" s="4" t="s">
        <v>2069</v>
      </c>
      <c r="F4" s="4" t="s">
        <v>759</v>
      </c>
      <c r="G4" s="4" t="s">
        <v>11</v>
      </c>
    </row>
    <row r="5" spans="1:7" x14ac:dyDescent="0.3">
      <c r="A5" s="4" t="s">
        <v>929</v>
      </c>
      <c r="B5" s="4" t="s">
        <v>930</v>
      </c>
      <c r="C5" s="4" t="s">
        <v>908</v>
      </c>
      <c r="D5" s="4" t="s">
        <v>967</v>
      </c>
      <c r="E5" s="4" t="s">
        <v>268</v>
      </c>
      <c r="F5" s="4" t="s">
        <v>29</v>
      </c>
      <c r="G5" s="4" t="s">
        <v>11</v>
      </c>
    </row>
    <row r="6" spans="1:7" x14ac:dyDescent="0.3">
      <c r="A6" s="4" t="s">
        <v>939</v>
      </c>
      <c r="B6" s="4" t="s">
        <v>677</v>
      </c>
      <c r="C6" s="4" t="s">
        <v>98</v>
      </c>
      <c r="D6" s="4" t="s">
        <v>434</v>
      </c>
      <c r="E6" s="4" t="s">
        <v>1040</v>
      </c>
      <c r="F6" s="4" t="s">
        <v>29</v>
      </c>
      <c r="G6" s="4" t="s">
        <v>11</v>
      </c>
    </row>
    <row r="7" spans="1:7" x14ac:dyDescent="0.3">
      <c r="A7" s="4" t="s">
        <v>940</v>
      </c>
      <c r="B7" s="4" t="s">
        <v>2584</v>
      </c>
      <c r="C7" s="4" t="s">
        <v>216</v>
      </c>
      <c r="D7" s="4" t="s">
        <v>1041</v>
      </c>
      <c r="E7" s="4" t="s">
        <v>941</v>
      </c>
      <c r="F7" s="4" t="s">
        <v>29</v>
      </c>
      <c r="G7" s="4" t="s">
        <v>11</v>
      </c>
    </row>
    <row r="8" spans="1:7" x14ac:dyDescent="0.3">
      <c r="A8" s="4" t="s">
        <v>942</v>
      </c>
      <c r="B8" s="4" t="s">
        <v>1042</v>
      </c>
      <c r="C8" s="4" t="s">
        <v>622</v>
      </c>
      <c r="D8" s="4" t="s">
        <v>1043</v>
      </c>
      <c r="E8" s="4" t="s">
        <v>410</v>
      </c>
      <c r="F8" s="4" t="s">
        <v>10</v>
      </c>
      <c r="G8" s="4" t="s">
        <v>11</v>
      </c>
    </row>
    <row r="9" spans="1:7" x14ac:dyDescent="0.3">
      <c r="A9" s="4" t="s">
        <v>946</v>
      </c>
      <c r="B9" s="4" t="s">
        <v>1044</v>
      </c>
      <c r="C9" s="4" t="s">
        <v>1045</v>
      </c>
      <c r="D9" s="4" t="s">
        <v>1046</v>
      </c>
      <c r="E9" s="4" t="s">
        <v>1047</v>
      </c>
      <c r="F9" s="4" t="s">
        <v>10</v>
      </c>
      <c r="G9" s="4" t="s">
        <v>11</v>
      </c>
    </row>
    <row r="10" spans="1:7" x14ac:dyDescent="0.3">
      <c r="A10" s="4" t="s">
        <v>948</v>
      </c>
      <c r="B10" s="4" t="s">
        <v>1048</v>
      </c>
      <c r="C10" s="4" t="s">
        <v>1049</v>
      </c>
      <c r="D10" s="4" t="s">
        <v>1050</v>
      </c>
      <c r="E10" s="4" t="s">
        <v>42</v>
      </c>
      <c r="F10" s="4" t="s">
        <v>759</v>
      </c>
      <c r="G10" s="4" t="s">
        <v>11</v>
      </c>
    </row>
    <row r="11" spans="1:7" x14ac:dyDescent="0.3">
      <c r="A11" s="4" t="s">
        <v>942</v>
      </c>
      <c r="B11" s="4" t="s">
        <v>1051</v>
      </c>
      <c r="C11" s="4" t="s">
        <v>1052</v>
      </c>
      <c r="D11" s="4" t="s">
        <v>1051</v>
      </c>
      <c r="E11" s="4" t="s">
        <v>1053</v>
      </c>
      <c r="F11" s="4" t="s">
        <v>1014</v>
      </c>
      <c r="G11" s="4" t="s">
        <v>11</v>
      </c>
    </row>
    <row r="12" spans="1:7" x14ac:dyDescent="0.3">
      <c r="A12" s="4" t="s">
        <v>951</v>
      </c>
      <c r="B12" s="4" t="s">
        <v>1054</v>
      </c>
      <c r="C12" s="4" t="s">
        <v>1055</v>
      </c>
      <c r="D12" s="4" t="s">
        <v>1056</v>
      </c>
      <c r="E12" s="4" t="s">
        <v>1057</v>
      </c>
      <c r="F12" s="4" t="s">
        <v>10</v>
      </c>
      <c r="G12" s="4" t="s">
        <v>11</v>
      </c>
    </row>
    <row r="13" spans="1:7" x14ac:dyDescent="0.3">
      <c r="A13" s="4" t="s">
        <v>955</v>
      </c>
      <c r="B13" s="4" t="s">
        <v>1058</v>
      </c>
      <c r="C13" s="4" t="s">
        <v>1058</v>
      </c>
      <c r="D13" s="4" t="s">
        <v>313</v>
      </c>
      <c r="E13" s="4" t="s">
        <v>1059</v>
      </c>
      <c r="F13" s="4" t="s">
        <v>29</v>
      </c>
      <c r="G13" s="4" t="s">
        <v>11</v>
      </c>
    </row>
    <row r="14" spans="1:7" x14ac:dyDescent="0.3">
      <c r="A14" s="4" t="s">
        <v>958</v>
      </c>
      <c r="B14" s="4" t="s">
        <v>1060</v>
      </c>
      <c r="C14" s="4" t="s">
        <v>1061</v>
      </c>
      <c r="D14" s="4" t="s">
        <v>1060</v>
      </c>
      <c r="E14" s="4" t="s">
        <v>1062</v>
      </c>
      <c r="F14" s="4" t="s">
        <v>1014</v>
      </c>
      <c r="G14" s="4" t="s">
        <v>11</v>
      </c>
    </row>
    <row r="15" spans="1:7" x14ac:dyDescent="0.3">
      <c r="A15" s="4" t="s">
        <v>962</v>
      </c>
      <c r="B15" s="4" t="s">
        <v>1063</v>
      </c>
      <c r="C15" s="4" t="s">
        <v>1064</v>
      </c>
      <c r="D15" s="4" t="s">
        <v>1063</v>
      </c>
      <c r="E15" s="4" t="s">
        <v>1065</v>
      </c>
      <c r="F15" s="4" t="s">
        <v>751</v>
      </c>
      <c r="G15" s="4" t="s">
        <v>11</v>
      </c>
    </row>
    <row r="16" spans="1:7" x14ac:dyDescent="0.3">
      <c r="A16" s="4" t="s">
        <v>966</v>
      </c>
      <c r="B16" s="4" t="s">
        <v>191</v>
      </c>
      <c r="C16" s="4" t="s">
        <v>191</v>
      </c>
      <c r="D16" s="4" t="s">
        <v>191</v>
      </c>
      <c r="E16" s="4" t="s">
        <v>901</v>
      </c>
      <c r="F16" s="4" t="s">
        <v>75</v>
      </c>
      <c r="G16" s="4" t="s">
        <v>11</v>
      </c>
    </row>
    <row r="17" spans="1:7" x14ac:dyDescent="0.3">
      <c r="A17" s="4" t="s">
        <v>969</v>
      </c>
      <c r="B17" s="4" t="s">
        <v>191</v>
      </c>
      <c r="C17" s="4" t="s">
        <v>191</v>
      </c>
      <c r="D17" s="4" t="s">
        <v>191</v>
      </c>
      <c r="E17" s="4" t="s">
        <v>901</v>
      </c>
      <c r="F17" s="4" t="s">
        <v>75</v>
      </c>
      <c r="G17" s="4" t="s">
        <v>11</v>
      </c>
    </row>
    <row r="18" spans="1:7" x14ac:dyDescent="0.3">
      <c r="A18" s="4" t="s">
        <v>935</v>
      </c>
      <c r="B18" s="4" t="s">
        <v>1066</v>
      </c>
      <c r="C18" s="4" t="s">
        <v>272</v>
      </c>
      <c r="D18" s="4" t="s">
        <v>343</v>
      </c>
      <c r="E18" s="4" t="s">
        <v>1067</v>
      </c>
      <c r="F18" s="4" t="s">
        <v>29</v>
      </c>
      <c r="G18" s="4" t="s">
        <v>11</v>
      </c>
    </row>
    <row r="19" spans="1:7" x14ac:dyDescent="0.3">
      <c r="A19" s="4" t="s">
        <v>1068</v>
      </c>
      <c r="B19" s="4" t="s">
        <v>1069</v>
      </c>
      <c r="C19" s="4" t="s">
        <v>1070</v>
      </c>
      <c r="D19" s="4" t="s">
        <v>1071</v>
      </c>
      <c r="E19" s="4" t="s">
        <v>1069</v>
      </c>
      <c r="F19" s="4" t="s">
        <v>759</v>
      </c>
      <c r="G19" s="4" t="s">
        <v>11</v>
      </c>
    </row>
    <row r="20" spans="1:7" x14ac:dyDescent="0.3">
      <c r="A20" s="4" t="s">
        <v>1072</v>
      </c>
      <c r="B20" s="4" t="s">
        <v>537</v>
      </c>
      <c r="C20" s="4" t="s">
        <v>536</v>
      </c>
      <c r="D20" s="4" t="s">
        <v>2070</v>
      </c>
      <c r="E20" s="4" t="s">
        <v>2071</v>
      </c>
      <c r="F20" s="4" t="s">
        <v>759</v>
      </c>
      <c r="G20" s="4" t="s">
        <v>11</v>
      </c>
    </row>
    <row r="21" spans="1:7" x14ac:dyDescent="0.3">
      <c r="A21" s="4" t="s">
        <v>921</v>
      </c>
      <c r="B21" s="4" t="s">
        <v>1073</v>
      </c>
      <c r="C21" s="4" t="s">
        <v>1074</v>
      </c>
      <c r="D21" s="4" t="s">
        <v>1075</v>
      </c>
      <c r="E21" s="4" t="s">
        <v>1076</v>
      </c>
      <c r="F21" s="4" t="s">
        <v>759</v>
      </c>
      <c r="G21" s="4" t="s">
        <v>11</v>
      </c>
    </row>
    <row r="22" spans="1:7" x14ac:dyDescent="0.3">
      <c r="A22" s="4" t="s">
        <v>1077</v>
      </c>
      <c r="B22" s="4" t="s">
        <v>1078</v>
      </c>
      <c r="C22" s="4" t="s">
        <v>1079</v>
      </c>
      <c r="D22" s="4" t="s">
        <v>1080</v>
      </c>
      <c r="E22" s="4" t="s">
        <v>1081</v>
      </c>
      <c r="F22" s="4" t="s">
        <v>759</v>
      </c>
      <c r="G22" s="4" t="s">
        <v>11</v>
      </c>
    </row>
    <row r="23" spans="1:7" x14ac:dyDescent="0.3">
      <c r="A23" s="4" t="s">
        <v>1082</v>
      </c>
      <c r="B23" s="4" t="s">
        <v>1083</v>
      </c>
      <c r="C23" s="4" t="s">
        <v>1084</v>
      </c>
      <c r="D23" s="4" t="s">
        <v>1085</v>
      </c>
      <c r="E23" s="4" t="s">
        <v>1086</v>
      </c>
      <c r="F23" s="4" t="s">
        <v>759</v>
      </c>
      <c r="G23" s="4" t="s">
        <v>11</v>
      </c>
    </row>
    <row r="24" spans="1:7" x14ac:dyDescent="0.3">
      <c r="A24" s="4" t="s">
        <v>925</v>
      </c>
      <c r="B24" s="4" t="s">
        <v>1087</v>
      </c>
      <c r="C24" s="4" t="s">
        <v>1088</v>
      </c>
      <c r="D24" s="4" t="s">
        <v>1087</v>
      </c>
      <c r="E24" s="4" t="s">
        <v>1089</v>
      </c>
      <c r="F24" s="4" t="s">
        <v>759</v>
      </c>
      <c r="G24" s="4" t="s">
        <v>11</v>
      </c>
    </row>
    <row r="25" spans="1:7" x14ac:dyDescent="0.3">
      <c r="A25" s="4" t="s">
        <v>1090</v>
      </c>
      <c r="B25" s="4" t="s">
        <v>1091</v>
      </c>
      <c r="C25" s="4" t="s">
        <v>1092</v>
      </c>
      <c r="D25" s="4" t="s">
        <v>1091</v>
      </c>
      <c r="E25" s="4" t="s">
        <v>1093</v>
      </c>
      <c r="F25" s="4" t="s">
        <v>759</v>
      </c>
      <c r="G25" s="4" t="s">
        <v>11</v>
      </c>
    </row>
    <row r="26" spans="1:7" x14ac:dyDescent="0.3">
      <c r="A26" s="4" t="s">
        <v>929</v>
      </c>
      <c r="B26" s="4" t="s">
        <v>281</v>
      </c>
      <c r="C26" s="4" t="s">
        <v>709</v>
      </c>
      <c r="D26" s="4" t="s">
        <v>709</v>
      </c>
      <c r="E26" s="4" t="s">
        <v>1094</v>
      </c>
      <c r="F26" s="4" t="s">
        <v>29</v>
      </c>
      <c r="G26" s="4" t="s">
        <v>11</v>
      </c>
    </row>
    <row r="27" spans="1:7" x14ac:dyDescent="0.3">
      <c r="A27" s="4" t="s">
        <v>11</v>
      </c>
      <c r="B27" s="4" t="s">
        <v>11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4449-DA7E-4E52-A129-9FF6F77F40B6}">
  <dimension ref="A1:G20"/>
  <sheetViews>
    <sheetView workbookViewId="0">
      <selection sqref="A1:G20"/>
    </sheetView>
  </sheetViews>
  <sheetFormatPr defaultColWidth="11.44140625" defaultRowHeight="14.4" x14ac:dyDescent="0.3"/>
  <cols>
    <col min="1" max="1" width="30.33203125" bestFit="1" customWidth="1"/>
    <col min="2" max="2" width="9.5546875" bestFit="1" customWidth="1"/>
    <col min="3" max="3" width="10.109375" bestFit="1" customWidth="1"/>
    <col min="4" max="5" width="9.5546875" bestFit="1" customWidth="1"/>
    <col min="6" max="6" width="17.5546875" bestFit="1" customWidth="1"/>
    <col min="7" max="7" width="10.77734375" bestFit="1" customWidth="1"/>
  </cols>
  <sheetData>
    <row r="1" spans="1:7" x14ac:dyDescent="0.3">
      <c r="A1" t="s">
        <v>1095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1973</v>
      </c>
      <c r="C2" s="4" t="s">
        <v>207</v>
      </c>
      <c r="D2" s="4" t="s">
        <v>1096</v>
      </c>
      <c r="E2" s="4" t="s">
        <v>410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2585</v>
      </c>
      <c r="C3" s="4" t="s">
        <v>2586</v>
      </c>
      <c r="D3" s="4" t="s">
        <v>2587</v>
      </c>
      <c r="E3" s="4" t="s">
        <v>2588</v>
      </c>
      <c r="F3" s="4" t="s">
        <v>759</v>
      </c>
      <c r="G3" s="4" t="s">
        <v>11</v>
      </c>
    </row>
    <row r="4" spans="1:7" x14ac:dyDescent="0.3">
      <c r="A4" s="4" t="s">
        <v>918</v>
      </c>
      <c r="B4" s="4" t="s">
        <v>2589</v>
      </c>
      <c r="C4" s="4" t="s">
        <v>2590</v>
      </c>
      <c r="D4" s="4" t="s">
        <v>2591</v>
      </c>
      <c r="E4" s="4" t="s">
        <v>2592</v>
      </c>
      <c r="F4" s="4" t="s">
        <v>759</v>
      </c>
      <c r="G4" s="4" t="s">
        <v>11</v>
      </c>
    </row>
    <row r="5" spans="1:7" x14ac:dyDescent="0.3">
      <c r="A5" s="4" t="s">
        <v>921</v>
      </c>
      <c r="B5" s="4" t="s">
        <v>1097</v>
      </c>
      <c r="C5" s="4" t="s">
        <v>1098</v>
      </c>
      <c r="D5" s="4" t="s">
        <v>1099</v>
      </c>
      <c r="E5" s="4" t="s">
        <v>1100</v>
      </c>
      <c r="F5" s="4" t="s">
        <v>1101</v>
      </c>
      <c r="G5" s="4" t="s">
        <v>11</v>
      </c>
    </row>
    <row r="6" spans="1:7" x14ac:dyDescent="0.3">
      <c r="A6" s="4" t="s">
        <v>925</v>
      </c>
      <c r="B6" s="4" t="s">
        <v>1102</v>
      </c>
      <c r="C6" s="4" t="s">
        <v>1103</v>
      </c>
      <c r="D6" s="4" t="s">
        <v>1104</v>
      </c>
      <c r="E6" s="4" t="s">
        <v>1105</v>
      </c>
      <c r="F6" s="4" t="s">
        <v>1101</v>
      </c>
      <c r="G6" s="4" t="s">
        <v>11</v>
      </c>
    </row>
    <row r="7" spans="1:7" x14ac:dyDescent="0.3">
      <c r="A7" s="4" t="s">
        <v>929</v>
      </c>
      <c r="B7" s="4" t="s">
        <v>2593</v>
      </c>
      <c r="C7" s="4" t="s">
        <v>1106</v>
      </c>
      <c r="D7" s="4" t="s">
        <v>202</v>
      </c>
      <c r="E7" s="4" t="s">
        <v>1107</v>
      </c>
      <c r="F7" s="4" t="s">
        <v>29</v>
      </c>
      <c r="G7" s="4" t="s">
        <v>11</v>
      </c>
    </row>
    <row r="8" spans="1:7" x14ac:dyDescent="0.3">
      <c r="A8" s="4" t="s">
        <v>935</v>
      </c>
      <c r="B8" s="4" t="s">
        <v>268</v>
      </c>
      <c r="C8" s="4" t="s">
        <v>268</v>
      </c>
      <c r="D8" s="4" t="s">
        <v>967</v>
      </c>
      <c r="E8" s="4" t="s">
        <v>1108</v>
      </c>
      <c r="F8" s="4" t="s">
        <v>29</v>
      </c>
      <c r="G8" s="4" t="s">
        <v>11</v>
      </c>
    </row>
    <row r="9" spans="1:7" x14ac:dyDescent="0.3">
      <c r="A9" s="4" t="s">
        <v>939</v>
      </c>
      <c r="B9" s="4" t="s">
        <v>911</v>
      </c>
      <c r="C9" s="4" t="s">
        <v>434</v>
      </c>
      <c r="D9" s="4" t="s">
        <v>425</v>
      </c>
      <c r="E9" s="4" t="s">
        <v>1109</v>
      </c>
      <c r="F9" s="4" t="s">
        <v>29</v>
      </c>
      <c r="G9" s="4" t="s">
        <v>11</v>
      </c>
    </row>
    <row r="10" spans="1:7" x14ac:dyDescent="0.3">
      <c r="A10" s="4" t="s">
        <v>940</v>
      </c>
      <c r="B10" s="4" t="s">
        <v>662</v>
      </c>
      <c r="C10" s="4" t="s">
        <v>2594</v>
      </c>
      <c r="D10" s="4" t="s">
        <v>2595</v>
      </c>
      <c r="E10" s="4" t="s">
        <v>287</v>
      </c>
      <c r="F10" s="4" t="s">
        <v>29</v>
      </c>
      <c r="G10" s="4" t="s">
        <v>11</v>
      </c>
    </row>
    <row r="11" spans="1:7" x14ac:dyDescent="0.3">
      <c r="A11" s="4" t="s">
        <v>942</v>
      </c>
      <c r="B11" s="4" t="s">
        <v>1110</v>
      </c>
      <c r="C11" s="4" t="s">
        <v>1111</v>
      </c>
      <c r="D11" s="4" t="s">
        <v>1112</v>
      </c>
      <c r="E11" s="4" t="s">
        <v>731</v>
      </c>
      <c r="F11" s="4" t="s">
        <v>10</v>
      </c>
      <c r="G11" s="4" t="s">
        <v>11</v>
      </c>
    </row>
    <row r="12" spans="1:7" x14ac:dyDescent="0.3">
      <c r="A12" s="4" t="s">
        <v>946</v>
      </c>
      <c r="B12" s="4" t="s">
        <v>622</v>
      </c>
      <c r="C12" s="4" t="s">
        <v>1113</v>
      </c>
      <c r="D12" s="4" t="s">
        <v>1114</v>
      </c>
      <c r="E12" s="4" t="s">
        <v>245</v>
      </c>
      <c r="F12" s="4" t="s">
        <v>10</v>
      </c>
      <c r="G12" s="4" t="s">
        <v>11</v>
      </c>
    </row>
    <row r="13" spans="1:7" x14ac:dyDescent="0.3">
      <c r="A13" s="4" t="s">
        <v>942</v>
      </c>
      <c r="B13" s="4" t="s">
        <v>1115</v>
      </c>
      <c r="C13" s="4" t="s">
        <v>1116</v>
      </c>
      <c r="D13" s="4" t="s">
        <v>1115</v>
      </c>
      <c r="E13" s="4" t="s">
        <v>1117</v>
      </c>
      <c r="F13" s="4" t="s">
        <v>1014</v>
      </c>
      <c r="G13" s="4" t="s">
        <v>11</v>
      </c>
    </row>
    <row r="14" spans="1:7" x14ac:dyDescent="0.3">
      <c r="A14" s="4" t="s">
        <v>951</v>
      </c>
      <c r="B14" s="4" t="s">
        <v>1118</v>
      </c>
      <c r="C14" s="4" t="s">
        <v>1118</v>
      </c>
      <c r="D14" s="4" t="s">
        <v>1118</v>
      </c>
      <c r="E14" s="4" t="s">
        <v>97</v>
      </c>
      <c r="F14" s="4" t="s">
        <v>10</v>
      </c>
      <c r="G14" s="4" t="s">
        <v>11</v>
      </c>
    </row>
    <row r="15" spans="1:7" x14ac:dyDescent="0.3">
      <c r="A15" s="4" t="s">
        <v>955</v>
      </c>
      <c r="B15" s="4" t="s">
        <v>453</v>
      </c>
      <c r="C15" s="4" t="s">
        <v>316</v>
      </c>
      <c r="D15" s="4" t="s">
        <v>1119</v>
      </c>
      <c r="E15" s="4" t="s">
        <v>1058</v>
      </c>
      <c r="F15" s="4" t="s">
        <v>29</v>
      </c>
      <c r="G15" s="4" t="s">
        <v>11</v>
      </c>
    </row>
    <row r="16" spans="1:7" x14ac:dyDescent="0.3">
      <c r="A16" s="4" t="s">
        <v>962</v>
      </c>
      <c r="B16" s="4" t="s">
        <v>1120</v>
      </c>
      <c r="C16" s="4" t="s">
        <v>1121</v>
      </c>
      <c r="D16" s="4" t="s">
        <v>665</v>
      </c>
      <c r="E16" s="4" t="s">
        <v>1122</v>
      </c>
      <c r="F16" s="4" t="s">
        <v>751</v>
      </c>
      <c r="G16" s="4" t="s">
        <v>11</v>
      </c>
    </row>
    <row r="17" spans="1:7" x14ac:dyDescent="0.3">
      <c r="A17" s="4" t="s">
        <v>966</v>
      </c>
      <c r="B17" s="4" t="s">
        <v>1123</v>
      </c>
      <c r="C17" s="4" t="s">
        <v>201</v>
      </c>
      <c r="D17" s="4" t="s">
        <v>1123</v>
      </c>
      <c r="E17" s="4" t="s">
        <v>22</v>
      </c>
      <c r="F17" s="4" t="s">
        <v>75</v>
      </c>
      <c r="G17" s="4" t="s">
        <v>11</v>
      </c>
    </row>
    <row r="18" spans="1:7" x14ac:dyDescent="0.3">
      <c r="A18" s="4" t="s">
        <v>969</v>
      </c>
      <c r="B18" s="4" t="s">
        <v>1123</v>
      </c>
      <c r="C18" s="4" t="s">
        <v>201</v>
      </c>
      <c r="D18" s="4" t="s">
        <v>1123</v>
      </c>
      <c r="E18" s="4" t="s">
        <v>22</v>
      </c>
      <c r="F18" s="4" t="s">
        <v>75</v>
      </c>
      <c r="G18" s="4" t="s">
        <v>11</v>
      </c>
    </row>
    <row r="19" spans="1:7" x14ac:dyDescent="0.3">
      <c r="A19" s="4" t="s">
        <v>929</v>
      </c>
      <c r="B19" s="4" t="s">
        <v>1058</v>
      </c>
      <c r="C19" s="4" t="s">
        <v>316</v>
      </c>
      <c r="D19" s="4" t="s">
        <v>709</v>
      </c>
      <c r="E19" s="4" t="s">
        <v>1124</v>
      </c>
      <c r="F19" s="4" t="s">
        <v>29</v>
      </c>
      <c r="G19" s="4" t="s">
        <v>11</v>
      </c>
    </row>
    <row r="20" spans="1:7" x14ac:dyDescent="0.3">
      <c r="A20" s="4" t="s">
        <v>11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5C15-1C39-4A2A-953F-5B1AFFA0C3D9}">
  <dimension ref="A1:G18"/>
  <sheetViews>
    <sheetView workbookViewId="0">
      <selection sqref="A1:G18"/>
    </sheetView>
  </sheetViews>
  <sheetFormatPr defaultColWidth="11.44140625" defaultRowHeight="14.4" x14ac:dyDescent="0.3"/>
  <cols>
    <col min="1" max="1" width="30.33203125" bestFit="1" customWidth="1"/>
    <col min="2" max="2" width="9.5546875" bestFit="1" customWidth="1"/>
    <col min="3" max="3" width="10.109375" bestFit="1" customWidth="1"/>
    <col min="4" max="6" width="9.5546875" bestFit="1" customWidth="1"/>
    <col min="7" max="7" width="10.77734375" bestFit="1" customWidth="1"/>
  </cols>
  <sheetData>
    <row r="1" spans="1:7" x14ac:dyDescent="0.3">
      <c r="A1" t="s">
        <v>1125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2596</v>
      </c>
      <c r="C2" s="4" t="s">
        <v>865</v>
      </c>
      <c r="D2" s="4" t="s">
        <v>212</v>
      </c>
      <c r="E2" s="4" t="s">
        <v>129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1126</v>
      </c>
      <c r="C3" s="4" t="s">
        <v>1984</v>
      </c>
      <c r="D3" s="4" t="s">
        <v>1985</v>
      </c>
      <c r="E3" s="4" t="s">
        <v>1127</v>
      </c>
      <c r="F3" s="4" t="s">
        <v>751</v>
      </c>
      <c r="G3" s="4" t="s">
        <v>11</v>
      </c>
    </row>
    <row r="4" spans="1:7" x14ac:dyDescent="0.3">
      <c r="A4" s="4" t="s">
        <v>918</v>
      </c>
      <c r="B4" s="4" t="s">
        <v>2597</v>
      </c>
      <c r="C4" s="4" t="s">
        <v>1128</v>
      </c>
      <c r="D4" s="4" t="s">
        <v>1986</v>
      </c>
      <c r="E4" s="4" t="s">
        <v>1987</v>
      </c>
      <c r="F4" s="4" t="s">
        <v>759</v>
      </c>
      <c r="G4" s="4" t="s">
        <v>11</v>
      </c>
    </row>
    <row r="5" spans="1:7" x14ac:dyDescent="0.3">
      <c r="A5" s="4" t="s">
        <v>939</v>
      </c>
      <c r="B5" s="4" t="s">
        <v>887</v>
      </c>
      <c r="C5" s="4" t="s">
        <v>689</v>
      </c>
      <c r="D5" s="4" t="s">
        <v>694</v>
      </c>
      <c r="E5" s="4" t="s">
        <v>689</v>
      </c>
      <c r="F5" s="4" t="s">
        <v>29</v>
      </c>
      <c r="G5" s="4" t="s">
        <v>11</v>
      </c>
    </row>
    <row r="6" spans="1:7" x14ac:dyDescent="0.3">
      <c r="A6" s="4" t="s">
        <v>940</v>
      </c>
      <c r="B6" s="4" t="s">
        <v>741</v>
      </c>
      <c r="C6" s="4" t="s">
        <v>1129</v>
      </c>
      <c r="D6" s="4" t="s">
        <v>1130</v>
      </c>
      <c r="E6" s="4" t="s">
        <v>1131</v>
      </c>
      <c r="F6" s="4" t="s">
        <v>29</v>
      </c>
      <c r="G6" s="4" t="s">
        <v>11</v>
      </c>
    </row>
    <row r="7" spans="1:7" x14ac:dyDescent="0.3">
      <c r="A7" s="4" t="s">
        <v>942</v>
      </c>
      <c r="B7" s="4" t="s">
        <v>1132</v>
      </c>
      <c r="C7" s="4" t="s">
        <v>622</v>
      </c>
      <c r="D7" s="4" t="s">
        <v>1132</v>
      </c>
      <c r="E7" s="4" t="s">
        <v>1133</v>
      </c>
      <c r="F7" s="4" t="s">
        <v>10</v>
      </c>
      <c r="G7" s="4" t="s">
        <v>11</v>
      </c>
    </row>
    <row r="8" spans="1:7" x14ac:dyDescent="0.3">
      <c r="A8" s="4" t="s">
        <v>946</v>
      </c>
      <c r="B8" s="4" t="s">
        <v>1134</v>
      </c>
      <c r="C8" s="4" t="s">
        <v>1135</v>
      </c>
      <c r="D8" s="4" t="s">
        <v>1136</v>
      </c>
      <c r="E8" s="4" t="s">
        <v>1137</v>
      </c>
      <c r="F8" s="4" t="s">
        <v>10</v>
      </c>
      <c r="G8" s="4" t="s">
        <v>11</v>
      </c>
    </row>
    <row r="9" spans="1:7" x14ac:dyDescent="0.3">
      <c r="A9" s="4" t="s">
        <v>942</v>
      </c>
      <c r="B9" s="4" t="s">
        <v>1138</v>
      </c>
      <c r="C9" s="4" t="s">
        <v>1139</v>
      </c>
      <c r="D9" s="4" t="s">
        <v>1140</v>
      </c>
      <c r="E9" s="4" t="s">
        <v>1117</v>
      </c>
      <c r="F9" s="4" t="s">
        <v>1014</v>
      </c>
      <c r="G9" s="4" t="s">
        <v>11</v>
      </c>
    </row>
    <row r="10" spans="1:7" x14ac:dyDescent="0.3">
      <c r="A10" s="4" t="s">
        <v>955</v>
      </c>
      <c r="B10" s="4" t="s">
        <v>685</v>
      </c>
      <c r="C10" s="4" t="s">
        <v>1040</v>
      </c>
      <c r="D10" s="4" t="s">
        <v>1141</v>
      </c>
      <c r="E10" s="4" t="s">
        <v>52</v>
      </c>
      <c r="F10" s="4" t="s">
        <v>29</v>
      </c>
      <c r="G10" s="4" t="s">
        <v>11</v>
      </c>
    </row>
    <row r="11" spans="1:7" x14ac:dyDescent="0.3">
      <c r="A11" s="4" t="s">
        <v>962</v>
      </c>
      <c r="B11" s="4" t="s">
        <v>1142</v>
      </c>
      <c r="C11" s="4" t="s">
        <v>1143</v>
      </c>
      <c r="D11" s="4" t="s">
        <v>1142</v>
      </c>
      <c r="E11" s="4" t="s">
        <v>1144</v>
      </c>
      <c r="F11" s="4" t="s">
        <v>751</v>
      </c>
      <c r="G11" s="4" t="s">
        <v>11</v>
      </c>
    </row>
    <row r="12" spans="1:7" x14ac:dyDescent="0.3">
      <c r="A12" s="4" t="s">
        <v>929</v>
      </c>
      <c r="B12" s="4" t="s">
        <v>708</v>
      </c>
      <c r="C12" s="4" t="s">
        <v>313</v>
      </c>
      <c r="D12" s="4" t="s">
        <v>313</v>
      </c>
      <c r="E12" s="4" t="s">
        <v>285</v>
      </c>
      <c r="F12" s="4" t="s">
        <v>29</v>
      </c>
      <c r="G12" s="4" t="s">
        <v>11</v>
      </c>
    </row>
    <row r="13" spans="1:7" x14ac:dyDescent="0.3">
      <c r="A13" s="4" t="s">
        <v>925</v>
      </c>
      <c r="B13" s="4" t="s">
        <v>1988</v>
      </c>
      <c r="C13" s="4" t="s">
        <v>1145</v>
      </c>
      <c r="D13" s="4" t="s">
        <v>1146</v>
      </c>
      <c r="E13" s="4" t="s">
        <v>1147</v>
      </c>
      <c r="F13" s="4" t="s">
        <v>759</v>
      </c>
      <c r="G13" s="4" t="s">
        <v>11</v>
      </c>
    </row>
    <row r="14" spans="1:7" x14ac:dyDescent="0.3">
      <c r="A14" s="4" t="s">
        <v>935</v>
      </c>
      <c r="B14" s="4" t="s">
        <v>297</v>
      </c>
      <c r="C14" s="4" t="s">
        <v>1148</v>
      </c>
      <c r="D14" s="4" t="s">
        <v>1149</v>
      </c>
      <c r="E14" s="4" t="s">
        <v>340</v>
      </c>
      <c r="F14" s="4" t="s">
        <v>29</v>
      </c>
      <c r="G14" s="4" t="s">
        <v>11</v>
      </c>
    </row>
    <row r="15" spans="1:7" x14ac:dyDescent="0.3">
      <c r="A15" s="4" t="s">
        <v>921</v>
      </c>
      <c r="B15" s="4" t="s">
        <v>1989</v>
      </c>
      <c r="C15" s="4" t="s">
        <v>1150</v>
      </c>
      <c r="D15" s="4" t="s">
        <v>1151</v>
      </c>
      <c r="E15" s="4" t="s">
        <v>1152</v>
      </c>
      <c r="F15" s="4" t="s">
        <v>759</v>
      </c>
      <c r="G15" s="4" t="s">
        <v>11</v>
      </c>
    </row>
    <row r="16" spans="1:7" x14ac:dyDescent="0.3">
      <c r="A16" s="4" t="s">
        <v>969</v>
      </c>
      <c r="B16" s="4" t="s">
        <v>1153</v>
      </c>
      <c r="C16" s="4" t="s">
        <v>1154</v>
      </c>
      <c r="D16" s="4" t="s">
        <v>1153</v>
      </c>
      <c r="E16" s="4" t="s">
        <v>1155</v>
      </c>
      <c r="F16" s="4" t="s">
        <v>75</v>
      </c>
      <c r="G16" s="4" t="s">
        <v>11</v>
      </c>
    </row>
    <row r="17" spans="1:7" x14ac:dyDescent="0.3">
      <c r="A17" s="4" t="s">
        <v>966</v>
      </c>
      <c r="B17" s="4" t="s">
        <v>1156</v>
      </c>
      <c r="C17" s="4" t="s">
        <v>1157</v>
      </c>
      <c r="D17" s="4" t="s">
        <v>1156</v>
      </c>
      <c r="E17" s="4" t="s">
        <v>1158</v>
      </c>
      <c r="F17" s="4" t="s">
        <v>75</v>
      </c>
      <c r="G17" s="4" t="s">
        <v>11</v>
      </c>
    </row>
    <row r="18" spans="1:7" x14ac:dyDescent="0.3">
      <c r="A18" s="4" t="s">
        <v>11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C646-6F88-4945-ABB4-F972A9B95E30}">
  <dimension ref="A1:G12"/>
  <sheetViews>
    <sheetView workbookViewId="0">
      <selection activeCell="C18" sqref="C18"/>
    </sheetView>
  </sheetViews>
  <sheetFormatPr defaultColWidth="11.44140625" defaultRowHeight="14.4" x14ac:dyDescent="0.3"/>
  <cols>
    <col min="1" max="1" width="30.33203125" bestFit="1" customWidth="1"/>
    <col min="2" max="2" width="8.88671875" bestFit="1" customWidth="1"/>
    <col min="3" max="3" width="10.109375" bestFit="1" customWidth="1"/>
    <col min="4" max="4" width="8.77734375" bestFit="1" customWidth="1"/>
    <col min="5" max="5" width="8.88671875" bestFit="1" customWidth="1"/>
    <col min="6" max="6" width="26.21875" bestFit="1" customWidth="1"/>
    <col min="7" max="7" width="10.77734375" bestFit="1" customWidth="1"/>
  </cols>
  <sheetData>
    <row r="1" spans="1:7" x14ac:dyDescent="0.3">
      <c r="A1" t="s">
        <v>1159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1160</v>
      </c>
      <c r="C2" s="4" t="s">
        <v>1161</v>
      </c>
      <c r="D2" s="4" t="s">
        <v>1162</v>
      </c>
      <c r="E2" s="4" t="s">
        <v>1163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1164</v>
      </c>
      <c r="C3" s="4" t="s">
        <v>1165</v>
      </c>
      <c r="D3" s="4" t="s">
        <v>1164</v>
      </c>
      <c r="E3" s="4" t="s">
        <v>1166</v>
      </c>
      <c r="F3" s="4" t="s">
        <v>1167</v>
      </c>
      <c r="G3" s="4" t="s">
        <v>11</v>
      </c>
    </row>
    <row r="4" spans="1:7" x14ac:dyDescent="0.3">
      <c r="A4" s="4" t="s">
        <v>918</v>
      </c>
      <c r="B4" s="4" t="s">
        <v>1168</v>
      </c>
      <c r="C4" s="4" t="s">
        <v>1169</v>
      </c>
      <c r="D4" s="4" t="s">
        <v>1168</v>
      </c>
      <c r="E4" s="4" t="s">
        <v>1170</v>
      </c>
      <c r="F4" s="4" t="s">
        <v>1167</v>
      </c>
      <c r="G4" s="4" t="s">
        <v>11</v>
      </c>
    </row>
    <row r="5" spans="1:7" x14ac:dyDescent="0.3">
      <c r="A5" s="4" t="s">
        <v>942</v>
      </c>
      <c r="B5" s="4" t="s">
        <v>2598</v>
      </c>
      <c r="C5" s="4" t="s">
        <v>1171</v>
      </c>
      <c r="D5" s="4" t="s">
        <v>1172</v>
      </c>
      <c r="E5" s="4" t="s">
        <v>1173</v>
      </c>
      <c r="F5" s="4" t="s">
        <v>10</v>
      </c>
      <c r="G5" s="4" t="s">
        <v>11</v>
      </c>
    </row>
    <row r="6" spans="1:7" x14ac:dyDescent="0.3">
      <c r="A6" s="4" t="s">
        <v>942</v>
      </c>
      <c r="B6" s="4" t="s">
        <v>1174</v>
      </c>
      <c r="C6" s="4" t="s">
        <v>1175</v>
      </c>
      <c r="D6" s="4" t="s">
        <v>1174</v>
      </c>
      <c r="E6" s="4" t="s">
        <v>1176</v>
      </c>
      <c r="F6" s="4" t="s">
        <v>1177</v>
      </c>
      <c r="G6" s="4" t="s">
        <v>11</v>
      </c>
    </row>
    <row r="7" spans="1:7" x14ac:dyDescent="0.3">
      <c r="A7" s="4" t="s">
        <v>951</v>
      </c>
      <c r="B7" s="4" t="s">
        <v>1178</v>
      </c>
      <c r="C7" s="4" t="s">
        <v>1179</v>
      </c>
      <c r="D7" s="4" t="s">
        <v>1178</v>
      </c>
      <c r="E7" s="4" t="s">
        <v>1180</v>
      </c>
      <c r="F7" s="4" t="s">
        <v>1177</v>
      </c>
      <c r="G7" s="4" t="s">
        <v>11</v>
      </c>
    </row>
    <row r="8" spans="1:7" x14ac:dyDescent="0.3">
      <c r="A8" s="4" t="s">
        <v>958</v>
      </c>
      <c r="B8" s="4" t="s">
        <v>1181</v>
      </c>
      <c r="C8" s="4" t="s">
        <v>1181</v>
      </c>
      <c r="D8" s="4" t="s">
        <v>1181</v>
      </c>
      <c r="E8" s="4" t="s">
        <v>1182</v>
      </c>
      <c r="F8" s="4" t="s">
        <v>1183</v>
      </c>
      <c r="G8" s="4" t="s">
        <v>11</v>
      </c>
    </row>
    <row r="9" spans="1:7" x14ac:dyDescent="0.3">
      <c r="A9" s="4" t="s">
        <v>962</v>
      </c>
      <c r="B9" s="4" t="s">
        <v>1184</v>
      </c>
      <c r="C9" s="4" t="s">
        <v>1185</v>
      </c>
      <c r="D9" s="4" t="s">
        <v>1184</v>
      </c>
      <c r="E9" s="4" t="s">
        <v>1186</v>
      </c>
      <c r="F9" s="4" t="s">
        <v>751</v>
      </c>
      <c r="G9" s="4" t="s">
        <v>11</v>
      </c>
    </row>
    <row r="10" spans="1:7" x14ac:dyDescent="0.3">
      <c r="A10" s="4" t="s">
        <v>966</v>
      </c>
      <c r="B10" s="4" t="s">
        <v>340</v>
      </c>
      <c r="C10" s="4" t="s">
        <v>208</v>
      </c>
      <c r="D10" s="4" t="s">
        <v>340</v>
      </c>
      <c r="E10" s="4" t="s">
        <v>208</v>
      </c>
      <c r="F10" s="4" t="s">
        <v>75</v>
      </c>
      <c r="G10" s="4" t="s">
        <v>11</v>
      </c>
    </row>
    <row r="11" spans="1:7" x14ac:dyDescent="0.3">
      <c r="A11" s="4" t="s">
        <v>969</v>
      </c>
      <c r="B11" s="4" t="s">
        <v>901</v>
      </c>
      <c r="C11" s="4" t="s">
        <v>901</v>
      </c>
      <c r="D11" s="4" t="s">
        <v>901</v>
      </c>
      <c r="E11" s="4" t="s">
        <v>901</v>
      </c>
      <c r="F11" s="4" t="s">
        <v>75</v>
      </c>
      <c r="G11" s="4" t="s">
        <v>11</v>
      </c>
    </row>
    <row r="12" spans="1:7" x14ac:dyDescent="0.3">
      <c r="A12" s="4" t="s">
        <v>11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CDFE-78B5-401F-A047-FA7CA73CE05E}">
  <dimension ref="A1:G20"/>
  <sheetViews>
    <sheetView workbookViewId="0">
      <selection sqref="A1:G20"/>
    </sheetView>
  </sheetViews>
  <sheetFormatPr defaultColWidth="11.44140625" defaultRowHeight="14.4" x14ac:dyDescent="0.3"/>
  <cols>
    <col min="1" max="1" width="30.33203125" bestFit="1" customWidth="1"/>
    <col min="2" max="2" width="9.5546875" bestFit="1" customWidth="1"/>
    <col min="3" max="3" width="10.109375" bestFit="1" customWidth="1"/>
    <col min="4" max="4" width="9.5546875" bestFit="1" customWidth="1"/>
    <col min="5" max="5" width="8.88671875" bestFit="1" customWidth="1"/>
    <col min="6" max="6" width="9.88671875" bestFit="1" customWidth="1"/>
    <col min="7" max="7" width="10.77734375" bestFit="1" customWidth="1"/>
  </cols>
  <sheetData>
    <row r="1" spans="1:7" x14ac:dyDescent="0.3">
      <c r="A1" t="s">
        <v>1187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1109</v>
      </c>
      <c r="C2" s="4" t="s">
        <v>487</v>
      </c>
      <c r="D2" s="4" t="s">
        <v>1161</v>
      </c>
      <c r="E2" s="4" t="s">
        <v>313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2599</v>
      </c>
      <c r="C3" s="4" t="s">
        <v>1188</v>
      </c>
      <c r="D3" s="4" t="s">
        <v>1189</v>
      </c>
      <c r="E3" s="4" t="s">
        <v>1190</v>
      </c>
      <c r="F3" s="4" t="s">
        <v>759</v>
      </c>
      <c r="G3" s="4" t="s">
        <v>11</v>
      </c>
    </row>
    <row r="4" spans="1:7" x14ac:dyDescent="0.3">
      <c r="A4" s="4" t="s">
        <v>918</v>
      </c>
      <c r="B4" s="4" t="s">
        <v>2600</v>
      </c>
      <c r="C4" s="4" t="s">
        <v>1191</v>
      </c>
      <c r="D4" s="4" t="s">
        <v>1192</v>
      </c>
      <c r="E4" s="4" t="s">
        <v>1193</v>
      </c>
      <c r="F4" s="4" t="s">
        <v>759</v>
      </c>
      <c r="G4" s="4" t="s">
        <v>11</v>
      </c>
    </row>
    <row r="5" spans="1:7" x14ac:dyDescent="0.3">
      <c r="A5" s="4" t="s">
        <v>921</v>
      </c>
      <c r="B5" s="4" t="s">
        <v>1198</v>
      </c>
      <c r="C5" s="4" t="s">
        <v>1199</v>
      </c>
      <c r="D5" s="4" t="s">
        <v>1200</v>
      </c>
      <c r="E5" s="4" t="s">
        <v>1201</v>
      </c>
      <c r="F5" s="4" t="s">
        <v>759</v>
      </c>
      <c r="G5" s="4" t="s">
        <v>11</v>
      </c>
    </row>
    <row r="6" spans="1:7" x14ac:dyDescent="0.3">
      <c r="A6" s="4" t="s">
        <v>925</v>
      </c>
      <c r="B6" s="4" t="s">
        <v>1194</v>
      </c>
      <c r="C6" s="4" t="s">
        <v>1195</v>
      </c>
      <c r="D6" s="4" t="s">
        <v>1196</v>
      </c>
      <c r="E6" s="4" t="s">
        <v>1197</v>
      </c>
      <c r="F6" s="4" t="s">
        <v>759</v>
      </c>
      <c r="G6" s="4" t="s">
        <v>11</v>
      </c>
    </row>
    <row r="7" spans="1:7" x14ac:dyDescent="0.3">
      <c r="A7" s="4" t="s">
        <v>929</v>
      </c>
      <c r="B7" s="4" t="s">
        <v>2601</v>
      </c>
      <c r="C7" s="4" t="s">
        <v>1202</v>
      </c>
      <c r="D7" s="4" t="s">
        <v>1203</v>
      </c>
      <c r="E7" s="4" t="s">
        <v>1001</v>
      </c>
      <c r="F7" s="4" t="s">
        <v>29</v>
      </c>
      <c r="G7" s="4" t="s">
        <v>11</v>
      </c>
    </row>
    <row r="8" spans="1:7" x14ac:dyDescent="0.3">
      <c r="A8" s="4" t="s">
        <v>935</v>
      </c>
      <c r="B8" s="4" t="s">
        <v>1204</v>
      </c>
      <c r="C8" s="4" t="s">
        <v>1204</v>
      </c>
      <c r="D8" s="4" t="s">
        <v>432</v>
      </c>
      <c r="E8" s="4" t="s">
        <v>732</v>
      </c>
      <c r="F8" s="4" t="s">
        <v>29</v>
      </c>
      <c r="G8" s="4" t="s">
        <v>11</v>
      </c>
    </row>
    <row r="9" spans="1:7" x14ac:dyDescent="0.3">
      <c r="A9" s="4" t="s">
        <v>940</v>
      </c>
      <c r="B9" s="4" t="s">
        <v>697</v>
      </c>
      <c r="C9" s="4" t="s">
        <v>1141</v>
      </c>
      <c r="D9" s="4" t="s">
        <v>277</v>
      </c>
      <c r="E9" s="4" t="s">
        <v>693</v>
      </c>
      <c r="F9" s="4" t="s">
        <v>29</v>
      </c>
      <c r="G9" s="4" t="s">
        <v>11</v>
      </c>
    </row>
    <row r="10" spans="1:7" x14ac:dyDescent="0.3">
      <c r="A10" s="4" t="s">
        <v>946</v>
      </c>
      <c r="B10" s="4" t="s">
        <v>2017</v>
      </c>
      <c r="C10" s="4" t="s">
        <v>1205</v>
      </c>
      <c r="D10" s="4" t="s">
        <v>1206</v>
      </c>
      <c r="E10" s="4" t="s">
        <v>224</v>
      </c>
      <c r="F10" s="4" t="s">
        <v>10</v>
      </c>
      <c r="G10" s="4" t="s">
        <v>11</v>
      </c>
    </row>
    <row r="11" spans="1:7" x14ac:dyDescent="0.3">
      <c r="A11" s="4" t="s">
        <v>948</v>
      </c>
      <c r="B11" s="4" t="s">
        <v>2602</v>
      </c>
      <c r="C11" s="4" t="s">
        <v>1207</v>
      </c>
      <c r="D11" s="4" t="s">
        <v>1208</v>
      </c>
      <c r="E11" s="4" t="s">
        <v>1209</v>
      </c>
      <c r="F11" s="4" t="s">
        <v>759</v>
      </c>
      <c r="G11" s="4" t="s">
        <v>11</v>
      </c>
    </row>
    <row r="12" spans="1:7" x14ac:dyDescent="0.3">
      <c r="A12" s="4" t="s">
        <v>942</v>
      </c>
      <c r="B12" s="4" t="s">
        <v>1210</v>
      </c>
      <c r="C12" s="4" t="s">
        <v>1211</v>
      </c>
      <c r="D12" s="4" t="s">
        <v>1212</v>
      </c>
      <c r="E12" s="4" t="s">
        <v>1213</v>
      </c>
      <c r="F12" s="4" t="s">
        <v>1214</v>
      </c>
      <c r="G12" s="4" t="s">
        <v>11</v>
      </c>
    </row>
    <row r="13" spans="1:7" x14ac:dyDescent="0.3">
      <c r="A13" s="4" t="s">
        <v>951</v>
      </c>
      <c r="B13" s="4" t="s">
        <v>1215</v>
      </c>
      <c r="C13" s="4" t="s">
        <v>1216</v>
      </c>
      <c r="D13" s="4" t="s">
        <v>1217</v>
      </c>
      <c r="E13" s="4" t="s">
        <v>1218</v>
      </c>
      <c r="F13" s="4" t="s">
        <v>1214</v>
      </c>
      <c r="G13" s="4" t="s">
        <v>11</v>
      </c>
    </row>
    <row r="14" spans="1:7" x14ac:dyDescent="0.3">
      <c r="A14" s="4" t="s">
        <v>955</v>
      </c>
      <c r="B14" s="4" t="s">
        <v>211</v>
      </c>
      <c r="C14" s="4" t="s">
        <v>1219</v>
      </c>
      <c r="D14" s="4" t="s">
        <v>1220</v>
      </c>
      <c r="E14" s="4" t="s">
        <v>218</v>
      </c>
      <c r="F14" s="4" t="s">
        <v>29</v>
      </c>
      <c r="G14" s="4" t="s">
        <v>11</v>
      </c>
    </row>
    <row r="15" spans="1:7" x14ac:dyDescent="0.3">
      <c r="A15" s="4" t="s">
        <v>958</v>
      </c>
      <c r="B15" s="4" t="s">
        <v>1221</v>
      </c>
      <c r="C15" s="4" t="s">
        <v>1222</v>
      </c>
      <c r="D15" s="4" t="s">
        <v>1221</v>
      </c>
      <c r="E15" s="4" t="s">
        <v>1223</v>
      </c>
      <c r="F15" s="4" t="s">
        <v>1224</v>
      </c>
      <c r="G15" s="4" t="s">
        <v>11</v>
      </c>
    </row>
    <row r="16" spans="1:7" x14ac:dyDescent="0.3">
      <c r="A16" s="4" t="s">
        <v>962</v>
      </c>
      <c r="B16" s="4" t="s">
        <v>1990</v>
      </c>
      <c r="C16" s="4" t="s">
        <v>1225</v>
      </c>
      <c r="D16" s="4" t="s">
        <v>1226</v>
      </c>
      <c r="E16" s="4" t="s">
        <v>1227</v>
      </c>
      <c r="F16" s="4" t="s">
        <v>751</v>
      </c>
      <c r="G16" s="4" t="s">
        <v>11</v>
      </c>
    </row>
    <row r="17" spans="1:7" x14ac:dyDescent="0.3">
      <c r="A17" s="4" t="s">
        <v>966</v>
      </c>
      <c r="B17" s="4" t="s">
        <v>908</v>
      </c>
      <c r="C17" s="4" t="s">
        <v>268</v>
      </c>
      <c r="D17" s="4" t="s">
        <v>908</v>
      </c>
      <c r="E17" s="4" t="s">
        <v>901</v>
      </c>
      <c r="F17" s="4" t="s">
        <v>75</v>
      </c>
      <c r="G17" s="4" t="s">
        <v>11</v>
      </c>
    </row>
    <row r="18" spans="1:7" x14ac:dyDescent="0.3">
      <c r="A18" s="4" t="s">
        <v>969</v>
      </c>
      <c r="B18" s="4" t="s">
        <v>908</v>
      </c>
      <c r="C18" s="4" t="s">
        <v>268</v>
      </c>
      <c r="D18" s="4" t="s">
        <v>908</v>
      </c>
      <c r="E18" s="4" t="s">
        <v>901</v>
      </c>
      <c r="F18" s="4" t="s">
        <v>75</v>
      </c>
      <c r="G18" s="4" t="s">
        <v>11</v>
      </c>
    </row>
    <row r="19" spans="1:7" x14ac:dyDescent="0.3">
      <c r="A19" s="4" t="s">
        <v>1228</v>
      </c>
      <c r="B19" s="4" t="s">
        <v>282</v>
      </c>
      <c r="C19" s="4" t="s">
        <v>1229</v>
      </c>
      <c r="D19" s="4" t="s">
        <v>1230</v>
      </c>
      <c r="E19" s="4" t="s">
        <v>1231</v>
      </c>
      <c r="F19" s="4" t="s">
        <v>75</v>
      </c>
      <c r="G19" s="4" t="s">
        <v>11</v>
      </c>
    </row>
    <row r="20" spans="1:7" x14ac:dyDescent="0.3">
      <c r="A20" s="4" t="s">
        <v>11</v>
      </c>
      <c r="B20" s="4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C0CF-0958-4A14-A029-57B17BA9F3B2}">
  <dimension ref="A1:G16"/>
  <sheetViews>
    <sheetView workbookViewId="0">
      <selection sqref="A1:G16"/>
    </sheetView>
  </sheetViews>
  <sheetFormatPr defaultColWidth="11.44140625" defaultRowHeight="14.4" x14ac:dyDescent="0.3"/>
  <cols>
    <col min="1" max="1" width="30.33203125" bestFit="1" customWidth="1"/>
    <col min="2" max="6" width="10.5546875" bestFit="1" customWidth="1"/>
    <col min="7" max="7" width="10.77734375" bestFit="1" customWidth="1"/>
  </cols>
  <sheetData>
    <row r="1" spans="1:7" x14ac:dyDescent="0.3">
      <c r="A1" t="s">
        <v>1232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1163</v>
      </c>
      <c r="C2" s="4" t="s">
        <v>651</v>
      </c>
      <c r="D2" s="4" t="s">
        <v>129</v>
      </c>
      <c r="E2" s="4" t="s">
        <v>111</v>
      </c>
      <c r="F2" s="4" t="s">
        <v>29</v>
      </c>
      <c r="G2" s="4" t="s">
        <v>11</v>
      </c>
    </row>
    <row r="3" spans="1:7" x14ac:dyDescent="0.3">
      <c r="A3" s="4" t="s">
        <v>914</v>
      </c>
      <c r="B3" s="4" t="s">
        <v>1233</v>
      </c>
      <c r="C3" s="4" t="s">
        <v>1234</v>
      </c>
      <c r="D3" s="4" t="s">
        <v>1235</v>
      </c>
      <c r="E3" s="4" t="s">
        <v>1236</v>
      </c>
      <c r="F3" s="4" t="s">
        <v>759</v>
      </c>
      <c r="G3" s="4" t="s">
        <v>11</v>
      </c>
    </row>
    <row r="4" spans="1:7" x14ac:dyDescent="0.3">
      <c r="A4" s="4" t="s">
        <v>918</v>
      </c>
      <c r="B4" s="4" t="s">
        <v>1237</v>
      </c>
      <c r="C4" s="4" t="s">
        <v>1238</v>
      </c>
      <c r="D4" s="4" t="s">
        <v>1239</v>
      </c>
      <c r="E4" s="4" t="s">
        <v>1240</v>
      </c>
      <c r="F4" s="4" t="s">
        <v>759</v>
      </c>
      <c r="G4" s="4" t="s">
        <v>11</v>
      </c>
    </row>
    <row r="5" spans="1:7" x14ac:dyDescent="0.3">
      <c r="A5" s="4" t="s">
        <v>935</v>
      </c>
      <c r="B5" s="4" t="s">
        <v>352</v>
      </c>
      <c r="C5" s="4" t="s">
        <v>1241</v>
      </c>
      <c r="D5" s="4" t="s">
        <v>1157</v>
      </c>
      <c r="E5" s="4" t="s">
        <v>1242</v>
      </c>
      <c r="F5" s="4" t="s">
        <v>29</v>
      </c>
      <c r="G5" s="4" t="s">
        <v>11</v>
      </c>
    </row>
    <row r="6" spans="1:7" x14ac:dyDescent="0.3">
      <c r="A6" s="4" t="s">
        <v>942</v>
      </c>
      <c r="B6" s="4" t="s">
        <v>1118</v>
      </c>
      <c r="C6" s="4" t="s">
        <v>1243</v>
      </c>
      <c r="D6" s="4" t="s">
        <v>1245</v>
      </c>
      <c r="E6" s="4" t="s">
        <v>266</v>
      </c>
      <c r="F6" s="4" t="s">
        <v>10</v>
      </c>
      <c r="G6" s="4" t="s">
        <v>11</v>
      </c>
    </row>
    <row r="7" spans="1:7" x14ac:dyDescent="0.3">
      <c r="A7" s="4" t="s">
        <v>946</v>
      </c>
      <c r="B7" s="4" t="s">
        <v>1112</v>
      </c>
      <c r="C7" s="4" t="s">
        <v>1246</v>
      </c>
      <c r="D7" s="4" t="s">
        <v>1112</v>
      </c>
      <c r="E7" s="4" t="s">
        <v>1247</v>
      </c>
      <c r="F7" s="4" t="s">
        <v>10</v>
      </c>
      <c r="G7" s="4" t="s">
        <v>11</v>
      </c>
    </row>
    <row r="8" spans="1:7" x14ac:dyDescent="0.3">
      <c r="A8" s="4" t="s">
        <v>942</v>
      </c>
      <c r="B8" s="4" t="s">
        <v>1248</v>
      </c>
      <c r="C8" s="4" t="s">
        <v>1249</v>
      </c>
      <c r="D8" s="4" t="s">
        <v>1250</v>
      </c>
      <c r="E8" s="4" t="s">
        <v>1251</v>
      </c>
      <c r="F8" s="4" t="s">
        <v>1252</v>
      </c>
      <c r="G8" s="4" t="s">
        <v>11</v>
      </c>
    </row>
    <row r="9" spans="1:7" x14ac:dyDescent="0.3">
      <c r="A9" s="4" t="s">
        <v>951</v>
      </c>
      <c r="B9" s="4" t="s">
        <v>1253</v>
      </c>
      <c r="C9" s="4" t="s">
        <v>1254</v>
      </c>
      <c r="D9" s="4" t="s">
        <v>1255</v>
      </c>
      <c r="E9" s="4" t="s">
        <v>1256</v>
      </c>
      <c r="F9" s="4" t="s">
        <v>1252</v>
      </c>
      <c r="G9" s="4" t="s">
        <v>11</v>
      </c>
    </row>
    <row r="10" spans="1:7" x14ac:dyDescent="0.3">
      <c r="A10" s="4" t="s">
        <v>958</v>
      </c>
      <c r="B10" s="4" t="s">
        <v>1257</v>
      </c>
      <c r="C10" s="4" t="s">
        <v>1258</v>
      </c>
      <c r="D10" s="4" t="s">
        <v>1257</v>
      </c>
      <c r="E10" s="4" t="s">
        <v>1259</v>
      </c>
      <c r="F10" s="4" t="s">
        <v>1260</v>
      </c>
      <c r="G10" s="4" t="s">
        <v>11</v>
      </c>
    </row>
    <row r="11" spans="1:7" x14ac:dyDescent="0.3">
      <c r="A11" s="4" t="s">
        <v>962</v>
      </c>
      <c r="B11" s="4" t="s">
        <v>1261</v>
      </c>
      <c r="C11" s="4" t="s">
        <v>1262</v>
      </c>
      <c r="D11" s="4" t="s">
        <v>1261</v>
      </c>
      <c r="E11" s="4" t="s">
        <v>1263</v>
      </c>
      <c r="F11" s="4" t="s">
        <v>751</v>
      </c>
      <c r="G11" s="4" t="s">
        <v>11</v>
      </c>
    </row>
    <row r="12" spans="1:7" x14ac:dyDescent="0.3">
      <c r="A12" s="4" t="s">
        <v>966</v>
      </c>
      <c r="B12" s="4" t="s">
        <v>191</v>
      </c>
      <c r="C12" s="4" t="s">
        <v>901</v>
      </c>
      <c r="D12" s="4" t="s">
        <v>191</v>
      </c>
      <c r="E12" s="4" t="s">
        <v>340</v>
      </c>
      <c r="F12" s="4" t="s">
        <v>75</v>
      </c>
      <c r="G12" s="4" t="s">
        <v>11</v>
      </c>
    </row>
    <row r="13" spans="1:7" x14ac:dyDescent="0.3">
      <c r="A13" s="4" t="s">
        <v>969</v>
      </c>
      <c r="B13" s="4" t="s">
        <v>191</v>
      </c>
      <c r="C13" s="4" t="s">
        <v>901</v>
      </c>
      <c r="D13" s="4" t="s">
        <v>191</v>
      </c>
      <c r="E13" s="4" t="s">
        <v>340</v>
      </c>
      <c r="F13" s="4" t="s">
        <v>75</v>
      </c>
      <c r="G13" s="4" t="s">
        <v>11</v>
      </c>
    </row>
    <row r="14" spans="1:7" x14ac:dyDescent="0.3">
      <c r="A14" s="4" t="s">
        <v>929</v>
      </c>
      <c r="B14" s="4" t="s">
        <v>273</v>
      </c>
      <c r="C14" s="4" t="s">
        <v>669</v>
      </c>
      <c r="D14" s="4" t="s">
        <v>1264</v>
      </c>
      <c r="E14" s="4" t="s">
        <v>203</v>
      </c>
      <c r="F14" s="4" t="s">
        <v>29</v>
      </c>
      <c r="G14" s="4" t="s">
        <v>11</v>
      </c>
    </row>
    <row r="15" spans="1:7" x14ac:dyDescent="0.3">
      <c r="A15" s="4" t="s">
        <v>940</v>
      </c>
      <c r="B15" s="4" t="s">
        <v>606</v>
      </c>
      <c r="C15" s="4" t="s">
        <v>606</v>
      </c>
      <c r="D15" s="4" t="s">
        <v>353</v>
      </c>
      <c r="E15" s="4" t="s">
        <v>624</v>
      </c>
      <c r="F15" s="4" t="s">
        <v>29</v>
      </c>
      <c r="G15" s="4" t="s">
        <v>11</v>
      </c>
    </row>
    <row r="16" spans="1:7" x14ac:dyDescent="0.3">
      <c r="A16" s="4" t="s">
        <v>11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9B4A-F01F-4163-AD86-E22BFFA6E339}">
  <dimension ref="A1:G35"/>
  <sheetViews>
    <sheetView workbookViewId="0">
      <selection sqref="A1:G35"/>
    </sheetView>
  </sheetViews>
  <sheetFormatPr defaultColWidth="11.44140625" defaultRowHeight="14.4" x14ac:dyDescent="0.3"/>
  <cols>
    <col min="1" max="1" width="47.109375" bestFit="1" customWidth="1"/>
    <col min="2" max="2" width="9.5546875" bestFit="1" customWidth="1"/>
    <col min="3" max="3" width="10.109375" bestFit="1" customWidth="1"/>
    <col min="4" max="4" width="9.5546875" bestFit="1" customWidth="1"/>
    <col min="5" max="5" width="9.21875" bestFit="1" customWidth="1"/>
    <col min="6" max="6" width="9.77734375" bestFit="1" customWidth="1"/>
    <col min="7" max="7" width="10.77734375" bestFit="1" customWidth="1"/>
  </cols>
  <sheetData>
    <row r="1" spans="1:7" x14ac:dyDescent="0.3">
      <c r="A1" t="s">
        <v>1265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545</v>
      </c>
      <c r="C2" s="4" t="s">
        <v>1162</v>
      </c>
      <c r="D2" s="4" t="s">
        <v>1131</v>
      </c>
      <c r="E2" s="4" t="s">
        <v>312</v>
      </c>
      <c r="F2" s="4" t="s">
        <v>29</v>
      </c>
      <c r="G2" s="4" t="s">
        <v>11</v>
      </c>
    </row>
    <row r="3" spans="1:7" x14ac:dyDescent="0.3">
      <c r="A3" s="4" t="s">
        <v>1077</v>
      </c>
      <c r="B3" s="4" t="s">
        <v>1266</v>
      </c>
      <c r="C3" s="4" t="s">
        <v>1267</v>
      </c>
      <c r="D3" s="4" t="s">
        <v>1268</v>
      </c>
      <c r="E3" s="4" t="s">
        <v>1269</v>
      </c>
      <c r="F3" s="4" t="s">
        <v>759</v>
      </c>
      <c r="G3" s="4" t="s">
        <v>11</v>
      </c>
    </row>
    <row r="4" spans="1:7" x14ac:dyDescent="0.3">
      <c r="A4" s="4" t="s">
        <v>1082</v>
      </c>
      <c r="B4" s="4" t="s">
        <v>1270</v>
      </c>
      <c r="C4" s="4" t="s">
        <v>1271</v>
      </c>
      <c r="D4" s="4" t="s">
        <v>1272</v>
      </c>
      <c r="E4" s="4" t="s">
        <v>1273</v>
      </c>
      <c r="F4" s="4" t="s">
        <v>759</v>
      </c>
      <c r="G4" s="4" t="s">
        <v>11</v>
      </c>
    </row>
    <row r="5" spans="1:7" x14ac:dyDescent="0.3">
      <c r="A5" s="4" t="s">
        <v>1090</v>
      </c>
      <c r="B5" s="4" t="s">
        <v>229</v>
      </c>
      <c r="C5" s="4" t="s">
        <v>1274</v>
      </c>
      <c r="D5" s="4" t="s">
        <v>1275</v>
      </c>
      <c r="E5" s="4" t="s">
        <v>1276</v>
      </c>
      <c r="F5" s="4" t="s">
        <v>759</v>
      </c>
      <c r="G5" s="4" t="s">
        <v>11</v>
      </c>
    </row>
    <row r="6" spans="1:7" x14ac:dyDescent="0.3">
      <c r="A6" s="4" t="s">
        <v>1068</v>
      </c>
      <c r="B6" s="4" t="s">
        <v>339</v>
      </c>
      <c r="C6" s="4" t="s">
        <v>269</v>
      </c>
      <c r="D6" s="4" t="s">
        <v>1277</v>
      </c>
      <c r="E6" s="4" t="s">
        <v>1278</v>
      </c>
      <c r="F6" s="4" t="s">
        <v>759</v>
      </c>
      <c r="G6" s="4" t="s">
        <v>11</v>
      </c>
    </row>
    <row r="7" spans="1:7" x14ac:dyDescent="0.3">
      <c r="A7" s="4" t="s">
        <v>1072</v>
      </c>
      <c r="B7" s="4" t="s">
        <v>2603</v>
      </c>
      <c r="C7" s="4" t="s">
        <v>2604</v>
      </c>
      <c r="D7" s="4" t="s">
        <v>1279</v>
      </c>
      <c r="E7" s="4" t="s">
        <v>1280</v>
      </c>
      <c r="F7" s="4" t="s">
        <v>759</v>
      </c>
      <c r="G7" s="4" t="s">
        <v>11</v>
      </c>
    </row>
    <row r="8" spans="1:7" x14ac:dyDescent="0.3">
      <c r="A8" s="4" t="s">
        <v>1281</v>
      </c>
      <c r="B8" s="4" t="s">
        <v>2605</v>
      </c>
      <c r="C8" s="4" t="s">
        <v>2606</v>
      </c>
      <c r="D8" s="4" t="s">
        <v>1282</v>
      </c>
      <c r="E8" s="4" t="s">
        <v>1283</v>
      </c>
      <c r="F8" s="4" t="s">
        <v>759</v>
      </c>
      <c r="G8" s="4" t="s">
        <v>11</v>
      </c>
    </row>
    <row r="9" spans="1:7" x14ac:dyDescent="0.3">
      <c r="A9" s="4" t="s">
        <v>1284</v>
      </c>
      <c r="B9" s="4" t="s">
        <v>2607</v>
      </c>
      <c r="C9" s="4" t="s">
        <v>2608</v>
      </c>
      <c r="D9" s="4" t="s">
        <v>1285</v>
      </c>
      <c r="E9" s="4" t="s">
        <v>1286</v>
      </c>
      <c r="F9" s="4" t="s">
        <v>759</v>
      </c>
      <c r="G9" s="4" t="s">
        <v>11</v>
      </c>
    </row>
    <row r="10" spans="1:7" x14ac:dyDescent="0.3">
      <c r="A10" s="4" t="s">
        <v>914</v>
      </c>
      <c r="B10" s="4" t="s">
        <v>1287</v>
      </c>
      <c r="C10" s="4" t="s">
        <v>1288</v>
      </c>
      <c r="D10" s="4" t="s">
        <v>1289</v>
      </c>
      <c r="E10" s="4" t="s">
        <v>1290</v>
      </c>
      <c r="F10" s="4" t="s">
        <v>759</v>
      </c>
      <c r="G10" s="4" t="s">
        <v>11</v>
      </c>
    </row>
    <row r="11" spans="1:7" x14ac:dyDescent="0.3">
      <c r="A11" s="4" t="s">
        <v>918</v>
      </c>
      <c r="B11" s="4" t="s">
        <v>1291</v>
      </c>
      <c r="C11" s="4" t="s">
        <v>1292</v>
      </c>
      <c r="D11" s="4" t="s">
        <v>1293</v>
      </c>
      <c r="E11" s="4" t="s">
        <v>1294</v>
      </c>
      <c r="F11" s="4" t="s">
        <v>759</v>
      </c>
      <c r="G11" s="4" t="s">
        <v>11</v>
      </c>
    </row>
    <row r="12" spans="1:7" x14ac:dyDescent="0.3">
      <c r="A12" s="4" t="s">
        <v>1295</v>
      </c>
      <c r="B12" s="4" t="s">
        <v>1296</v>
      </c>
      <c r="C12" s="4" t="s">
        <v>1058</v>
      </c>
      <c r="D12" s="4" t="s">
        <v>1297</v>
      </c>
      <c r="E12" s="4" t="s">
        <v>1219</v>
      </c>
      <c r="F12" s="4" t="s">
        <v>29</v>
      </c>
      <c r="G12" s="4" t="s">
        <v>11</v>
      </c>
    </row>
    <row r="13" spans="1:7" x14ac:dyDescent="0.3">
      <c r="A13" s="4" t="s">
        <v>970</v>
      </c>
      <c r="B13" s="4" t="s">
        <v>1298</v>
      </c>
      <c r="C13" s="4" t="s">
        <v>1299</v>
      </c>
      <c r="D13" s="4" t="s">
        <v>1298</v>
      </c>
      <c r="E13" s="4" t="s">
        <v>1300</v>
      </c>
      <c r="F13" s="4" t="s">
        <v>972</v>
      </c>
      <c r="G13" s="4" t="s">
        <v>11</v>
      </c>
    </row>
    <row r="14" spans="1:7" x14ac:dyDescent="0.3">
      <c r="A14" s="4" t="s">
        <v>935</v>
      </c>
      <c r="B14" s="4" t="s">
        <v>349</v>
      </c>
      <c r="C14" s="4" t="s">
        <v>1301</v>
      </c>
      <c r="D14" s="4" t="s">
        <v>491</v>
      </c>
      <c r="E14" s="4" t="s">
        <v>1302</v>
      </c>
      <c r="F14" s="4" t="s">
        <v>29</v>
      </c>
      <c r="G14" s="4" t="s">
        <v>11</v>
      </c>
    </row>
    <row r="15" spans="1:7" x14ac:dyDescent="0.3">
      <c r="A15" s="4" t="s">
        <v>939</v>
      </c>
      <c r="B15" s="4" t="s">
        <v>1303</v>
      </c>
      <c r="C15" s="4" t="s">
        <v>1304</v>
      </c>
      <c r="D15" s="4" t="s">
        <v>639</v>
      </c>
      <c r="E15" s="4" t="s">
        <v>1305</v>
      </c>
      <c r="F15" s="4" t="s">
        <v>29</v>
      </c>
      <c r="G15" s="4" t="s">
        <v>11</v>
      </c>
    </row>
    <row r="16" spans="1:7" x14ac:dyDescent="0.3">
      <c r="A16" s="4" t="s">
        <v>940</v>
      </c>
      <c r="B16" s="4" t="s">
        <v>209</v>
      </c>
      <c r="C16" s="4" t="s">
        <v>330</v>
      </c>
      <c r="D16" s="4" t="s">
        <v>182</v>
      </c>
      <c r="E16" s="4" t="s">
        <v>697</v>
      </c>
      <c r="F16" s="4" t="s">
        <v>29</v>
      </c>
      <c r="G16" s="4" t="s">
        <v>11</v>
      </c>
    </row>
    <row r="17" spans="1:7" x14ac:dyDescent="0.3">
      <c r="A17" s="4" t="s">
        <v>942</v>
      </c>
      <c r="B17" s="4" t="s">
        <v>2609</v>
      </c>
      <c r="C17" s="4" t="s">
        <v>2610</v>
      </c>
      <c r="D17" s="4" t="s">
        <v>1306</v>
      </c>
      <c r="E17" s="4" t="s">
        <v>254</v>
      </c>
      <c r="F17" s="4" t="s">
        <v>10</v>
      </c>
      <c r="G17" s="4" t="s">
        <v>11</v>
      </c>
    </row>
    <row r="18" spans="1:7" x14ac:dyDescent="0.3">
      <c r="A18" s="4" t="s">
        <v>946</v>
      </c>
      <c r="B18" s="4" t="s">
        <v>2611</v>
      </c>
      <c r="C18" s="4" t="s">
        <v>2612</v>
      </c>
      <c r="D18" s="4" t="s">
        <v>2611</v>
      </c>
      <c r="E18" s="4" t="s">
        <v>1307</v>
      </c>
      <c r="F18" s="4" t="s">
        <v>10</v>
      </c>
      <c r="G18" s="4" t="s">
        <v>11</v>
      </c>
    </row>
    <row r="19" spans="1:7" x14ac:dyDescent="0.3">
      <c r="A19" s="4" t="s">
        <v>948</v>
      </c>
      <c r="B19" s="4" t="s">
        <v>1308</v>
      </c>
      <c r="C19" s="4" t="s">
        <v>1309</v>
      </c>
      <c r="D19" s="4" t="s">
        <v>1310</v>
      </c>
      <c r="E19" s="4" t="s">
        <v>1311</v>
      </c>
      <c r="F19" s="4" t="s">
        <v>759</v>
      </c>
      <c r="G19" s="4" t="s">
        <v>11</v>
      </c>
    </row>
    <row r="20" spans="1:7" x14ac:dyDescent="0.3">
      <c r="A20" s="4" t="s">
        <v>1312</v>
      </c>
      <c r="B20" s="4" t="s">
        <v>1313</v>
      </c>
      <c r="C20" s="4" t="s">
        <v>1314</v>
      </c>
      <c r="D20" s="4" t="s">
        <v>1315</v>
      </c>
      <c r="E20" s="4" t="s">
        <v>1316</v>
      </c>
      <c r="F20" s="4" t="s">
        <v>759</v>
      </c>
      <c r="G20" s="4" t="s">
        <v>11</v>
      </c>
    </row>
    <row r="21" spans="1:7" x14ac:dyDescent="0.3">
      <c r="A21" s="4" t="s">
        <v>1317</v>
      </c>
      <c r="B21" s="4" t="s">
        <v>2613</v>
      </c>
      <c r="C21" s="4" t="s">
        <v>1318</v>
      </c>
      <c r="D21" s="4" t="s">
        <v>1319</v>
      </c>
      <c r="E21" s="4" t="s">
        <v>1320</v>
      </c>
      <c r="F21" s="4" t="s">
        <v>1321</v>
      </c>
      <c r="G21" s="4" t="s">
        <v>11</v>
      </c>
    </row>
    <row r="22" spans="1:7" x14ac:dyDescent="0.3">
      <c r="A22" s="4" t="s">
        <v>942</v>
      </c>
      <c r="B22" s="4" t="s">
        <v>1322</v>
      </c>
      <c r="C22" s="4" t="s">
        <v>1323</v>
      </c>
      <c r="D22" s="4" t="s">
        <v>1322</v>
      </c>
      <c r="E22" s="4" t="s">
        <v>312</v>
      </c>
      <c r="F22" s="4" t="s">
        <v>1324</v>
      </c>
      <c r="G22" s="4" t="s">
        <v>11</v>
      </c>
    </row>
    <row r="23" spans="1:7" x14ac:dyDescent="0.3">
      <c r="A23" s="4" t="s">
        <v>951</v>
      </c>
      <c r="B23" s="4" t="s">
        <v>1325</v>
      </c>
      <c r="C23" s="4" t="s">
        <v>1326</v>
      </c>
      <c r="D23" s="4" t="s">
        <v>1325</v>
      </c>
      <c r="E23" s="4" t="s">
        <v>1327</v>
      </c>
      <c r="F23" s="4" t="s">
        <v>1324</v>
      </c>
      <c r="G23" s="4" t="s">
        <v>11</v>
      </c>
    </row>
    <row r="24" spans="1:7" x14ac:dyDescent="0.3">
      <c r="A24" s="4" t="s">
        <v>955</v>
      </c>
      <c r="B24" s="4" t="s">
        <v>981</v>
      </c>
      <c r="C24" s="4" t="s">
        <v>1059</v>
      </c>
      <c r="D24" s="4" t="s">
        <v>1328</v>
      </c>
      <c r="E24" s="4" t="s">
        <v>1329</v>
      </c>
      <c r="F24" s="4" t="s">
        <v>29</v>
      </c>
      <c r="G24" s="4" t="s">
        <v>11</v>
      </c>
    </row>
    <row r="25" spans="1:7" x14ac:dyDescent="0.3">
      <c r="A25" s="4" t="s">
        <v>958</v>
      </c>
      <c r="B25" s="4" t="s">
        <v>1330</v>
      </c>
      <c r="C25" s="4" t="s">
        <v>1330</v>
      </c>
      <c r="D25" s="4" t="s">
        <v>1330</v>
      </c>
      <c r="E25" s="4" t="s">
        <v>1331</v>
      </c>
      <c r="F25" s="4" t="s">
        <v>1324</v>
      </c>
      <c r="G25" s="4" t="s">
        <v>11</v>
      </c>
    </row>
    <row r="26" spans="1:7" x14ac:dyDescent="0.3">
      <c r="A26" s="4" t="s">
        <v>1332</v>
      </c>
      <c r="B26" s="4" t="s">
        <v>614</v>
      </c>
      <c r="C26" s="4" t="s">
        <v>316</v>
      </c>
      <c r="D26" s="4" t="s">
        <v>97</v>
      </c>
      <c r="E26" s="4" t="s">
        <v>281</v>
      </c>
      <c r="F26" s="4" t="s">
        <v>29</v>
      </c>
      <c r="G26" s="4" t="s">
        <v>11</v>
      </c>
    </row>
    <row r="27" spans="1:7" x14ac:dyDescent="0.3">
      <c r="A27" s="4" t="s">
        <v>962</v>
      </c>
      <c r="B27" s="4" t="s">
        <v>1333</v>
      </c>
      <c r="C27" s="4" t="s">
        <v>1334</v>
      </c>
      <c r="D27" s="4" t="s">
        <v>1333</v>
      </c>
      <c r="E27" s="4" t="s">
        <v>1335</v>
      </c>
      <c r="F27" s="4" t="s">
        <v>751</v>
      </c>
      <c r="G27" s="4" t="s">
        <v>11</v>
      </c>
    </row>
    <row r="28" spans="1:7" x14ac:dyDescent="0.3">
      <c r="A28" s="4" t="s">
        <v>966</v>
      </c>
      <c r="B28" s="4" t="s">
        <v>967</v>
      </c>
      <c r="C28" s="4" t="s">
        <v>967</v>
      </c>
      <c r="D28" s="4" t="s">
        <v>967</v>
      </c>
      <c r="E28" s="4" t="s">
        <v>967</v>
      </c>
      <c r="F28" s="4" t="s">
        <v>75</v>
      </c>
      <c r="G28" s="4" t="s">
        <v>11</v>
      </c>
    </row>
    <row r="29" spans="1:7" x14ac:dyDescent="0.3">
      <c r="A29" s="4" t="s">
        <v>969</v>
      </c>
      <c r="B29" s="4" t="s">
        <v>967</v>
      </c>
      <c r="C29" s="4" t="s">
        <v>967</v>
      </c>
      <c r="D29" s="4" t="s">
        <v>967</v>
      </c>
      <c r="E29" s="4" t="s">
        <v>967</v>
      </c>
      <c r="F29" s="4" t="s">
        <v>75</v>
      </c>
      <c r="G29" s="4" t="s">
        <v>11</v>
      </c>
    </row>
    <row r="30" spans="1:7" x14ac:dyDescent="0.3">
      <c r="A30" s="4" t="s">
        <v>929</v>
      </c>
      <c r="B30" s="4" t="s">
        <v>1336</v>
      </c>
      <c r="C30" s="4" t="s">
        <v>1149</v>
      </c>
      <c r="D30" s="4" t="s">
        <v>664</v>
      </c>
      <c r="E30" s="4" t="s">
        <v>1337</v>
      </c>
      <c r="F30" s="4" t="s">
        <v>29</v>
      </c>
      <c r="G30" s="4" t="s">
        <v>11</v>
      </c>
    </row>
    <row r="31" spans="1:7" x14ac:dyDescent="0.3">
      <c r="A31" s="4" t="s">
        <v>925</v>
      </c>
      <c r="B31" s="4" t="s">
        <v>1338</v>
      </c>
      <c r="C31" s="4" t="s">
        <v>1339</v>
      </c>
      <c r="D31" s="4" t="s">
        <v>1340</v>
      </c>
      <c r="E31" s="4" t="s">
        <v>1341</v>
      </c>
      <c r="F31" s="4" t="s">
        <v>759</v>
      </c>
      <c r="G31" s="4" t="s">
        <v>11</v>
      </c>
    </row>
    <row r="32" spans="1:7" x14ac:dyDescent="0.3">
      <c r="A32" s="4" t="s">
        <v>1342</v>
      </c>
      <c r="B32" s="4" t="s">
        <v>2614</v>
      </c>
      <c r="C32" s="4" t="s">
        <v>2615</v>
      </c>
      <c r="D32" s="4" t="s">
        <v>1343</v>
      </c>
      <c r="E32" s="4" t="s">
        <v>1344</v>
      </c>
      <c r="F32" s="4" t="s">
        <v>759</v>
      </c>
      <c r="G32" s="4" t="s">
        <v>11</v>
      </c>
    </row>
    <row r="33" spans="1:7" x14ac:dyDescent="0.3">
      <c r="A33" s="4" t="s">
        <v>921</v>
      </c>
      <c r="B33" s="4" t="s">
        <v>1345</v>
      </c>
      <c r="C33" s="4" t="s">
        <v>369</v>
      </c>
      <c r="D33" s="4" t="s">
        <v>1346</v>
      </c>
      <c r="E33" s="4" t="s">
        <v>1347</v>
      </c>
      <c r="F33" s="4" t="s">
        <v>759</v>
      </c>
      <c r="G33" s="4" t="s">
        <v>11</v>
      </c>
    </row>
    <row r="34" spans="1:7" x14ac:dyDescent="0.3">
      <c r="A34" s="4" t="s">
        <v>1348</v>
      </c>
      <c r="B34" s="4" t="s">
        <v>2616</v>
      </c>
      <c r="C34" s="4" t="s">
        <v>2617</v>
      </c>
      <c r="D34" s="4" t="s">
        <v>1349</v>
      </c>
      <c r="E34" s="4" t="s">
        <v>1350</v>
      </c>
      <c r="F34" s="4" t="s">
        <v>759</v>
      </c>
      <c r="G34" s="4" t="s">
        <v>11</v>
      </c>
    </row>
    <row r="35" spans="1:7" x14ac:dyDescent="0.3">
      <c r="A35" s="4" t="s">
        <v>11</v>
      </c>
      <c r="B35" s="4" t="s">
        <v>11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EB4A-368D-4B06-AAB6-C1C0C2CCDD8B}">
  <dimension ref="A1:G9"/>
  <sheetViews>
    <sheetView topLeftCell="H1" workbookViewId="0">
      <selection activeCell="N4" sqref="N4"/>
    </sheetView>
  </sheetViews>
  <sheetFormatPr defaultColWidth="11.44140625" defaultRowHeight="14.4" x14ac:dyDescent="0.3"/>
  <cols>
    <col min="1" max="1" width="20.77734375" bestFit="1" customWidth="1"/>
    <col min="2" max="2" width="9.5546875" bestFit="1" customWidth="1"/>
    <col min="3" max="3" width="10.109375" bestFit="1" customWidth="1"/>
    <col min="4" max="4" width="9.5546875" bestFit="1" customWidth="1"/>
    <col min="5" max="5" width="8.88671875" bestFit="1" customWidth="1"/>
    <col min="6" max="6" width="9.5546875" bestFit="1" customWidth="1"/>
    <col min="7" max="7" width="10.77734375" bestFit="1" customWidth="1"/>
  </cols>
  <sheetData>
    <row r="1" spans="1:7" x14ac:dyDescent="0.3">
      <c r="A1" t="s">
        <v>1351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2618</v>
      </c>
      <c r="C2" s="4" t="s">
        <v>889</v>
      </c>
      <c r="D2" s="4" t="s">
        <v>1352</v>
      </c>
      <c r="E2" s="4" t="s">
        <v>1353</v>
      </c>
      <c r="F2" s="4" t="s">
        <v>29</v>
      </c>
      <c r="G2" s="4" t="s">
        <v>11</v>
      </c>
    </row>
    <row r="3" spans="1:7" x14ac:dyDescent="0.3">
      <c r="A3" s="4" t="s">
        <v>918</v>
      </c>
      <c r="B3" s="4" t="s">
        <v>2619</v>
      </c>
      <c r="C3" s="4" t="s">
        <v>1354</v>
      </c>
      <c r="D3" s="4" t="s">
        <v>1355</v>
      </c>
      <c r="E3" s="4" t="s">
        <v>1356</v>
      </c>
      <c r="F3" s="4" t="s">
        <v>759</v>
      </c>
      <c r="G3" s="4" t="s">
        <v>11</v>
      </c>
    </row>
    <row r="4" spans="1:7" x14ac:dyDescent="0.3">
      <c r="A4" s="4" t="s">
        <v>962</v>
      </c>
      <c r="B4" s="4" t="s">
        <v>1357</v>
      </c>
      <c r="C4" s="4" t="s">
        <v>1358</v>
      </c>
      <c r="D4" s="4" t="s">
        <v>1357</v>
      </c>
      <c r="E4" s="4" t="s">
        <v>1359</v>
      </c>
      <c r="F4" s="4" t="s">
        <v>751</v>
      </c>
      <c r="G4" s="4" t="s">
        <v>11</v>
      </c>
    </row>
    <row r="5" spans="1:7" x14ac:dyDescent="0.3">
      <c r="A5" s="4" t="s">
        <v>914</v>
      </c>
      <c r="B5" s="4" t="s">
        <v>2620</v>
      </c>
      <c r="C5" s="4" t="s">
        <v>1366</v>
      </c>
      <c r="D5" s="4" t="s">
        <v>1367</v>
      </c>
      <c r="E5" s="4" t="s">
        <v>1368</v>
      </c>
      <c r="F5" s="4" t="s">
        <v>759</v>
      </c>
      <c r="G5" s="4" t="s">
        <v>11</v>
      </c>
    </row>
    <row r="6" spans="1:7" x14ac:dyDescent="0.3">
      <c r="A6" s="4" t="s">
        <v>929</v>
      </c>
      <c r="B6" s="4" t="s">
        <v>2621</v>
      </c>
      <c r="C6" s="4" t="s">
        <v>1361</v>
      </c>
      <c r="D6" s="4" t="s">
        <v>1369</v>
      </c>
      <c r="E6" s="4" t="s">
        <v>1370</v>
      </c>
      <c r="F6" s="4" t="s">
        <v>29</v>
      </c>
      <c r="G6" s="4" t="s">
        <v>11</v>
      </c>
    </row>
    <row r="7" spans="1:7" x14ac:dyDescent="0.3">
      <c r="A7" s="4" t="s">
        <v>935</v>
      </c>
      <c r="B7" s="4" t="s">
        <v>18</v>
      </c>
      <c r="C7" s="4" t="s">
        <v>1241</v>
      </c>
      <c r="D7" s="4" t="s">
        <v>1360</v>
      </c>
      <c r="E7" s="4" t="s">
        <v>1361</v>
      </c>
      <c r="F7" s="4" t="s">
        <v>29</v>
      </c>
      <c r="G7" s="4" t="s">
        <v>11</v>
      </c>
    </row>
    <row r="8" spans="1:7" x14ac:dyDescent="0.3">
      <c r="A8" s="4" t="s">
        <v>958</v>
      </c>
      <c r="B8" s="4" t="s">
        <v>1362</v>
      </c>
      <c r="C8" s="4" t="s">
        <v>1363</v>
      </c>
      <c r="D8" s="4" t="s">
        <v>1362</v>
      </c>
      <c r="E8" s="4" t="s">
        <v>1364</v>
      </c>
      <c r="F8" s="4" t="s">
        <v>1365</v>
      </c>
      <c r="G8" s="4" t="s">
        <v>11</v>
      </c>
    </row>
    <row r="9" spans="1:7" x14ac:dyDescent="0.3">
      <c r="A9" s="4" t="s">
        <v>11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84D8-FE97-4F14-BF51-2203D490FBE2}">
  <dimension ref="A1:F9"/>
  <sheetViews>
    <sheetView workbookViewId="0">
      <selection sqref="A1:F9"/>
    </sheetView>
  </sheetViews>
  <sheetFormatPr defaultColWidth="11.44140625" defaultRowHeight="14.4" x14ac:dyDescent="0.3"/>
  <cols>
    <col min="1" max="1" width="9.21875" bestFit="1" customWidth="1"/>
    <col min="2" max="2" width="9.5546875" bestFit="1" customWidth="1"/>
    <col min="3" max="3" width="30.5546875" bestFit="1" customWidth="1"/>
    <col min="4" max="4" width="10.109375" bestFit="1" customWidth="1"/>
    <col min="5" max="5" width="8.5546875" bestFit="1" customWidth="1"/>
    <col min="6" max="6" width="11.109375" bestFit="1" customWidth="1"/>
  </cols>
  <sheetData>
    <row r="1" spans="1:6" x14ac:dyDescent="0.3">
      <c r="A1" t="s">
        <v>1371</v>
      </c>
      <c r="B1" t="s">
        <v>1372</v>
      </c>
      <c r="C1" t="s">
        <v>1373</v>
      </c>
      <c r="D1" t="s">
        <v>2</v>
      </c>
      <c r="E1" t="s">
        <v>852</v>
      </c>
      <c r="F1" t="s">
        <v>1374</v>
      </c>
    </row>
    <row r="2" spans="1:6" x14ac:dyDescent="0.3">
      <c r="A2" s="4" t="s">
        <v>1377</v>
      </c>
      <c r="B2" s="4" t="s">
        <v>2622</v>
      </c>
      <c r="C2" s="4" t="s">
        <v>1378</v>
      </c>
      <c r="D2">
        <v>1.78</v>
      </c>
      <c r="E2">
        <v>1.8</v>
      </c>
      <c r="F2">
        <v>0.02</v>
      </c>
    </row>
    <row r="3" spans="1:6" x14ac:dyDescent="0.3">
      <c r="A3" s="4" t="s">
        <v>1377</v>
      </c>
      <c r="B3" s="4" t="s">
        <v>2622</v>
      </c>
      <c r="C3" s="4" t="s">
        <v>1379</v>
      </c>
      <c r="D3">
        <v>1.76</v>
      </c>
      <c r="E3">
        <v>1.78</v>
      </c>
      <c r="F3">
        <v>0.02</v>
      </c>
    </row>
    <row r="4" spans="1:6" x14ac:dyDescent="0.3">
      <c r="A4" s="4" t="s">
        <v>1377</v>
      </c>
      <c r="B4" s="4" t="s">
        <v>2622</v>
      </c>
      <c r="C4" s="4" t="s">
        <v>1380</v>
      </c>
      <c r="D4">
        <v>2.04</v>
      </c>
      <c r="E4">
        <v>2.17</v>
      </c>
      <c r="F4">
        <v>0.13</v>
      </c>
    </row>
    <row r="5" spans="1:6" x14ac:dyDescent="0.3">
      <c r="A5" s="4" t="s">
        <v>1377</v>
      </c>
      <c r="B5" s="4" t="s">
        <v>2622</v>
      </c>
      <c r="C5" s="4" t="s">
        <v>1381</v>
      </c>
      <c r="D5">
        <v>2.74</v>
      </c>
      <c r="E5">
        <v>2.77</v>
      </c>
      <c r="F5">
        <v>0.03</v>
      </c>
    </row>
    <row r="6" spans="1:6" x14ac:dyDescent="0.3">
      <c r="A6" s="4" t="s">
        <v>1377</v>
      </c>
      <c r="B6" s="4" t="s">
        <v>2623</v>
      </c>
      <c r="C6" s="4" t="s">
        <v>1382</v>
      </c>
      <c r="D6">
        <v>1.756</v>
      </c>
      <c r="E6">
        <v>1.7549999999999999</v>
      </c>
      <c r="F6">
        <v>-1E-3</v>
      </c>
    </row>
    <row r="7" spans="1:6" x14ac:dyDescent="0.3">
      <c r="A7" s="4" t="s">
        <v>1377</v>
      </c>
      <c r="B7" s="4" t="s">
        <v>2624</v>
      </c>
      <c r="C7" s="4" t="s">
        <v>1383</v>
      </c>
      <c r="D7">
        <v>1.7490000000000001</v>
      </c>
      <c r="E7">
        <v>1.752</v>
      </c>
      <c r="F7">
        <v>3.0000000000000001E-3</v>
      </c>
    </row>
    <row r="8" spans="1:6" x14ac:dyDescent="0.3">
      <c r="A8" s="4" t="s">
        <v>1377</v>
      </c>
      <c r="B8" s="4" t="s">
        <v>2625</v>
      </c>
      <c r="C8" s="4" t="s">
        <v>1385</v>
      </c>
      <c r="D8">
        <v>25.96</v>
      </c>
      <c r="E8">
        <v>25.83</v>
      </c>
      <c r="F8">
        <v>-0.13</v>
      </c>
    </row>
    <row r="9" spans="1:6" x14ac:dyDescent="0.3">
      <c r="A9" s="4" t="s">
        <v>1377</v>
      </c>
      <c r="B9" s="4" t="s">
        <v>1384</v>
      </c>
      <c r="C9" s="4" t="s">
        <v>1386</v>
      </c>
      <c r="D9">
        <v>56.58</v>
      </c>
      <c r="E9">
        <v>57.63</v>
      </c>
      <c r="F9">
        <v>1.05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2044-A374-4C61-B826-CD1E62D4C372}">
  <dimension ref="A1:G19"/>
  <sheetViews>
    <sheetView workbookViewId="0">
      <selection activeCell="I10" sqref="I10"/>
    </sheetView>
  </sheetViews>
  <sheetFormatPr defaultColWidth="11.44140625" defaultRowHeight="14.4" x14ac:dyDescent="0.3"/>
  <cols>
    <col min="1" max="1" width="9.44140625" bestFit="1" customWidth="1"/>
    <col min="2" max="2" width="9" bestFit="1" customWidth="1"/>
    <col min="3" max="3" width="10.77734375" bestFit="1" customWidth="1"/>
    <col min="4" max="4" width="9.6640625" bestFit="1" customWidth="1"/>
    <col min="5" max="5" width="8.6640625" bestFit="1" customWidth="1"/>
    <col min="6" max="6" width="8.33203125" bestFit="1" customWidth="1"/>
    <col min="7" max="7" width="8.5546875" bestFit="1" customWidth="1"/>
  </cols>
  <sheetData>
    <row r="1" spans="1:7" x14ac:dyDescent="0.3">
      <c r="A1" t="s">
        <v>1387</v>
      </c>
      <c r="B1" t="s">
        <v>1388</v>
      </c>
      <c r="C1" t="s">
        <v>6</v>
      </c>
      <c r="D1" t="s">
        <v>1389</v>
      </c>
      <c r="E1" t="s">
        <v>1390</v>
      </c>
      <c r="F1" t="s">
        <v>1391</v>
      </c>
      <c r="G1" t="s">
        <v>1392</v>
      </c>
    </row>
    <row r="2" spans="1:7" x14ac:dyDescent="0.3">
      <c r="A2" s="4" t="s">
        <v>2072</v>
      </c>
      <c r="B2">
        <v>0.86</v>
      </c>
      <c r="C2" s="4" t="s">
        <v>75</v>
      </c>
      <c r="D2">
        <v>3.5000000000000001E-3</v>
      </c>
      <c r="E2">
        <v>4.1000000000000003E-3</v>
      </c>
      <c r="F2">
        <v>0.36159999999999998</v>
      </c>
      <c r="G2" s="5">
        <v>44322</v>
      </c>
    </row>
    <row r="3" spans="1:7" x14ac:dyDescent="0.3">
      <c r="A3" s="4" t="s">
        <v>1393</v>
      </c>
      <c r="B3">
        <v>1.18E-2</v>
      </c>
      <c r="C3" s="4" t="s">
        <v>75</v>
      </c>
      <c r="D3">
        <v>-1.0000000000000001E-5</v>
      </c>
      <c r="E3">
        <v>-6.9999999999999999E-4</v>
      </c>
      <c r="F3">
        <v>-0.187</v>
      </c>
      <c r="G3" s="5">
        <v>44323</v>
      </c>
    </row>
    <row r="4" spans="1:7" x14ac:dyDescent="0.3">
      <c r="A4" s="4" t="s">
        <v>2073</v>
      </c>
      <c r="B4">
        <v>4.8399999999999999E-2</v>
      </c>
      <c r="C4" s="4" t="s">
        <v>75</v>
      </c>
      <c r="D4">
        <v>-2.0000000000000002E-5</v>
      </c>
      <c r="E4">
        <v>-5.0000000000000001E-4</v>
      </c>
      <c r="F4">
        <v>-0.1182</v>
      </c>
      <c r="G4" s="5">
        <v>44323</v>
      </c>
    </row>
    <row r="5" spans="1:7" x14ac:dyDescent="0.3">
      <c r="A5" s="4" t="s">
        <v>1394</v>
      </c>
      <c r="B5">
        <v>1.11E-2</v>
      </c>
      <c r="C5" s="4" t="s">
        <v>75</v>
      </c>
      <c r="D5">
        <v>-1.0000000000000001E-5</v>
      </c>
      <c r="E5">
        <v>-8.9999999999999998E-4</v>
      </c>
      <c r="F5">
        <v>-0.15290000000000001</v>
      </c>
      <c r="G5" s="5">
        <v>44323</v>
      </c>
    </row>
    <row r="6" spans="1:7" x14ac:dyDescent="0.3">
      <c r="A6" s="4" t="s">
        <v>1395</v>
      </c>
      <c r="B6">
        <v>8.3000000000000001E-3</v>
      </c>
      <c r="C6" s="4" t="s">
        <v>75</v>
      </c>
      <c r="D6">
        <v>-5.0000000000000004E-6</v>
      </c>
      <c r="E6">
        <v>-5.9999999999999995E-4</v>
      </c>
      <c r="F6">
        <v>-9.0899999999999995E-2</v>
      </c>
      <c r="G6" s="5">
        <v>44323</v>
      </c>
    </row>
    <row r="7" spans="1:7" x14ac:dyDescent="0.3">
      <c r="A7" s="4" t="s">
        <v>2074</v>
      </c>
      <c r="B7">
        <v>5.9200000000000003E-2</v>
      </c>
      <c r="C7" s="4" t="s">
        <v>75</v>
      </c>
      <c r="D7">
        <v>-1E-4</v>
      </c>
      <c r="E7">
        <v>-8.9999999999999998E-4</v>
      </c>
      <c r="F7">
        <v>-0.1115</v>
      </c>
      <c r="G7" s="5">
        <v>44323</v>
      </c>
    </row>
    <row r="8" spans="1:7" x14ac:dyDescent="0.3">
      <c r="A8" s="4" t="s">
        <v>2075</v>
      </c>
      <c r="B8">
        <v>0.1953</v>
      </c>
      <c r="C8" s="4" t="s">
        <v>75</v>
      </c>
      <c r="D8">
        <v>-1E-4</v>
      </c>
      <c r="E8">
        <v>-5.0000000000000001E-4</v>
      </c>
      <c r="F8">
        <v>-0.1739</v>
      </c>
      <c r="G8" s="5">
        <v>44323</v>
      </c>
    </row>
    <row r="9" spans="1:7" x14ac:dyDescent="0.3">
      <c r="A9" s="4" t="s">
        <v>2076</v>
      </c>
      <c r="B9">
        <v>5.6500000000000002E-2</v>
      </c>
      <c r="C9" s="4" t="s">
        <v>75</v>
      </c>
      <c r="D9">
        <v>-3.0000000000000001E-5</v>
      </c>
      <c r="E9">
        <v>-5.9999999999999995E-4</v>
      </c>
      <c r="F9">
        <v>-0.1278</v>
      </c>
      <c r="G9" s="5">
        <v>44323</v>
      </c>
    </row>
    <row r="10" spans="1:7" x14ac:dyDescent="0.3">
      <c r="A10" s="4" t="s">
        <v>1396</v>
      </c>
      <c r="B10">
        <v>7.6E-3</v>
      </c>
      <c r="C10" s="4" t="s">
        <v>75</v>
      </c>
      <c r="D10">
        <v>-3.9999999999999998E-6</v>
      </c>
      <c r="E10">
        <v>-5.0000000000000001E-4</v>
      </c>
      <c r="F10">
        <v>-0.12479999999999999</v>
      </c>
      <c r="G10" s="5">
        <v>44323</v>
      </c>
    </row>
    <row r="11" spans="1:7" x14ac:dyDescent="0.3">
      <c r="A11" s="4" t="s">
        <v>1397</v>
      </c>
      <c r="B11">
        <v>6.6E-3</v>
      </c>
      <c r="C11" s="4" t="s">
        <v>75</v>
      </c>
      <c r="D11">
        <v>-1.0000000000000001E-5</v>
      </c>
      <c r="E11">
        <v>-1.2999999999999999E-3</v>
      </c>
      <c r="F11">
        <v>-0.1331</v>
      </c>
      <c r="G11" s="5">
        <v>44323</v>
      </c>
    </row>
    <row r="12" spans="1:7" x14ac:dyDescent="0.3">
      <c r="A12" s="4" t="s">
        <v>2077</v>
      </c>
      <c r="B12">
        <v>2.7223000000000002</v>
      </c>
      <c r="C12" s="4" t="s">
        <v>75</v>
      </c>
      <c r="D12">
        <v>-1.6000000000000001E-3</v>
      </c>
      <c r="E12">
        <v>-5.9999999999999995E-4</v>
      </c>
      <c r="F12">
        <v>-0.1052</v>
      </c>
      <c r="G12" s="5">
        <v>44323</v>
      </c>
    </row>
    <row r="13" spans="1:7" x14ac:dyDescent="0.3">
      <c r="A13" s="4" t="s">
        <v>2078</v>
      </c>
      <c r="B13">
        <v>131.26159999999999</v>
      </c>
      <c r="C13" s="4" t="s">
        <v>75</v>
      </c>
      <c r="D13">
        <v>-0.83040000000000003</v>
      </c>
      <c r="E13">
        <v>-6.3E-3</v>
      </c>
      <c r="F13">
        <v>-7.0300000000000001E-2</v>
      </c>
      <c r="G13" s="5">
        <v>44322</v>
      </c>
    </row>
    <row r="14" spans="1:7" x14ac:dyDescent="0.3">
      <c r="A14" s="4" t="s">
        <v>2079</v>
      </c>
      <c r="B14">
        <v>0.6744</v>
      </c>
      <c r="C14" s="4" t="s">
        <v>75</v>
      </c>
      <c r="D14">
        <v>-5.0000000000000001E-4</v>
      </c>
      <c r="E14">
        <v>-6.9999999999999999E-4</v>
      </c>
      <c r="F14">
        <v>-5.3800000000000001E-2</v>
      </c>
      <c r="G14" s="5">
        <v>44323</v>
      </c>
    </row>
    <row r="15" spans="1:7" x14ac:dyDescent="0.3">
      <c r="A15" s="4" t="s">
        <v>2080</v>
      </c>
      <c r="B15">
        <v>10.2357</v>
      </c>
      <c r="C15" s="4" t="s">
        <v>75</v>
      </c>
      <c r="D15">
        <v>-4.0000000000000002E-4</v>
      </c>
      <c r="E15">
        <v>-4.0000000000000003E-5</v>
      </c>
      <c r="F15">
        <v>-0.1076</v>
      </c>
      <c r="G15" s="5">
        <v>44323</v>
      </c>
    </row>
    <row r="16" spans="1:7" x14ac:dyDescent="0.3">
      <c r="A16" s="4" t="s">
        <v>1398</v>
      </c>
      <c r="B16">
        <v>0.1842</v>
      </c>
      <c r="C16" s="4" t="s">
        <v>75</v>
      </c>
      <c r="D16">
        <v>-2.0000000000000001E-4</v>
      </c>
      <c r="E16">
        <v>-1E-3</v>
      </c>
      <c r="F16">
        <v>-0.18559999999999999</v>
      </c>
      <c r="G16" s="5">
        <v>44323</v>
      </c>
    </row>
    <row r="17" spans="1:7" x14ac:dyDescent="0.3">
      <c r="A17" s="4" t="s">
        <v>2081</v>
      </c>
      <c r="B17">
        <v>3.7699999999999997E-2</v>
      </c>
      <c r="C17" s="4" t="s">
        <v>75</v>
      </c>
      <c r="D17">
        <v>-1E-4</v>
      </c>
      <c r="E17">
        <v>-1.6999999999999999E-3</v>
      </c>
      <c r="F17">
        <v>-7.2099999999999997E-2</v>
      </c>
      <c r="G17" s="5">
        <v>44323</v>
      </c>
    </row>
    <row r="18" spans="1:7" x14ac:dyDescent="0.3">
      <c r="A18" s="4" t="s">
        <v>1399</v>
      </c>
      <c r="B18">
        <v>1.2699999999999999E-2</v>
      </c>
      <c r="C18" s="4" t="s">
        <v>75</v>
      </c>
      <c r="D18">
        <v>-2.0000000000000002E-5</v>
      </c>
      <c r="E18">
        <v>-1.5E-3</v>
      </c>
      <c r="F18">
        <v>-0.18029999999999999</v>
      </c>
      <c r="G18" s="5">
        <v>44323</v>
      </c>
    </row>
    <row r="19" spans="1:7" x14ac:dyDescent="0.3">
      <c r="A19" s="4" t="s">
        <v>2082</v>
      </c>
      <c r="B19">
        <v>0.68010000000000004</v>
      </c>
      <c r="C19" s="4" t="s">
        <v>75</v>
      </c>
      <c r="D19">
        <v>-2.0000000000000002E-5</v>
      </c>
      <c r="E19">
        <v>-4.0000000000000003E-5</v>
      </c>
      <c r="F19">
        <v>-2.35E-2</v>
      </c>
      <c r="G19" s="5">
        <v>44323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EAC-88FC-4FE8-846A-4431F9A38C95}">
  <dimension ref="A1:G20"/>
  <sheetViews>
    <sheetView workbookViewId="0">
      <selection sqref="A1:G20"/>
    </sheetView>
  </sheetViews>
  <sheetFormatPr defaultColWidth="11.44140625" defaultRowHeight="14.4" x14ac:dyDescent="0.3"/>
  <cols>
    <col min="1" max="1" width="9.44140625" bestFit="1" customWidth="1"/>
    <col min="2" max="2" width="9" bestFit="1" customWidth="1"/>
    <col min="3" max="3" width="10.77734375" bestFit="1" customWidth="1"/>
    <col min="4" max="4" width="10.6640625" bestFit="1" customWidth="1"/>
    <col min="5" max="5" width="9.6640625" bestFit="1" customWidth="1"/>
    <col min="6" max="6" width="8.33203125" bestFit="1" customWidth="1"/>
    <col min="7" max="7" width="9.5546875" bestFit="1" customWidth="1"/>
  </cols>
  <sheetData>
    <row r="1" spans="1:7" x14ac:dyDescent="0.3">
      <c r="A1" t="s">
        <v>1387</v>
      </c>
      <c r="B1" t="s">
        <v>1388</v>
      </c>
      <c r="C1" t="s">
        <v>6</v>
      </c>
      <c r="D1" t="s">
        <v>1389</v>
      </c>
      <c r="E1" t="s">
        <v>1390</v>
      </c>
      <c r="F1" t="s">
        <v>1391</v>
      </c>
      <c r="G1" t="s">
        <v>1392</v>
      </c>
    </row>
    <row r="2" spans="1:7" x14ac:dyDescent="0.3">
      <c r="A2" s="4" t="s">
        <v>1400</v>
      </c>
      <c r="B2">
        <v>5.4279999999999999</v>
      </c>
      <c r="C2" s="4" t="s">
        <v>75</v>
      </c>
      <c r="D2">
        <v>4.1000000000000003E-3</v>
      </c>
      <c r="E2">
        <v>8.0000000000000004E-4</v>
      </c>
      <c r="F2">
        <v>0.20599999999999999</v>
      </c>
      <c r="G2" s="32">
        <v>44323</v>
      </c>
    </row>
    <row r="3" spans="1:7" x14ac:dyDescent="0.3">
      <c r="A3" s="4" t="s">
        <v>1401</v>
      </c>
      <c r="B3">
        <v>0.32169999999999999</v>
      </c>
      <c r="C3" s="4" t="s">
        <v>75</v>
      </c>
      <c r="D3">
        <v>1E-4</v>
      </c>
      <c r="E3">
        <v>2.0000000000000001E-4</v>
      </c>
      <c r="F3">
        <v>9.0800000000000006E-2</v>
      </c>
      <c r="G3" s="32">
        <v>44323</v>
      </c>
    </row>
    <row r="4" spans="1:7" x14ac:dyDescent="0.3">
      <c r="A4" s="4" t="s">
        <v>1402</v>
      </c>
      <c r="B4">
        <v>4.5199999999999997E-2</v>
      </c>
      <c r="C4" s="4" t="s">
        <v>75</v>
      </c>
      <c r="D4">
        <v>2.0000000000000002E-5</v>
      </c>
      <c r="E4">
        <v>5.0000000000000001E-4</v>
      </c>
      <c r="F4">
        <v>0.11600000000000001</v>
      </c>
      <c r="G4" s="32">
        <v>44323</v>
      </c>
    </row>
    <row r="5" spans="1:7" x14ac:dyDescent="0.3">
      <c r="A5" s="4" t="s">
        <v>1403</v>
      </c>
      <c r="B5">
        <v>6.0499999999999998E-2</v>
      </c>
      <c r="C5" s="4" t="s">
        <v>75</v>
      </c>
      <c r="D5">
        <v>2.0000000000000002E-5</v>
      </c>
      <c r="E5">
        <v>2.9999999999999997E-4</v>
      </c>
      <c r="F5">
        <v>0.04</v>
      </c>
      <c r="G5" s="32">
        <v>44323</v>
      </c>
    </row>
    <row r="6" spans="1:7" x14ac:dyDescent="0.3">
      <c r="A6" s="4" t="s">
        <v>1991</v>
      </c>
      <c r="B6">
        <v>4.6661000000000001</v>
      </c>
      <c r="C6" s="4" t="s">
        <v>75</v>
      </c>
      <c r="D6">
        <v>4.7500000000000001E-2</v>
      </c>
      <c r="E6">
        <v>1.03E-2</v>
      </c>
      <c r="F6">
        <v>0.67</v>
      </c>
      <c r="G6" s="32">
        <v>44322</v>
      </c>
    </row>
    <row r="7" spans="1:7" x14ac:dyDescent="0.3">
      <c r="A7" s="4" t="s">
        <v>1404</v>
      </c>
      <c r="B7">
        <v>6.3899999999999998E-2</v>
      </c>
      <c r="C7" s="4" t="s">
        <v>75</v>
      </c>
      <c r="D7">
        <v>5.0000000000000002E-5</v>
      </c>
      <c r="E7">
        <v>6.9999999999999999E-4</v>
      </c>
      <c r="F7">
        <v>-1.6999999999999999E-3</v>
      </c>
      <c r="G7" s="32">
        <v>44323</v>
      </c>
    </row>
    <row r="8" spans="1:7" x14ac:dyDescent="0.3">
      <c r="A8" s="4" t="s">
        <v>1405</v>
      </c>
      <c r="B8">
        <v>0.2626</v>
      </c>
      <c r="C8" s="4" t="s">
        <v>75</v>
      </c>
      <c r="D8">
        <v>1E-4</v>
      </c>
      <c r="E8">
        <v>2.9999999999999997E-4</v>
      </c>
      <c r="F8">
        <v>8.2400000000000001E-2</v>
      </c>
      <c r="G8" s="32">
        <v>44323</v>
      </c>
    </row>
    <row r="9" spans="1:7" x14ac:dyDescent="0.3">
      <c r="A9" s="4" t="s">
        <v>1406</v>
      </c>
      <c r="B9">
        <v>1.0606</v>
      </c>
      <c r="C9" s="4" t="s">
        <v>75</v>
      </c>
      <c r="D9">
        <v>5.9999999999999995E-4</v>
      </c>
      <c r="E9">
        <v>5.9999999999999995E-4</v>
      </c>
      <c r="F9">
        <v>1.4200000000000001E-2</v>
      </c>
      <c r="G9" s="32">
        <v>44323</v>
      </c>
    </row>
    <row r="10" spans="1:7" x14ac:dyDescent="0.3">
      <c r="A10" s="4" t="s">
        <v>1407</v>
      </c>
      <c r="B10">
        <v>0.30680000000000002</v>
      </c>
      <c r="C10" s="4" t="s">
        <v>75</v>
      </c>
      <c r="D10">
        <v>1E-4</v>
      </c>
      <c r="E10">
        <v>5.0000000000000001E-4</v>
      </c>
      <c r="F10">
        <v>7.0800000000000002E-2</v>
      </c>
      <c r="G10" s="32">
        <v>44323</v>
      </c>
    </row>
    <row r="11" spans="1:7" x14ac:dyDescent="0.3">
      <c r="A11" s="4" t="s">
        <v>1408</v>
      </c>
      <c r="B11">
        <v>4.1300000000000003E-2</v>
      </c>
      <c r="C11" s="4" t="s">
        <v>75</v>
      </c>
      <c r="D11">
        <v>2.0000000000000002E-5</v>
      </c>
      <c r="E11">
        <v>5.0000000000000001E-4</v>
      </c>
      <c r="F11">
        <v>7.4099999999999999E-2</v>
      </c>
      <c r="G11" s="32">
        <v>44323</v>
      </c>
    </row>
    <row r="12" spans="1:7" x14ac:dyDescent="0.3">
      <c r="A12" s="4" t="s">
        <v>1409</v>
      </c>
      <c r="B12">
        <v>3.5799999999999998E-2</v>
      </c>
      <c r="C12" s="4" t="s">
        <v>75</v>
      </c>
      <c r="D12">
        <v>1.9999999999999999E-6</v>
      </c>
      <c r="E12">
        <v>1E-4</v>
      </c>
      <c r="F12">
        <v>6.4600000000000005E-2</v>
      </c>
      <c r="G12" s="32">
        <v>44323</v>
      </c>
    </row>
    <row r="13" spans="1:7" x14ac:dyDescent="0.3">
      <c r="A13" s="4" t="s">
        <v>1410</v>
      </c>
      <c r="B13">
        <v>14.7834</v>
      </c>
      <c r="C13" s="4" t="s">
        <v>75</v>
      </c>
      <c r="D13">
        <v>4.4999999999999997E-3</v>
      </c>
      <c r="E13">
        <v>2.9999999999999997E-4</v>
      </c>
      <c r="F13">
        <v>9.8400000000000001E-2</v>
      </c>
      <c r="G13" s="32">
        <v>44323</v>
      </c>
    </row>
    <row r="14" spans="1:7" x14ac:dyDescent="0.3">
      <c r="A14" s="4" t="s">
        <v>2083</v>
      </c>
      <c r="B14">
        <v>712.17740000000003</v>
      </c>
      <c r="C14" s="4" t="s">
        <v>75</v>
      </c>
      <c r="D14">
        <v>-0.1303</v>
      </c>
      <c r="E14">
        <v>-2.0000000000000001E-4</v>
      </c>
      <c r="F14">
        <v>0.16470000000000001</v>
      </c>
      <c r="G14" s="32">
        <v>44322</v>
      </c>
    </row>
    <row r="15" spans="1:7" x14ac:dyDescent="0.3">
      <c r="A15" s="4" t="s">
        <v>1411</v>
      </c>
      <c r="B15">
        <v>3.6616</v>
      </c>
      <c r="C15" s="4" t="s">
        <v>75</v>
      </c>
      <c r="D15">
        <v>1.8599999999999998E-2</v>
      </c>
      <c r="E15">
        <v>5.1000000000000004E-3</v>
      </c>
      <c r="F15">
        <v>0.16139999999999999</v>
      </c>
      <c r="G15" s="32">
        <v>44322</v>
      </c>
    </row>
    <row r="16" spans="1:7" x14ac:dyDescent="0.3">
      <c r="A16" s="4" t="s">
        <v>1412</v>
      </c>
      <c r="B16">
        <v>55.639899999999997</v>
      </c>
      <c r="C16" s="4" t="s">
        <v>75</v>
      </c>
      <c r="D16">
        <v>0.1028</v>
      </c>
      <c r="E16">
        <v>1.9E-3</v>
      </c>
      <c r="F16">
        <v>9.6600000000000005E-2</v>
      </c>
      <c r="G16" s="32">
        <v>44323</v>
      </c>
    </row>
    <row r="17" spans="1:7" x14ac:dyDescent="0.3">
      <c r="A17" s="4" t="s">
        <v>1413</v>
      </c>
      <c r="B17">
        <v>0.20499999999999999</v>
      </c>
      <c r="C17" s="4" t="s">
        <v>75</v>
      </c>
      <c r="D17">
        <v>-4.9999999999999998E-7</v>
      </c>
      <c r="E17">
        <v>-1.9999999999999999E-6</v>
      </c>
      <c r="F17">
        <v>0.14000000000000001</v>
      </c>
      <c r="G17" s="32">
        <v>44323</v>
      </c>
    </row>
    <row r="18" spans="1:7" x14ac:dyDescent="0.3">
      <c r="A18" s="4" t="s">
        <v>1414</v>
      </c>
      <c r="B18">
        <v>6.88E-2</v>
      </c>
      <c r="C18" s="4" t="s">
        <v>75</v>
      </c>
      <c r="D18">
        <v>1.0000000000000001E-5</v>
      </c>
      <c r="E18">
        <v>2.0000000000000001E-4</v>
      </c>
      <c r="F18">
        <v>7.0000000000000001E-3</v>
      </c>
      <c r="G18" s="32">
        <v>44323</v>
      </c>
    </row>
    <row r="19" spans="1:7" x14ac:dyDescent="0.3">
      <c r="A19" s="4" t="s">
        <v>1415</v>
      </c>
      <c r="B19">
        <v>3.6897000000000002</v>
      </c>
      <c r="C19" s="4" t="s">
        <v>75</v>
      </c>
      <c r="D19">
        <v>-5.0000000000000001E-4</v>
      </c>
      <c r="E19">
        <v>-1E-4</v>
      </c>
      <c r="F19">
        <v>0.1976</v>
      </c>
      <c r="G19" s="32">
        <v>44323</v>
      </c>
    </row>
    <row r="20" spans="1:7" x14ac:dyDescent="0.3">
      <c r="A20" s="4" t="s">
        <v>1416</v>
      </c>
      <c r="B20">
        <v>4.9799999999999997E-2</v>
      </c>
      <c r="C20" s="4" t="s">
        <v>75</v>
      </c>
      <c r="D20">
        <v>1.0000000000000001E-5</v>
      </c>
      <c r="E20">
        <v>2.0000000000000001E-4</v>
      </c>
      <c r="F20">
        <v>0.1961</v>
      </c>
      <c r="G20" s="32">
        <v>44323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910A-A68B-4F6C-B0B8-CD14F4AA64CD}">
  <dimension ref="A1:G20"/>
  <sheetViews>
    <sheetView workbookViewId="0">
      <selection activeCell="H2" sqref="H2"/>
    </sheetView>
  </sheetViews>
  <sheetFormatPr defaultColWidth="11.44140625" defaultRowHeight="14.4" x14ac:dyDescent="0.3"/>
  <cols>
    <col min="1" max="1" width="9.44140625" bestFit="1" customWidth="1"/>
    <col min="2" max="2" width="10" bestFit="1" customWidth="1"/>
    <col min="3" max="3" width="10.77734375" bestFit="1" customWidth="1"/>
    <col min="4" max="4" width="9" bestFit="1" customWidth="1"/>
    <col min="5" max="5" width="8.6640625" bestFit="1" customWidth="1"/>
    <col min="6" max="6" width="8.33203125" bestFit="1" customWidth="1"/>
    <col min="7" max="7" width="8.5546875" bestFit="1" customWidth="1"/>
  </cols>
  <sheetData>
    <row r="1" spans="1:7" x14ac:dyDescent="0.3">
      <c r="A1" t="s">
        <v>1387</v>
      </c>
      <c r="B1" t="s">
        <v>1388</v>
      </c>
      <c r="C1" t="s">
        <v>6</v>
      </c>
      <c r="D1" t="s">
        <v>1389</v>
      </c>
      <c r="E1" t="s">
        <v>1390</v>
      </c>
      <c r="F1" t="s">
        <v>1391</v>
      </c>
      <c r="G1" t="s">
        <v>1392</v>
      </c>
    </row>
    <row r="2" spans="1:7" x14ac:dyDescent="0.3">
      <c r="A2" s="4" t="s">
        <v>2084</v>
      </c>
      <c r="B2">
        <v>20.685099999999998</v>
      </c>
      <c r="C2" s="4" t="s">
        <v>75</v>
      </c>
      <c r="D2">
        <v>1.47E-2</v>
      </c>
      <c r="E2">
        <v>6.9999999999999999E-4</v>
      </c>
      <c r="F2">
        <v>0.13420000000000001</v>
      </c>
      <c r="G2" s="5">
        <v>44323</v>
      </c>
    </row>
    <row r="3" spans="1:7" x14ac:dyDescent="0.3">
      <c r="A3" s="4" t="s">
        <v>2085</v>
      </c>
      <c r="B3">
        <v>1.2250000000000001</v>
      </c>
      <c r="C3" s="4" t="s">
        <v>75</v>
      </c>
      <c r="D3">
        <v>-2.9999999999999997E-4</v>
      </c>
      <c r="E3">
        <v>-2.9999999999999997E-4</v>
      </c>
      <c r="F3">
        <v>7.6E-3</v>
      </c>
      <c r="G3" s="5">
        <v>44323</v>
      </c>
    </row>
    <row r="4" spans="1:7" x14ac:dyDescent="0.3">
      <c r="A4" s="4" t="s">
        <v>1417</v>
      </c>
      <c r="B4">
        <v>0.1721</v>
      </c>
      <c r="C4" s="4" t="s">
        <v>75</v>
      </c>
      <c r="D4">
        <v>3.0000000000000001E-5</v>
      </c>
      <c r="E4">
        <v>2.0000000000000001E-4</v>
      </c>
      <c r="F4">
        <v>3.1E-2</v>
      </c>
      <c r="G4" s="5">
        <v>44323</v>
      </c>
    </row>
    <row r="5" spans="1:7" x14ac:dyDescent="0.3">
      <c r="A5" s="4" t="s">
        <v>1418</v>
      </c>
      <c r="B5">
        <v>0.23039999999999999</v>
      </c>
      <c r="C5" s="4" t="s">
        <v>75</v>
      </c>
      <c r="D5">
        <v>3.0000000000000001E-6</v>
      </c>
      <c r="E5">
        <v>1.0000000000000001E-5</v>
      </c>
      <c r="F5">
        <v>-3.9199999999999999E-2</v>
      </c>
      <c r="G5" s="5">
        <v>44323</v>
      </c>
    </row>
    <row r="6" spans="1:7" x14ac:dyDescent="0.3">
      <c r="A6" s="4" t="s">
        <v>1419</v>
      </c>
      <c r="B6">
        <v>3.8085</v>
      </c>
      <c r="C6" s="4" t="s">
        <v>75</v>
      </c>
      <c r="D6">
        <v>-1.2999999999999999E-3</v>
      </c>
      <c r="E6">
        <v>-2.9999999999999997E-4</v>
      </c>
      <c r="F6">
        <v>-7.6200000000000004E-2</v>
      </c>
      <c r="G6" s="5">
        <v>44323</v>
      </c>
    </row>
    <row r="7" spans="1:7" x14ac:dyDescent="0.3">
      <c r="A7" s="4" t="s">
        <v>2086</v>
      </c>
      <c r="B7">
        <v>13.95</v>
      </c>
      <c r="C7" s="4" t="s">
        <v>75</v>
      </c>
      <c r="D7">
        <v>0.16639999999999999</v>
      </c>
      <c r="E7">
        <v>1.21E-2</v>
      </c>
      <c r="F7">
        <v>4.7699999999999999E-2</v>
      </c>
      <c r="G7" s="5">
        <v>44322</v>
      </c>
    </row>
    <row r="8" spans="1:7" x14ac:dyDescent="0.3">
      <c r="A8" s="4" t="s">
        <v>2087</v>
      </c>
      <c r="B8">
        <v>17.776700000000002</v>
      </c>
      <c r="C8" s="4" t="s">
        <v>75</v>
      </c>
      <c r="D8">
        <v>0.30180000000000001</v>
      </c>
      <c r="E8">
        <v>1.7299999999999999E-2</v>
      </c>
      <c r="F8">
        <v>0.54330000000000001</v>
      </c>
      <c r="G8" s="5">
        <v>44322</v>
      </c>
    </row>
    <row r="9" spans="1:7" x14ac:dyDescent="0.3">
      <c r="A9" s="4" t="s">
        <v>1420</v>
      </c>
      <c r="B9">
        <v>0.24340000000000001</v>
      </c>
      <c r="C9" s="4" t="s">
        <v>75</v>
      </c>
      <c r="D9">
        <v>4.0000000000000003E-5</v>
      </c>
      <c r="E9">
        <v>1E-4</v>
      </c>
      <c r="F9">
        <v>-7.8E-2</v>
      </c>
      <c r="G9" s="5">
        <v>44323</v>
      </c>
    </row>
    <row r="10" spans="1:7" x14ac:dyDescent="0.3">
      <c r="A10" s="4" t="s">
        <v>2088</v>
      </c>
      <c r="B10">
        <v>4.0392999999999999</v>
      </c>
      <c r="C10" s="4" t="s">
        <v>75</v>
      </c>
      <c r="D10">
        <v>8.9999999999999998E-4</v>
      </c>
      <c r="E10">
        <v>2.0000000000000001E-4</v>
      </c>
      <c r="F10">
        <v>-6.3E-2</v>
      </c>
      <c r="G10" s="5">
        <v>44323</v>
      </c>
    </row>
    <row r="11" spans="1:7" x14ac:dyDescent="0.3">
      <c r="A11" s="4" t="s">
        <v>2089</v>
      </c>
      <c r="B11">
        <v>1.1682999999999999</v>
      </c>
      <c r="C11" s="4" t="s">
        <v>75</v>
      </c>
      <c r="D11">
        <v>1E-4</v>
      </c>
      <c r="E11">
        <v>1E-4</v>
      </c>
      <c r="F11">
        <v>-1.0800000000000001E-2</v>
      </c>
      <c r="G11" s="5">
        <v>44323</v>
      </c>
    </row>
    <row r="12" spans="1:7" x14ac:dyDescent="0.3">
      <c r="A12" s="4" t="s">
        <v>1421</v>
      </c>
      <c r="B12">
        <v>0.15709999999999999</v>
      </c>
      <c r="C12" s="4" t="s">
        <v>75</v>
      </c>
      <c r="D12">
        <v>2.0000000000000002E-5</v>
      </c>
      <c r="E12">
        <v>1E-4</v>
      </c>
      <c r="F12">
        <v>-7.4999999999999997E-3</v>
      </c>
      <c r="G12" s="5">
        <v>44323</v>
      </c>
    </row>
    <row r="13" spans="1:7" x14ac:dyDescent="0.3">
      <c r="A13" s="4" t="s">
        <v>1422</v>
      </c>
      <c r="B13">
        <v>0.13639999999999999</v>
      </c>
      <c r="C13" s="4" t="s">
        <v>75</v>
      </c>
      <c r="D13">
        <v>-5.0000000000000002E-5</v>
      </c>
      <c r="E13">
        <v>-2.9999999999999997E-4</v>
      </c>
      <c r="F13">
        <v>-1.6500000000000001E-2</v>
      </c>
      <c r="G13" s="5">
        <v>44323</v>
      </c>
    </row>
    <row r="14" spans="1:7" x14ac:dyDescent="0.3">
      <c r="A14" s="4" t="s">
        <v>2090</v>
      </c>
      <c r="B14">
        <v>56.302300000000002</v>
      </c>
      <c r="C14" s="4" t="s">
        <v>75</v>
      </c>
      <c r="D14">
        <v>-1.6999999999999999E-3</v>
      </c>
      <c r="E14">
        <v>-3.0000000000000001E-5</v>
      </c>
      <c r="F14">
        <v>1.47E-2</v>
      </c>
      <c r="G14" s="5">
        <v>44323</v>
      </c>
    </row>
    <row r="15" spans="1:7" x14ac:dyDescent="0.3">
      <c r="A15" s="4" t="s">
        <v>2091</v>
      </c>
      <c r="B15">
        <v>2713.2296999999999</v>
      </c>
      <c r="C15" s="4" t="s">
        <v>75</v>
      </c>
      <c r="D15">
        <v>18.1492</v>
      </c>
      <c r="E15">
        <v>6.7000000000000002E-3</v>
      </c>
      <c r="F15">
        <v>3.49E-2</v>
      </c>
      <c r="G15" s="5">
        <v>44322</v>
      </c>
    </row>
    <row r="16" spans="1:7" x14ac:dyDescent="0.3">
      <c r="A16" s="4" t="s">
        <v>2092</v>
      </c>
      <c r="B16">
        <v>211.9041</v>
      </c>
      <c r="C16" s="4" t="s">
        <v>75</v>
      </c>
      <c r="D16">
        <v>0.32050000000000001</v>
      </c>
      <c r="E16">
        <v>1.5E-3</v>
      </c>
      <c r="F16">
        <v>1.2999999999999999E-2</v>
      </c>
      <c r="G16" s="5">
        <v>44323</v>
      </c>
    </row>
    <row r="17" spans="1:7" x14ac:dyDescent="0.3">
      <c r="A17" s="4" t="s">
        <v>2093</v>
      </c>
      <c r="B17">
        <v>0.78059999999999996</v>
      </c>
      <c r="C17" s="4" t="s">
        <v>75</v>
      </c>
      <c r="D17">
        <v>-2.9999999999999997E-4</v>
      </c>
      <c r="E17">
        <v>-2.9999999999999997E-4</v>
      </c>
      <c r="F17">
        <v>5.3100000000000001E-2</v>
      </c>
      <c r="G17" s="5">
        <v>44323</v>
      </c>
    </row>
    <row r="18" spans="1:7" x14ac:dyDescent="0.3">
      <c r="A18" s="4" t="s">
        <v>1423</v>
      </c>
      <c r="B18">
        <v>0.26200000000000001</v>
      </c>
      <c r="C18" s="4" t="s">
        <v>75</v>
      </c>
      <c r="D18">
        <v>-1E-4</v>
      </c>
      <c r="E18">
        <v>-4.0000000000000002E-4</v>
      </c>
      <c r="F18">
        <v>-6.9900000000000004E-2</v>
      </c>
      <c r="G18" s="5">
        <v>44323</v>
      </c>
    </row>
    <row r="19" spans="1:7" x14ac:dyDescent="0.3">
      <c r="A19" s="4" t="s">
        <v>2094</v>
      </c>
      <c r="B19">
        <v>14.052300000000001</v>
      </c>
      <c r="C19" s="4" t="s">
        <v>75</v>
      </c>
      <c r="D19">
        <v>-6.4000000000000003E-3</v>
      </c>
      <c r="E19">
        <v>-5.0000000000000001E-4</v>
      </c>
      <c r="F19">
        <v>0.10630000000000001</v>
      </c>
      <c r="G19" s="5">
        <v>44323</v>
      </c>
    </row>
    <row r="20" spans="1:7" x14ac:dyDescent="0.3">
      <c r="A20" s="4" t="s">
        <v>1424</v>
      </c>
      <c r="B20">
        <v>0.1895</v>
      </c>
      <c r="C20" s="4" t="s">
        <v>75</v>
      </c>
      <c r="D20">
        <v>-2.0000000000000002E-5</v>
      </c>
      <c r="E20">
        <v>-1E-4</v>
      </c>
      <c r="F20">
        <v>0.105</v>
      </c>
      <c r="G20" s="5">
        <v>44323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58AD-9A9C-471F-91F4-D06721DE4344}">
  <dimension ref="A1:G20"/>
  <sheetViews>
    <sheetView workbookViewId="0">
      <selection activeCell="F22" sqref="F22"/>
    </sheetView>
  </sheetViews>
  <sheetFormatPr defaultColWidth="11.44140625" defaultRowHeight="14.4" x14ac:dyDescent="0.3"/>
  <cols>
    <col min="1" max="1" width="9.44140625" bestFit="1" customWidth="1"/>
    <col min="2" max="2" width="8" bestFit="1" customWidth="1"/>
    <col min="3" max="3" width="10.77734375" bestFit="1" customWidth="1"/>
    <col min="4" max="4" width="10.6640625" bestFit="1" customWidth="1"/>
    <col min="5" max="5" width="8" bestFit="1" customWidth="1"/>
    <col min="6" max="6" width="8.33203125" bestFit="1" customWidth="1"/>
    <col min="7" max="7" width="8.5546875" bestFit="1" customWidth="1"/>
  </cols>
  <sheetData>
    <row r="1" spans="1:7" x14ac:dyDescent="0.3">
      <c r="A1" t="s">
        <v>1387</v>
      </c>
      <c r="B1" t="s">
        <v>1388</v>
      </c>
      <c r="C1" t="s">
        <v>6</v>
      </c>
      <c r="D1" t="s">
        <v>1389</v>
      </c>
      <c r="E1" t="s">
        <v>1390</v>
      </c>
      <c r="F1" t="s">
        <v>1391</v>
      </c>
      <c r="G1" t="s">
        <v>1392</v>
      </c>
    </row>
    <row r="2" spans="1:7" x14ac:dyDescent="0.3">
      <c r="A2" s="4" t="s">
        <v>2095</v>
      </c>
      <c r="B2">
        <v>0.156</v>
      </c>
      <c r="C2" s="4" t="s">
        <v>75</v>
      </c>
      <c r="D2">
        <v>1E-4</v>
      </c>
      <c r="E2">
        <v>5.9999999999999995E-4</v>
      </c>
      <c r="F2">
        <v>0.22650000000000001</v>
      </c>
      <c r="G2" s="5">
        <v>44323</v>
      </c>
    </row>
    <row r="3" spans="1:7" x14ac:dyDescent="0.3">
      <c r="A3" s="4" t="s">
        <v>2096</v>
      </c>
      <c r="B3">
        <v>9.1999999999999998E-3</v>
      </c>
      <c r="C3" s="4" t="s">
        <v>75</v>
      </c>
      <c r="D3">
        <v>-1.9999999999999999E-6</v>
      </c>
      <c r="E3">
        <v>-2.0000000000000001E-4</v>
      </c>
      <c r="F3">
        <v>8.9800000000000005E-2</v>
      </c>
      <c r="G3" s="5">
        <v>44323</v>
      </c>
    </row>
    <row r="4" spans="1:7" x14ac:dyDescent="0.3">
      <c r="A4" s="4" t="s">
        <v>1425</v>
      </c>
      <c r="B4">
        <v>1.2999999999999999E-3</v>
      </c>
      <c r="C4" s="4" t="s">
        <v>75</v>
      </c>
      <c r="D4">
        <v>2.9999999999999999E-7</v>
      </c>
      <c r="E4">
        <v>2.0000000000000001E-4</v>
      </c>
      <c r="F4">
        <v>0.115</v>
      </c>
      <c r="G4" s="5">
        <v>44323</v>
      </c>
    </row>
    <row r="5" spans="1:7" x14ac:dyDescent="0.3">
      <c r="A5" s="4" t="s">
        <v>1426</v>
      </c>
      <c r="B5">
        <v>1.6999999999999999E-3</v>
      </c>
      <c r="C5" s="4" t="s">
        <v>75</v>
      </c>
      <c r="D5">
        <v>1.9999999999999999E-7</v>
      </c>
      <c r="E5">
        <v>1E-4</v>
      </c>
      <c r="F5">
        <v>3.9199999999999999E-2</v>
      </c>
      <c r="G5" s="5">
        <v>44323</v>
      </c>
    </row>
    <row r="6" spans="1:7" x14ac:dyDescent="0.3">
      <c r="A6" s="4" t="s">
        <v>1427</v>
      </c>
      <c r="B6">
        <v>2.87E-2</v>
      </c>
      <c r="C6" s="4" t="s">
        <v>75</v>
      </c>
      <c r="D6">
        <v>-3.0000000000000001E-6</v>
      </c>
      <c r="E6">
        <v>-1E-4</v>
      </c>
      <c r="F6">
        <v>-6.9999999999999999E-4</v>
      </c>
      <c r="G6" s="5">
        <v>44323</v>
      </c>
    </row>
    <row r="7" spans="1:7" x14ac:dyDescent="0.3">
      <c r="A7" s="4" t="s">
        <v>2097</v>
      </c>
      <c r="B7">
        <v>0.1052</v>
      </c>
      <c r="C7" s="4" t="s">
        <v>75</v>
      </c>
      <c r="D7">
        <v>5.0000000000000001E-4</v>
      </c>
      <c r="E7">
        <v>4.3E-3</v>
      </c>
      <c r="F7">
        <v>0.1643</v>
      </c>
      <c r="G7" s="5">
        <v>44322</v>
      </c>
    </row>
    <row r="8" spans="1:7" x14ac:dyDescent="0.3">
      <c r="A8" s="4" t="s">
        <v>2098</v>
      </c>
      <c r="B8">
        <v>7.4999999999999997E-3</v>
      </c>
      <c r="C8" s="4" t="s">
        <v>75</v>
      </c>
      <c r="D8">
        <v>9.9999999999999995E-7</v>
      </c>
      <c r="E8">
        <v>1E-4</v>
      </c>
      <c r="F8">
        <v>8.1500000000000003E-2</v>
      </c>
      <c r="G8" s="5">
        <v>44323</v>
      </c>
    </row>
    <row r="9" spans="1:7" x14ac:dyDescent="0.3">
      <c r="A9" s="4" t="s">
        <v>2099</v>
      </c>
      <c r="B9">
        <v>0.106</v>
      </c>
      <c r="C9" s="4" t="s">
        <v>75</v>
      </c>
      <c r="D9">
        <v>-4.0000000000000003E-5</v>
      </c>
      <c r="E9">
        <v>-4.0000000000000002E-4</v>
      </c>
      <c r="F9">
        <v>0.1966</v>
      </c>
      <c r="G9" s="5">
        <v>44323</v>
      </c>
    </row>
    <row r="10" spans="1:7" x14ac:dyDescent="0.3">
      <c r="A10" s="4" t="s">
        <v>2100</v>
      </c>
      <c r="B10">
        <v>1.5979000000000001</v>
      </c>
      <c r="C10" s="4" t="s">
        <v>75</v>
      </c>
      <c r="D10">
        <v>2.5000000000000001E-3</v>
      </c>
      <c r="E10">
        <v>1.6000000000000001E-3</v>
      </c>
      <c r="F10">
        <v>9.5600000000000004E-2</v>
      </c>
      <c r="G10" s="5">
        <v>44323</v>
      </c>
    </row>
    <row r="11" spans="1:7" x14ac:dyDescent="0.3">
      <c r="A11" s="4" t="s">
        <v>2101</v>
      </c>
      <c r="B11">
        <v>20.4588</v>
      </c>
      <c r="C11" s="4" t="s">
        <v>75</v>
      </c>
      <c r="D11">
        <v>-1.95E-2</v>
      </c>
      <c r="E11">
        <v>-1E-3</v>
      </c>
      <c r="F11">
        <v>0.15010000000000001</v>
      </c>
      <c r="G11" s="5">
        <v>44322</v>
      </c>
    </row>
    <row r="12" spans="1:7" x14ac:dyDescent="0.3">
      <c r="A12" s="4" t="s">
        <v>2102</v>
      </c>
      <c r="B12">
        <v>0.13400000000000001</v>
      </c>
      <c r="C12" s="4" t="s">
        <v>75</v>
      </c>
      <c r="D12">
        <v>1.2999999999999999E-3</v>
      </c>
      <c r="E12">
        <v>9.4999999999999998E-3</v>
      </c>
      <c r="F12">
        <v>0.66900000000000004</v>
      </c>
      <c r="G12" s="5">
        <v>44322</v>
      </c>
    </row>
    <row r="13" spans="1:7" x14ac:dyDescent="0.3">
      <c r="A13" s="4" t="s">
        <v>1428</v>
      </c>
      <c r="B13">
        <v>1.8E-3</v>
      </c>
      <c r="C13" s="4" t="s">
        <v>75</v>
      </c>
      <c r="D13">
        <v>9.9999999999999995E-7</v>
      </c>
      <c r="E13">
        <v>5.0000000000000001E-4</v>
      </c>
      <c r="F13">
        <v>-2.5000000000000001E-3</v>
      </c>
      <c r="G13" s="5">
        <v>44323</v>
      </c>
    </row>
    <row r="14" spans="1:7" x14ac:dyDescent="0.3">
      <c r="A14" s="4" t="s">
        <v>2103</v>
      </c>
      <c r="B14">
        <v>3.0499999999999999E-2</v>
      </c>
      <c r="C14" s="4" t="s">
        <v>75</v>
      </c>
      <c r="D14">
        <v>1.0000000000000001E-5</v>
      </c>
      <c r="E14">
        <v>2.9999999999999997E-4</v>
      </c>
      <c r="F14">
        <v>1.34E-2</v>
      </c>
      <c r="G14" s="5">
        <v>44323</v>
      </c>
    </row>
    <row r="15" spans="1:7" x14ac:dyDescent="0.3">
      <c r="A15" s="4" t="s">
        <v>2104</v>
      </c>
      <c r="B15">
        <v>8.8000000000000005E-3</v>
      </c>
      <c r="C15" s="4" t="s">
        <v>75</v>
      </c>
      <c r="D15">
        <v>3.0000000000000001E-6</v>
      </c>
      <c r="E15">
        <v>2.9999999999999997E-4</v>
      </c>
      <c r="F15">
        <v>7.0000000000000007E-2</v>
      </c>
      <c r="G15" s="5">
        <v>44323</v>
      </c>
    </row>
    <row r="16" spans="1:7" x14ac:dyDescent="0.3">
      <c r="A16" s="4" t="s">
        <v>1429</v>
      </c>
      <c r="B16">
        <v>1.1999999999999999E-3</v>
      </c>
      <c r="C16" s="4" t="s">
        <v>75</v>
      </c>
      <c r="D16">
        <v>3.9999999999999998E-7</v>
      </c>
      <c r="E16">
        <v>2.9999999999999997E-4</v>
      </c>
      <c r="F16">
        <v>7.3499999999999996E-2</v>
      </c>
      <c r="G16" s="5">
        <v>44323</v>
      </c>
    </row>
    <row r="17" spans="1:7" x14ac:dyDescent="0.3">
      <c r="A17" s="4" t="s">
        <v>1430</v>
      </c>
      <c r="B17">
        <v>1E-3</v>
      </c>
      <c r="C17" s="4" t="s">
        <v>75</v>
      </c>
      <c r="D17">
        <v>-2.9999999999999999E-7</v>
      </c>
      <c r="E17">
        <v>-2.9999999999999997E-4</v>
      </c>
      <c r="F17">
        <v>6.3700000000000007E-2</v>
      </c>
      <c r="G17" s="5">
        <v>44323</v>
      </c>
    </row>
    <row r="18" spans="1:7" x14ac:dyDescent="0.3">
      <c r="A18" s="4" t="s">
        <v>2105</v>
      </c>
      <c r="B18">
        <v>0.42459999999999998</v>
      </c>
      <c r="C18" s="4" t="s">
        <v>75</v>
      </c>
      <c r="D18">
        <v>3.0000000000000001E-5</v>
      </c>
      <c r="E18">
        <v>1E-4</v>
      </c>
      <c r="F18">
        <v>9.7500000000000003E-2</v>
      </c>
      <c r="G18" s="5">
        <v>44323</v>
      </c>
    </row>
    <row r="19" spans="1:7" x14ac:dyDescent="0.3">
      <c r="A19" s="4" t="s">
        <v>1431</v>
      </c>
      <c r="B19">
        <v>2E-3</v>
      </c>
      <c r="C19" s="4" t="s">
        <v>75</v>
      </c>
      <c r="D19">
        <v>9.9999999999999995E-8</v>
      </c>
      <c r="E19">
        <v>3.0000000000000001E-5</v>
      </c>
      <c r="F19">
        <v>6.3E-3</v>
      </c>
      <c r="G19" s="5">
        <v>44323</v>
      </c>
    </row>
    <row r="20" spans="1:7" x14ac:dyDescent="0.3">
      <c r="A20" s="4" t="s">
        <v>1432</v>
      </c>
      <c r="B20">
        <v>1.4E-3</v>
      </c>
      <c r="C20" s="4" t="s">
        <v>75</v>
      </c>
      <c r="D20">
        <v>0</v>
      </c>
      <c r="E20">
        <v>0</v>
      </c>
      <c r="F20">
        <v>0.1951</v>
      </c>
      <c r="G20" s="5">
        <v>44323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6F9F-AE73-47EB-B61B-47398BD46C52}">
  <dimension ref="A1:G13"/>
  <sheetViews>
    <sheetView workbookViewId="0">
      <selection sqref="A1:G13"/>
    </sheetView>
  </sheetViews>
  <sheetFormatPr defaultColWidth="10.6640625" defaultRowHeight="14.4" x14ac:dyDescent="0.3"/>
  <cols>
    <col min="1" max="1" width="35.88671875" bestFit="1" customWidth="1"/>
    <col min="2" max="2" width="8.88671875" bestFit="1" customWidth="1"/>
    <col min="3" max="3" width="12.109375" bestFit="1" customWidth="1"/>
    <col min="4" max="4" width="10.109375" bestFit="1" customWidth="1"/>
    <col min="5" max="5" width="11.21875" bestFit="1" customWidth="1"/>
    <col min="6" max="6" width="12.21875" bestFit="1" customWidth="1"/>
    <col min="7" max="7" width="10.77734375" bestFit="1" customWidth="1"/>
  </cols>
  <sheetData>
    <row r="1" spans="1:7" x14ac:dyDescent="0.3">
      <c r="A1" t="s">
        <v>1526</v>
      </c>
      <c r="B1" t="s">
        <v>1</v>
      </c>
      <c r="C1" t="s">
        <v>1434</v>
      </c>
      <c r="D1" t="s">
        <v>2</v>
      </c>
      <c r="E1" t="s">
        <v>1527</v>
      </c>
      <c r="F1" t="s">
        <v>1528</v>
      </c>
      <c r="G1" t="s">
        <v>6</v>
      </c>
    </row>
    <row r="2" spans="1:7" x14ac:dyDescent="0.3">
      <c r="A2" s="4" t="s">
        <v>1529</v>
      </c>
      <c r="B2">
        <v>1.95</v>
      </c>
      <c r="C2" s="5">
        <v>44287</v>
      </c>
      <c r="D2">
        <v>1.51</v>
      </c>
      <c r="E2" s="4" t="s">
        <v>1530</v>
      </c>
      <c r="F2" s="4" t="s">
        <v>1531</v>
      </c>
      <c r="G2" s="4" t="s">
        <v>75</v>
      </c>
    </row>
    <row r="3" spans="1:7" x14ac:dyDescent="0.3">
      <c r="A3" s="4" t="s">
        <v>1532</v>
      </c>
      <c r="B3">
        <v>0.59</v>
      </c>
      <c r="C3" s="5">
        <v>44287</v>
      </c>
      <c r="D3">
        <v>0.51</v>
      </c>
      <c r="E3" s="4" t="s">
        <v>1533</v>
      </c>
      <c r="F3" s="4" t="s">
        <v>1531</v>
      </c>
      <c r="G3" s="4" t="s">
        <v>75</v>
      </c>
    </row>
    <row r="4" spans="1:7" x14ac:dyDescent="0.3">
      <c r="A4" s="4" t="s">
        <v>1534</v>
      </c>
      <c r="B4">
        <v>108</v>
      </c>
      <c r="C4" s="5">
        <v>44287</v>
      </c>
      <c r="D4">
        <v>107</v>
      </c>
      <c r="E4" s="4" t="s">
        <v>2626</v>
      </c>
      <c r="F4" s="4" t="s">
        <v>1531</v>
      </c>
      <c r="G4" s="4" t="s">
        <v>75</v>
      </c>
    </row>
    <row r="5" spans="1:7" x14ac:dyDescent="0.3">
      <c r="A5" s="4" t="s">
        <v>1535</v>
      </c>
      <c r="B5">
        <v>107</v>
      </c>
      <c r="C5" s="5">
        <v>44256</v>
      </c>
      <c r="D5">
        <v>107</v>
      </c>
      <c r="E5" s="4" t="s">
        <v>1536</v>
      </c>
      <c r="F5" s="4" t="s">
        <v>1531</v>
      </c>
      <c r="G5" s="4" t="s">
        <v>75</v>
      </c>
    </row>
    <row r="6" spans="1:7" x14ac:dyDescent="0.3">
      <c r="A6" s="4" t="s">
        <v>1537</v>
      </c>
      <c r="B6">
        <v>1.67</v>
      </c>
      <c r="C6" s="5">
        <v>44256</v>
      </c>
      <c r="D6">
        <v>1.74</v>
      </c>
      <c r="E6" s="4" t="s">
        <v>1538</v>
      </c>
      <c r="F6" s="4" t="s">
        <v>1531</v>
      </c>
      <c r="G6" s="4" t="s">
        <v>75</v>
      </c>
    </row>
    <row r="7" spans="1:7" x14ac:dyDescent="0.3">
      <c r="A7" s="4" t="s">
        <v>1539</v>
      </c>
      <c r="B7">
        <v>131</v>
      </c>
      <c r="C7" s="5">
        <v>44287</v>
      </c>
      <c r="D7">
        <v>129</v>
      </c>
      <c r="E7" s="4" t="s">
        <v>2627</v>
      </c>
      <c r="F7" s="4" t="s">
        <v>1531</v>
      </c>
      <c r="G7" s="4" t="s">
        <v>75</v>
      </c>
    </row>
    <row r="8" spans="1:7" x14ac:dyDescent="0.3">
      <c r="A8" s="4" t="s">
        <v>1540</v>
      </c>
      <c r="B8">
        <v>3.98</v>
      </c>
      <c r="C8" s="5">
        <v>44287</v>
      </c>
      <c r="D8">
        <v>3.92</v>
      </c>
      <c r="E8" s="4" t="s">
        <v>1541</v>
      </c>
      <c r="F8" s="4" t="s">
        <v>1531</v>
      </c>
      <c r="G8" s="4" t="s">
        <v>75</v>
      </c>
    </row>
    <row r="9" spans="1:7" x14ac:dyDescent="0.3">
      <c r="A9" s="4" t="s">
        <v>1542</v>
      </c>
      <c r="B9">
        <v>107</v>
      </c>
      <c r="C9" s="5">
        <v>44287</v>
      </c>
      <c r="D9">
        <v>106</v>
      </c>
      <c r="E9" s="4" t="s">
        <v>2628</v>
      </c>
      <c r="F9" s="4" t="s">
        <v>1531</v>
      </c>
      <c r="G9" s="4" t="s">
        <v>75</v>
      </c>
    </row>
    <row r="10" spans="1:7" x14ac:dyDescent="0.3">
      <c r="A10" s="4" t="s">
        <v>1543</v>
      </c>
      <c r="B10">
        <v>107</v>
      </c>
      <c r="C10" s="5">
        <v>44287</v>
      </c>
      <c r="D10">
        <v>107</v>
      </c>
      <c r="E10" s="4" t="s">
        <v>1544</v>
      </c>
      <c r="F10" s="4" t="s">
        <v>1531</v>
      </c>
      <c r="G10" s="4" t="s">
        <v>75</v>
      </c>
    </row>
    <row r="11" spans="1:7" x14ac:dyDescent="0.3">
      <c r="A11" s="4" t="s">
        <v>1545</v>
      </c>
      <c r="B11">
        <v>127</v>
      </c>
      <c r="C11" s="5">
        <v>44256</v>
      </c>
      <c r="D11">
        <v>124</v>
      </c>
      <c r="E11" s="4" t="s">
        <v>1546</v>
      </c>
      <c r="F11" s="4" t="s">
        <v>1531</v>
      </c>
      <c r="G11" s="4" t="s">
        <v>75</v>
      </c>
    </row>
    <row r="12" spans="1:7" x14ac:dyDescent="0.3">
      <c r="A12" s="4" t="s">
        <v>1547</v>
      </c>
      <c r="B12">
        <v>133</v>
      </c>
      <c r="C12" s="5">
        <v>44256</v>
      </c>
      <c r="D12">
        <v>130</v>
      </c>
      <c r="E12" s="4" t="s">
        <v>1548</v>
      </c>
      <c r="F12" s="4" t="s">
        <v>1531</v>
      </c>
      <c r="G12" s="4" t="s">
        <v>75</v>
      </c>
    </row>
    <row r="13" spans="1:7" x14ac:dyDescent="0.3">
      <c r="A13" s="4" t="s">
        <v>1549</v>
      </c>
      <c r="B13">
        <v>16.329999999999998</v>
      </c>
      <c r="C13" s="5">
        <v>44287</v>
      </c>
      <c r="D13">
        <v>11.39</v>
      </c>
      <c r="E13" s="4" t="s">
        <v>2629</v>
      </c>
      <c r="F13" s="4" t="s">
        <v>1531</v>
      </c>
      <c r="G13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C6A3-3643-4F90-A9B4-3C6024137960}">
  <dimension ref="A1:G21"/>
  <sheetViews>
    <sheetView workbookViewId="0">
      <selection activeCell="D9" sqref="D9"/>
    </sheetView>
  </sheetViews>
  <sheetFormatPr defaultColWidth="10.6640625" defaultRowHeight="14.4" x14ac:dyDescent="0.3"/>
  <cols>
    <col min="1" max="1" width="31.33203125" bestFit="1" customWidth="1"/>
    <col min="2" max="2" width="8.88671875" bestFit="1" customWidth="1"/>
    <col min="3" max="3" width="12.109375" bestFit="1" customWidth="1"/>
    <col min="4" max="4" width="10.109375" bestFit="1" customWidth="1"/>
    <col min="5" max="5" width="11.21875" bestFit="1" customWidth="1"/>
    <col min="6" max="6" width="12.21875" bestFit="1" customWidth="1"/>
    <col min="7" max="7" width="10.77734375" bestFit="1" customWidth="1"/>
  </cols>
  <sheetData>
    <row r="1" spans="1:7" x14ac:dyDescent="0.3">
      <c r="A1" t="s">
        <v>1562</v>
      </c>
      <c r="B1" t="s">
        <v>1</v>
      </c>
      <c r="C1" t="s">
        <v>1434</v>
      </c>
      <c r="D1" t="s">
        <v>2</v>
      </c>
      <c r="E1" t="s">
        <v>1527</v>
      </c>
      <c r="F1" t="s">
        <v>1528</v>
      </c>
      <c r="G1" t="s">
        <v>6</v>
      </c>
    </row>
    <row r="2" spans="1:7" x14ac:dyDescent="0.3">
      <c r="A2" s="4" t="s">
        <v>1563</v>
      </c>
      <c r="B2">
        <v>6</v>
      </c>
      <c r="C2" s="5">
        <v>44166</v>
      </c>
      <c r="D2">
        <v>9.4</v>
      </c>
      <c r="E2" s="4" t="s">
        <v>1564</v>
      </c>
      <c r="F2" s="4" t="s">
        <v>1557</v>
      </c>
      <c r="G2" s="4" t="s">
        <v>75</v>
      </c>
    </row>
    <row r="3" spans="1:7" x14ac:dyDescent="0.3">
      <c r="A3" s="4" t="s">
        <v>1565</v>
      </c>
      <c r="B3">
        <v>-3.6</v>
      </c>
      <c r="C3" s="5">
        <v>44166</v>
      </c>
      <c r="D3">
        <v>-8.5</v>
      </c>
      <c r="E3" s="4" t="s">
        <v>1566</v>
      </c>
      <c r="F3" s="4" t="s">
        <v>1557</v>
      </c>
      <c r="G3" s="4" t="s">
        <v>75</v>
      </c>
    </row>
    <row r="4" spans="1:7" x14ac:dyDescent="0.3">
      <c r="A4" s="4" t="s">
        <v>910</v>
      </c>
      <c r="B4">
        <v>14.2</v>
      </c>
      <c r="C4" s="5">
        <v>44256</v>
      </c>
      <c r="D4">
        <v>15.9</v>
      </c>
      <c r="E4" s="4" t="s">
        <v>1567</v>
      </c>
      <c r="F4" s="4" t="s">
        <v>1531</v>
      </c>
      <c r="G4" s="4" t="s">
        <v>75</v>
      </c>
    </row>
    <row r="5" spans="1:7" x14ac:dyDescent="0.3">
      <c r="A5" s="4" t="s">
        <v>1529</v>
      </c>
      <c r="B5">
        <v>1.95</v>
      </c>
      <c r="C5" s="5">
        <v>44287</v>
      </c>
      <c r="D5">
        <v>1.51</v>
      </c>
      <c r="E5" s="4" t="s">
        <v>1530</v>
      </c>
      <c r="F5" s="4" t="s">
        <v>1531</v>
      </c>
      <c r="G5" s="4" t="s">
        <v>75</v>
      </c>
    </row>
    <row r="6" spans="1:7" x14ac:dyDescent="0.3">
      <c r="A6" s="4" t="s">
        <v>1532</v>
      </c>
      <c r="B6">
        <v>0.59</v>
      </c>
      <c r="C6" s="5">
        <v>44287</v>
      </c>
      <c r="D6">
        <v>0.51</v>
      </c>
      <c r="E6" s="4" t="s">
        <v>1533</v>
      </c>
      <c r="F6" s="4" t="s">
        <v>1531</v>
      </c>
      <c r="G6" s="4" t="s">
        <v>75</v>
      </c>
    </row>
    <row r="7" spans="1:7" x14ac:dyDescent="0.3">
      <c r="A7" s="4" t="s">
        <v>1568</v>
      </c>
      <c r="B7">
        <v>1.75</v>
      </c>
      <c r="C7" s="5">
        <v>44287</v>
      </c>
      <c r="D7">
        <v>1.75</v>
      </c>
      <c r="E7" s="4" t="s">
        <v>1569</v>
      </c>
      <c r="F7" s="4" t="s">
        <v>1570</v>
      </c>
      <c r="G7" s="4" t="s">
        <v>75</v>
      </c>
    </row>
    <row r="8" spans="1:7" x14ac:dyDescent="0.3">
      <c r="A8" s="4" t="s">
        <v>1571</v>
      </c>
      <c r="B8">
        <v>-0.96</v>
      </c>
      <c r="C8" s="5">
        <v>44228</v>
      </c>
      <c r="D8">
        <v>-1.2</v>
      </c>
      <c r="E8" s="4" t="s">
        <v>1572</v>
      </c>
      <c r="F8" s="4" t="s">
        <v>1531</v>
      </c>
      <c r="G8" s="4" t="s">
        <v>75</v>
      </c>
    </row>
    <row r="9" spans="1:7" x14ac:dyDescent="0.3">
      <c r="A9" s="4" t="s">
        <v>1573</v>
      </c>
      <c r="B9">
        <v>-3114</v>
      </c>
      <c r="C9" s="5">
        <v>44166</v>
      </c>
      <c r="D9">
        <v>-1774</v>
      </c>
      <c r="E9" s="4" t="s">
        <v>1574</v>
      </c>
      <c r="F9" s="4" t="s">
        <v>1557</v>
      </c>
      <c r="G9" s="4" t="s">
        <v>75</v>
      </c>
    </row>
    <row r="10" spans="1:7" x14ac:dyDescent="0.3">
      <c r="A10" s="4" t="s">
        <v>1575</v>
      </c>
      <c r="B10">
        <v>-3.4</v>
      </c>
      <c r="C10" s="5">
        <v>44166</v>
      </c>
      <c r="D10">
        <v>-4.3</v>
      </c>
      <c r="E10" s="4" t="s">
        <v>1576</v>
      </c>
      <c r="F10" s="4" t="s">
        <v>1577</v>
      </c>
      <c r="G10" s="4" t="s">
        <v>75</v>
      </c>
    </row>
    <row r="11" spans="1:7" x14ac:dyDescent="0.3">
      <c r="A11" s="4" t="s">
        <v>1578</v>
      </c>
      <c r="B11">
        <v>48.4</v>
      </c>
      <c r="C11" s="5">
        <v>43800</v>
      </c>
      <c r="D11">
        <v>48.6</v>
      </c>
      <c r="E11" s="4" t="s">
        <v>1579</v>
      </c>
      <c r="F11" s="4" t="s">
        <v>1577</v>
      </c>
      <c r="G11" s="4" t="s">
        <v>75</v>
      </c>
    </row>
    <row r="12" spans="1:7" x14ac:dyDescent="0.3">
      <c r="A12" s="4" t="s">
        <v>1580</v>
      </c>
      <c r="B12">
        <v>-7.8</v>
      </c>
      <c r="C12" s="5">
        <v>44166</v>
      </c>
      <c r="D12">
        <v>-2.5</v>
      </c>
      <c r="E12" s="4" t="s">
        <v>1581</v>
      </c>
      <c r="F12" s="4" t="s">
        <v>1577</v>
      </c>
      <c r="G12" s="4" t="s">
        <v>75</v>
      </c>
    </row>
    <row r="13" spans="1:7" x14ac:dyDescent="0.3">
      <c r="A13" s="4" t="s">
        <v>7</v>
      </c>
      <c r="B13">
        <v>6.8</v>
      </c>
      <c r="C13" s="5">
        <v>44256</v>
      </c>
      <c r="D13">
        <v>8.1999999999999993</v>
      </c>
      <c r="E13" s="4" t="s">
        <v>1582</v>
      </c>
      <c r="F13" s="4" t="s">
        <v>1531</v>
      </c>
      <c r="G13" s="4" t="s">
        <v>75</v>
      </c>
    </row>
    <row r="14" spans="1:7" x14ac:dyDescent="0.3">
      <c r="A14" s="4" t="s">
        <v>1551</v>
      </c>
      <c r="B14">
        <v>-11.4</v>
      </c>
      <c r="C14" s="5">
        <v>44256</v>
      </c>
      <c r="D14">
        <v>-14.6</v>
      </c>
      <c r="E14" s="4" t="s">
        <v>1552</v>
      </c>
      <c r="F14" s="4" t="s">
        <v>1531</v>
      </c>
      <c r="G14" s="4" t="s">
        <v>75</v>
      </c>
    </row>
    <row r="15" spans="1:7" x14ac:dyDescent="0.3">
      <c r="A15" s="4" t="s">
        <v>1553</v>
      </c>
      <c r="B15">
        <v>10.3</v>
      </c>
      <c r="C15" s="5">
        <v>44228</v>
      </c>
      <c r="D15">
        <v>-29</v>
      </c>
      <c r="E15" s="4" t="s">
        <v>1554</v>
      </c>
      <c r="F15" s="4" t="s">
        <v>1531</v>
      </c>
      <c r="G15" s="4" t="s">
        <v>75</v>
      </c>
    </row>
    <row r="16" spans="1:7" x14ac:dyDescent="0.3">
      <c r="A16" s="4" t="s">
        <v>1583</v>
      </c>
      <c r="B16">
        <v>33</v>
      </c>
      <c r="C16" s="5">
        <v>44166</v>
      </c>
      <c r="D16">
        <v>33</v>
      </c>
      <c r="E16" s="4" t="s">
        <v>1584</v>
      </c>
      <c r="F16" s="4" t="s">
        <v>1577</v>
      </c>
      <c r="G16" s="4" t="s">
        <v>75</v>
      </c>
    </row>
    <row r="17" spans="1:7" x14ac:dyDescent="0.3">
      <c r="A17" s="4" t="s">
        <v>1585</v>
      </c>
      <c r="B17">
        <v>39</v>
      </c>
      <c r="C17" s="5">
        <v>44166</v>
      </c>
      <c r="D17">
        <v>39</v>
      </c>
      <c r="E17" s="4" t="s">
        <v>1586</v>
      </c>
      <c r="F17" s="4" t="s">
        <v>1577</v>
      </c>
      <c r="G17" s="4" t="s">
        <v>75</v>
      </c>
    </row>
    <row r="18" spans="1:7" x14ac:dyDescent="0.3">
      <c r="A18" s="4" t="s">
        <v>1587</v>
      </c>
      <c r="B18">
        <v>2919805</v>
      </c>
      <c r="C18" s="5">
        <v>44317</v>
      </c>
      <c r="D18">
        <v>2905254</v>
      </c>
      <c r="E18" s="4" t="s">
        <v>2630</v>
      </c>
      <c r="F18" s="4" t="s">
        <v>1570</v>
      </c>
      <c r="G18" s="4" t="s">
        <v>75</v>
      </c>
    </row>
    <row r="19" spans="1:7" x14ac:dyDescent="0.3">
      <c r="A19" s="4" t="s">
        <v>1588</v>
      </c>
      <c r="B19">
        <v>75627</v>
      </c>
      <c r="C19" s="5">
        <v>44317</v>
      </c>
      <c r="D19">
        <v>75164</v>
      </c>
      <c r="E19" s="4" t="s">
        <v>2631</v>
      </c>
      <c r="F19" s="4" t="s">
        <v>1570</v>
      </c>
      <c r="G19" s="4" t="s">
        <v>75</v>
      </c>
    </row>
    <row r="20" spans="1:7" x14ac:dyDescent="0.3">
      <c r="A20" s="4" t="s">
        <v>1589</v>
      </c>
      <c r="B20">
        <v>2754940</v>
      </c>
      <c r="C20" s="5">
        <v>44317</v>
      </c>
      <c r="D20">
        <v>2737757</v>
      </c>
      <c r="E20" s="4" t="s">
        <v>2632</v>
      </c>
      <c r="F20" s="4" t="s">
        <v>1570</v>
      </c>
      <c r="G20" s="4" t="s">
        <v>75</v>
      </c>
    </row>
    <row r="21" spans="1:7" x14ac:dyDescent="0.3">
      <c r="A21" s="4" t="s">
        <v>1590</v>
      </c>
      <c r="B21">
        <v>1.71</v>
      </c>
      <c r="C21" s="5">
        <v>43435</v>
      </c>
      <c r="D21">
        <v>1.7</v>
      </c>
      <c r="E21" s="4" t="s">
        <v>1591</v>
      </c>
      <c r="F21" s="4" t="s">
        <v>1577</v>
      </c>
      <c r="G21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AE27-434E-4A62-AC60-89736980E4AE}">
  <dimension ref="A1:G12"/>
  <sheetViews>
    <sheetView workbookViewId="0">
      <selection activeCell="B7" sqref="B7"/>
    </sheetView>
  </sheetViews>
  <sheetFormatPr defaultColWidth="10.6640625" defaultRowHeight="14.4" x14ac:dyDescent="0.3"/>
  <cols>
    <col min="1" max="1" width="29.21875" bestFit="1" customWidth="1"/>
    <col min="2" max="2" width="9.5546875" bestFit="1" customWidth="1"/>
    <col min="3" max="3" width="10.109375" bestFit="1" customWidth="1"/>
    <col min="4" max="4" width="9.5546875" bestFit="1" customWidth="1"/>
    <col min="5" max="5" width="8.88671875" bestFit="1" customWidth="1"/>
    <col min="6" max="6" width="14.21875" bestFit="1" customWidth="1"/>
    <col min="7" max="7" width="10.77734375" bestFit="1" customWidth="1"/>
  </cols>
  <sheetData>
    <row r="1" spans="1:7" x14ac:dyDescent="0.3">
      <c r="A1" t="s">
        <v>1592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1568</v>
      </c>
      <c r="B2" s="4" t="s">
        <v>1593</v>
      </c>
      <c r="C2" s="4" t="s">
        <v>1593</v>
      </c>
      <c r="D2" s="4" t="s">
        <v>15</v>
      </c>
      <c r="E2" s="4" t="s">
        <v>1593</v>
      </c>
      <c r="F2" s="4" t="s">
        <v>29</v>
      </c>
      <c r="G2" s="4" t="s">
        <v>11</v>
      </c>
    </row>
    <row r="3" spans="1:7" x14ac:dyDescent="0.3">
      <c r="A3" s="4" t="s">
        <v>1594</v>
      </c>
      <c r="B3" s="4" t="s">
        <v>2633</v>
      </c>
      <c r="C3" s="4" t="s">
        <v>2633</v>
      </c>
      <c r="D3" s="4" t="s">
        <v>1595</v>
      </c>
      <c r="E3" s="4" t="s">
        <v>1596</v>
      </c>
      <c r="F3" s="4" t="s">
        <v>29</v>
      </c>
      <c r="G3" s="4" t="s">
        <v>11</v>
      </c>
    </row>
    <row r="4" spans="1:7" x14ac:dyDescent="0.3">
      <c r="A4" s="4" t="s">
        <v>1597</v>
      </c>
      <c r="B4" s="4" t="s">
        <v>1598</v>
      </c>
      <c r="C4" s="4" t="s">
        <v>1599</v>
      </c>
      <c r="D4" s="4" t="s">
        <v>1600</v>
      </c>
      <c r="E4" s="4" t="s">
        <v>1601</v>
      </c>
      <c r="F4" s="4" t="s">
        <v>1602</v>
      </c>
      <c r="G4" s="4" t="s">
        <v>11</v>
      </c>
    </row>
    <row r="5" spans="1:7" x14ac:dyDescent="0.3">
      <c r="A5" s="4" t="s">
        <v>1603</v>
      </c>
      <c r="B5" s="4" t="s">
        <v>1604</v>
      </c>
      <c r="C5" s="4" t="s">
        <v>1605</v>
      </c>
      <c r="D5" s="4" t="s">
        <v>1604</v>
      </c>
      <c r="E5" s="4" t="s">
        <v>1606</v>
      </c>
      <c r="F5" s="4" t="s">
        <v>1602</v>
      </c>
      <c r="G5" s="4" t="s">
        <v>11</v>
      </c>
    </row>
    <row r="6" spans="1:7" x14ac:dyDescent="0.3">
      <c r="A6" s="4" t="s">
        <v>1607</v>
      </c>
      <c r="B6" s="4" t="s">
        <v>1608</v>
      </c>
      <c r="C6" s="4" t="s">
        <v>1609</v>
      </c>
      <c r="D6" s="4" t="s">
        <v>1610</v>
      </c>
      <c r="E6" s="4" t="s">
        <v>1611</v>
      </c>
      <c r="F6" s="4" t="s">
        <v>1602</v>
      </c>
      <c r="G6" s="4" t="s">
        <v>11</v>
      </c>
    </row>
    <row r="7" spans="1:7" x14ac:dyDescent="0.3">
      <c r="A7" s="4" t="s">
        <v>1612</v>
      </c>
      <c r="B7" s="4" t="s">
        <v>1613</v>
      </c>
      <c r="C7" s="4" t="s">
        <v>1614</v>
      </c>
      <c r="D7" s="4" t="s">
        <v>1614</v>
      </c>
      <c r="E7" s="4" t="s">
        <v>1615</v>
      </c>
      <c r="F7" s="4" t="s">
        <v>703</v>
      </c>
      <c r="G7" s="4" t="s">
        <v>11</v>
      </c>
    </row>
    <row r="8" spans="1:7" x14ac:dyDescent="0.3">
      <c r="A8" s="4" t="s">
        <v>1616</v>
      </c>
      <c r="B8" s="4" t="s">
        <v>2634</v>
      </c>
      <c r="C8" s="4" t="s">
        <v>186</v>
      </c>
      <c r="D8" s="4" t="s">
        <v>1617</v>
      </c>
      <c r="E8" s="4" t="s">
        <v>2634</v>
      </c>
      <c r="F8" s="4" t="s">
        <v>29</v>
      </c>
      <c r="G8" s="4" t="s">
        <v>11</v>
      </c>
    </row>
    <row r="9" spans="1:7" x14ac:dyDescent="0.3">
      <c r="A9" s="4" t="s">
        <v>1626</v>
      </c>
      <c r="B9" s="4" t="s">
        <v>1627</v>
      </c>
      <c r="C9" s="4" t="s">
        <v>1628</v>
      </c>
      <c r="D9" s="4" t="s">
        <v>1629</v>
      </c>
      <c r="E9" s="4" t="s">
        <v>1630</v>
      </c>
      <c r="F9" s="4" t="s">
        <v>1602</v>
      </c>
      <c r="G9" s="4" t="s">
        <v>11</v>
      </c>
    </row>
    <row r="10" spans="1:7" x14ac:dyDescent="0.3">
      <c r="A10" s="4" t="s">
        <v>1618</v>
      </c>
      <c r="B10" s="4" t="s">
        <v>1619</v>
      </c>
      <c r="C10" s="4" t="s">
        <v>1620</v>
      </c>
      <c r="D10" s="4" t="s">
        <v>1621</v>
      </c>
      <c r="E10" s="4" t="s">
        <v>1622</v>
      </c>
      <c r="F10" s="4" t="s">
        <v>1602</v>
      </c>
      <c r="G10" s="4" t="s">
        <v>11</v>
      </c>
    </row>
    <row r="11" spans="1:7" x14ac:dyDescent="0.3">
      <c r="A11" s="4" t="s">
        <v>1623</v>
      </c>
      <c r="B11" s="4" t="s">
        <v>2106</v>
      </c>
      <c r="C11" s="4" t="s">
        <v>1624</v>
      </c>
      <c r="D11" s="4" t="s">
        <v>2106</v>
      </c>
      <c r="E11" s="4" t="s">
        <v>1625</v>
      </c>
      <c r="F11" s="4" t="s">
        <v>1602</v>
      </c>
      <c r="G11" s="4" t="s">
        <v>11</v>
      </c>
    </row>
    <row r="12" spans="1:7" x14ac:dyDescent="0.3">
      <c r="A12" s="4" t="s">
        <v>11</v>
      </c>
      <c r="B12" s="4" t="s">
        <v>11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BFC4-90DE-4841-9E88-3DDE74B6C812}">
  <dimension ref="A1:G15"/>
  <sheetViews>
    <sheetView workbookViewId="0">
      <selection sqref="A1:G15"/>
    </sheetView>
  </sheetViews>
  <sheetFormatPr defaultColWidth="10.6640625" defaultRowHeight="14.4" x14ac:dyDescent="0.3"/>
  <cols>
    <col min="1" max="1" width="31.33203125" bestFit="1" customWidth="1"/>
    <col min="2" max="2" width="9.5546875" bestFit="1" customWidth="1"/>
    <col min="3" max="3" width="10.109375" bestFit="1" customWidth="1"/>
    <col min="4" max="4" width="9.5546875" bestFit="1" customWidth="1"/>
    <col min="5" max="5" width="8.88671875" bestFit="1" customWidth="1"/>
    <col min="6" max="6" width="14.21875" bestFit="1" customWidth="1"/>
    <col min="7" max="7" width="10.77734375" bestFit="1" customWidth="1"/>
  </cols>
  <sheetData>
    <row r="1" spans="1:7" x14ac:dyDescent="0.3">
      <c r="A1" t="s">
        <v>1631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1571</v>
      </c>
      <c r="B2" s="4" t="s">
        <v>1992</v>
      </c>
      <c r="C2" s="4" t="s">
        <v>617</v>
      </c>
      <c r="D2" s="4" t="s">
        <v>1632</v>
      </c>
      <c r="E2" s="4" t="s">
        <v>1633</v>
      </c>
      <c r="F2" s="4" t="s">
        <v>712</v>
      </c>
      <c r="G2" s="4" t="s">
        <v>11</v>
      </c>
    </row>
    <row r="3" spans="1:7" x14ac:dyDescent="0.3">
      <c r="A3" s="4" t="s">
        <v>1573</v>
      </c>
      <c r="B3" s="4" t="s">
        <v>1634</v>
      </c>
      <c r="C3" s="4" t="s">
        <v>1635</v>
      </c>
      <c r="D3" s="4" t="s">
        <v>1636</v>
      </c>
      <c r="E3" s="4" t="s">
        <v>1637</v>
      </c>
      <c r="F3" s="4" t="s">
        <v>703</v>
      </c>
      <c r="G3" s="4" t="s">
        <v>11</v>
      </c>
    </row>
    <row r="4" spans="1:7" x14ac:dyDescent="0.3">
      <c r="A4" s="4" t="s">
        <v>1575</v>
      </c>
      <c r="B4" s="4" t="s">
        <v>1638</v>
      </c>
      <c r="C4" s="4" t="s">
        <v>355</v>
      </c>
      <c r="D4" s="4" t="s">
        <v>998</v>
      </c>
      <c r="E4" s="4" t="s">
        <v>36</v>
      </c>
      <c r="F4" s="4" t="s">
        <v>29</v>
      </c>
      <c r="G4" s="4" t="s">
        <v>11</v>
      </c>
    </row>
    <row r="5" spans="1:7" x14ac:dyDescent="0.3">
      <c r="A5" s="4" t="s">
        <v>1639</v>
      </c>
      <c r="B5" s="4" t="s">
        <v>1163</v>
      </c>
      <c r="C5" s="4" t="s">
        <v>1640</v>
      </c>
      <c r="D5" s="4" t="s">
        <v>1642</v>
      </c>
      <c r="E5" s="4" t="s">
        <v>1643</v>
      </c>
      <c r="F5" s="4" t="s">
        <v>712</v>
      </c>
      <c r="G5" s="4" t="s">
        <v>11</v>
      </c>
    </row>
    <row r="6" spans="1:7" x14ac:dyDescent="0.3">
      <c r="A6" s="4" t="s">
        <v>1644</v>
      </c>
      <c r="B6" s="4" t="s">
        <v>2635</v>
      </c>
      <c r="C6" s="4" t="s">
        <v>1645</v>
      </c>
      <c r="D6" s="4" t="s">
        <v>1646</v>
      </c>
      <c r="E6" s="4" t="s">
        <v>1647</v>
      </c>
      <c r="F6" s="4" t="s">
        <v>712</v>
      </c>
      <c r="G6" s="4" t="s">
        <v>11</v>
      </c>
    </row>
    <row r="7" spans="1:7" x14ac:dyDescent="0.3">
      <c r="A7" s="4" t="s">
        <v>1648</v>
      </c>
      <c r="B7" s="4" t="s">
        <v>2107</v>
      </c>
      <c r="C7" s="4" t="s">
        <v>1649</v>
      </c>
      <c r="D7" s="4" t="s">
        <v>2107</v>
      </c>
      <c r="E7" s="4" t="s">
        <v>1650</v>
      </c>
      <c r="F7" s="4" t="s">
        <v>703</v>
      </c>
      <c r="G7" s="4" t="s">
        <v>11</v>
      </c>
    </row>
    <row r="8" spans="1:7" x14ac:dyDescent="0.3">
      <c r="A8" s="4" t="s">
        <v>1651</v>
      </c>
      <c r="B8" s="4" t="s">
        <v>1652</v>
      </c>
      <c r="C8" s="4" t="s">
        <v>1653</v>
      </c>
      <c r="D8" s="4" t="s">
        <v>1654</v>
      </c>
      <c r="E8" s="4" t="s">
        <v>1655</v>
      </c>
      <c r="F8" s="4" t="s">
        <v>703</v>
      </c>
      <c r="G8" s="4" t="s">
        <v>11</v>
      </c>
    </row>
    <row r="9" spans="1:7" x14ac:dyDescent="0.3">
      <c r="A9" s="4" t="s">
        <v>1656</v>
      </c>
      <c r="B9" s="4" t="s">
        <v>1657</v>
      </c>
      <c r="C9" s="4" t="s">
        <v>1658</v>
      </c>
      <c r="D9" s="4" t="s">
        <v>1659</v>
      </c>
      <c r="E9" s="4" t="s">
        <v>1660</v>
      </c>
      <c r="F9" s="4" t="s">
        <v>703</v>
      </c>
      <c r="G9" s="4" t="s">
        <v>11</v>
      </c>
    </row>
    <row r="10" spans="1:7" x14ac:dyDescent="0.3">
      <c r="A10" s="4" t="s">
        <v>1661</v>
      </c>
      <c r="B10" s="4" t="s">
        <v>1662</v>
      </c>
      <c r="C10" s="4" t="s">
        <v>1663</v>
      </c>
      <c r="D10" s="4" t="s">
        <v>1664</v>
      </c>
      <c r="E10" s="4" t="s">
        <v>1665</v>
      </c>
      <c r="F10" s="4" t="s">
        <v>703</v>
      </c>
      <c r="G10" s="4" t="s">
        <v>11</v>
      </c>
    </row>
    <row r="11" spans="1:7" x14ac:dyDescent="0.3">
      <c r="A11" s="4" t="s">
        <v>1666</v>
      </c>
      <c r="B11" s="4" t="s">
        <v>1641</v>
      </c>
      <c r="C11" s="4" t="s">
        <v>1641</v>
      </c>
      <c r="D11" s="4" t="s">
        <v>1667</v>
      </c>
      <c r="E11" s="4" t="s">
        <v>1668</v>
      </c>
      <c r="F11" s="4" t="s">
        <v>897</v>
      </c>
      <c r="G11" s="4" t="s">
        <v>11</v>
      </c>
    </row>
    <row r="12" spans="1:7" x14ac:dyDescent="0.3">
      <c r="A12" s="4" t="s">
        <v>1669</v>
      </c>
      <c r="B12" s="4" t="s">
        <v>2636</v>
      </c>
      <c r="C12" s="4" t="s">
        <v>1670</v>
      </c>
      <c r="D12" s="4" t="s">
        <v>1671</v>
      </c>
      <c r="E12" s="4" t="s">
        <v>954</v>
      </c>
      <c r="F12" s="4" t="s">
        <v>1672</v>
      </c>
      <c r="G12" s="4" t="s">
        <v>11</v>
      </c>
    </row>
    <row r="13" spans="1:7" x14ac:dyDescent="0.3">
      <c r="A13" s="4" t="s">
        <v>1673</v>
      </c>
      <c r="B13" s="4" t="s">
        <v>1993</v>
      </c>
      <c r="C13" s="4" t="s">
        <v>1674</v>
      </c>
      <c r="D13" s="4" t="s">
        <v>1675</v>
      </c>
      <c r="E13" s="4" t="s">
        <v>1676</v>
      </c>
      <c r="F13" s="4" t="s">
        <v>10</v>
      </c>
      <c r="G13" s="4" t="s">
        <v>11</v>
      </c>
    </row>
    <row r="14" spans="1:7" x14ac:dyDescent="0.3">
      <c r="A14" s="4" t="s">
        <v>1677</v>
      </c>
      <c r="B14" s="4" t="s">
        <v>1678</v>
      </c>
      <c r="C14" s="4" t="s">
        <v>1679</v>
      </c>
      <c r="D14" s="4" t="s">
        <v>1680</v>
      </c>
      <c r="E14" s="4" t="s">
        <v>1681</v>
      </c>
      <c r="F14" s="4" t="s">
        <v>75</v>
      </c>
      <c r="G14" s="4" t="s">
        <v>11</v>
      </c>
    </row>
    <row r="15" spans="1:7" x14ac:dyDescent="0.3">
      <c r="A15" s="4" t="s">
        <v>11</v>
      </c>
      <c r="B15" s="4" t="s">
        <v>11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C491-4306-4826-9FBA-E6BB77A6A897}">
  <dimension ref="A1:G35"/>
  <sheetViews>
    <sheetView workbookViewId="0">
      <selection sqref="A1:G35"/>
    </sheetView>
  </sheetViews>
  <sheetFormatPr defaultColWidth="10.6640625" defaultRowHeight="14.4" x14ac:dyDescent="0.3"/>
  <cols>
    <col min="1" max="1" width="47.109375" bestFit="1" customWidth="1"/>
    <col min="2" max="2" width="9.5546875" bestFit="1" customWidth="1"/>
    <col min="3" max="3" width="10.109375" bestFit="1" customWidth="1"/>
    <col min="4" max="4" width="9.5546875" bestFit="1" customWidth="1"/>
    <col min="5" max="5" width="9.21875" bestFit="1" customWidth="1"/>
    <col min="6" max="6" width="9.77734375" bestFit="1" customWidth="1"/>
    <col min="7" max="7" width="10.77734375" bestFit="1" customWidth="1"/>
  </cols>
  <sheetData>
    <row r="1" spans="1:7" x14ac:dyDescent="0.3">
      <c r="A1" t="s">
        <v>1265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910</v>
      </c>
      <c r="B2" s="4" t="s">
        <v>545</v>
      </c>
      <c r="C2" s="4" t="s">
        <v>1162</v>
      </c>
      <c r="D2" s="4" t="s">
        <v>1131</v>
      </c>
      <c r="E2" s="4" t="s">
        <v>312</v>
      </c>
      <c r="F2" s="4" t="s">
        <v>29</v>
      </c>
      <c r="G2" s="4" t="s">
        <v>11</v>
      </c>
    </row>
    <row r="3" spans="1:7" x14ac:dyDescent="0.3">
      <c r="A3" s="4" t="s">
        <v>1077</v>
      </c>
      <c r="B3" s="4" t="s">
        <v>1266</v>
      </c>
      <c r="C3" s="4" t="s">
        <v>1267</v>
      </c>
      <c r="D3" s="4" t="s">
        <v>1268</v>
      </c>
      <c r="E3" s="4" t="s">
        <v>1269</v>
      </c>
      <c r="F3" s="4" t="s">
        <v>759</v>
      </c>
      <c r="G3" s="4" t="s">
        <v>11</v>
      </c>
    </row>
    <row r="4" spans="1:7" x14ac:dyDescent="0.3">
      <c r="A4" s="4" t="s">
        <v>1082</v>
      </c>
      <c r="B4" s="4" t="s">
        <v>1270</v>
      </c>
      <c r="C4" s="4" t="s">
        <v>1271</v>
      </c>
      <c r="D4" s="4" t="s">
        <v>1272</v>
      </c>
      <c r="E4" s="4" t="s">
        <v>1273</v>
      </c>
      <c r="F4" s="4" t="s">
        <v>759</v>
      </c>
      <c r="G4" s="4" t="s">
        <v>11</v>
      </c>
    </row>
    <row r="5" spans="1:7" x14ac:dyDescent="0.3">
      <c r="A5" s="4" t="s">
        <v>1090</v>
      </c>
      <c r="B5" s="4" t="s">
        <v>229</v>
      </c>
      <c r="C5" s="4" t="s">
        <v>1274</v>
      </c>
      <c r="D5" s="4" t="s">
        <v>1275</v>
      </c>
      <c r="E5" s="4" t="s">
        <v>1276</v>
      </c>
      <c r="F5" s="4" t="s">
        <v>759</v>
      </c>
      <c r="G5" s="4" t="s">
        <v>11</v>
      </c>
    </row>
    <row r="6" spans="1:7" x14ac:dyDescent="0.3">
      <c r="A6" s="4" t="s">
        <v>1068</v>
      </c>
      <c r="B6" s="4" t="s">
        <v>339</v>
      </c>
      <c r="C6" s="4" t="s">
        <v>269</v>
      </c>
      <c r="D6" s="4" t="s">
        <v>1277</v>
      </c>
      <c r="E6" s="4" t="s">
        <v>1278</v>
      </c>
      <c r="F6" s="4" t="s">
        <v>759</v>
      </c>
      <c r="G6" s="4" t="s">
        <v>11</v>
      </c>
    </row>
    <row r="7" spans="1:7" x14ac:dyDescent="0.3">
      <c r="A7" s="4" t="s">
        <v>1072</v>
      </c>
      <c r="B7" s="4" t="s">
        <v>2603</v>
      </c>
      <c r="C7" s="4" t="s">
        <v>2604</v>
      </c>
      <c r="D7" s="4" t="s">
        <v>1279</v>
      </c>
      <c r="E7" s="4" t="s">
        <v>1280</v>
      </c>
      <c r="F7" s="4" t="s">
        <v>759</v>
      </c>
      <c r="G7" s="4" t="s">
        <v>11</v>
      </c>
    </row>
    <row r="8" spans="1:7" x14ac:dyDescent="0.3">
      <c r="A8" s="4" t="s">
        <v>1281</v>
      </c>
      <c r="B8" s="4" t="s">
        <v>2605</v>
      </c>
      <c r="C8" s="4" t="s">
        <v>2606</v>
      </c>
      <c r="D8" s="4" t="s">
        <v>1282</v>
      </c>
      <c r="E8" s="4" t="s">
        <v>1283</v>
      </c>
      <c r="F8" s="4" t="s">
        <v>759</v>
      </c>
      <c r="G8" s="4" t="s">
        <v>11</v>
      </c>
    </row>
    <row r="9" spans="1:7" x14ac:dyDescent="0.3">
      <c r="A9" s="4" t="s">
        <v>1284</v>
      </c>
      <c r="B9" s="4" t="s">
        <v>2607</v>
      </c>
      <c r="C9" s="4" t="s">
        <v>2608</v>
      </c>
      <c r="D9" s="4" t="s">
        <v>1285</v>
      </c>
      <c r="E9" s="4" t="s">
        <v>1286</v>
      </c>
      <c r="F9" s="4" t="s">
        <v>759</v>
      </c>
      <c r="G9" s="4" t="s">
        <v>11</v>
      </c>
    </row>
    <row r="10" spans="1:7" x14ac:dyDescent="0.3">
      <c r="A10" s="4" t="s">
        <v>914</v>
      </c>
      <c r="B10" s="4" t="s">
        <v>1287</v>
      </c>
      <c r="C10" s="4" t="s">
        <v>1288</v>
      </c>
      <c r="D10" s="4" t="s">
        <v>1289</v>
      </c>
      <c r="E10" s="4" t="s">
        <v>1290</v>
      </c>
      <c r="F10" s="4" t="s">
        <v>759</v>
      </c>
      <c r="G10" s="4" t="s">
        <v>11</v>
      </c>
    </row>
    <row r="11" spans="1:7" x14ac:dyDescent="0.3">
      <c r="A11" s="4" t="s">
        <v>918</v>
      </c>
      <c r="B11" s="4" t="s">
        <v>1291</v>
      </c>
      <c r="C11" s="4" t="s">
        <v>1292</v>
      </c>
      <c r="D11" s="4" t="s">
        <v>1293</v>
      </c>
      <c r="E11" s="4" t="s">
        <v>1294</v>
      </c>
      <c r="F11" s="4" t="s">
        <v>759</v>
      </c>
      <c r="G11" s="4" t="s">
        <v>11</v>
      </c>
    </row>
    <row r="12" spans="1:7" x14ac:dyDescent="0.3">
      <c r="A12" s="4" t="s">
        <v>1295</v>
      </c>
      <c r="B12" s="4" t="s">
        <v>1296</v>
      </c>
      <c r="C12" s="4" t="s">
        <v>1058</v>
      </c>
      <c r="D12" s="4" t="s">
        <v>1297</v>
      </c>
      <c r="E12" s="4" t="s">
        <v>1219</v>
      </c>
      <c r="F12" s="4" t="s">
        <v>29</v>
      </c>
      <c r="G12" s="4" t="s">
        <v>11</v>
      </c>
    </row>
    <row r="13" spans="1:7" x14ac:dyDescent="0.3">
      <c r="A13" s="4" t="s">
        <v>970</v>
      </c>
      <c r="B13" s="4" t="s">
        <v>1298</v>
      </c>
      <c r="C13" s="4" t="s">
        <v>1299</v>
      </c>
      <c r="D13" s="4" t="s">
        <v>1298</v>
      </c>
      <c r="E13" s="4" t="s">
        <v>1300</v>
      </c>
      <c r="F13" s="4" t="s">
        <v>972</v>
      </c>
      <c r="G13" s="4" t="s">
        <v>11</v>
      </c>
    </row>
    <row r="14" spans="1:7" x14ac:dyDescent="0.3">
      <c r="A14" s="4" t="s">
        <v>935</v>
      </c>
      <c r="B14" s="4" t="s">
        <v>349</v>
      </c>
      <c r="C14" s="4" t="s">
        <v>1301</v>
      </c>
      <c r="D14" s="4" t="s">
        <v>491</v>
      </c>
      <c r="E14" s="4" t="s">
        <v>1302</v>
      </c>
      <c r="F14" s="4" t="s">
        <v>29</v>
      </c>
      <c r="G14" s="4" t="s">
        <v>11</v>
      </c>
    </row>
    <row r="15" spans="1:7" x14ac:dyDescent="0.3">
      <c r="A15" s="4" t="s">
        <v>939</v>
      </c>
      <c r="B15" s="4" t="s">
        <v>1303</v>
      </c>
      <c r="C15" s="4" t="s">
        <v>1304</v>
      </c>
      <c r="D15" s="4" t="s">
        <v>639</v>
      </c>
      <c r="E15" s="4" t="s">
        <v>1305</v>
      </c>
      <c r="F15" s="4" t="s">
        <v>29</v>
      </c>
      <c r="G15" s="4" t="s">
        <v>11</v>
      </c>
    </row>
    <row r="16" spans="1:7" x14ac:dyDescent="0.3">
      <c r="A16" s="4" t="s">
        <v>940</v>
      </c>
      <c r="B16" s="4" t="s">
        <v>209</v>
      </c>
      <c r="C16" s="4" t="s">
        <v>330</v>
      </c>
      <c r="D16" s="4" t="s">
        <v>182</v>
      </c>
      <c r="E16" s="4" t="s">
        <v>697</v>
      </c>
      <c r="F16" s="4" t="s">
        <v>29</v>
      </c>
      <c r="G16" s="4" t="s">
        <v>11</v>
      </c>
    </row>
    <row r="17" spans="1:7" x14ac:dyDescent="0.3">
      <c r="A17" s="4" t="s">
        <v>942</v>
      </c>
      <c r="B17" s="4" t="s">
        <v>2609</v>
      </c>
      <c r="C17" s="4" t="s">
        <v>2610</v>
      </c>
      <c r="D17" s="4" t="s">
        <v>1306</v>
      </c>
      <c r="E17" s="4" t="s">
        <v>254</v>
      </c>
      <c r="F17" s="4" t="s">
        <v>10</v>
      </c>
      <c r="G17" s="4" t="s">
        <v>11</v>
      </c>
    </row>
    <row r="18" spans="1:7" x14ac:dyDescent="0.3">
      <c r="A18" s="4" t="s">
        <v>946</v>
      </c>
      <c r="B18" s="4" t="s">
        <v>2611</v>
      </c>
      <c r="C18" s="4" t="s">
        <v>2612</v>
      </c>
      <c r="D18" s="4" t="s">
        <v>2611</v>
      </c>
      <c r="E18" s="4" t="s">
        <v>1307</v>
      </c>
      <c r="F18" s="4" t="s">
        <v>10</v>
      </c>
      <c r="G18" s="4" t="s">
        <v>11</v>
      </c>
    </row>
    <row r="19" spans="1:7" x14ac:dyDescent="0.3">
      <c r="A19" s="4" t="s">
        <v>948</v>
      </c>
      <c r="B19" s="4" t="s">
        <v>1308</v>
      </c>
      <c r="C19" s="4" t="s">
        <v>1309</v>
      </c>
      <c r="D19" s="4" t="s">
        <v>1310</v>
      </c>
      <c r="E19" s="4" t="s">
        <v>1311</v>
      </c>
      <c r="F19" s="4" t="s">
        <v>759</v>
      </c>
      <c r="G19" s="4" t="s">
        <v>11</v>
      </c>
    </row>
    <row r="20" spans="1:7" x14ac:dyDescent="0.3">
      <c r="A20" s="4" t="s">
        <v>1312</v>
      </c>
      <c r="B20" s="4" t="s">
        <v>1313</v>
      </c>
      <c r="C20" s="4" t="s">
        <v>1314</v>
      </c>
      <c r="D20" s="4" t="s">
        <v>1315</v>
      </c>
      <c r="E20" s="4" t="s">
        <v>1316</v>
      </c>
      <c r="F20" s="4" t="s">
        <v>759</v>
      </c>
      <c r="G20" s="4" t="s">
        <v>11</v>
      </c>
    </row>
    <row r="21" spans="1:7" x14ac:dyDescent="0.3">
      <c r="A21" s="4" t="s">
        <v>1317</v>
      </c>
      <c r="B21" s="4" t="s">
        <v>2613</v>
      </c>
      <c r="C21" s="4" t="s">
        <v>1318</v>
      </c>
      <c r="D21" s="4" t="s">
        <v>1319</v>
      </c>
      <c r="E21" s="4" t="s">
        <v>1320</v>
      </c>
      <c r="F21" s="4" t="s">
        <v>1321</v>
      </c>
      <c r="G21" s="4" t="s">
        <v>11</v>
      </c>
    </row>
    <row r="22" spans="1:7" x14ac:dyDescent="0.3">
      <c r="A22" s="4" t="s">
        <v>942</v>
      </c>
      <c r="B22" s="4" t="s">
        <v>1322</v>
      </c>
      <c r="C22" s="4" t="s">
        <v>1323</v>
      </c>
      <c r="D22" s="4" t="s">
        <v>1322</v>
      </c>
      <c r="E22" s="4" t="s">
        <v>312</v>
      </c>
      <c r="F22" s="4" t="s">
        <v>1324</v>
      </c>
      <c r="G22" s="4" t="s">
        <v>11</v>
      </c>
    </row>
    <row r="23" spans="1:7" x14ac:dyDescent="0.3">
      <c r="A23" s="4" t="s">
        <v>951</v>
      </c>
      <c r="B23" s="4" t="s">
        <v>1325</v>
      </c>
      <c r="C23" s="4" t="s">
        <v>1326</v>
      </c>
      <c r="D23" s="4" t="s">
        <v>1325</v>
      </c>
      <c r="E23" s="4" t="s">
        <v>1327</v>
      </c>
      <c r="F23" s="4" t="s">
        <v>1324</v>
      </c>
      <c r="G23" s="4" t="s">
        <v>11</v>
      </c>
    </row>
    <row r="24" spans="1:7" x14ac:dyDescent="0.3">
      <c r="A24" s="4" t="s">
        <v>955</v>
      </c>
      <c r="B24" s="4" t="s">
        <v>981</v>
      </c>
      <c r="C24" s="4" t="s">
        <v>1059</v>
      </c>
      <c r="D24" s="4" t="s">
        <v>1328</v>
      </c>
      <c r="E24" s="4" t="s">
        <v>1329</v>
      </c>
      <c r="F24" s="4" t="s">
        <v>29</v>
      </c>
      <c r="G24" s="4" t="s">
        <v>11</v>
      </c>
    </row>
    <row r="25" spans="1:7" x14ac:dyDescent="0.3">
      <c r="A25" s="4" t="s">
        <v>958</v>
      </c>
      <c r="B25" s="4" t="s">
        <v>1330</v>
      </c>
      <c r="C25" s="4" t="s">
        <v>1330</v>
      </c>
      <c r="D25" s="4" t="s">
        <v>1330</v>
      </c>
      <c r="E25" s="4" t="s">
        <v>1331</v>
      </c>
      <c r="F25" s="4" t="s">
        <v>1324</v>
      </c>
      <c r="G25" s="4" t="s">
        <v>11</v>
      </c>
    </row>
    <row r="26" spans="1:7" x14ac:dyDescent="0.3">
      <c r="A26" s="4" t="s">
        <v>1332</v>
      </c>
      <c r="B26" s="4" t="s">
        <v>614</v>
      </c>
      <c r="C26" s="4" t="s">
        <v>316</v>
      </c>
      <c r="D26" s="4" t="s">
        <v>97</v>
      </c>
      <c r="E26" s="4" t="s">
        <v>281</v>
      </c>
      <c r="F26" s="4" t="s">
        <v>29</v>
      </c>
      <c r="G26" s="4" t="s">
        <v>11</v>
      </c>
    </row>
    <row r="27" spans="1:7" x14ac:dyDescent="0.3">
      <c r="A27" s="4" t="s">
        <v>962</v>
      </c>
      <c r="B27" s="4" t="s">
        <v>1333</v>
      </c>
      <c r="C27" s="4" t="s">
        <v>1334</v>
      </c>
      <c r="D27" s="4" t="s">
        <v>1333</v>
      </c>
      <c r="E27" s="4" t="s">
        <v>1335</v>
      </c>
      <c r="F27" s="4" t="s">
        <v>751</v>
      </c>
      <c r="G27" s="4" t="s">
        <v>11</v>
      </c>
    </row>
    <row r="28" spans="1:7" x14ac:dyDescent="0.3">
      <c r="A28" s="4" t="s">
        <v>966</v>
      </c>
      <c r="B28" s="4" t="s">
        <v>967</v>
      </c>
      <c r="C28" s="4" t="s">
        <v>967</v>
      </c>
      <c r="D28" s="4" t="s">
        <v>967</v>
      </c>
      <c r="E28" s="4" t="s">
        <v>967</v>
      </c>
      <c r="F28" s="4" t="s">
        <v>75</v>
      </c>
      <c r="G28" s="4" t="s">
        <v>11</v>
      </c>
    </row>
    <row r="29" spans="1:7" x14ac:dyDescent="0.3">
      <c r="A29" s="4" t="s">
        <v>969</v>
      </c>
      <c r="B29" s="4" t="s">
        <v>967</v>
      </c>
      <c r="C29" s="4" t="s">
        <v>967</v>
      </c>
      <c r="D29" s="4" t="s">
        <v>967</v>
      </c>
      <c r="E29" s="4" t="s">
        <v>967</v>
      </c>
      <c r="F29" s="4" t="s">
        <v>75</v>
      </c>
      <c r="G29" s="4" t="s">
        <v>11</v>
      </c>
    </row>
    <row r="30" spans="1:7" x14ac:dyDescent="0.3">
      <c r="A30" s="4" t="s">
        <v>929</v>
      </c>
      <c r="B30" s="4" t="s">
        <v>1336</v>
      </c>
      <c r="C30" s="4" t="s">
        <v>1149</v>
      </c>
      <c r="D30" s="4" t="s">
        <v>664</v>
      </c>
      <c r="E30" s="4" t="s">
        <v>1337</v>
      </c>
      <c r="F30" s="4" t="s">
        <v>29</v>
      </c>
      <c r="G30" s="4" t="s">
        <v>11</v>
      </c>
    </row>
    <row r="31" spans="1:7" x14ac:dyDescent="0.3">
      <c r="A31" s="4" t="s">
        <v>925</v>
      </c>
      <c r="B31" s="4" t="s">
        <v>1338</v>
      </c>
      <c r="C31" s="4" t="s">
        <v>1339</v>
      </c>
      <c r="D31" s="4" t="s">
        <v>1340</v>
      </c>
      <c r="E31" s="4" t="s">
        <v>1341</v>
      </c>
      <c r="F31" s="4" t="s">
        <v>759</v>
      </c>
      <c r="G31" s="4" t="s">
        <v>11</v>
      </c>
    </row>
    <row r="32" spans="1:7" x14ac:dyDescent="0.3">
      <c r="A32" s="4" t="s">
        <v>1342</v>
      </c>
      <c r="B32" s="4" t="s">
        <v>2614</v>
      </c>
      <c r="C32" s="4" t="s">
        <v>2615</v>
      </c>
      <c r="D32" s="4" t="s">
        <v>1343</v>
      </c>
      <c r="E32" s="4" t="s">
        <v>1344</v>
      </c>
      <c r="F32" s="4" t="s">
        <v>759</v>
      </c>
      <c r="G32" s="4" t="s">
        <v>11</v>
      </c>
    </row>
    <row r="33" spans="1:7" x14ac:dyDescent="0.3">
      <c r="A33" s="4" t="s">
        <v>921</v>
      </c>
      <c r="B33" s="4" t="s">
        <v>1345</v>
      </c>
      <c r="C33" s="4" t="s">
        <v>369</v>
      </c>
      <c r="D33" s="4" t="s">
        <v>1346</v>
      </c>
      <c r="E33" s="4" t="s">
        <v>1347</v>
      </c>
      <c r="F33" s="4" t="s">
        <v>759</v>
      </c>
      <c r="G33" s="4" t="s">
        <v>11</v>
      </c>
    </row>
    <row r="34" spans="1:7" x14ac:dyDescent="0.3">
      <c r="A34" s="4" t="s">
        <v>1348</v>
      </c>
      <c r="B34" s="4" t="s">
        <v>2616</v>
      </c>
      <c r="C34" s="4" t="s">
        <v>2617</v>
      </c>
      <c r="D34" s="4" t="s">
        <v>1349</v>
      </c>
      <c r="E34" s="4" t="s">
        <v>1350</v>
      </c>
      <c r="F34" s="4" t="s">
        <v>759</v>
      </c>
      <c r="G34" s="4" t="s">
        <v>11</v>
      </c>
    </row>
    <row r="35" spans="1:7" x14ac:dyDescent="0.3">
      <c r="A35" s="4" t="s">
        <v>11</v>
      </c>
      <c r="B35" s="4" t="s">
        <v>11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DBC-47E3-441F-BE29-B877508B49AD}">
  <dimension ref="A1:E73"/>
  <sheetViews>
    <sheetView workbookViewId="0">
      <selection sqref="A1:E73"/>
    </sheetView>
  </sheetViews>
  <sheetFormatPr defaultColWidth="10.6640625" defaultRowHeight="14.4" x14ac:dyDescent="0.3"/>
  <cols>
    <col min="1" max="1" width="19.21875" bestFit="1" customWidth="1"/>
    <col min="2" max="2" width="8.88671875" bestFit="1" customWidth="1"/>
    <col min="3" max="3" width="10.10937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1433</v>
      </c>
      <c r="B1" t="s">
        <v>1</v>
      </c>
      <c r="C1" t="s">
        <v>2</v>
      </c>
      <c r="D1" t="s">
        <v>1434</v>
      </c>
      <c r="E1" t="s">
        <v>5</v>
      </c>
    </row>
    <row r="2" spans="1:5" x14ac:dyDescent="0.3">
      <c r="A2" s="4" t="s">
        <v>1480</v>
      </c>
      <c r="B2">
        <v>-1.5</v>
      </c>
      <c r="C2">
        <v>-11.7</v>
      </c>
      <c r="D2" s="5">
        <v>44256</v>
      </c>
      <c r="E2" s="4" t="s">
        <v>10</v>
      </c>
    </row>
    <row r="3" spans="1:5" x14ac:dyDescent="0.3">
      <c r="A3" s="4" t="s">
        <v>1487</v>
      </c>
      <c r="B3">
        <v>-16</v>
      </c>
      <c r="C3">
        <v>-24</v>
      </c>
      <c r="D3" s="5">
        <v>44166</v>
      </c>
      <c r="E3" s="4" t="s">
        <v>10</v>
      </c>
    </row>
    <row r="4" spans="1:5" x14ac:dyDescent="0.3">
      <c r="A4" s="4" t="s">
        <v>1457</v>
      </c>
      <c r="B4">
        <v>15</v>
      </c>
      <c r="C4">
        <v>18</v>
      </c>
      <c r="D4" s="5">
        <v>44256</v>
      </c>
      <c r="E4" s="4" t="s">
        <v>10</v>
      </c>
    </row>
    <row r="5" spans="1:5" x14ac:dyDescent="0.3">
      <c r="A5" s="4" t="s">
        <v>1519</v>
      </c>
      <c r="B5">
        <v>12.3</v>
      </c>
      <c r="C5">
        <v>1.9</v>
      </c>
      <c r="D5" s="5">
        <v>44287</v>
      </c>
      <c r="E5" s="4" t="s">
        <v>10</v>
      </c>
    </row>
    <row r="6" spans="1:5" x14ac:dyDescent="0.3">
      <c r="A6" s="4" t="s">
        <v>1500</v>
      </c>
      <c r="B6">
        <v>4.4000000000000004</v>
      </c>
      <c r="C6">
        <v>-1</v>
      </c>
      <c r="D6" s="5">
        <v>44287</v>
      </c>
      <c r="E6" s="4" t="s">
        <v>10</v>
      </c>
    </row>
    <row r="7" spans="1:5" x14ac:dyDescent="0.3">
      <c r="A7" s="4" t="s">
        <v>1456</v>
      </c>
      <c r="B7">
        <v>53.7</v>
      </c>
      <c r="C7">
        <v>54.4</v>
      </c>
      <c r="D7" s="5">
        <v>44287</v>
      </c>
      <c r="E7" s="4" t="s">
        <v>10</v>
      </c>
    </row>
    <row r="8" spans="1:5" x14ac:dyDescent="0.3">
      <c r="A8" s="4" t="s">
        <v>1465</v>
      </c>
      <c r="B8">
        <v>18.399999999999999</v>
      </c>
      <c r="C8">
        <v>19.8</v>
      </c>
      <c r="D8" s="5">
        <v>44287</v>
      </c>
      <c r="E8" s="4" t="s">
        <v>10</v>
      </c>
    </row>
    <row r="9" spans="1:5" x14ac:dyDescent="0.3">
      <c r="A9" s="4" t="s">
        <v>1464</v>
      </c>
      <c r="B9">
        <v>72.900000000000006</v>
      </c>
      <c r="C9">
        <v>60</v>
      </c>
      <c r="D9" s="5">
        <v>44256</v>
      </c>
      <c r="E9" s="4" t="s">
        <v>10</v>
      </c>
    </row>
    <row r="10" spans="1:5" x14ac:dyDescent="0.3">
      <c r="A10" s="4" t="s">
        <v>1704</v>
      </c>
      <c r="B10">
        <v>-15</v>
      </c>
      <c r="C10">
        <v>-10</v>
      </c>
      <c r="D10" s="5">
        <v>44166</v>
      </c>
      <c r="E10" s="4" t="s">
        <v>10</v>
      </c>
    </row>
    <row r="11" spans="1:5" x14ac:dyDescent="0.3">
      <c r="A11" s="4" t="s">
        <v>1443</v>
      </c>
      <c r="B11">
        <v>55.88</v>
      </c>
      <c r="C11">
        <v>55.72</v>
      </c>
      <c r="D11" s="5">
        <v>44256</v>
      </c>
      <c r="E11" s="4" t="s">
        <v>10</v>
      </c>
    </row>
    <row r="12" spans="1:5" x14ac:dyDescent="0.3">
      <c r="A12" s="4" t="s">
        <v>1488</v>
      </c>
      <c r="B12">
        <v>51.1</v>
      </c>
      <c r="C12">
        <v>51.9</v>
      </c>
      <c r="D12" s="5">
        <v>44287</v>
      </c>
      <c r="E12" s="4" t="s">
        <v>10</v>
      </c>
    </row>
    <row r="13" spans="1:5" x14ac:dyDescent="0.3">
      <c r="A13" s="4" t="s">
        <v>1445</v>
      </c>
      <c r="B13">
        <v>6.8</v>
      </c>
      <c r="C13">
        <v>8.1999999999999993</v>
      </c>
      <c r="D13" s="5">
        <v>44256</v>
      </c>
      <c r="E13" s="4" t="s">
        <v>10</v>
      </c>
    </row>
    <row r="14" spans="1:5" x14ac:dyDescent="0.3">
      <c r="A14" s="4" t="s">
        <v>1460</v>
      </c>
      <c r="B14">
        <v>5.2</v>
      </c>
      <c r="C14">
        <v>-3.6</v>
      </c>
      <c r="D14" s="5">
        <v>44287</v>
      </c>
      <c r="E14" s="4" t="s">
        <v>10</v>
      </c>
    </row>
    <row r="15" spans="1:5" x14ac:dyDescent="0.3">
      <c r="A15" s="4" t="s">
        <v>1474</v>
      </c>
      <c r="B15">
        <v>93.2</v>
      </c>
      <c r="C15">
        <v>84.7</v>
      </c>
      <c r="D15" s="5">
        <v>44287</v>
      </c>
      <c r="E15" s="4" t="s">
        <v>10</v>
      </c>
    </row>
    <row r="16" spans="1:5" x14ac:dyDescent="0.3">
      <c r="A16" s="4" t="s">
        <v>1489</v>
      </c>
      <c r="B16">
        <v>94.8</v>
      </c>
      <c r="C16">
        <v>87.7</v>
      </c>
      <c r="D16" s="5">
        <v>44287</v>
      </c>
      <c r="E16" s="4" t="s">
        <v>10</v>
      </c>
    </row>
    <row r="17" spans="1:5" x14ac:dyDescent="0.3">
      <c r="A17" s="4" t="s">
        <v>1486</v>
      </c>
      <c r="B17">
        <v>1</v>
      </c>
      <c r="C17">
        <v>1</v>
      </c>
      <c r="D17" s="5">
        <v>44287</v>
      </c>
      <c r="E17" s="4" t="s">
        <v>10</v>
      </c>
    </row>
    <row r="18" spans="1:5" x14ac:dyDescent="0.3">
      <c r="A18" s="4" t="s">
        <v>1437</v>
      </c>
      <c r="B18">
        <v>54.5</v>
      </c>
      <c r="C18">
        <v>46.5</v>
      </c>
      <c r="D18" s="5">
        <v>44075</v>
      </c>
      <c r="E18" s="4" t="s">
        <v>10</v>
      </c>
    </row>
    <row r="19" spans="1:5" x14ac:dyDescent="0.3">
      <c r="A19" s="4" t="s">
        <v>1491</v>
      </c>
      <c r="B19">
        <v>1480</v>
      </c>
      <c r="C19">
        <v>1463</v>
      </c>
      <c r="D19" s="5">
        <v>44105</v>
      </c>
      <c r="E19" s="4" t="s">
        <v>10</v>
      </c>
    </row>
    <row r="20" spans="1:5" x14ac:dyDescent="0.3">
      <c r="A20" s="4" t="s">
        <v>1467</v>
      </c>
      <c r="B20">
        <v>103</v>
      </c>
      <c r="C20">
        <v>94</v>
      </c>
      <c r="D20" s="5">
        <v>44287</v>
      </c>
      <c r="E20" s="4" t="s">
        <v>10</v>
      </c>
    </row>
    <row r="21" spans="1:5" x14ac:dyDescent="0.3">
      <c r="A21" s="4" t="s">
        <v>1511</v>
      </c>
      <c r="B21">
        <v>1.1299999999999999</v>
      </c>
      <c r="C21">
        <v>0.31</v>
      </c>
      <c r="D21" s="5">
        <v>44287</v>
      </c>
      <c r="E21" s="4" t="s">
        <v>10</v>
      </c>
    </row>
    <row r="22" spans="1:5" x14ac:dyDescent="0.3">
      <c r="A22" s="4" t="s">
        <v>1508</v>
      </c>
      <c r="B22">
        <v>9.4</v>
      </c>
      <c r="C22">
        <v>1.1000000000000001</v>
      </c>
      <c r="D22" s="5">
        <v>44287</v>
      </c>
      <c r="E22" s="4" t="s">
        <v>10</v>
      </c>
    </row>
    <row r="23" spans="1:5" x14ac:dyDescent="0.3">
      <c r="A23" s="4" t="s">
        <v>1705</v>
      </c>
      <c r="B23">
        <v>-19</v>
      </c>
      <c r="C23">
        <v>-28</v>
      </c>
      <c r="D23" s="5">
        <v>44197</v>
      </c>
      <c r="E23" s="4" t="s">
        <v>10</v>
      </c>
    </row>
    <row r="24" spans="1:5" x14ac:dyDescent="0.3">
      <c r="A24" s="4" t="s">
        <v>1492</v>
      </c>
      <c r="B24">
        <v>9.8000000000000007</v>
      </c>
      <c r="C24">
        <v>0.4</v>
      </c>
      <c r="D24" s="5">
        <v>44287</v>
      </c>
      <c r="E24" s="4" t="s">
        <v>10</v>
      </c>
    </row>
    <row r="25" spans="1:5" x14ac:dyDescent="0.3">
      <c r="A25" s="4" t="s">
        <v>1515</v>
      </c>
      <c r="B25">
        <v>104</v>
      </c>
      <c r="C25">
        <v>99</v>
      </c>
      <c r="D25" s="5">
        <v>44287</v>
      </c>
      <c r="E25" s="4" t="s">
        <v>10</v>
      </c>
    </row>
    <row r="26" spans="1:5" x14ac:dyDescent="0.3">
      <c r="A26" s="4" t="s">
        <v>1706</v>
      </c>
      <c r="B26">
        <v>26</v>
      </c>
      <c r="C26">
        <v>35</v>
      </c>
      <c r="D26" s="5">
        <v>44166</v>
      </c>
      <c r="E26" s="4" t="s">
        <v>10</v>
      </c>
    </row>
    <row r="27" spans="1:5" x14ac:dyDescent="0.3">
      <c r="A27" s="4" t="s">
        <v>1707</v>
      </c>
      <c r="B27">
        <v>-28.6</v>
      </c>
      <c r="C27">
        <v>-9.9</v>
      </c>
      <c r="D27" s="5">
        <v>44166</v>
      </c>
      <c r="E27" s="4" t="s">
        <v>10</v>
      </c>
    </row>
    <row r="28" spans="1:5" x14ac:dyDescent="0.3">
      <c r="A28" s="4" t="s">
        <v>1493</v>
      </c>
      <c r="B28">
        <v>96.8</v>
      </c>
      <c r="C28">
        <v>96.6</v>
      </c>
      <c r="D28" s="5">
        <v>44287</v>
      </c>
      <c r="E28" s="4" t="s">
        <v>10</v>
      </c>
    </row>
    <row r="29" spans="1:5" x14ac:dyDescent="0.3">
      <c r="A29" s="4" t="s">
        <v>1461</v>
      </c>
      <c r="B29">
        <v>97.9</v>
      </c>
      <c r="C29">
        <v>96.9</v>
      </c>
      <c r="D29" s="5">
        <v>44287</v>
      </c>
      <c r="E29" s="4" t="s">
        <v>10</v>
      </c>
    </row>
    <row r="30" spans="1:5" x14ac:dyDescent="0.3">
      <c r="A30" s="4" t="s">
        <v>1495</v>
      </c>
      <c r="B30">
        <v>0</v>
      </c>
      <c r="C30">
        <v>-17</v>
      </c>
      <c r="D30" s="5">
        <v>44348</v>
      </c>
      <c r="E30" s="4" t="s">
        <v>10</v>
      </c>
    </row>
    <row r="31" spans="1:5" x14ac:dyDescent="0.3">
      <c r="A31" s="4" t="s">
        <v>1475</v>
      </c>
      <c r="B31">
        <v>-0.6</v>
      </c>
      <c r="C31">
        <v>-11.1</v>
      </c>
      <c r="D31" s="5">
        <v>44287</v>
      </c>
      <c r="E31" s="4" t="s">
        <v>10</v>
      </c>
    </row>
    <row r="32" spans="1:5" x14ac:dyDescent="0.3">
      <c r="A32" s="4" t="s">
        <v>1441</v>
      </c>
      <c r="B32">
        <v>114</v>
      </c>
      <c r="C32">
        <v>111</v>
      </c>
      <c r="D32" s="5">
        <v>44256</v>
      </c>
      <c r="E32" s="4" t="s">
        <v>10</v>
      </c>
    </row>
    <row r="33" spans="1:5" x14ac:dyDescent="0.3">
      <c r="A33" s="4" t="s">
        <v>1507</v>
      </c>
      <c r="B33">
        <v>103</v>
      </c>
      <c r="C33">
        <v>105</v>
      </c>
      <c r="D33" s="5">
        <v>43891</v>
      </c>
      <c r="E33" s="4" t="s">
        <v>10</v>
      </c>
    </row>
    <row r="34" spans="1:5" x14ac:dyDescent="0.3">
      <c r="A34" s="4" t="s">
        <v>1522</v>
      </c>
      <c r="B34">
        <v>-58</v>
      </c>
      <c r="C34">
        <v>-77</v>
      </c>
      <c r="D34" s="5">
        <v>43983</v>
      </c>
      <c r="E34" s="4" t="s">
        <v>10</v>
      </c>
    </row>
    <row r="35" spans="1:5" x14ac:dyDescent="0.3">
      <c r="A35" s="4" t="s">
        <v>1470</v>
      </c>
      <c r="B35">
        <v>18.59</v>
      </c>
      <c r="C35">
        <v>16</v>
      </c>
      <c r="D35" s="5">
        <v>44287</v>
      </c>
      <c r="E35" s="4" t="s">
        <v>10</v>
      </c>
    </row>
    <row r="36" spans="1:5" x14ac:dyDescent="0.3">
      <c r="A36" s="4" t="s">
        <v>1516</v>
      </c>
      <c r="B36">
        <v>105</v>
      </c>
      <c r="C36">
        <v>102</v>
      </c>
      <c r="D36" s="5">
        <v>44287</v>
      </c>
      <c r="E36" s="4" t="s">
        <v>10</v>
      </c>
    </row>
    <row r="37" spans="1:5" x14ac:dyDescent="0.3">
      <c r="A37" s="4" t="s">
        <v>1459</v>
      </c>
      <c r="B37">
        <v>5</v>
      </c>
      <c r="C37">
        <v>-10</v>
      </c>
      <c r="D37" s="5">
        <v>44256</v>
      </c>
      <c r="E37" s="4" t="s">
        <v>10</v>
      </c>
    </row>
    <row r="38" spans="1:5" x14ac:dyDescent="0.3">
      <c r="A38" s="4" t="s">
        <v>1708</v>
      </c>
      <c r="B38">
        <v>6</v>
      </c>
      <c r="C38">
        <v>2</v>
      </c>
      <c r="D38" s="5">
        <v>44256</v>
      </c>
      <c r="E38" s="4" t="s">
        <v>10</v>
      </c>
    </row>
    <row r="39" spans="1:5" x14ac:dyDescent="0.3">
      <c r="A39" s="4" t="s">
        <v>1482</v>
      </c>
      <c r="B39">
        <v>2.8</v>
      </c>
      <c r="C39">
        <v>-2.6</v>
      </c>
      <c r="D39" s="5">
        <v>44287</v>
      </c>
      <c r="E39" s="4" t="s">
        <v>10</v>
      </c>
    </row>
    <row r="40" spans="1:5" x14ac:dyDescent="0.3">
      <c r="A40" s="4" t="s">
        <v>1502</v>
      </c>
      <c r="B40">
        <v>3.1</v>
      </c>
      <c r="C40">
        <v>1.1000000000000001</v>
      </c>
      <c r="D40" s="5">
        <v>44287</v>
      </c>
      <c r="E40" s="4" t="s">
        <v>10</v>
      </c>
    </row>
    <row r="41" spans="1:5" x14ac:dyDescent="0.3">
      <c r="A41" s="4" t="s">
        <v>1471</v>
      </c>
      <c r="B41">
        <v>116</v>
      </c>
      <c r="C41">
        <v>106</v>
      </c>
      <c r="D41" s="5">
        <v>44287</v>
      </c>
      <c r="E41" s="4" t="s">
        <v>10</v>
      </c>
    </row>
    <row r="42" spans="1:5" x14ac:dyDescent="0.3">
      <c r="A42" s="4" t="s">
        <v>1709</v>
      </c>
      <c r="B42">
        <v>28</v>
      </c>
      <c r="C42">
        <v>27.6</v>
      </c>
      <c r="D42" s="5">
        <v>44256</v>
      </c>
      <c r="E42" s="4" t="s">
        <v>10</v>
      </c>
    </row>
    <row r="43" spans="1:5" x14ac:dyDescent="0.3">
      <c r="A43" s="4" t="s">
        <v>1505</v>
      </c>
      <c r="B43">
        <v>60</v>
      </c>
      <c r="C43">
        <v>81</v>
      </c>
      <c r="D43" s="5">
        <v>43983</v>
      </c>
      <c r="E43" s="4" t="s">
        <v>10</v>
      </c>
    </row>
    <row r="44" spans="1:5" x14ac:dyDescent="0.3">
      <c r="A44" s="4" t="s">
        <v>1710</v>
      </c>
      <c r="B44">
        <v>-22</v>
      </c>
      <c r="C44">
        <v>-100</v>
      </c>
      <c r="D44" s="5">
        <v>44075</v>
      </c>
      <c r="E44" s="4" t="s">
        <v>10</v>
      </c>
    </row>
    <row r="45" spans="1:5" x14ac:dyDescent="0.3">
      <c r="A45" s="4" t="s">
        <v>1453</v>
      </c>
      <c r="B45">
        <v>117</v>
      </c>
      <c r="C45">
        <v>95</v>
      </c>
      <c r="D45" s="5">
        <v>44287</v>
      </c>
      <c r="E45" s="4" t="s">
        <v>10</v>
      </c>
    </row>
    <row r="46" spans="1:5" x14ac:dyDescent="0.3">
      <c r="A46" s="4" t="s">
        <v>1455</v>
      </c>
      <c r="B46">
        <v>48.7</v>
      </c>
      <c r="C46">
        <v>45.8</v>
      </c>
      <c r="D46" s="5">
        <v>44287</v>
      </c>
      <c r="E46" s="4" t="s">
        <v>10</v>
      </c>
    </row>
    <row r="47" spans="1:5" x14ac:dyDescent="0.3">
      <c r="A47" s="4" t="s">
        <v>1711</v>
      </c>
      <c r="B47">
        <v>89.4</v>
      </c>
      <c r="C47">
        <v>90.3</v>
      </c>
      <c r="D47" s="5">
        <v>44197</v>
      </c>
      <c r="E47" s="4" t="s">
        <v>10</v>
      </c>
    </row>
    <row r="48" spans="1:5" x14ac:dyDescent="0.3">
      <c r="A48" s="4" t="s">
        <v>1501</v>
      </c>
      <c r="B48">
        <v>6.5</v>
      </c>
      <c r="C48">
        <v>3.4</v>
      </c>
      <c r="D48" s="5">
        <v>44287</v>
      </c>
      <c r="E48" s="4" t="s">
        <v>10</v>
      </c>
    </row>
    <row r="49" spans="1:5" x14ac:dyDescent="0.3">
      <c r="A49" s="4" t="s">
        <v>1712</v>
      </c>
      <c r="B49">
        <v>89.5</v>
      </c>
      <c r="C49">
        <v>85.3</v>
      </c>
      <c r="D49" s="5">
        <v>44075</v>
      </c>
      <c r="E49" s="4" t="s">
        <v>10</v>
      </c>
    </row>
    <row r="50" spans="1:5" x14ac:dyDescent="0.3">
      <c r="A50" s="4" t="s">
        <v>1513</v>
      </c>
      <c r="B50">
        <v>7</v>
      </c>
      <c r="C50">
        <v>-2</v>
      </c>
      <c r="D50" s="5">
        <v>44317</v>
      </c>
      <c r="E50" s="4" t="s">
        <v>1436</v>
      </c>
    </row>
    <row r="51" spans="1:5" x14ac:dyDescent="0.3">
      <c r="A51" s="4" t="s">
        <v>1438</v>
      </c>
      <c r="B51">
        <v>-15.2</v>
      </c>
      <c r="C51">
        <v>-1.5</v>
      </c>
      <c r="D51" s="5">
        <v>44166</v>
      </c>
      <c r="E51" s="4" t="s">
        <v>10</v>
      </c>
    </row>
    <row r="52" spans="1:5" x14ac:dyDescent="0.3">
      <c r="A52" s="4" t="s">
        <v>1490</v>
      </c>
      <c r="B52">
        <v>8.1999999999999993</v>
      </c>
      <c r="C52">
        <v>3.8</v>
      </c>
      <c r="D52" s="5">
        <v>44256</v>
      </c>
      <c r="E52" s="4" t="s">
        <v>10</v>
      </c>
    </row>
    <row r="53" spans="1:5" x14ac:dyDescent="0.3">
      <c r="A53" s="4" t="s">
        <v>1440</v>
      </c>
      <c r="B53">
        <v>49.5</v>
      </c>
      <c r="C53">
        <v>52.8</v>
      </c>
      <c r="D53" s="5">
        <v>44166</v>
      </c>
      <c r="E53" s="4" t="s">
        <v>10</v>
      </c>
    </row>
    <row r="54" spans="1:5" x14ac:dyDescent="0.3">
      <c r="A54" s="4" t="s">
        <v>1446</v>
      </c>
      <c r="B54">
        <v>17.399999999999999</v>
      </c>
      <c r="C54">
        <v>10.6</v>
      </c>
      <c r="D54" s="5">
        <v>44256</v>
      </c>
      <c r="E54" s="4" t="s">
        <v>10</v>
      </c>
    </row>
    <row r="55" spans="1:5" x14ac:dyDescent="0.3">
      <c r="A55" s="4" t="s">
        <v>1512</v>
      </c>
      <c r="B55">
        <v>-4</v>
      </c>
      <c r="C55">
        <v>-6.6</v>
      </c>
      <c r="D55" s="5">
        <v>44287</v>
      </c>
      <c r="E55" s="4" t="s">
        <v>10</v>
      </c>
    </row>
    <row r="56" spans="1:5" x14ac:dyDescent="0.3">
      <c r="A56" s="4" t="s">
        <v>1496</v>
      </c>
      <c r="B56">
        <v>-0.5</v>
      </c>
      <c r="C56">
        <v>-1.1000000000000001</v>
      </c>
      <c r="D56" s="5">
        <v>44287</v>
      </c>
      <c r="E56" s="4" t="s">
        <v>10</v>
      </c>
    </row>
    <row r="57" spans="1:5" x14ac:dyDescent="0.3">
      <c r="A57" s="4" t="s">
        <v>1448</v>
      </c>
      <c r="B57">
        <v>3.5</v>
      </c>
      <c r="C57">
        <v>-3.6</v>
      </c>
      <c r="D57" s="5">
        <v>44287</v>
      </c>
      <c r="E57" s="4" t="s">
        <v>10</v>
      </c>
    </row>
    <row r="58" spans="1:5" x14ac:dyDescent="0.3">
      <c r="A58" s="4" t="s">
        <v>1472</v>
      </c>
      <c r="B58">
        <v>0</v>
      </c>
      <c r="C58">
        <v>-0.3</v>
      </c>
      <c r="D58" s="5">
        <v>44287</v>
      </c>
      <c r="E58" s="4" t="s">
        <v>10</v>
      </c>
    </row>
    <row r="59" spans="1:5" x14ac:dyDescent="0.3">
      <c r="A59" s="4" t="s">
        <v>1468</v>
      </c>
      <c r="B59">
        <v>38</v>
      </c>
      <c r="C59">
        <v>32</v>
      </c>
      <c r="D59" s="5">
        <v>44256</v>
      </c>
      <c r="E59" s="4" t="s">
        <v>10</v>
      </c>
    </row>
    <row r="60" spans="1:5" x14ac:dyDescent="0.3">
      <c r="A60" s="4" t="s">
        <v>1497</v>
      </c>
      <c r="B60">
        <v>10.3</v>
      </c>
      <c r="C60">
        <v>-3.7</v>
      </c>
      <c r="D60" s="5">
        <v>44287</v>
      </c>
      <c r="E60" s="4" t="s">
        <v>10</v>
      </c>
    </row>
    <row r="61" spans="1:5" x14ac:dyDescent="0.3">
      <c r="A61" s="4" t="s">
        <v>1514</v>
      </c>
      <c r="B61">
        <v>9</v>
      </c>
      <c r="C61">
        <v>10</v>
      </c>
      <c r="D61" s="5">
        <v>44287</v>
      </c>
      <c r="E61" s="4" t="s">
        <v>10</v>
      </c>
    </row>
    <row r="62" spans="1:5" x14ac:dyDescent="0.3">
      <c r="A62" s="4" t="s">
        <v>1444</v>
      </c>
      <c r="B62">
        <v>35</v>
      </c>
      <c r="C62">
        <v>40</v>
      </c>
      <c r="D62" s="5">
        <v>44256</v>
      </c>
      <c r="E62" s="4" t="s">
        <v>10</v>
      </c>
    </row>
    <row r="63" spans="1:5" x14ac:dyDescent="0.3">
      <c r="A63" s="4" t="s">
        <v>1481</v>
      </c>
      <c r="B63">
        <v>96</v>
      </c>
      <c r="C63">
        <v>89</v>
      </c>
      <c r="D63" s="5">
        <v>44287</v>
      </c>
      <c r="E63" s="4" t="s">
        <v>10</v>
      </c>
    </row>
    <row r="64" spans="1:5" x14ac:dyDescent="0.3">
      <c r="A64" s="4" t="s">
        <v>1499</v>
      </c>
      <c r="B64">
        <v>-1.9</v>
      </c>
      <c r="C64">
        <v>-3.4</v>
      </c>
      <c r="D64" s="5">
        <v>44287</v>
      </c>
      <c r="E64" s="4" t="s">
        <v>10</v>
      </c>
    </row>
    <row r="65" spans="1:5" x14ac:dyDescent="0.3">
      <c r="A65" s="4" t="s">
        <v>1713</v>
      </c>
      <c r="B65">
        <v>82</v>
      </c>
      <c r="C65">
        <v>57</v>
      </c>
      <c r="D65" s="5">
        <v>44256</v>
      </c>
      <c r="E65" s="4" t="s">
        <v>10</v>
      </c>
    </row>
    <row r="66" spans="1:5" x14ac:dyDescent="0.3">
      <c r="A66" s="4" t="s">
        <v>1503</v>
      </c>
      <c r="B66">
        <v>112</v>
      </c>
      <c r="C66">
        <v>102</v>
      </c>
      <c r="D66" s="5">
        <v>44287</v>
      </c>
      <c r="E66" s="4" t="s">
        <v>10</v>
      </c>
    </row>
    <row r="67" spans="1:5" x14ac:dyDescent="0.3">
      <c r="A67" s="4" t="s">
        <v>1494</v>
      </c>
      <c r="B67">
        <v>134</v>
      </c>
      <c r="C67">
        <v>118</v>
      </c>
      <c r="D67" s="5">
        <v>44287</v>
      </c>
      <c r="E67" s="4" t="s">
        <v>10</v>
      </c>
    </row>
    <row r="68" spans="1:5" x14ac:dyDescent="0.3">
      <c r="A68" s="4" t="s">
        <v>1478</v>
      </c>
      <c r="B68">
        <v>46</v>
      </c>
      <c r="C68">
        <v>50.1</v>
      </c>
      <c r="D68" s="5">
        <v>44287</v>
      </c>
      <c r="E68" s="4" t="s">
        <v>10</v>
      </c>
    </row>
    <row r="69" spans="1:5" x14ac:dyDescent="0.3">
      <c r="A69" s="4" t="s">
        <v>1469</v>
      </c>
      <c r="B69">
        <v>111</v>
      </c>
      <c r="C69">
        <v>111</v>
      </c>
      <c r="D69" s="5">
        <v>44287</v>
      </c>
      <c r="E69" s="4" t="s">
        <v>10</v>
      </c>
    </row>
    <row r="70" spans="1:5" x14ac:dyDescent="0.3">
      <c r="A70" s="4" t="s">
        <v>1521</v>
      </c>
      <c r="B70">
        <v>55.4</v>
      </c>
      <c r="C70">
        <v>52.48</v>
      </c>
      <c r="D70" s="5">
        <v>44287</v>
      </c>
      <c r="E70" s="4" t="s">
        <v>10</v>
      </c>
    </row>
    <row r="71" spans="1:5" x14ac:dyDescent="0.3">
      <c r="A71" s="4" t="s">
        <v>1485</v>
      </c>
      <c r="B71">
        <v>108</v>
      </c>
      <c r="C71">
        <v>99.6</v>
      </c>
      <c r="D71" s="5">
        <v>44256</v>
      </c>
      <c r="E71" s="4" t="s">
        <v>10</v>
      </c>
    </row>
    <row r="72" spans="1:5" x14ac:dyDescent="0.3">
      <c r="A72" s="4" t="s">
        <v>1479</v>
      </c>
      <c r="B72">
        <v>38</v>
      </c>
      <c r="C72">
        <v>-22</v>
      </c>
      <c r="D72" s="5">
        <v>44348</v>
      </c>
      <c r="E72" s="4" t="s">
        <v>10</v>
      </c>
    </row>
    <row r="73" spans="1:5" x14ac:dyDescent="0.3">
      <c r="A73" s="4" t="s">
        <v>1450</v>
      </c>
      <c r="B73">
        <v>60.7</v>
      </c>
      <c r="C73">
        <v>64.7</v>
      </c>
      <c r="D73" s="5">
        <v>44287</v>
      </c>
      <c r="E73" s="4" t="s">
        <v>10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4588-0E09-4F8F-B0CB-A0CAAE03D65A}">
  <dimension ref="A1:E7"/>
  <sheetViews>
    <sheetView workbookViewId="0">
      <selection sqref="A1:E7"/>
    </sheetView>
  </sheetViews>
  <sheetFormatPr defaultColWidth="10.6640625" defaultRowHeight="14.4" x14ac:dyDescent="0.3"/>
  <cols>
    <col min="1" max="1" width="11" bestFit="1" customWidth="1"/>
    <col min="2" max="2" width="8.88671875" bestFit="1" customWidth="1"/>
    <col min="3" max="3" width="10.10937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1433</v>
      </c>
      <c r="B1" t="s">
        <v>1</v>
      </c>
      <c r="C1" t="s">
        <v>2</v>
      </c>
      <c r="D1" t="s">
        <v>1434</v>
      </c>
      <c r="E1" t="s">
        <v>5</v>
      </c>
    </row>
    <row r="2" spans="1:5" x14ac:dyDescent="0.3">
      <c r="A2" s="4" t="s">
        <v>1511</v>
      </c>
      <c r="B2">
        <v>66.3</v>
      </c>
      <c r="C2">
        <v>74</v>
      </c>
      <c r="D2" s="5">
        <v>44287</v>
      </c>
      <c r="E2" s="4"/>
    </row>
    <row r="3" spans="1:5" x14ac:dyDescent="0.3">
      <c r="A3" s="4" t="s">
        <v>1515</v>
      </c>
      <c r="B3">
        <v>66.7</v>
      </c>
      <c r="C3">
        <v>63.4</v>
      </c>
      <c r="D3" s="5">
        <v>44256</v>
      </c>
      <c r="E3" s="4"/>
    </row>
    <row r="4" spans="1:5" x14ac:dyDescent="0.3">
      <c r="A4" s="4" t="s">
        <v>1493</v>
      </c>
      <c r="B4">
        <v>70.7</v>
      </c>
      <c r="C4">
        <v>76.599999999999994</v>
      </c>
      <c r="D4" s="5">
        <v>44287</v>
      </c>
      <c r="E4" s="4"/>
    </row>
    <row r="5" spans="1:5" x14ac:dyDescent="0.3">
      <c r="A5" s="4" t="s">
        <v>1516</v>
      </c>
      <c r="B5">
        <v>59.7</v>
      </c>
      <c r="C5">
        <v>56.8</v>
      </c>
      <c r="D5" s="5">
        <v>44256</v>
      </c>
      <c r="E5" s="4"/>
    </row>
    <row r="6" spans="1:5" x14ac:dyDescent="0.3">
      <c r="A6" s="4" t="s">
        <v>1494</v>
      </c>
      <c r="B6">
        <v>68.3</v>
      </c>
      <c r="C6">
        <v>66.7</v>
      </c>
      <c r="D6" s="5">
        <v>44287</v>
      </c>
      <c r="E6" s="4"/>
    </row>
    <row r="7" spans="1:5" x14ac:dyDescent="0.3">
      <c r="A7" s="4" t="s">
        <v>1479</v>
      </c>
      <c r="B7">
        <v>60.4</v>
      </c>
      <c r="C7">
        <v>35.799999999999997</v>
      </c>
      <c r="D7" s="5">
        <v>44256</v>
      </c>
      <c r="E7" s="4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2476-C1E5-4632-8A81-2E9CBE2F9865}">
  <dimension ref="A1:I4"/>
  <sheetViews>
    <sheetView workbookViewId="0">
      <selection sqref="A1:I4"/>
    </sheetView>
  </sheetViews>
  <sheetFormatPr defaultColWidth="10.6640625" defaultRowHeight="14.4" x14ac:dyDescent="0.3"/>
  <cols>
    <col min="1" max="1" width="10.77734375" bestFit="1" customWidth="1"/>
    <col min="2" max="2" width="14.109375" bestFit="1" customWidth="1"/>
    <col min="3" max="3" width="8.44140625" bestFit="1" customWidth="1"/>
    <col min="4" max="4" width="5" bestFit="1" customWidth="1"/>
    <col min="5" max="5" width="7" bestFit="1" customWidth="1"/>
    <col min="6" max="7" width="10.44140625" bestFit="1" customWidth="1"/>
    <col min="8" max="8" width="7.6640625" bestFit="1" customWidth="1"/>
    <col min="9" max="9" width="8.5546875" bestFit="1" customWidth="1"/>
  </cols>
  <sheetData>
    <row r="1" spans="1:9" x14ac:dyDescent="0.3">
      <c r="A1" t="s">
        <v>6</v>
      </c>
      <c r="B1" t="s">
        <v>1714</v>
      </c>
      <c r="C1" t="s">
        <v>1715</v>
      </c>
      <c r="D1" t="s">
        <v>859</v>
      </c>
      <c r="E1" t="s">
        <v>1716</v>
      </c>
      <c r="F1" t="s">
        <v>1717</v>
      </c>
      <c r="G1" t="s">
        <v>1531</v>
      </c>
      <c r="H1" t="s">
        <v>1718</v>
      </c>
      <c r="I1" t="s">
        <v>1372</v>
      </c>
    </row>
    <row r="2" spans="1:9" x14ac:dyDescent="0.3">
      <c r="A2" s="4"/>
      <c r="B2" s="4" t="s">
        <v>1719</v>
      </c>
      <c r="C2">
        <v>1820.79</v>
      </c>
      <c r="D2">
        <v>5.61</v>
      </c>
      <c r="E2">
        <v>3.0999999999999999E-3</v>
      </c>
      <c r="F2">
        <v>2.9499999999999998E-2</v>
      </c>
      <c r="G2">
        <v>3.6900000000000002E-2</v>
      </c>
      <c r="H2">
        <v>-3.9899999999999998E-2</v>
      </c>
      <c r="I2" s="5">
        <v>44323</v>
      </c>
    </row>
    <row r="3" spans="1:9" x14ac:dyDescent="0.3">
      <c r="A3" s="4"/>
      <c r="B3" s="4" t="s">
        <v>1720</v>
      </c>
      <c r="C3">
        <v>27.445</v>
      </c>
      <c r="D3">
        <v>0.15</v>
      </c>
      <c r="E3">
        <v>5.4999999999999997E-3</v>
      </c>
      <c r="F3">
        <v>5.9700000000000003E-2</v>
      </c>
      <c r="G3">
        <v>7.9200000000000007E-2</v>
      </c>
      <c r="H3">
        <v>4.1200000000000001E-2</v>
      </c>
      <c r="I3" s="5">
        <v>44323</v>
      </c>
    </row>
    <row r="4" spans="1:9" x14ac:dyDescent="0.3">
      <c r="A4" s="4"/>
      <c r="B4" s="4" t="s">
        <v>1721</v>
      </c>
      <c r="C4">
        <v>1252.8599999999999</v>
      </c>
      <c r="D4">
        <v>0.2</v>
      </c>
      <c r="E4">
        <v>2.0000000000000001E-4</v>
      </c>
      <c r="F4">
        <v>4.5400000000000003E-2</v>
      </c>
      <c r="G4">
        <v>1.8800000000000001E-2</v>
      </c>
      <c r="H4">
        <v>0.17530000000000001</v>
      </c>
      <c r="I4" s="5">
        <v>44323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7E7C-46DE-4E33-AC08-438E5A0AE229}">
  <dimension ref="A1:E64"/>
  <sheetViews>
    <sheetView workbookViewId="0">
      <selection sqref="A1:E64"/>
    </sheetView>
  </sheetViews>
  <sheetFormatPr defaultColWidth="10.6640625" defaultRowHeight="14.4" x14ac:dyDescent="0.3"/>
  <cols>
    <col min="1" max="1" width="18.5546875" bestFit="1" customWidth="1"/>
    <col min="2" max="2" width="8.88671875" bestFit="1" customWidth="1"/>
    <col min="3" max="3" width="10.10937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1433</v>
      </c>
      <c r="B1" t="s">
        <v>1</v>
      </c>
      <c r="C1" t="s">
        <v>2</v>
      </c>
      <c r="D1" t="s">
        <v>1434</v>
      </c>
      <c r="E1" t="s">
        <v>5</v>
      </c>
    </row>
    <row r="2" spans="1:5" x14ac:dyDescent="0.3">
      <c r="A2" s="4" t="s">
        <v>1480</v>
      </c>
      <c r="B2">
        <v>0.5</v>
      </c>
      <c r="C2">
        <v>-2.7</v>
      </c>
      <c r="D2" s="5">
        <v>44166</v>
      </c>
      <c r="E2" s="4" t="s">
        <v>1436</v>
      </c>
    </row>
    <row r="3" spans="1:5" x14ac:dyDescent="0.3">
      <c r="A3" s="4" t="s">
        <v>1457</v>
      </c>
      <c r="B3">
        <v>1.4</v>
      </c>
      <c r="C3">
        <v>-0.8</v>
      </c>
      <c r="D3" s="5">
        <v>44256</v>
      </c>
      <c r="E3" s="4" t="s">
        <v>1436</v>
      </c>
    </row>
    <row r="4" spans="1:5" x14ac:dyDescent="0.3">
      <c r="A4" s="4" t="s">
        <v>1519</v>
      </c>
      <c r="B4">
        <v>-1.9</v>
      </c>
      <c r="C4">
        <v>27.9</v>
      </c>
      <c r="D4" s="5">
        <v>44256</v>
      </c>
      <c r="E4" s="4" t="s">
        <v>1436</v>
      </c>
    </row>
    <row r="5" spans="1:5" x14ac:dyDescent="0.3">
      <c r="A5" s="4" t="s">
        <v>1755</v>
      </c>
      <c r="B5">
        <v>-4.4000000000000004</v>
      </c>
      <c r="C5">
        <v>-19.7</v>
      </c>
      <c r="D5" s="5">
        <v>44228</v>
      </c>
      <c r="E5" s="4" t="s">
        <v>1436</v>
      </c>
    </row>
    <row r="6" spans="1:5" x14ac:dyDescent="0.3">
      <c r="A6" s="4" t="s">
        <v>1500</v>
      </c>
      <c r="B6">
        <v>0.1</v>
      </c>
      <c r="C6">
        <v>2.9</v>
      </c>
      <c r="D6" s="5">
        <v>44256</v>
      </c>
      <c r="E6" s="4" t="s">
        <v>1436</v>
      </c>
    </row>
    <row r="7" spans="1:5" x14ac:dyDescent="0.3">
      <c r="A7" s="4" t="s">
        <v>1458</v>
      </c>
      <c r="B7">
        <v>-2.7</v>
      </c>
      <c r="C7">
        <v>3.7</v>
      </c>
      <c r="D7" s="5">
        <v>44256</v>
      </c>
      <c r="E7" s="4" t="s">
        <v>1436</v>
      </c>
    </row>
    <row r="8" spans="1:5" x14ac:dyDescent="0.3">
      <c r="A8" s="4" t="s">
        <v>1456</v>
      </c>
      <c r="B8">
        <v>0.6</v>
      </c>
      <c r="C8">
        <v>-0.2</v>
      </c>
      <c r="D8" s="5">
        <v>44228</v>
      </c>
      <c r="E8" s="4" t="s">
        <v>1436</v>
      </c>
    </row>
    <row r="9" spans="1:5" x14ac:dyDescent="0.3">
      <c r="A9" s="4" t="s">
        <v>1465</v>
      </c>
      <c r="B9">
        <v>3</v>
      </c>
      <c r="C9">
        <v>3.4</v>
      </c>
      <c r="D9" s="5">
        <v>44228</v>
      </c>
      <c r="E9" s="4" t="s">
        <v>1436</v>
      </c>
    </row>
    <row r="10" spans="1:5" x14ac:dyDescent="0.3">
      <c r="A10" s="4" t="s">
        <v>1464</v>
      </c>
      <c r="B10">
        <v>4.8</v>
      </c>
      <c r="C10">
        <v>-1.1000000000000001</v>
      </c>
      <c r="D10" s="5">
        <v>44228</v>
      </c>
      <c r="E10" s="4" t="s">
        <v>1436</v>
      </c>
    </row>
    <row r="11" spans="1:5" x14ac:dyDescent="0.3">
      <c r="A11" s="4" t="s">
        <v>1443</v>
      </c>
      <c r="B11">
        <v>10.9</v>
      </c>
      <c r="C11">
        <v>-2.7</v>
      </c>
      <c r="D11" s="5">
        <v>44256</v>
      </c>
      <c r="E11" s="4" t="s">
        <v>1436</v>
      </c>
    </row>
    <row r="12" spans="1:5" x14ac:dyDescent="0.3">
      <c r="A12" s="4" t="s">
        <v>1488</v>
      </c>
      <c r="B12">
        <v>1.75</v>
      </c>
      <c r="C12">
        <v>1.45</v>
      </c>
      <c r="D12" s="5">
        <v>44256</v>
      </c>
      <c r="E12" s="4" t="s">
        <v>1436</v>
      </c>
    </row>
    <row r="13" spans="1:5" x14ac:dyDescent="0.3">
      <c r="A13" s="4" t="s">
        <v>1445</v>
      </c>
      <c r="B13">
        <v>10.3</v>
      </c>
      <c r="C13">
        <v>-29</v>
      </c>
      <c r="D13" s="5">
        <v>44228</v>
      </c>
      <c r="E13" s="4" t="s">
        <v>1436</v>
      </c>
    </row>
    <row r="14" spans="1:5" x14ac:dyDescent="0.3">
      <c r="A14" s="4" t="s">
        <v>1460</v>
      </c>
      <c r="B14">
        <v>-2.4</v>
      </c>
      <c r="C14">
        <v>4.4000000000000004</v>
      </c>
      <c r="D14" s="5">
        <v>44256</v>
      </c>
      <c r="E14" s="4" t="s">
        <v>1436</v>
      </c>
    </row>
    <row r="15" spans="1:5" x14ac:dyDescent="0.3">
      <c r="A15" s="4" t="s">
        <v>1474</v>
      </c>
      <c r="B15">
        <v>13.58</v>
      </c>
      <c r="C15">
        <v>-33.9</v>
      </c>
      <c r="D15" s="5">
        <v>44228</v>
      </c>
      <c r="E15" s="4" t="s">
        <v>1436</v>
      </c>
    </row>
    <row r="16" spans="1:5" x14ac:dyDescent="0.3">
      <c r="A16" s="4" t="s">
        <v>1489</v>
      </c>
      <c r="B16">
        <v>-1.6</v>
      </c>
      <c r="C16">
        <v>3.1</v>
      </c>
      <c r="D16" s="5">
        <v>44256</v>
      </c>
      <c r="E16" s="4" t="s">
        <v>1436</v>
      </c>
    </row>
    <row r="17" spans="1:5" x14ac:dyDescent="0.3">
      <c r="A17" s="4" t="s">
        <v>1486</v>
      </c>
      <c r="B17">
        <v>19.7</v>
      </c>
      <c r="C17">
        <v>3</v>
      </c>
      <c r="D17" s="5">
        <v>44256</v>
      </c>
      <c r="E17" s="4" t="s">
        <v>1436</v>
      </c>
    </row>
    <row r="18" spans="1:5" x14ac:dyDescent="0.3">
      <c r="A18" s="4" t="s">
        <v>1467</v>
      </c>
      <c r="B18">
        <v>10</v>
      </c>
      <c r="C18">
        <v>-4.8</v>
      </c>
      <c r="D18" s="5">
        <v>44256</v>
      </c>
      <c r="E18" s="4" t="s">
        <v>1436</v>
      </c>
    </row>
    <row r="19" spans="1:5" x14ac:dyDescent="0.3">
      <c r="A19" s="4" t="s">
        <v>1511</v>
      </c>
      <c r="B19">
        <v>2.7</v>
      </c>
      <c r="C19">
        <v>4.2</v>
      </c>
      <c r="D19" s="5">
        <v>44256</v>
      </c>
      <c r="E19" s="4" t="s">
        <v>1436</v>
      </c>
    </row>
    <row r="20" spans="1:5" x14ac:dyDescent="0.3">
      <c r="A20" s="4" t="s">
        <v>1508</v>
      </c>
      <c r="B20">
        <v>2.6</v>
      </c>
      <c r="C20">
        <v>3.8</v>
      </c>
      <c r="D20" s="5">
        <v>44256</v>
      </c>
      <c r="E20" s="4" t="s">
        <v>1436</v>
      </c>
    </row>
    <row r="21" spans="1:5" x14ac:dyDescent="0.3">
      <c r="A21" s="4" t="s">
        <v>1492</v>
      </c>
      <c r="B21">
        <v>1.3</v>
      </c>
      <c r="C21">
        <v>2.7</v>
      </c>
      <c r="D21" s="5">
        <v>44228</v>
      </c>
      <c r="E21" s="4" t="s">
        <v>1436</v>
      </c>
    </row>
    <row r="22" spans="1:5" x14ac:dyDescent="0.3">
      <c r="A22" s="4" t="s">
        <v>1515</v>
      </c>
      <c r="B22">
        <v>-1</v>
      </c>
      <c r="C22">
        <v>1.6</v>
      </c>
      <c r="D22" s="5">
        <v>44256</v>
      </c>
      <c r="E22" s="4" t="s">
        <v>1436</v>
      </c>
    </row>
    <row r="23" spans="1:5" x14ac:dyDescent="0.3">
      <c r="A23" s="4" t="s">
        <v>1493</v>
      </c>
      <c r="B23">
        <v>7.7</v>
      </c>
      <c r="C23">
        <v>2.7</v>
      </c>
      <c r="D23" s="5">
        <v>44256</v>
      </c>
      <c r="E23" s="4" t="s">
        <v>1436</v>
      </c>
    </row>
    <row r="24" spans="1:5" x14ac:dyDescent="0.3">
      <c r="A24" s="4" t="s">
        <v>1461</v>
      </c>
      <c r="B24">
        <v>6.1</v>
      </c>
      <c r="C24">
        <v>-3.7</v>
      </c>
      <c r="D24" s="5">
        <v>44197</v>
      </c>
      <c r="E24" s="4" t="s">
        <v>1436</v>
      </c>
    </row>
    <row r="25" spans="1:5" x14ac:dyDescent="0.3">
      <c r="A25" s="4" t="s">
        <v>1495</v>
      </c>
      <c r="B25">
        <v>-7.6</v>
      </c>
      <c r="C25">
        <v>-9.5</v>
      </c>
      <c r="D25" s="5">
        <v>44256</v>
      </c>
      <c r="E25" s="4" t="s">
        <v>1436</v>
      </c>
    </row>
    <row r="26" spans="1:5" x14ac:dyDescent="0.3">
      <c r="A26" s="4" t="s">
        <v>1475</v>
      </c>
      <c r="B26">
        <v>0.8</v>
      </c>
      <c r="C26">
        <v>-1.2</v>
      </c>
      <c r="D26" s="5">
        <v>44256</v>
      </c>
      <c r="E26" s="4" t="s">
        <v>1436</v>
      </c>
    </row>
    <row r="27" spans="1:5" x14ac:dyDescent="0.3">
      <c r="A27" s="4" t="s">
        <v>1507</v>
      </c>
      <c r="B27">
        <v>-2.7</v>
      </c>
      <c r="C27">
        <v>-4.3</v>
      </c>
      <c r="D27" s="5">
        <v>44228</v>
      </c>
      <c r="E27" s="4" t="s">
        <v>1436</v>
      </c>
    </row>
    <row r="28" spans="1:5" x14ac:dyDescent="0.3">
      <c r="A28" s="4" t="s">
        <v>1522</v>
      </c>
      <c r="B28">
        <v>-1.9</v>
      </c>
      <c r="C28">
        <v>18.3</v>
      </c>
      <c r="D28" s="5">
        <v>44256</v>
      </c>
      <c r="E28" s="4" t="s">
        <v>1436</v>
      </c>
    </row>
    <row r="29" spans="1:5" x14ac:dyDescent="0.3">
      <c r="A29" s="4" t="s">
        <v>1470</v>
      </c>
      <c r="B29">
        <v>-3.9</v>
      </c>
      <c r="C29">
        <v>4.5999999999999996</v>
      </c>
      <c r="D29" s="5">
        <v>44197</v>
      </c>
      <c r="E29" s="4" t="s">
        <v>1436</v>
      </c>
    </row>
    <row r="30" spans="1:5" x14ac:dyDescent="0.3">
      <c r="A30" s="4" t="s">
        <v>1516</v>
      </c>
      <c r="B30">
        <v>6.6</v>
      </c>
      <c r="C30">
        <v>-2.7</v>
      </c>
      <c r="D30" s="5">
        <v>44228</v>
      </c>
      <c r="E30" s="4" t="s">
        <v>1436</v>
      </c>
    </row>
    <row r="31" spans="1:5" x14ac:dyDescent="0.3">
      <c r="A31" s="4" t="s">
        <v>1459</v>
      </c>
      <c r="B31">
        <v>1.2</v>
      </c>
      <c r="C31">
        <v>3.1</v>
      </c>
      <c r="D31" s="5">
        <v>44256</v>
      </c>
      <c r="E31" s="4" t="s">
        <v>1436</v>
      </c>
    </row>
    <row r="32" spans="1:5" x14ac:dyDescent="0.3">
      <c r="A32" s="4" t="s">
        <v>1708</v>
      </c>
      <c r="B32">
        <v>2.1</v>
      </c>
      <c r="C32">
        <v>-46.6</v>
      </c>
      <c r="D32" s="5">
        <v>44228</v>
      </c>
      <c r="E32" s="4" t="s">
        <v>1436</v>
      </c>
    </row>
    <row r="33" spans="1:5" x14ac:dyDescent="0.3">
      <c r="A33" s="4" t="s">
        <v>1482</v>
      </c>
      <c r="B33">
        <v>6.9</v>
      </c>
      <c r="C33">
        <v>4.4000000000000004</v>
      </c>
      <c r="D33" s="5">
        <v>44256</v>
      </c>
      <c r="E33" s="4" t="s">
        <v>1436</v>
      </c>
    </row>
    <row r="34" spans="1:5" x14ac:dyDescent="0.3">
      <c r="A34" s="4" t="s">
        <v>1502</v>
      </c>
      <c r="B34">
        <v>21.8</v>
      </c>
      <c r="C34">
        <v>1.1000000000000001</v>
      </c>
      <c r="D34" s="5">
        <v>44256</v>
      </c>
      <c r="E34" s="4" t="s">
        <v>1436</v>
      </c>
    </row>
    <row r="35" spans="1:5" x14ac:dyDescent="0.3">
      <c r="A35" s="4" t="s">
        <v>1471</v>
      </c>
      <c r="B35">
        <v>0.6</v>
      </c>
      <c r="C35">
        <v>2.1</v>
      </c>
      <c r="D35" s="5">
        <v>44256</v>
      </c>
      <c r="E35" s="4" t="s">
        <v>1436</v>
      </c>
    </row>
    <row r="36" spans="1:5" x14ac:dyDescent="0.3">
      <c r="A36" s="4" t="s">
        <v>1505</v>
      </c>
      <c r="B36">
        <v>-3</v>
      </c>
      <c r="C36">
        <v>-2.6</v>
      </c>
      <c r="D36" s="5">
        <v>44256</v>
      </c>
      <c r="E36" s="4" t="s">
        <v>1436</v>
      </c>
    </row>
    <row r="37" spans="1:5" x14ac:dyDescent="0.3">
      <c r="A37" s="4" t="s">
        <v>1453</v>
      </c>
      <c r="B37">
        <v>2.6</v>
      </c>
      <c r="C37">
        <v>-1.6</v>
      </c>
      <c r="D37" s="5">
        <v>44256</v>
      </c>
      <c r="E37" s="4" t="s">
        <v>1436</v>
      </c>
    </row>
    <row r="38" spans="1:5" x14ac:dyDescent="0.3">
      <c r="A38" s="4" t="s">
        <v>1455</v>
      </c>
      <c r="B38">
        <v>1.6</v>
      </c>
      <c r="C38">
        <v>0</v>
      </c>
      <c r="D38" s="5">
        <v>44228</v>
      </c>
      <c r="E38" s="4" t="s">
        <v>1436</v>
      </c>
    </row>
    <row r="39" spans="1:5" x14ac:dyDescent="0.3">
      <c r="A39" s="4" t="s">
        <v>1462</v>
      </c>
      <c r="B39">
        <v>-1.5</v>
      </c>
      <c r="C39">
        <v>1.3</v>
      </c>
      <c r="D39" s="5">
        <v>44136</v>
      </c>
      <c r="E39" s="4" t="s">
        <v>1436</v>
      </c>
    </row>
    <row r="40" spans="1:5" x14ac:dyDescent="0.3">
      <c r="A40" s="4" t="s">
        <v>1788</v>
      </c>
      <c r="B40">
        <v>15.1</v>
      </c>
      <c r="C40">
        <v>8.6</v>
      </c>
      <c r="D40" s="5">
        <v>44256</v>
      </c>
      <c r="E40" s="4" t="s">
        <v>1436</v>
      </c>
    </row>
    <row r="41" spans="1:5" x14ac:dyDescent="0.3">
      <c r="A41" s="4" t="s">
        <v>1711</v>
      </c>
      <c r="B41">
        <v>-11.6</v>
      </c>
      <c r="C41">
        <v>9.6</v>
      </c>
      <c r="D41" s="5">
        <v>44197</v>
      </c>
      <c r="E41" s="4" t="s">
        <v>1436</v>
      </c>
    </row>
    <row r="42" spans="1:5" x14ac:dyDescent="0.3">
      <c r="A42" s="4" t="s">
        <v>1501</v>
      </c>
      <c r="B42">
        <v>-4.9000000000000004</v>
      </c>
      <c r="C42">
        <v>-9.9</v>
      </c>
      <c r="D42" s="5">
        <v>44197</v>
      </c>
      <c r="E42" s="4" t="s">
        <v>1436</v>
      </c>
    </row>
    <row r="43" spans="1:5" x14ac:dyDescent="0.3">
      <c r="A43" s="4" t="s">
        <v>1513</v>
      </c>
      <c r="B43">
        <v>-2.7</v>
      </c>
      <c r="C43">
        <v>27.8</v>
      </c>
      <c r="D43" s="5">
        <v>44166</v>
      </c>
      <c r="E43" s="4" t="s">
        <v>1436</v>
      </c>
    </row>
    <row r="44" spans="1:5" x14ac:dyDescent="0.3">
      <c r="A44" s="4" t="s">
        <v>1490</v>
      </c>
      <c r="B44">
        <v>0</v>
      </c>
      <c r="C44">
        <v>-0.3</v>
      </c>
      <c r="D44" s="5">
        <v>44256</v>
      </c>
      <c r="E44" s="4" t="s">
        <v>1436</v>
      </c>
    </row>
    <row r="45" spans="1:5" x14ac:dyDescent="0.3">
      <c r="A45" s="4" t="s">
        <v>1512</v>
      </c>
      <c r="B45">
        <v>-2.2000000000000002</v>
      </c>
      <c r="C45">
        <v>2.7</v>
      </c>
      <c r="D45" s="5">
        <v>44256</v>
      </c>
      <c r="E45" s="4" t="s">
        <v>1436</v>
      </c>
    </row>
    <row r="46" spans="1:5" x14ac:dyDescent="0.3">
      <c r="A46" s="4" t="s">
        <v>1496</v>
      </c>
      <c r="B46">
        <v>2.2000000000000002</v>
      </c>
      <c r="C46">
        <v>-1.4</v>
      </c>
      <c r="D46" s="5">
        <v>44256</v>
      </c>
      <c r="E46" s="4" t="s">
        <v>1436</v>
      </c>
    </row>
    <row r="47" spans="1:5" x14ac:dyDescent="0.3">
      <c r="A47" s="4" t="s">
        <v>1448</v>
      </c>
      <c r="B47">
        <v>2.2999999999999998</v>
      </c>
      <c r="C47">
        <v>1.5</v>
      </c>
      <c r="D47" s="5">
        <v>44256</v>
      </c>
      <c r="E47" s="4" t="s">
        <v>1436</v>
      </c>
    </row>
    <row r="48" spans="1:5" x14ac:dyDescent="0.3">
      <c r="A48" s="4" t="s">
        <v>1472</v>
      </c>
      <c r="B48">
        <v>9.1999999999999993</v>
      </c>
      <c r="C48">
        <v>-2.4</v>
      </c>
      <c r="D48" s="5">
        <v>44256</v>
      </c>
      <c r="E48" s="4" t="s">
        <v>1436</v>
      </c>
    </row>
    <row r="49" spans="1:5" x14ac:dyDescent="0.3">
      <c r="A49" s="4" t="s">
        <v>1466</v>
      </c>
      <c r="B49">
        <v>-1.3</v>
      </c>
      <c r="C49">
        <v>-17.600000000000001</v>
      </c>
      <c r="D49" s="5">
        <v>44228</v>
      </c>
      <c r="E49" s="4" t="s">
        <v>1436</v>
      </c>
    </row>
    <row r="50" spans="1:5" x14ac:dyDescent="0.3">
      <c r="A50" s="4" t="s">
        <v>1468</v>
      </c>
      <c r="B50">
        <v>3</v>
      </c>
      <c r="C50">
        <v>-1.6</v>
      </c>
      <c r="D50" s="5">
        <v>44256</v>
      </c>
      <c r="E50" s="4" t="s">
        <v>1436</v>
      </c>
    </row>
    <row r="51" spans="1:5" x14ac:dyDescent="0.3">
      <c r="A51" s="4" t="s">
        <v>1497</v>
      </c>
      <c r="B51">
        <v>7.1</v>
      </c>
      <c r="C51">
        <v>1.6</v>
      </c>
      <c r="D51" s="5">
        <v>44256</v>
      </c>
      <c r="E51" s="4" t="s">
        <v>1436</v>
      </c>
    </row>
    <row r="52" spans="1:5" x14ac:dyDescent="0.3">
      <c r="A52" s="4" t="s">
        <v>1514</v>
      </c>
      <c r="B52">
        <v>3.4</v>
      </c>
      <c r="C52">
        <v>18.7</v>
      </c>
      <c r="D52" s="5">
        <v>44256</v>
      </c>
      <c r="E52" s="4" t="s">
        <v>1436</v>
      </c>
    </row>
    <row r="53" spans="1:5" x14ac:dyDescent="0.3">
      <c r="A53" s="4" t="s">
        <v>1444</v>
      </c>
      <c r="B53">
        <v>6.9</v>
      </c>
      <c r="C53">
        <v>-2.4</v>
      </c>
      <c r="D53" s="5">
        <v>44228</v>
      </c>
      <c r="E53" s="4" t="s">
        <v>1436</v>
      </c>
    </row>
    <row r="54" spans="1:5" x14ac:dyDescent="0.3">
      <c r="A54" s="4" t="s">
        <v>1481</v>
      </c>
      <c r="B54">
        <v>2.2999999999999998</v>
      </c>
      <c r="C54">
        <v>-0.8</v>
      </c>
      <c r="D54" s="5">
        <v>44256</v>
      </c>
      <c r="E54" s="4" t="s">
        <v>1436</v>
      </c>
    </row>
    <row r="55" spans="1:5" x14ac:dyDescent="0.3">
      <c r="A55" s="4" t="s">
        <v>1499</v>
      </c>
      <c r="B55">
        <v>3.5</v>
      </c>
      <c r="C55">
        <v>4.0999999999999996</v>
      </c>
      <c r="D55" s="5">
        <v>44256</v>
      </c>
      <c r="E55" s="4" t="s">
        <v>1436</v>
      </c>
    </row>
    <row r="56" spans="1:5" x14ac:dyDescent="0.3">
      <c r="A56" s="4" t="s">
        <v>1503</v>
      </c>
      <c r="B56">
        <v>2.6</v>
      </c>
      <c r="C56">
        <v>1.7</v>
      </c>
      <c r="D56" s="5">
        <v>44256</v>
      </c>
      <c r="E56" s="4" t="s">
        <v>1436</v>
      </c>
    </row>
    <row r="57" spans="1:5" x14ac:dyDescent="0.3">
      <c r="A57" s="4" t="s">
        <v>1494</v>
      </c>
      <c r="B57">
        <v>22.1</v>
      </c>
      <c r="C57">
        <v>-5.3</v>
      </c>
      <c r="D57" s="5">
        <v>44256</v>
      </c>
      <c r="E57" s="4" t="s">
        <v>1436</v>
      </c>
    </row>
    <row r="58" spans="1:5" x14ac:dyDescent="0.3">
      <c r="A58" s="4" t="s">
        <v>1473</v>
      </c>
      <c r="B58">
        <v>3.4</v>
      </c>
      <c r="C58">
        <v>-14.8</v>
      </c>
      <c r="D58" s="5">
        <v>44256</v>
      </c>
      <c r="E58" s="4" t="s">
        <v>1436</v>
      </c>
    </row>
    <row r="59" spans="1:5" x14ac:dyDescent="0.3">
      <c r="A59" s="4" t="s">
        <v>1469</v>
      </c>
      <c r="B59">
        <v>3.4</v>
      </c>
      <c r="C59">
        <v>0.6</v>
      </c>
      <c r="D59" s="5">
        <v>44228</v>
      </c>
      <c r="E59" s="4" t="s">
        <v>1436</v>
      </c>
    </row>
    <row r="60" spans="1:5" x14ac:dyDescent="0.3">
      <c r="A60" s="4" t="s">
        <v>1485</v>
      </c>
      <c r="B60">
        <v>11.8</v>
      </c>
      <c r="C60">
        <v>1.3</v>
      </c>
      <c r="D60" s="5">
        <v>44256</v>
      </c>
      <c r="E60" s="4" t="s">
        <v>1436</v>
      </c>
    </row>
    <row r="61" spans="1:5" x14ac:dyDescent="0.3">
      <c r="A61" s="4" t="s">
        <v>1479</v>
      </c>
      <c r="B61">
        <v>5.4</v>
      </c>
      <c r="C61">
        <v>2.2000000000000002</v>
      </c>
      <c r="D61" s="5">
        <v>44256</v>
      </c>
      <c r="E61" s="4" t="s">
        <v>1436</v>
      </c>
    </row>
    <row r="62" spans="1:5" x14ac:dyDescent="0.3">
      <c r="A62" s="4" t="s">
        <v>1450</v>
      </c>
      <c r="B62">
        <v>9.8000000000000007</v>
      </c>
      <c r="C62">
        <v>-2.7</v>
      </c>
      <c r="D62" s="5">
        <v>44256</v>
      </c>
      <c r="E62" s="4" t="s">
        <v>1436</v>
      </c>
    </row>
    <row r="63" spans="1:5" x14ac:dyDescent="0.3">
      <c r="A63" s="4" t="s">
        <v>1805</v>
      </c>
      <c r="B63">
        <v>-29.6</v>
      </c>
      <c r="C63">
        <v>-8.6999999999999993</v>
      </c>
      <c r="D63" s="5">
        <v>43466</v>
      </c>
      <c r="E63" s="4" t="s">
        <v>1436</v>
      </c>
    </row>
    <row r="64" spans="1:5" x14ac:dyDescent="0.3">
      <c r="A64" s="4" t="s">
        <v>1735</v>
      </c>
      <c r="B64">
        <v>5.4</v>
      </c>
      <c r="C64">
        <v>1.6</v>
      </c>
      <c r="D64" s="5">
        <v>44075</v>
      </c>
      <c r="E64" s="4" t="s">
        <v>1436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559E-CBDF-4B0B-A370-9B30A33DB202}">
  <dimension ref="A1:F2"/>
  <sheetViews>
    <sheetView workbookViewId="0">
      <selection activeCell="C3" sqref="C3"/>
    </sheetView>
  </sheetViews>
  <sheetFormatPr defaultColWidth="10.6640625" defaultRowHeight="14.4" x14ac:dyDescent="0.3"/>
  <cols>
    <col min="1" max="1" width="10.77734375" bestFit="1" customWidth="1"/>
    <col min="2" max="2" width="10.109375" bestFit="1" customWidth="1"/>
    <col min="3" max="3" width="8.44140625" bestFit="1" customWidth="1"/>
    <col min="4" max="4" width="6.6640625" bestFit="1" customWidth="1"/>
    <col min="5" max="5" width="8.5546875" bestFit="1" customWidth="1"/>
    <col min="6" max="6" width="4.21875" bestFit="1" customWidth="1"/>
  </cols>
  <sheetData>
    <row r="1" spans="1:6" x14ac:dyDescent="0.3">
      <c r="A1" t="s">
        <v>6</v>
      </c>
      <c r="B1" t="s">
        <v>1885</v>
      </c>
      <c r="C1" t="s">
        <v>1715</v>
      </c>
      <c r="D1" t="s">
        <v>1886</v>
      </c>
      <c r="E1" t="s">
        <v>1887</v>
      </c>
      <c r="F1" t="s">
        <v>859</v>
      </c>
    </row>
    <row r="2" spans="1:6" x14ac:dyDescent="0.3">
      <c r="A2" s="4" t="s">
        <v>75</v>
      </c>
      <c r="B2" s="4" t="s">
        <v>1846</v>
      </c>
      <c r="C2" s="4" t="s">
        <v>2637</v>
      </c>
      <c r="D2">
        <v>2652</v>
      </c>
      <c r="E2">
        <v>2.14</v>
      </c>
      <c r="F2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BB58-D1DB-4862-9C52-130EA6CBFA17}">
  <dimension ref="A1:B11"/>
  <sheetViews>
    <sheetView showGridLines="0" workbookViewId="0">
      <selection activeCell="I15" sqref="I15"/>
    </sheetView>
  </sheetViews>
  <sheetFormatPr defaultColWidth="8.88671875" defaultRowHeight="14.4" x14ac:dyDescent="0.3"/>
  <cols>
    <col min="1" max="1" width="22.77734375" bestFit="1" customWidth="1"/>
    <col min="2" max="2" width="11.88671875" bestFit="1" customWidth="1"/>
  </cols>
  <sheetData>
    <row r="1" spans="1:2" x14ac:dyDescent="0.3">
      <c r="A1" t="s">
        <v>6</v>
      </c>
      <c r="B1" t="s">
        <v>1888</v>
      </c>
    </row>
    <row r="2" spans="1:2" x14ac:dyDescent="0.3">
      <c r="A2" s="4" t="s">
        <v>2638</v>
      </c>
      <c r="B2" s="4" t="s">
        <v>2639</v>
      </c>
    </row>
    <row r="3" spans="1:2" x14ac:dyDescent="0.3">
      <c r="A3" s="4" t="s">
        <v>2640</v>
      </c>
      <c r="B3" s="4" t="s">
        <v>2641</v>
      </c>
    </row>
    <row r="4" spans="1:2" x14ac:dyDescent="0.3">
      <c r="A4" s="4" t="s">
        <v>2642</v>
      </c>
      <c r="B4" s="4" t="s">
        <v>2643</v>
      </c>
    </row>
    <row r="5" spans="1:2" x14ac:dyDescent="0.3">
      <c r="A5" s="4" t="s">
        <v>2644</v>
      </c>
      <c r="B5" s="4" t="s">
        <v>2645</v>
      </c>
    </row>
    <row r="6" spans="1:2" x14ac:dyDescent="0.3">
      <c r="A6" s="4" t="s">
        <v>2646</v>
      </c>
      <c r="B6" s="4" t="s">
        <v>2647</v>
      </c>
    </row>
    <row r="7" spans="1:2" x14ac:dyDescent="0.3">
      <c r="A7" s="4" t="s">
        <v>2648</v>
      </c>
      <c r="B7" s="4" t="s">
        <v>2647</v>
      </c>
    </row>
    <row r="8" spans="1:2" x14ac:dyDescent="0.3">
      <c r="A8" s="4" t="s">
        <v>2649</v>
      </c>
      <c r="B8" s="4" t="s">
        <v>2647</v>
      </c>
    </row>
    <row r="9" spans="1:2" x14ac:dyDescent="0.3">
      <c r="A9" s="4" t="s">
        <v>2108</v>
      </c>
      <c r="B9" s="4" t="s">
        <v>2109</v>
      </c>
    </row>
    <row r="10" spans="1:2" x14ac:dyDescent="0.3">
      <c r="A10" s="4" t="s">
        <v>2110</v>
      </c>
      <c r="B10" s="4" t="s">
        <v>2111</v>
      </c>
    </row>
    <row r="11" spans="1:2" x14ac:dyDescent="0.3">
      <c r="A11" s="4" t="s">
        <v>2112</v>
      </c>
      <c r="B11" s="4" t="s">
        <v>2113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25A1-C750-4E20-97CD-13B4F0D7C9B6}">
  <dimension ref="A1:I18"/>
  <sheetViews>
    <sheetView workbookViewId="0">
      <selection activeCell="C21" sqref="C21"/>
    </sheetView>
  </sheetViews>
  <sheetFormatPr defaultColWidth="10.6640625" defaultRowHeight="14.4" x14ac:dyDescent="0.3"/>
  <cols>
    <col min="1" max="1" width="10.77734375" bestFit="1" customWidth="1"/>
    <col min="2" max="3" width="8.44140625" bestFit="1" customWidth="1"/>
    <col min="4" max="4" width="7" bestFit="1" customWidth="1"/>
    <col min="5" max="5" width="7.6640625" bestFit="1" customWidth="1"/>
    <col min="6" max="7" width="10.44140625" bestFit="1" customWidth="1"/>
    <col min="8" max="8" width="7.6640625" bestFit="1" customWidth="1"/>
    <col min="9" max="9" width="8.5546875" bestFit="1" customWidth="1"/>
  </cols>
  <sheetData>
    <row r="1" spans="1:9" x14ac:dyDescent="0.3">
      <c r="A1" t="s">
        <v>6</v>
      </c>
      <c r="B1" t="s">
        <v>859</v>
      </c>
      <c r="C1" t="s">
        <v>1715</v>
      </c>
      <c r="D1" t="s">
        <v>1889</v>
      </c>
      <c r="E1" t="s">
        <v>1716</v>
      </c>
      <c r="F1" t="s">
        <v>1717</v>
      </c>
      <c r="G1" t="s">
        <v>1531</v>
      </c>
      <c r="H1" t="s">
        <v>1718</v>
      </c>
      <c r="I1" t="s">
        <v>1372</v>
      </c>
    </row>
    <row r="2" spans="1:9" x14ac:dyDescent="0.3">
      <c r="A2" s="4" t="s">
        <v>75</v>
      </c>
      <c r="B2" s="4" t="s">
        <v>1890</v>
      </c>
      <c r="C2">
        <v>1.2068399999999999</v>
      </c>
      <c r="D2">
        <v>2.9999999999999997E-4</v>
      </c>
      <c r="E2">
        <v>2.9999999999999997E-4</v>
      </c>
      <c r="F2">
        <v>4.0000000000000001E-3</v>
      </c>
      <c r="G2">
        <v>1.2800000000000001E-2</v>
      </c>
      <c r="H2">
        <v>-1.21E-2</v>
      </c>
      <c r="I2" s="5">
        <v>44323</v>
      </c>
    </row>
    <row r="3" spans="1:9" x14ac:dyDescent="0.3">
      <c r="A3" s="4" t="s">
        <v>75</v>
      </c>
      <c r="B3" s="4" t="s">
        <v>1891</v>
      </c>
      <c r="C3">
        <v>1.39097</v>
      </c>
      <c r="D3">
        <v>1.5E-3</v>
      </c>
      <c r="E3">
        <v>1.1000000000000001E-3</v>
      </c>
      <c r="F3">
        <v>7.0000000000000001E-3</v>
      </c>
      <c r="G3">
        <v>1.2800000000000001E-2</v>
      </c>
      <c r="H3">
        <v>1.7299999999999999E-2</v>
      </c>
      <c r="I3" s="5">
        <v>44323</v>
      </c>
    </row>
    <row r="4" spans="1:9" x14ac:dyDescent="0.3">
      <c r="A4" s="4" t="s">
        <v>75</v>
      </c>
      <c r="B4" s="4" t="s">
        <v>1892</v>
      </c>
      <c r="C4">
        <v>0.77764999999999995</v>
      </c>
      <c r="D4">
        <v>1.1000000000000001E-3</v>
      </c>
      <c r="E4">
        <v>-1.4E-3</v>
      </c>
      <c r="F4">
        <v>8.5000000000000006E-3</v>
      </c>
      <c r="G4">
        <v>1.5599999999999999E-2</v>
      </c>
      <c r="H4">
        <v>8.8999999999999999E-3</v>
      </c>
      <c r="I4" s="5">
        <v>44323</v>
      </c>
    </row>
    <row r="5" spans="1:9" x14ac:dyDescent="0.3">
      <c r="A5" s="4" t="s">
        <v>75</v>
      </c>
      <c r="B5" s="4" t="s">
        <v>1893</v>
      </c>
      <c r="C5">
        <v>0.72311000000000003</v>
      </c>
      <c r="D5">
        <v>1E-4</v>
      </c>
      <c r="E5">
        <v>-2.0000000000000001E-4</v>
      </c>
      <c r="F5">
        <v>0.01</v>
      </c>
      <c r="G5">
        <v>2.4E-2</v>
      </c>
      <c r="H5">
        <v>5.1000000000000004E-3</v>
      </c>
      <c r="I5" s="5">
        <v>44323</v>
      </c>
    </row>
    <row r="6" spans="1:9" x14ac:dyDescent="0.3">
      <c r="A6" s="4" t="s">
        <v>75</v>
      </c>
      <c r="B6" s="4" t="s">
        <v>1894</v>
      </c>
      <c r="C6">
        <v>109.08</v>
      </c>
      <c r="D6">
        <v>2.3E-2</v>
      </c>
      <c r="E6">
        <v>2.0000000000000001E-4</v>
      </c>
      <c r="F6">
        <v>-2.2000000000000001E-3</v>
      </c>
      <c r="G6">
        <v>-2.3E-3</v>
      </c>
      <c r="H6">
        <v>5.6399999999999999E-2</v>
      </c>
      <c r="I6" s="5">
        <v>44323</v>
      </c>
    </row>
    <row r="7" spans="1:9" x14ac:dyDescent="0.3">
      <c r="A7" s="4" t="s">
        <v>75</v>
      </c>
      <c r="B7" s="4" t="s">
        <v>1895</v>
      </c>
      <c r="C7">
        <v>6.45444</v>
      </c>
      <c r="D7">
        <v>1.06E-2</v>
      </c>
      <c r="E7">
        <v>-1.6000000000000001E-3</v>
      </c>
      <c r="F7">
        <v>-3.0000000000000001E-3</v>
      </c>
      <c r="G7">
        <v>-1.5599999999999999E-2</v>
      </c>
      <c r="H7">
        <v>-7.4000000000000003E-3</v>
      </c>
      <c r="I7" s="5">
        <v>44323</v>
      </c>
    </row>
    <row r="8" spans="1:9" x14ac:dyDescent="0.3">
      <c r="A8" s="4" t="s">
        <v>75</v>
      </c>
      <c r="B8" s="4" t="s">
        <v>1896</v>
      </c>
      <c r="C8">
        <v>0.90712000000000004</v>
      </c>
      <c r="D8">
        <v>5.9999999999999995E-4</v>
      </c>
      <c r="E8">
        <v>-5.9999999999999995E-4</v>
      </c>
      <c r="F8">
        <v>-6.6E-3</v>
      </c>
      <c r="G8">
        <v>-1.8499999999999999E-2</v>
      </c>
      <c r="H8">
        <v>2.4899999999999999E-2</v>
      </c>
      <c r="I8" s="5">
        <v>44323</v>
      </c>
    </row>
    <row r="9" spans="1:9" x14ac:dyDescent="0.3">
      <c r="A9" s="4" t="s">
        <v>75</v>
      </c>
      <c r="B9" s="4" t="s">
        <v>1897</v>
      </c>
      <c r="C9">
        <v>1.21645</v>
      </c>
      <c r="D9">
        <v>8.9999999999999998E-4</v>
      </c>
      <c r="E9">
        <v>6.9999999999999999E-4</v>
      </c>
      <c r="F9">
        <v>-1.0200000000000001E-2</v>
      </c>
      <c r="G9">
        <v>-3.1800000000000002E-2</v>
      </c>
      <c r="H9">
        <v>-4.4699999999999997E-2</v>
      </c>
      <c r="I9" s="5">
        <v>44323</v>
      </c>
    </row>
    <row r="10" spans="1:9" x14ac:dyDescent="0.3">
      <c r="A10" s="4" t="s">
        <v>75</v>
      </c>
      <c r="B10" s="4" t="s">
        <v>1898</v>
      </c>
      <c r="C10">
        <v>20.092199999999998</v>
      </c>
      <c r="D10">
        <v>8.0999999999999996E-3</v>
      </c>
      <c r="E10">
        <v>-4.0000000000000002E-4</v>
      </c>
      <c r="F10">
        <v>-6.7000000000000002E-3</v>
      </c>
      <c r="G10">
        <v>-4.0000000000000002E-4</v>
      </c>
      <c r="H10">
        <v>9.7000000000000003E-3</v>
      </c>
      <c r="I10" s="5">
        <v>44323</v>
      </c>
    </row>
    <row r="11" spans="1:9" x14ac:dyDescent="0.3">
      <c r="A11" s="4" t="s">
        <v>75</v>
      </c>
      <c r="B11" s="4" t="s">
        <v>1899</v>
      </c>
      <c r="C11">
        <v>73.64</v>
      </c>
      <c r="D11">
        <v>0.04</v>
      </c>
      <c r="E11">
        <v>5.0000000000000001E-4</v>
      </c>
      <c r="F11">
        <v>-5.4999999999999997E-3</v>
      </c>
      <c r="G11">
        <v>-1.2500000000000001E-2</v>
      </c>
      <c r="H11">
        <v>8.3000000000000001E-3</v>
      </c>
      <c r="I11" s="5">
        <v>44323</v>
      </c>
    </row>
    <row r="12" spans="1:9" x14ac:dyDescent="0.3">
      <c r="A12" s="4" t="s">
        <v>75</v>
      </c>
      <c r="B12" s="4" t="s">
        <v>1900</v>
      </c>
      <c r="C12">
        <v>5.2765000000000004</v>
      </c>
      <c r="D12">
        <v>5.0000000000000001E-4</v>
      </c>
      <c r="E12">
        <v>1E-4</v>
      </c>
      <c r="F12">
        <v>-1.14E-2</v>
      </c>
      <c r="G12">
        <v>-6.0199999999999997E-2</v>
      </c>
      <c r="H12">
        <v>1.6E-2</v>
      </c>
      <c r="I12" s="5">
        <v>44323</v>
      </c>
    </row>
    <row r="13" spans="1:9" x14ac:dyDescent="0.3">
      <c r="A13" s="4" t="s">
        <v>75</v>
      </c>
      <c r="B13" s="4" t="s">
        <v>1901</v>
      </c>
      <c r="C13">
        <v>74.235100000000003</v>
      </c>
      <c r="D13">
        <v>6.1100000000000002E-2</v>
      </c>
      <c r="E13">
        <v>8.0000000000000004E-4</v>
      </c>
      <c r="F13">
        <v>-1.23E-2</v>
      </c>
      <c r="G13">
        <v>-3.2099999999999997E-2</v>
      </c>
      <c r="H13">
        <v>6.0000000000000001E-3</v>
      </c>
      <c r="I13" s="5">
        <v>44323</v>
      </c>
    </row>
    <row r="14" spans="1:9" x14ac:dyDescent="0.3">
      <c r="A14" s="4" t="s">
        <v>75</v>
      </c>
      <c r="B14" s="4" t="s">
        <v>1902</v>
      </c>
      <c r="C14">
        <v>90.855000000000004</v>
      </c>
      <c r="D14">
        <v>9.5799999999999996E-2</v>
      </c>
      <c r="E14">
        <v>-1.1000000000000001E-3</v>
      </c>
      <c r="F14">
        <v>-4.7000000000000002E-3</v>
      </c>
      <c r="G14">
        <v>-1.3100000000000001E-2</v>
      </c>
      <c r="H14">
        <v>1.0200000000000001E-2</v>
      </c>
      <c r="I14" s="5">
        <v>44323</v>
      </c>
    </row>
    <row r="15" spans="1:9" x14ac:dyDescent="0.3">
      <c r="A15" s="4" t="s">
        <v>75</v>
      </c>
      <c r="B15" s="4" t="s">
        <v>1903</v>
      </c>
      <c r="C15">
        <v>1117.08</v>
      </c>
      <c r="D15">
        <v>0.7641</v>
      </c>
      <c r="E15">
        <v>6.9999999999999999E-4</v>
      </c>
      <c r="F15">
        <v>2.8999999999999998E-3</v>
      </c>
      <c r="G15">
        <v>0.01</v>
      </c>
      <c r="H15">
        <v>3.04E-2</v>
      </c>
      <c r="I15" s="5">
        <v>44323</v>
      </c>
    </row>
    <row r="16" spans="1:9" x14ac:dyDescent="0.3">
      <c r="A16" s="4" t="s">
        <v>75</v>
      </c>
      <c r="B16" s="4" t="s">
        <v>1904</v>
      </c>
      <c r="C16">
        <v>14.1995</v>
      </c>
      <c r="D16">
        <v>2.5100000000000001E-2</v>
      </c>
      <c r="E16">
        <v>-1.8E-3</v>
      </c>
      <c r="F16">
        <v>-2.0299999999999999E-2</v>
      </c>
      <c r="G16">
        <v>-2.1000000000000001E-2</v>
      </c>
      <c r="H16">
        <v>-3.32E-2</v>
      </c>
      <c r="I16" s="5">
        <v>44323</v>
      </c>
    </row>
    <row r="17" spans="1:9" x14ac:dyDescent="0.3">
      <c r="A17" s="4" t="s">
        <v>75</v>
      </c>
      <c r="B17" s="4" t="s">
        <v>1905</v>
      </c>
      <c r="C17">
        <v>1.33213</v>
      </c>
      <c r="D17">
        <v>1.1000000000000001E-3</v>
      </c>
      <c r="E17">
        <v>-8.0000000000000004E-4</v>
      </c>
      <c r="F17">
        <v>1.2999999999999999E-3</v>
      </c>
      <c r="G17">
        <v>-5.7999999999999996E-3</v>
      </c>
      <c r="H17">
        <v>7.6E-3</v>
      </c>
      <c r="I17" s="5">
        <v>44323</v>
      </c>
    </row>
    <row r="18" spans="1:9" x14ac:dyDescent="0.3">
      <c r="A18" s="4" t="s">
        <v>75</v>
      </c>
      <c r="B18" s="4" t="s">
        <v>1906</v>
      </c>
      <c r="C18">
        <v>7.76668</v>
      </c>
      <c r="D18">
        <v>1.6999999999999999E-3</v>
      </c>
      <c r="E18">
        <v>-2.0000000000000001E-4</v>
      </c>
      <c r="F18">
        <v>0</v>
      </c>
      <c r="G18">
        <v>-1.2999999999999999E-3</v>
      </c>
      <c r="H18">
        <v>1.8E-3</v>
      </c>
      <c r="I18" s="5">
        <v>44323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B0A-337A-4AB7-84D5-02DB3A24578A}">
  <dimension ref="A1:I10"/>
  <sheetViews>
    <sheetView workbookViewId="0">
      <selection sqref="A1:I10"/>
    </sheetView>
  </sheetViews>
  <sheetFormatPr defaultColWidth="10.6640625" defaultRowHeight="14.4" x14ac:dyDescent="0.3"/>
  <cols>
    <col min="1" max="1" width="10.77734375" bestFit="1" customWidth="1"/>
    <col min="2" max="2" width="29.21875" bestFit="1" customWidth="1"/>
    <col min="3" max="3" width="8.44140625" bestFit="1" customWidth="1"/>
    <col min="4" max="4" width="6" bestFit="1" customWidth="1"/>
    <col min="5" max="5" width="7.6640625" bestFit="1" customWidth="1"/>
    <col min="6" max="7" width="10.44140625" bestFit="1" customWidth="1"/>
    <col min="8" max="8" width="7.6640625" bestFit="1" customWidth="1"/>
    <col min="9" max="9" width="8.5546875" bestFit="1" customWidth="1"/>
  </cols>
  <sheetData>
    <row r="1" spans="1:9" x14ac:dyDescent="0.3">
      <c r="A1" t="s">
        <v>6</v>
      </c>
      <c r="B1" t="s">
        <v>1907</v>
      </c>
      <c r="C1" t="s">
        <v>1715</v>
      </c>
      <c r="D1" t="s">
        <v>859</v>
      </c>
      <c r="E1" t="s">
        <v>1716</v>
      </c>
      <c r="F1" t="s">
        <v>1717</v>
      </c>
      <c r="G1" t="s">
        <v>1531</v>
      </c>
      <c r="H1" t="s">
        <v>1718</v>
      </c>
      <c r="I1" t="s">
        <v>1372</v>
      </c>
    </row>
    <row r="2" spans="1:9" x14ac:dyDescent="0.3">
      <c r="A2" s="4"/>
      <c r="B2" s="4" t="s">
        <v>1908</v>
      </c>
      <c r="C2">
        <v>65.13</v>
      </c>
      <c r="D2">
        <v>0.42</v>
      </c>
      <c r="E2">
        <v>6.4999999999999997E-3</v>
      </c>
      <c r="F2">
        <v>2.4400000000000002E-2</v>
      </c>
      <c r="G2">
        <v>9.2799999999999994E-2</v>
      </c>
      <c r="H2">
        <v>0.34229999999999999</v>
      </c>
      <c r="I2" s="5">
        <v>44323</v>
      </c>
    </row>
    <row r="3" spans="1:9" x14ac:dyDescent="0.3">
      <c r="A3" s="4"/>
      <c r="B3" s="4" t="s">
        <v>1909</v>
      </c>
      <c r="C3">
        <v>68.510000000000005</v>
      </c>
      <c r="D3">
        <v>0.42</v>
      </c>
      <c r="E3">
        <v>6.1999999999999998E-3</v>
      </c>
      <c r="F3">
        <v>2.6200000000000001E-2</v>
      </c>
      <c r="G3">
        <v>8.4000000000000005E-2</v>
      </c>
      <c r="H3">
        <v>0.3226</v>
      </c>
      <c r="I3" s="5">
        <v>44323</v>
      </c>
    </row>
    <row r="4" spans="1:9" x14ac:dyDescent="0.3">
      <c r="A4" s="4"/>
      <c r="B4" s="4" t="s">
        <v>1910</v>
      </c>
      <c r="C4">
        <v>2.9319999999999999</v>
      </c>
      <c r="D4">
        <v>0</v>
      </c>
      <c r="E4">
        <v>1.4E-3</v>
      </c>
      <c r="F4">
        <v>2.9999999999999997E-4</v>
      </c>
      <c r="G4">
        <v>0.16259999999999999</v>
      </c>
      <c r="H4">
        <v>0.15479999999999999</v>
      </c>
      <c r="I4" s="5">
        <v>44323</v>
      </c>
    </row>
    <row r="5" spans="1:9" x14ac:dyDescent="0.3">
      <c r="A5" s="4"/>
      <c r="B5" s="4" t="s">
        <v>1911</v>
      </c>
      <c r="C5">
        <v>2.1193</v>
      </c>
      <c r="D5">
        <v>0.01</v>
      </c>
      <c r="E5">
        <v>2.5999999999999999E-3</v>
      </c>
      <c r="F5">
        <v>2.07E-2</v>
      </c>
      <c r="G5">
        <v>8.1699999999999995E-2</v>
      </c>
      <c r="H5">
        <v>0.50290000000000001</v>
      </c>
      <c r="I5" s="5">
        <v>44323</v>
      </c>
    </row>
    <row r="6" spans="1:9" x14ac:dyDescent="0.3">
      <c r="A6" s="4"/>
      <c r="B6" s="4" t="s">
        <v>1912</v>
      </c>
      <c r="C6">
        <v>1.9995000000000001</v>
      </c>
      <c r="D6">
        <v>0.01</v>
      </c>
      <c r="E6">
        <v>5.0000000000000001E-3</v>
      </c>
      <c r="F6">
        <v>4.0099999999999997E-2</v>
      </c>
      <c r="G6">
        <v>0.1048</v>
      </c>
      <c r="H6">
        <v>0.34739999999999999</v>
      </c>
      <c r="I6" s="5">
        <v>44323</v>
      </c>
    </row>
    <row r="7" spans="1:9" x14ac:dyDescent="0.3">
      <c r="A7" s="4"/>
      <c r="B7" s="4" t="s">
        <v>1913</v>
      </c>
      <c r="C7">
        <v>2.34</v>
      </c>
      <c r="D7">
        <v>0.1</v>
      </c>
      <c r="E7">
        <v>-4.1000000000000002E-2</v>
      </c>
      <c r="F7">
        <v>4.3E-3</v>
      </c>
      <c r="G7">
        <v>0.26419999999999999</v>
      </c>
      <c r="H7">
        <v>0.63290000000000002</v>
      </c>
      <c r="I7" s="5">
        <v>44322</v>
      </c>
    </row>
    <row r="8" spans="1:9" x14ac:dyDescent="0.3">
      <c r="A8" s="4"/>
      <c r="B8" s="4" t="s">
        <v>1914</v>
      </c>
      <c r="C8">
        <v>590.66999999999996</v>
      </c>
      <c r="D8">
        <v>10.58</v>
      </c>
      <c r="E8">
        <v>-1.7600000000000001E-2</v>
      </c>
      <c r="F8">
        <v>5.7599999999999998E-2</v>
      </c>
      <c r="G8">
        <v>7.7299999999999994E-2</v>
      </c>
      <c r="H8">
        <v>0.36509999999999998</v>
      </c>
      <c r="I8" s="5">
        <v>44322</v>
      </c>
    </row>
    <row r="9" spans="1:9" x14ac:dyDescent="0.3">
      <c r="A9" s="4"/>
      <c r="B9" s="4" t="s">
        <v>1915</v>
      </c>
      <c r="C9">
        <v>0.8</v>
      </c>
      <c r="D9">
        <v>0.02</v>
      </c>
      <c r="E9">
        <v>-2.12E-2</v>
      </c>
      <c r="F9">
        <v>-1.66E-2</v>
      </c>
      <c r="G9">
        <v>-0.1002</v>
      </c>
      <c r="H9">
        <v>0.2462</v>
      </c>
      <c r="I9" s="5">
        <v>44322</v>
      </c>
    </row>
    <row r="10" spans="1:9" x14ac:dyDescent="0.3">
      <c r="A10" s="4"/>
      <c r="B10" s="4" t="s">
        <v>1916</v>
      </c>
      <c r="C10">
        <v>30.55</v>
      </c>
      <c r="D10">
        <v>0</v>
      </c>
      <c r="E10">
        <v>0</v>
      </c>
      <c r="F10">
        <v>4.8000000000000001E-2</v>
      </c>
      <c r="G10">
        <v>-1.61E-2</v>
      </c>
      <c r="H10">
        <v>-4.8999999999999998E-3</v>
      </c>
      <c r="I10" s="5">
        <v>44322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BCEF-DED0-4A10-AE20-4DAE3AB052C9}">
  <dimension ref="A1:I12"/>
  <sheetViews>
    <sheetView workbookViewId="0">
      <selection sqref="A1:I8"/>
    </sheetView>
  </sheetViews>
  <sheetFormatPr defaultColWidth="11.5546875" defaultRowHeight="14.4" x14ac:dyDescent="0.3"/>
  <cols>
    <col min="1" max="1" width="11.21875" bestFit="1" customWidth="1"/>
    <col min="2" max="2" width="23.5546875" bestFit="1" customWidth="1"/>
    <col min="3" max="3" width="8.77734375" bestFit="1" customWidth="1"/>
    <col min="4" max="4" width="13.88671875" bestFit="1" customWidth="1"/>
    <col min="5" max="5" width="9.77734375" bestFit="1" customWidth="1"/>
    <col min="6" max="6" width="11.77734375" bestFit="1" customWidth="1"/>
    <col min="7" max="7" width="8.44140625" bestFit="1" customWidth="1"/>
    <col min="8" max="8" width="9.6640625" bestFit="1" customWidth="1"/>
    <col min="9" max="9" width="9.33203125" bestFit="1" customWidth="1"/>
  </cols>
  <sheetData>
    <row r="1" spans="1:9" x14ac:dyDescent="0.3">
      <c r="A1" t="s">
        <v>1371</v>
      </c>
      <c r="B1" t="s">
        <v>1932</v>
      </c>
      <c r="C1" t="s">
        <v>1933</v>
      </c>
      <c r="D1" t="s">
        <v>1934</v>
      </c>
      <c r="E1" t="s">
        <v>1935</v>
      </c>
      <c r="F1" t="s">
        <v>1936</v>
      </c>
      <c r="G1" t="s">
        <v>1715</v>
      </c>
      <c r="H1" t="s">
        <v>1937</v>
      </c>
      <c r="I1" t="s">
        <v>1938</v>
      </c>
    </row>
    <row r="2" spans="1:9" x14ac:dyDescent="0.3">
      <c r="A2" s="4" t="s">
        <v>1939</v>
      </c>
      <c r="B2" s="4" t="s">
        <v>1940</v>
      </c>
      <c r="C2">
        <v>6</v>
      </c>
      <c r="D2" s="5">
        <v>46844</v>
      </c>
      <c r="E2">
        <v>6.3710000000000004</v>
      </c>
      <c r="F2">
        <v>9.6000000000000002E-2</v>
      </c>
      <c r="G2">
        <v>97.953999999999994</v>
      </c>
      <c r="H2">
        <v>6.27</v>
      </c>
      <c r="I2">
        <v>6.3719999999999999</v>
      </c>
    </row>
    <row r="3" spans="1:9" x14ac:dyDescent="0.3">
      <c r="A3" s="4" t="s">
        <v>1939</v>
      </c>
      <c r="B3" s="4" t="s">
        <v>1864</v>
      </c>
      <c r="C3">
        <v>10</v>
      </c>
      <c r="D3" s="5">
        <v>45474</v>
      </c>
      <c r="E3">
        <v>4.3600000000000003</v>
      </c>
      <c r="F3">
        <v>8.5000000000000006E-2</v>
      </c>
      <c r="G3">
        <v>116.657</v>
      </c>
      <c r="H3">
        <v>4.28</v>
      </c>
      <c r="I3">
        <v>4.3600000000000003</v>
      </c>
    </row>
    <row r="4" spans="1:9" x14ac:dyDescent="0.3">
      <c r="A4" s="4" t="s">
        <v>1939</v>
      </c>
      <c r="B4" s="4" t="s">
        <v>1941</v>
      </c>
      <c r="C4">
        <v>7.5</v>
      </c>
      <c r="D4" s="5">
        <v>46235</v>
      </c>
      <c r="E4">
        <v>5.6050000000000004</v>
      </c>
      <c r="F4">
        <v>7.4999999999999997E-2</v>
      </c>
      <c r="G4">
        <v>108.48</v>
      </c>
      <c r="H4">
        <v>5.5149999999999997</v>
      </c>
      <c r="I4">
        <v>5.62</v>
      </c>
    </row>
    <row r="5" spans="1:9" x14ac:dyDescent="0.3">
      <c r="A5" s="4" t="s">
        <v>1939</v>
      </c>
      <c r="B5" s="4" t="s">
        <v>1942</v>
      </c>
      <c r="C5">
        <v>7</v>
      </c>
      <c r="D5" s="5">
        <v>44682</v>
      </c>
      <c r="E5">
        <v>2.2000000000000002</v>
      </c>
      <c r="F5">
        <v>4.1000000000000002E-2</v>
      </c>
      <c r="G5">
        <v>104.771</v>
      </c>
      <c r="H5">
        <v>2.2000000000000002</v>
      </c>
      <c r="I5">
        <v>2.2000000000000002</v>
      </c>
    </row>
    <row r="6" spans="1:9" x14ac:dyDescent="0.3">
      <c r="A6" s="4" t="s">
        <v>1939</v>
      </c>
      <c r="B6" s="4" t="s">
        <v>1943</v>
      </c>
      <c r="C6">
        <v>7.25</v>
      </c>
      <c r="D6" s="5">
        <v>49218</v>
      </c>
      <c r="E6">
        <v>7.48</v>
      </c>
      <c r="F6">
        <v>0.1</v>
      </c>
      <c r="G6">
        <v>98.022000000000006</v>
      </c>
      <c r="H6">
        <v>7.367</v>
      </c>
      <c r="I6">
        <v>7.48</v>
      </c>
    </row>
    <row r="7" spans="1:9" x14ac:dyDescent="0.3">
      <c r="A7" s="4" t="s">
        <v>1939</v>
      </c>
      <c r="B7" s="4" t="s">
        <v>1944</v>
      </c>
      <c r="C7">
        <v>7</v>
      </c>
      <c r="D7" s="5">
        <v>48366</v>
      </c>
      <c r="E7">
        <v>7.2069999999999999</v>
      </c>
      <c r="F7">
        <v>1.7000000000000001E-2</v>
      </c>
      <c r="G7">
        <v>98.406000000000006</v>
      </c>
      <c r="H7">
        <v>7.2069999999999999</v>
      </c>
      <c r="I7">
        <v>7.2069999999999999</v>
      </c>
    </row>
    <row r="8" spans="1:9" x14ac:dyDescent="0.3">
      <c r="A8" s="4" t="s">
        <v>1939</v>
      </c>
      <c r="B8" s="4" t="s">
        <v>1945</v>
      </c>
      <c r="C8">
        <v>7.75</v>
      </c>
      <c r="D8" s="5">
        <v>47727</v>
      </c>
      <c r="E8">
        <v>6.96</v>
      </c>
      <c r="F8">
        <v>0.09</v>
      </c>
      <c r="G8">
        <v>105.254</v>
      </c>
      <c r="H8">
        <v>6.86</v>
      </c>
      <c r="I8">
        <v>6.96</v>
      </c>
    </row>
    <row r="12" spans="1:9" x14ac:dyDescent="0.3">
      <c r="E12">
        <f>E3/100</f>
        <v>4.36E-2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90DA-FCEB-4732-B1C9-0959584940F3}">
  <dimension ref="A1:F12"/>
  <sheetViews>
    <sheetView workbookViewId="0">
      <selection sqref="A1:F9"/>
    </sheetView>
  </sheetViews>
  <sheetFormatPr defaultColWidth="8.88671875" defaultRowHeight="14.4" x14ac:dyDescent="0.3"/>
  <cols>
    <col min="1" max="1" width="9.21875" bestFit="1" customWidth="1"/>
    <col min="2" max="2" width="9.5546875" bestFit="1" customWidth="1"/>
    <col min="3" max="3" width="30.5546875" bestFit="1" customWidth="1"/>
    <col min="4" max="4" width="10.109375" bestFit="1" customWidth="1"/>
    <col min="5" max="5" width="8.5546875" bestFit="1" customWidth="1"/>
    <col min="6" max="6" width="11.109375" bestFit="1" customWidth="1"/>
  </cols>
  <sheetData>
    <row r="1" spans="1:6" x14ac:dyDescent="0.3">
      <c r="A1" t="s">
        <v>1371</v>
      </c>
      <c r="B1" t="s">
        <v>1372</v>
      </c>
      <c r="C1" t="s">
        <v>1373</v>
      </c>
      <c r="D1" t="s">
        <v>2</v>
      </c>
      <c r="E1" t="s">
        <v>852</v>
      </c>
      <c r="F1" t="s">
        <v>1374</v>
      </c>
    </row>
    <row r="2" spans="1:6" x14ac:dyDescent="0.3">
      <c r="A2" s="4" t="s">
        <v>1377</v>
      </c>
      <c r="B2" s="4" t="s">
        <v>2622</v>
      </c>
      <c r="C2" s="4" t="s">
        <v>1378</v>
      </c>
      <c r="D2">
        <v>1.78</v>
      </c>
      <c r="E2">
        <v>1.8</v>
      </c>
      <c r="F2">
        <v>0.02</v>
      </c>
    </row>
    <row r="3" spans="1:6" x14ac:dyDescent="0.3">
      <c r="A3" s="4" t="s">
        <v>1377</v>
      </c>
      <c r="B3" s="4" t="s">
        <v>2622</v>
      </c>
      <c r="C3" s="4" t="s">
        <v>1379</v>
      </c>
      <c r="D3">
        <v>1.76</v>
      </c>
      <c r="E3">
        <v>1.78</v>
      </c>
      <c r="F3">
        <v>0.02</v>
      </c>
    </row>
    <row r="4" spans="1:6" x14ac:dyDescent="0.3">
      <c r="A4" s="4" t="s">
        <v>1377</v>
      </c>
      <c r="B4" s="4" t="s">
        <v>2622</v>
      </c>
      <c r="C4" s="4" t="s">
        <v>1380</v>
      </c>
      <c r="D4">
        <v>2.04</v>
      </c>
      <c r="E4">
        <v>2.17</v>
      </c>
      <c r="F4">
        <v>0.13</v>
      </c>
    </row>
    <row r="5" spans="1:6" x14ac:dyDescent="0.3">
      <c r="A5" s="4" t="s">
        <v>1377</v>
      </c>
      <c r="B5" s="4" t="s">
        <v>2622</v>
      </c>
      <c r="C5" s="4" t="s">
        <v>1381</v>
      </c>
      <c r="D5">
        <v>2.74</v>
      </c>
      <c r="E5">
        <v>2.77</v>
      </c>
      <c r="F5">
        <v>0.03</v>
      </c>
    </row>
    <row r="6" spans="1:6" x14ac:dyDescent="0.3">
      <c r="A6" s="4" t="s">
        <v>1377</v>
      </c>
      <c r="B6" s="4" t="s">
        <v>2623</v>
      </c>
      <c r="C6" s="4" t="s">
        <v>1382</v>
      </c>
      <c r="D6">
        <v>1.756</v>
      </c>
      <c r="E6">
        <v>1.7549999999999999</v>
      </c>
      <c r="F6">
        <v>-1E-3</v>
      </c>
    </row>
    <row r="7" spans="1:6" x14ac:dyDescent="0.3">
      <c r="A7" s="4" t="s">
        <v>1377</v>
      </c>
      <c r="B7" s="4" t="s">
        <v>2624</v>
      </c>
      <c r="C7" s="4" t="s">
        <v>1383</v>
      </c>
      <c r="D7">
        <v>1.7490000000000001</v>
      </c>
      <c r="E7">
        <v>1.752</v>
      </c>
      <c r="F7">
        <v>3.0000000000000001E-3</v>
      </c>
    </row>
    <row r="8" spans="1:6" x14ac:dyDescent="0.3">
      <c r="A8" s="4" t="s">
        <v>1377</v>
      </c>
      <c r="B8" s="4" t="s">
        <v>2625</v>
      </c>
      <c r="C8" s="4" t="s">
        <v>1385</v>
      </c>
      <c r="D8">
        <v>25.96</v>
      </c>
      <c r="E8">
        <v>25.83</v>
      </c>
      <c r="F8">
        <v>-0.13</v>
      </c>
    </row>
    <row r="9" spans="1:6" x14ac:dyDescent="0.3">
      <c r="A9" s="4" t="s">
        <v>1377</v>
      </c>
      <c r="B9" s="4" t="s">
        <v>1384</v>
      </c>
      <c r="C9" s="4" t="s">
        <v>1386</v>
      </c>
      <c r="D9">
        <v>56.58</v>
      </c>
      <c r="E9">
        <v>57.63</v>
      </c>
      <c r="F9">
        <v>1.05</v>
      </c>
    </row>
    <row r="12" spans="1:6" x14ac:dyDescent="0.3">
      <c r="E12">
        <f>E2/100</f>
        <v>1.8000000000000002E-2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2970-9478-4617-93C7-CEBF7A9EFC3F}">
  <dimension ref="A1:G19"/>
  <sheetViews>
    <sheetView workbookViewId="0">
      <selection sqref="A1:G19"/>
    </sheetView>
  </sheetViews>
  <sheetFormatPr defaultColWidth="10.6640625" defaultRowHeight="14.4" x14ac:dyDescent="0.3"/>
  <cols>
    <col min="1" max="1" width="31.33203125" bestFit="1" customWidth="1"/>
    <col min="2" max="2" width="9" bestFit="1" customWidth="1"/>
    <col min="3" max="3" width="12.109375" bestFit="1" customWidth="1"/>
    <col min="4" max="4" width="10.109375" bestFit="1" customWidth="1"/>
    <col min="5" max="5" width="17.6640625" bestFit="1" customWidth="1"/>
    <col min="6" max="6" width="12.21875" bestFit="1" customWidth="1"/>
    <col min="7" max="7" width="10.77734375" bestFit="1" customWidth="1"/>
  </cols>
  <sheetData>
    <row r="1" spans="1:7" x14ac:dyDescent="0.3">
      <c r="A1" t="s">
        <v>1682</v>
      </c>
      <c r="B1" t="s">
        <v>1</v>
      </c>
      <c r="C1" t="s">
        <v>1434</v>
      </c>
      <c r="D1" t="s">
        <v>2</v>
      </c>
      <c r="E1" t="s">
        <v>1527</v>
      </c>
      <c r="F1" t="s">
        <v>1528</v>
      </c>
      <c r="G1" t="s">
        <v>6</v>
      </c>
    </row>
    <row r="2" spans="1:7" x14ac:dyDescent="0.3">
      <c r="A2" s="4" t="s">
        <v>1571</v>
      </c>
      <c r="B2">
        <v>-74448</v>
      </c>
      <c r="C2" s="5">
        <v>44256</v>
      </c>
      <c r="D2">
        <v>-70518</v>
      </c>
      <c r="E2" s="4" t="s">
        <v>2650</v>
      </c>
      <c r="F2" s="4" t="s">
        <v>1531</v>
      </c>
      <c r="G2" s="4" t="s">
        <v>75</v>
      </c>
    </row>
    <row r="3" spans="1:7" x14ac:dyDescent="0.3">
      <c r="A3" s="4" t="s">
        <v>1573</v>
      </c>
      <c r="B3">
        <v>-188484</v>
      </c>
      <c r="C3" s="5">
        <v>44166</v>
      </c>
      <c r="D3">
        <v>-180917</v>
      </c>
      <c r="E3" s="4" t="s">
        <v>1683</v>
      </c>
      <c r="F3" s="4" t="s">
        <v>1557</v>
      </c>
      <c r="G3" s="4" t="s">
        <v>75</v>
      </c>
    </row>
    <row r="4" spans="1:7" x14ac:dyDescent="0.3">
      <c r="A4" s="4" t="s">
        <v>1575</v>
      </c>
      <c r="B4">
        <v>-3.1</v>
      </c>
      <c r="C4" s="5">
        <v>44166</v>
      </c>
      <c r="D4">
        <v>-2.2000000000000002</v>
      </c>
      <c r="E4" s="4" t="s">
        <v>1684</v>
      </c>
      <c r="F4" s="4" t="s">
        <v>1577</v>
      </c>
      <c r="G4" s="4" t="s">
        <v>75</v>
      </c>
    </row>
    <row r="5" spans="1:7" x14ac:dyDescent="0.3">
      <c r="A5" s="4" t="s">
        <v>1644</v>
      </c>
      <c r="B5">
        <v>200030</v>
      </c>
      <c r="C5" s="5">
        <v>44256</v>
      </c>
      <c r="D5">
        <v>187589</v>
      </c>
      <c r="E5" s="4" t="s">
        <v>1685</v>
      </c>
      <c r="F5" s="4" t="s">
        <v>1531</v>
      </c>
      <c r="G5" s="4" t="s">
        <v>75</v>
      </c>
    </row>
    <row r="6" spans="1:7" x14ac:dyDescent="0.3">
      <c r="A6" s="4" t="s">
        <v>1639</v>
      </c>
      <c r="B6">
        <v>274478</v>
      </c>
      <c r="C6" s="5">
        <v>44256</v>
      </c>
      <c r="D6">
        <v>258107</v>
      </c>
      <c r="E6" s="4" t="s">
        <v>2651</v>
      </c>
      <c r="F6" s="4" t="s">
        <v>1531</v>
      </c>
      <c r="G6" s="4" t="s">
        <v>75</v>
      </c>
    </row>
    <row r="7" spans="1:7" x14ac:dyDescent="0.3">
      <c r="A7" s="4" t="s">
        <v>1648</v>
      </c>
      <c r="B7">
        <v>21358343</v>
      </c>
      <c r="C7" s="5">
        <v>44166</v>
      </c>
      <c r="D7">
        <v>21314655</v>
      </c>
      <c r="E7" s="4" t="s">
        <v>1686</v>
      </c>
      <c r="F7" s="4" t="s">
        <v>1557</v>
      </c>
      <c r="G7" s="4" t="s">
        <v>75</v>
      </c>
    </row>
    <row r="8" spans="1:7" x14ac:dyDescent="0.3">
      <c r="A8" s="4" t="s">
        <v>1673</v>
      </c>
      <c r="B8">
        <v>108</v>
      </c>
      <c r="C8" s="5">
        <v>44256</v>
      </c>
      <c r="D8">
        <v>105</v>
      </c>
      <c r="E8" s="4" t="s">
        <v>1687</v>
      </c>
      <c r="F8" s="4" t="s">
        <v>1557</v>
      </c>
      <c r="G8" s="4" t="s">
        <v>75</v>
      </c>
    </row>
    <row r="9" spans="1:7" x14ac:dyDescent="0.3">
      <c r="A9" s="4" t="s">
        <v>1656</v>
      </c>
      <c r="B9">
        <v>72638</v>
      </c>
      <c r="C9" s="5">
        <v>44228</v>
      </c>
      <c r="D9">
        <v>105821</v>
      </c>
      <c r="E9" s="4" t="s">
        <v>1688</v>
      </c>
      <c r="F9" s="4" t="s">
        <v>1531</v>
      </c>
      <c r="G9" s="4" t="s">
        <v>75</v>
      </c>
    </row>
    <row r="10" spans="1:7" x14ac:dyDescent="0.3">
      <c r="A10" s="4" t="s">
        <v>1651</v>
      </c>
      <c r="B10">
        <v>45262</v>
      </c>
      <c r="C10" s="5">
        <v>44166</v>
      </c>
      <c r="D10">
        <v>40052</v>
      </c>
      <c r="E10" s="4" t="s">
        <v>1689</v>
      </c>
      <c r="F10" s="4" t="s">
        <v>1557</v>
      </c>
      <c r="G10" s="4" t="s">
        <v>75</v>
      </c>
    </row>
    <row r="11" spans="1:7" x14ac:dyDescent="0.3">
      <c r="A11" s="4" t="s">
        <v>1690</v>
      </c>
      <c r="B11">
        <v>4214</v>
      </c>
      <c r="C11" s="5">
        <v>44228</v>
      </c>
      <c r="D11">
        <v>90815</v>
      </c>
      <c r="E11" s="4" t="s">
        <v>1691</v>
      </c>
      <c r="F11" s="4" t="s">
        <v>1531</v>
      </c>
      <c r="G11" s="4" t="s">
        <v>75</v>
      </c>
    </row>
    <row r="12" spans="1:7" x14ac:dyDescent="0.3">
      <c r="A12" s="4" t="s">
        <v>1666</v>
      </c>
      <c r="B12">
        <v>8133</v>
      </c>
      <c r="C12" s="5">
        <v>44166</v>
      </c>
      <c r="D12">
        <v>8133</v>
      </c>
      <c r="E12" s="4" t="s">
        <v>1692</v>
      </c>
      <c r="F12" s="4" t="s">
        <v>1557</v>
      </c>
      <c r="G12" s="4" t="s">
        <v>75</v>
      </c>
    </row>
    <row r="13" spans="1:7" x14ac:dyDescent="0.3">
      <c r="A13" s="4" t="s">
        <v>1669</v>
      </c>
      <c r="B13">
        <v>9862</v>
      </c>
      <c r="C13" s="5">
        <v>44228</v>
      </c>
      <c r="D13">
        <v>11080</v>
      </c>
      <c r="E13" s="4" t="s">
        <v>1693</v>
      </c>
      <c r="F13" s="4" t="s">
        <v>1531</v>
      </c>
      <c r="G13" s="4" t="s">
        <v>75</v>
      </c>
    </row>
    <row r="14" spans="1:7" x14ac:dyDescent="0.3">
      <c r="A14" s="4" t="s">
        <v>1694</v>
      </c>
      <c r="B14">
        <v>-90604</v>
      </c>
      <c r="C14" s="5">
        <v>44256</v>
      </c>
      <c r="D14">
        <v>-86997</v>
      </c>
      <c r="E14" s="4" t="s">
        <v>2652</v>
      </c>
      <c r="F14" s="4" t="s">
        <v>1531</v>
      </c>
      <c r="G14" s="4" t="s">
        <v>75</v>
      </c>
    </row>
    <row r="15" spans="1:7" x14ac:dyDescent="0.3">
      <c r="A15" s="4" t="s">
        <v>1695</v>
      </c>
      <c r="B15">
        <v>3918</v>
      </c>
      <c r="C15" s="5">
        <v>44228</v>
      </c>
      <c r="D15">
        <v>4742</v>
      </c>
      <c r="E15" s="4" t="s">
        <v>1696</v>
      </c>
      <c r="F15" s="4" t="s">
        <v>1531</v>
      </c>
      <c r="G15" s="4" t="s">
        <v>75</v>
      </c>
    </row>
    <row r="16" spans="1:7" x14ac:dyDescent="0.3">
      <c r="A16" s="4" t="s">
        <v>1677</v>
      </c>
      <c r="B16">
        <v>5.26</v>
      </c>
      <c r="C16" s="5">
        <v>43800</v>
      </c>
      <c r="D16">
        <v>5.69</v>
      </c>
      <c r="E16" s="4" t="s">
        <v>1697</v>
      </c>
      <c r="F16" s="4" t="s">
        <v>1577</v>
      </c>
      <c r="G16" s="4" t="s">
        <v>75</v>
      </c>
    </row>
    <row r="17" spans="1:7" x14ac:dyDescent="0.3">
      <c r="A17" s="4" t="s">
        <v>1698</v>
      </c>
      <c r="B17">
        <v>4881</v>
      </c>
      <c r="C17" s="5">
        <v>44228</v>
      </c>
      <c r="D17">
        <v>5091</v>
      </c>
      <c r="E17" s="4" t="s">
        <v>1699</v>
      </c>
      <c r="F17" s="4" t="s">
        <v>1531</v>
      </c>
      <c r="G17" s="4" t="s">
        <v>75</v>
      </c>
    </row>
    <row r="18" spans="1:7" x14ac:dyDescent="0.3">
      <c r="A18" s="4" t="s">
        <v>1700</v>
      </c>
      <c r="B18">
        <v>1046703</v>
      </c>
      <c r="C18" s="5">
        <v>44197</v>
      </c>
      <c r="D18">
        <v>1138958</v>
      </c>
      <c r="E18" s="4" t="s">
        <v>1701</v>
      </c>
      <c r="F18" s="4" t="s">
        <v>1531</v>
      </c>
      <c r="G18" s="4" t="s">
        <v>75</v>
      </c>
    </row>
    <row r="19" spans="1:7" x14ac:dyDescent="0.3">
      <c r="A19" s="4" t="s">
        <v>1702</v>
      </c>
      <c r="B19">
        <v>9372</v>
      </c>
      <c r="C19" s="5">
        <v>44166</v>
      </c>
      <c r="D19">
        <v>10788</v>
      </c>
      <c r="E19" s="4" t="s">
        <v>1703</v>
      </c>
      <c r="F19" s="4" t="s">
        <v>1577</v>
      </c>
      <c r="G19" s="4" t="s">
        <v>75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AEE1-DA35-45CF-BC91-361842263A2F}">
  <dimension ref="A1:G18"/>
  <sheetViews>
    <sheetView workbookViewId="0">
      <selection sqref="A1:G18"/>
    </sheetView>
  </sheetViews>
  <sheetFormatPr defaultRowHeight="14.4" x14ac:dyDescent="0.3"/>
  <cols>
    <col min="1" max="1" width="33.33203125" bestFit="1" customWidth="1"/>
    <col min="3" max="3" width="12.109375" bestFit="1" customWidth="1"/>
    <col min="4" max="4" width="10.109375" bestFit="1" customWidth="1"/>
    <col min="5" max="6" width="12.21875" bestFit="1" customWidth="1"/>
    <col min="7" max="7" width="10.77734375" bestFit="1" customWidth="1"/>
  </cols>
  <sheetData>
    <row r="1" spans="1:7" x14ac:dyDescent="0.3">
      <c r="A1" t="s">
        <v>1550</v>
      </c>
      <c r="B1" t="s">
        <v>1</v>
      </c>
      <c r="C1" t="s">
        <v>1434</v>
      </c>
      <c r="D1" t="s">
        <v>2</v>
      </c>
      <c r="E1" t="s">
        <v>1527</v>
      </c>
      <c r="F1" t="s">
        <v>1528</v>
      </c>
      <c r="G1" t="s">
        <v>6</v>
      </c>
    </row>
    <row r="2" spans="1:7" x14ac:dyDescent="0.3">
      <c r="A2" s="4" t="s">
        <v>1551</v>
      </c>
      <c r="B2">
        <v>88.3</v>
      </c>
      <c r="C2" s="5">
        <v>44287</v>
      </c>
      <c r="D2">
        <v>84.9</v>
      </c>
      <c r="E2" s="4" t="s">
        <v>1994</v>
      </c>
      <c r="F2" s="4" t="s">
        <v>1531</v>
      </c>
      <c r="G2" s="4" t="s">
        <v>75</v>
      </c>
    </row>
    <row r="3" spans="1:7" x14ac:dyDescent="0.3">
      <c r="A3" s="4" t="s">
        <v>1553</v>
      </c>
      <c r="B3">
        <v>9.8000000000000007</v>
      </c>
      <c r="C3" s="5">
        <v>44256</v>
      </c>
      <c r="D3">
        <v>-2.7</v>
      </c>
      <c r="E3" s="4" t="s">
        <v>1995</v>
      </c>
      <c r="F3" s="4" t="s">
        <v>1531</v>
      </c>
      <c r="G3" s="4" t="s">
        <v>75</v>
      </c>
    </row>
    <row r="4" spans="1:7" x14ac:dyDescent="0.3">
      <c r="A4" s="4" t="s">
        <v>1996</v>
      </c>
      <c r="B4">
        <v>8.4</v>
      </c>
      <c r="C4" s="5">
        <v>44256</v>
      </c>
      <c r="D4">
        <v>-2.5</v>
      </c>
      <c r="E4" s="4" t="s">
        <v>1997</v>
      </c>
      <c r="F4" s="4" t="s">
        <v>1531</v>
      </c>
      <c r="G4" s="4" t="s">
        <v>75</v>
      </c>
    </row>
    <row r="5" spans="1:7" x14ac:dyDescent="0.3">
      <c r="A5" s="4" t="s">
        <v>1555</v>
      </c>
      <c r="B5">
        <v>27.7</v>
      </c>
      <c r="C5" s="5">
        <v>44256</v>
      </c>
      <c r="D5">
        <v>6.7</v>
      </c>
      <c r="E5" s="4" t="s">
        <v>1998</v>
      </c>
      <c r="F5" s="4" t="s">
        <v>1531</v>
      </c>
      <c r="G5" s="4" t="s">
        <v>75</v>
      </c>
    </row>
    <row r="6" spans="1:7" x14ac:dyDescent="0.3">
      <c r="A6" s="4" t="s">
        <v>1556</v>
      </c>
      <c r="B6">
        <v>13334</v>
      </c>
      <c r="C6" s="5">
        <v>44256</v>
      </c>
      <c r="D6">
        <v>12999</v>
      </c>
      <c r="E6" s="4" t="s">
        <v>1999</v>
      </c>
      <c r="F6" s="4" t="s">
        <v>1557</v>
      </c>
      <c r="G6" s="4" t="s">
        <v>75</v>
      </c>
    </row>
    <row r="7" spans="1:7" x14ac:dyDescent="0.3">
      <c r="A7" s="4" t="s">
        <v>2000</v>
      </c>
      <c r="B7">
        <v>21902</v>
      </c>
      <c r="C7" s="5">
        <v>44256</v>
      </c>
      <c r="D7">
        <v>17721</v>
      </c>
      <c r="E7" s="4" t="s">
        <v>2653</v>
      </c>
      <c r="F7" s="4" t="s">
        <v>1531</v>
      </c>
      <c r="G7" s="4" t="s">
        <v>75</v>
      </c>
    </row>
    <row r="8" spans="1:7" x14ac:dyDescent="0.3">
      <c r="A8" s="4" t="s">
        <v>2001</v>
      </c>
      <c r="B8">
        <v>4.2</v>
      </c>
      <c r="C8" s="5">
        <v>44256</v>
      </c>
      <c r="D8">
        <v>-1</v>
      </c>
      <c r="E8" s="4" t="s">
        <v>2002</v>
      </c>
      <c r="F8" s="4" t="s">
        <v>1531</v>
      </c>
      <c r="G8" s="4" t="s">
        <v>75</v>
      </c>
    </row>
    <row r="9" spans="1:7" x14ac:dyDescent="0.3">
      <c r="A9" s="4" t="s">
        <v>2003</v>
      </c>
      <c r="B9">
        <v>21.1</v>
      </c>
      <c r="C9" s="5">
        <v>44256</v>
      </c>
      <c r="D9">
        <v>-7</v>
      </c>
      <c r="E9" s="4" t="s">
        <v>2654</v>
      </c>
      <c r="F9" s="4" t="s">
        <v>1531</v>
      </c>
      <c r="G9" s="4" t="s">
        <v>75</v>
      </c>
    </row>
    <row r="10" spans="1:7" x14ac:dyDescent="0.3">
      <c r="A10" s="4" t="s">
        <v>2004</v>
      </c>
      <c r="B10">
        <v>27.6</v>
      </c>
      <c r="C10" s="5">
        <v>44256</v>
      </c>
      <c r="D10">
        <v>13.9</v>
      </c>
      <c r="E10" s="4" t="s">
        <v>2005</v>
      </c>
      <c r="F10" s="4" t="s">
        <v>1531</v>
      </c>
      <c r="G10" s="4" t="s">
        <v>75</v>
      </c>
    </row>
    <row r="11" spans="1:7" x14ac:dyDescent="0.3">
      <c r="A11" s="4" t="s">
        <v>1559</v>
      </c>
      <c r="B11">
        <v>27.58</v>
      </c>
      <c r="C11" s="5">
        <v>44228</v>
      </c>
      <c r="D11">
        <v>0.09</v>
      </c>
      <c r="E11" s="4" t="s">
        <v>2006</v>
      </c>
      <c r="F11" s="4" t="s">
        <v>1531</v>
      </c>
      <c r="G11" s="4" t="s">
        <v>75</v>
      </c>
    </row>
    <row r="12" spans="1:7" x14ac:dyDescent="0.3">
      <c r="A12" s="4" t="s">
        <v>1558</v>
      </c>
      <c r="B12">
        <v>10375</v>
      </c>
      <c r="C12" s="5">
        <v>44256</v>
      </c>
      <c r="D12">
        <v>10362</v>
      </c>
      <c r="E12" s="4" t="s">
        <v>2007</v>
      </c>
      <c r="F12" s="4" t="s">
        <v>1531</v>
      </c>
      <c r="G12" s="4" t="s">
        <v>75</v>
      </c>
    </row>
    <row r="13" spans="1:7" x14ac:dyDescent="0.3">
      <c r="A13" s="4" t="s">
        <v>2008</v>
      </c>
      <c r="B13">
        <v>3.25</v>
      </c>
      <c r="C13" s="5">
        <v>44256</v>
      </c>
      <c r="D13">
        <v>3.25</v>
      </c>
      <c r="E13" s="4" t="s">
        <v>2009</v>
      </c>
      <c r="F13" s="4" t="s">
        <v>1531</v>
      </c>
      <c r="G13" s="4" t="s">
        <v>75</v>
      </c>
    </row>
    <row r="14" spans="1:7" x14ac:dyDescent="0.3">
      <c r="A14" s="4" t="s">
        <v>2010</v>
      </c>
      <c r="B14">
        <v>54.4</v>
      </c>
      <c r="C14" s="5">
        <v>44317</v>
      </c>
      <c r="D14">
        <v>56.4</v>
      </c>
      <c r="E14" s="4" t="s">
        <v>2011</v>
      </c>
      <c r="F14" s="4" t="s">
        <v>1531</v>
      </c>
      <c r="G14" s="4" t="s">
        <v>75</v>
      </c>
    </row>
    <row r="15" spans="1:7" x14ac:dyDescent="0.3">
      <c r="A15" s="4" t="s">
        <v>2012</v>
      </c>
      <c r="B15">
        <v>14.2</v>
      </c>
      <c r="C15" s="5">
        <v>44317</v>
      </c>
      <c r="D15">
        <v>13.9</v>
      </c>
      <c r="E15" s="4" t="s">
        <v>2655</v>
      </c>
      <c r="F15" s="4" t="s">
        <v>1717</v>
      </c>
      <c r="G15" s="4" t="s">
        <v>75</v>
      </c>
    </row>
    <row r="16" spans="1:7" x14ac:dyDescent="0.3">
      <c r="A16" s="4" t="s">
        <v>2013</v>
      </c>
      <c r="B16">
        <v>1579</v>
      </c>
      <c r="C16" s="5">
        <v>44228</v>
      </c>
      <c r="D16">
        <v>1344</v>
      </c>
      <c r="E16" s="4" t="s">
        <v>2014</v>
      </c>
      <c r="F16" s="4" t="s">
        <v>1531</v>
      </c>
      <c r="G16" s="4" t="s">
        <v>75</v>
      </c>
    </row>
    <row r="17" spans="1:7" x14ac:dyDescent="0.3">
      <c r="A17" s="4" t="s">
        <v>1560</v>
      </c>
      <c r="B17">
        <v>0.75</v>
      </c>
      <c r="C17" s="5">
        <v>44287</v>
      </c>
      <c r="D17">
        <v>0.74</v>
      </c>
      <c r="E17" s="4" t="s">
        <v>2015</v>
      </c>
      <c r="F17" s="4" t="s">
        <v>1531</v>
      </c>
      <c r="G17" s="4" t="s">
        <v>75</v>
      </c>
    </row>
    <row r="18" spans="1:7" x14ac:dyDescent="0.3">
      <c r="A18" s="4" t="s">
        <v>1561</v>
      </c>
      <c r="B18">
        <v>78</v>
      </c>
      <c r="C18" s="5">
        <v>44075</v>
      </c>
      <c r="D18">
        <v>76.400000000000006</v>
      </c>
      <c r="E18" s="4" t="s">
        <v>2016</v>
      </c>
      <c r="F18" s="4" t="s">
        <v>1557</v>
      </c>
      <c r="G18" s="4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C98A0A6849B4ABDBE05CC343E5CA2" ma:contentTypeVersion="12" ma:contentTypeDescription="Create a new document." ma:contentTypeScope="" ma:versionID="88b4e25d80d8d2e26d0ed93875736bc0">
  <xsd:schema xmlns:xsd="http://www.w3.org/2001/XMLSchema" xmlns:xs="http://www.w3.org/2001/XMLSchema" xmlns:p="http://schemas.microsoft.com/office/2006/metadata/properties" xmlns:ns3="bd25f59a-890f-494f-8358-1e2ef646f50f" xmlns:ns4="c2db23db-5a5d-462a-a291-3c01460efa40" targetNamespace="http://schemas.microsoft.com/office/2006/metadata/properties" ma:root="true" ma:fieldsID="2f77b09818f61902003b421c6a92eea0" ns3:_="" ns4:_="">
    <xsd:import namespace="bd25f59a-890f-494f-8358-1e2ef646f50f"/>
    <xsd:import namespace="c2db23db-5a5d-462a-a291-3c01460efa4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5f59a-890f-494f-8358-1e2ef646f5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b23db-5a5d-462a-a291-3c01460ef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9CFBF5F2-D3CA-4C64-A29E-2B79D3B8C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5f59a-890f-494f-8358-1e2ef646f50f"/>
    <ds:schemaRef ds:uri="c2db23db-5a5d-462a-a291-3c01460ef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8F5E9A-46E8-4788-83DC-137961D987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AF427D-6F44-4EDF-9253-AD6B50B683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5FD1BB3-17B5-48E3-A614-58F707E77A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Indicadores Financieros</vt:lpstr>
      <vt:lpstr>IPC</vt:lpstr>
      <vt:lpstr>PIB Anual</vt:lpstr>
      <vt:lpstr>Currencys</vt:lpstr>
      <vt:lpstr>PIB</vt:lpstr>
      <vt:lpstr>Interbancaria </vt:lpstr>
      <vt:lpstr>Tesoros USA</vt:lpstr>
      <vt:lpstr>Down Jhons y S&amp;P500</vt:lpstr>
      <vt:lpstr>PMI de Alemania</vt:lpstr>
      <vt:lpstr>PMI España</vt:lpstr>
      <vt:lpstr>PMI Francia</vt:lpstr>
      <vt:lpstr>PMI Italia</vt:lpstr>
      <vt:lpstr>PMI Reino Unido</vt:lpstr>
      <vt:lpstr>PMI China</vt:lpstr>
      <vt:lpstr>PMI Japón</vt:lpstr>
      <vt:lpstr>PMI Corea del Sur</vt:lpstr>
      <vt:lpstr>PMI EE.UU</vt:lpstr>
      <vt:lpstr>PMI Zona Euro</vt:lpstr>
      <vt:lpstr>PMI Colombia</vt:lpstr>
      <vt:lpstr>Tasa de desempleo Reino Unido </vt:lpstr>
      <vt:lpstr>Tasa de desempleo Alemania </vt:lpstr>
      <vt:lpstr>Tasa de desempleo España</vt:lpstr>
      <vt:lpstr>Tasa de desempleo Francia</vt:lpstr>
      <vt:lpstr>Tasa de desempleo Italia</vt:lpstr>
      <vt:lpstr>Zona Euro</vt:lpstr>
      <vt:lpstr>Tasa de desempleo de china</vt:lpstr>
      <vt:lpstr>Tasa de desempleo japon </vt:lpstr>
      <vt:lpstr>Tasa de desempleo Corea del Sur</vt:lpstr>
      <vt:lpstr>Tasa de desempleo EEUU</vt:lpstr>
      <vt:lpstr>Tasa de desempleo Colombia</vt:lpstr>
      <vt:lpstr>Tasa IBR</vt:lpstr>
      <vt:lpstr>JPYUSD</vt:lpstr>
      <vt:lpstr>MXNUSD</vt:lpstr>
      <vt:lpstr>BRLUSD</vt:lpstr>
      <vt:lpstr>CLPUSD</vt:lpstr>
      <vt:lpstr>Tasa de inflación e IPC</vt:lpstr>
      <vt:lpstr>Balanza cuenta corriente</vt:lpstr>
      <vt:lpstr>Reservas inter Col</vt:lpstr>
      <vt:lpstr>Petroleo col</vt:lpstr>
      <vt:lpstr>Nominas no agricolas</vt:lpstr>
      <vt:lpstr>Confianza empresarial</vt:lpstr>
      <vt:lpstr>Indice ZEW</vt:lpstr>
      <vt:lpstr>XAU</vt:lpstr>
      <vt:lpstr>Ventas al por menor (mensual)</vt:lpstr>
      <vt:lpstr>Colcap</vt:lpstr>
      <vt:lpstr>TRM</vt:lpstr>
      <vt:lpstr>EUR, GBP</vt:lpstr>
      <vt:lpstr>Brent </vt:lpstr>
      <vt:lpstr>TES2024</vt:lpstr>
      <vt:lpstr>DTF</vt:lpstr>
      <vt:lpstr>Crudo, comercio USA</vt:lpstr>
      <vt:lpstr>Confianza del Consumidor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Nicolás Troncoso Morales</dc:creator>
  <cp:keywords/>
  <dc:description/>
  <cp:lastModifiedBy>Oscar Nicolás Troncoso Morales</cp:lastModifiedBy>
  <cp:revision/>
  <dcterms:created xsi:type="dcterms:W3CDTF">2021-01-30T19:05:49Z</dcterms:created>
  <dcterms:modified xsi:type="dcterms:W3CDTF">2021-05-07T05:50:50Z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0x01010002CC98A0A6849B4ABDBE05CC343E5CA2</vt:lpwstr>
  </property>
</Properties>
</file>