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9"/>
  <workbookPr defaultThemeVersion="166925"/>
  <mc:AlternateContent xmlns:mc="http://schemas.openxmlformats.org/markup-compatibility/2006">
    <mc:Choice Requires="x15">
      <x15ac:absPath xmlns:x15ac="http://schemas.microsoft.com/office/spreadsheetml/2010/11/ac" url="/Users/oscardelatorretorres/Dropbox/01 TRABAJO/00 Clases y cursos/01 Materias/12 Mercados financieros/Temas/07 admon inversiones/"/>
    </mc:Choice>
  </mc:AlternateContent>
  <xr:revisionPtr revIDLastSave="8" documentId="13_ncr:1_{94C8E2F4-031B-BD42-8C91-900E42B81ABC}" xr6:coauthVersionLast="47" xr6:coauthVersionMax="47" xr10:uidLastSave="{81C85EE2-6C9B-4176-A4E2-8791232B34A4}"/>
  <workbookProtection workbookAlgorithmName="SHA-512" workbookHashValue="3ckZA8wTWLElCeG43Jt/FEeYI4dDA19H2QG3l6uvsiItc1550VdIuoiWib57uQpLah6hF6Bw4H/QRqLFKWnCmw==" workbookSaltValue="wzzqF7u/PEZfYi+xmgoutg==" workbookSpinCount="100000" lockStructure="1"/>
  <bookViews>
    <workbookView xWindow="1680" yWindow="2460" windowWidth="23840" windowHeight="13000" xr2:uid="{73838F6C-D2A6-2049-A76A-E88F21AC9CBE}"/>
  </bookViews>
  <sheets>
    <sheet name="diagnostico_cliente"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3" i="1" l="1"/>
  <c r="K122" i="1"/>
  <c r="K121" i="1"/>
  <c r="K120" i="1"/>
  <c r="K116" i="1"/>
  <c r="K115" i="1"/>
  <c r="K114" i="1"/>
  <c r="K113" i="1"/>
  <c r="K109" i="1"/>
  <c r="K108" i="1"/>
  <c r="K107" i="1"/>
  <c r="K103" i="1"/>
  <c r="K102" i="1"/>
  <c r="K101" i="1"/>
  <c r="K97" i="1"/>
  <c r="K96" i="1"/>
  <c r="K95" i="1"/>
  <c r="K94" i="1"/>
  <c r="K90" i="1"/>
  <c r="K89" i="1"/>
  <c r="K85" i="1"/>
  <c r="K84" i="1"/>
  <c r="K83" i="1"/>
  <c r="K79" i="1"/>
  <c r="K78" i="1"/>
  <c r="K77" i="1"/>
  <c r="K73" i="1"/>
  <c r="K72" i="1"/>
  <c r="K71" i="1"/>
  <c r="K70" i="1"/>
  <c r="K66" i="1"/>
  <c r="K65" i="1"/>
  <c r="K64" i="1"/>
  <c r="K63" i="1"/>
  <c r="K59" i="1"/>
  <c r="K58" i="1"/>
  <c r="K57" i="1"/>
  <c r="K56" i="1"/>
  <c r="L126" i="1" l="1"/>
  <c r="L127" i="1" s="1"/>
  <c r="D3" i="1" s="1"/>
  <c r="D4" i="1" s="1"/>
</calcChain>
</file>

<file path=xl/sharedStrings.xml><?xml version="1.0" encoding="utf-8"?>
<sst xmlns="http://schemas.openxmlformats.org/spreadsheetml/2006/main" count="107" uniqueCount="91">
  <si>
    <t>Cuestionario de conocimiento del cliente y diagnóstico de perfil de riesgo</t>
  </si>
  <si>
    <t>Su  grado de aversión al riesgo es:</t>
  </si>
  <si>
    <t>Su perfil de inversión es:</t>
  </si>
  <si>
    <r>
      <rPr>
        <b/>
        <sz val="11"/>
        <color theme="5"/>
        <rFont val="Calibri (Cuerpo)"/>
      </rPr>
      <t>Instrucciones:</t>
    </r>
    <r>
      <rPr>
        <sz val="11"/>
        <color theme="1"/>
        <rFont val="Calibri"/>
        <family val="2"/>
        <scheme val="minor"/>
      </rPr>
      <t xml:space="preserve"> Por favor marque con una "X" las respuestas que corresponden a afirmaciones relativas a su persona, ingresos y/o patrimonio. Se le pide la mayor de la sinceridad y que, en una misma pregunta no marque más de dos opciones con una "X". Esto salvo que se le pida lo contrario de manera expresa.</t>
    </r>
  </si>
  <si>
    <r>
      <rPr>
        <b/>
        <sz val="11"/>
        <color theme="5"/>
        <rFont val="Calibri (Cuerpo)"/>
      </rPr>
      <t>Nota:</t>
    </r>
    <r>
      <rPr>
        <sz val="11"/>
        <color theme="1"/>
        <rFont val="Calibri"/>
        <family val="2"/>
        <scheme val="minor"/>
      </rPr>
      <t xml:space="preserve"> El presente cuestionario se basa en el aplicado por Vector Global WMG.</t>
    </r>
  </si>
  <si>
    <t>Parte a: perfil de ingresos y diagnóstico de origen de recursos</t>
  </si>
  <si>
    <t>A. Ingresos anuales, marque con una X</t>
  </si>
  <si>
    <t>X</t>
  </si>
  <si>
    <t>Ingreso&lt; $120,000.00</t>
  </si>
  <si>
    <t>120,000.00&lt;Ingreso&lt;$240,000.00</t>
  </si>
  <si>
    <t>240,000.00&lt;Ingreso&lt;$480,000.00</t>
  </si>
  <si>
    <t>480,000.00&lt;Ingreso&lt;$1,000,000.00</t>
  </si>
  <si>
    <t>Ingreso&gt;$1,000,000.00</t>
  </si>
  <si>
    <t>B. Patrimonio (excluyendo su residencia actual), marque con una X</t>
  </si>
  <si>
    <t>Patrimonio &lt; $250,000.00</t>
  </si>
  <si>
    <t>$250,000.00 &lt; Patrimonio &lt; $500,000.00</t>
  </si>
  <si>
    <t>$500,000.00 &lt; Patrimonio &lt; $1,000,000.00</t>
  </si>
  <si>
    <t>$1,000,000.00 &lt; Patrimonio &lt; $5,000,000.00</t>
  </si>
  <si>
    <t>$5,000,000.00 &lt; Patrimonio &lt; $10,000,000.00</t>
  </si>
  <si>
    <t>$10,000,000.00 &lt; Patrimonio</t>
  </si>
  <si>
    <t>C. Seleccione su experiencia con inversiones por tipo de valor</t>
  </si>
  <si>
    <t>Ninguna</t>
  </si>
  <si>
    <t>1-2 años</t>
  </si>
  <si>
    <t>3 - 5 años</t>
  </si>
  <si>
    <t>6 - 10 años</t>
  </si>
  <si>
    <t>más de 10 años</t>
  </si>
  <si>
    <t>Mercado de dinero</t>
  </si>
  <si>
    <t>Bonos gubernamentales nacionales</t>
  </si>
  <si>
    <t>Bonos corporativos nacionales</t>
  </si>
  <si>
    <t>Deuda extranjera</t>
  </si>
  <si>
    <t>Acciones nacionales</t>
  </si>
  <si>
    <t>Acciones extranjeras</t>
  </si>
  <si>
    <t>Acciones preferentes</t>
  </si>
  <si>
    <t>ETF's</t>
  </si>
  <si>
    <t>Mercancías o Commoditties</t>
  </si>
  <si>
    <t>Derivados y notas estructuradas</t>
  </si>
  <si>
    <t>FIBRA's</t>
  </si>
  <si>
    <t>D. Seleccione sus objetivos de inversión con su patrimonio</t>
  </si>
  <si>
    <t>Preservación de patrimonio</t>
  </si>
  <si>
    <t>Especulación financiera</t>
  </si>
  <si>
    <t>Plan personal de retiro o de ahorro</t>
  </si>
  <si>
    <t>Inversiones en estilo "crecimiento"</t>
  </si>
  <si>
    <t>Inversiones en estilo "valor"</t>
  </si>
  <si>
    <t>Inversión mixta y diversificada (las dos anteriores)</t>
  </si>
  <si>
    <t>Parte b. Determinación del nivel de aversión al riesgo</t>
  </si>
  <si>
    <t>1. Edad</t>
  </si>
  <si>
    <t>Seleccione con una X</t>
  </si>
  <si>
    <t>Menos de 40 años</t>
  </si>
  <si>
    <t>Entre 40 y 50 años</t>
  </si>
  <si>
    <t>Mayor de 50 años</t>
  </si>
  <si>
    <t>Retirad@</t>
  </si>
  <si>
    <t>2. ¿Por cuánto tiempo desea permanecer invertid@?</t>
  </si>
  <si>
    <t>Menos de 1 año</t>
  </si>
  <si>
    <t>Entre 1 y 3 años</t>
  </si>
  <si>
    <t>Entre 3 y 5 años</t>
  </si>
  <si>
    <t>Más de 5 años</t>
  </si>
  <si>
    <t>3. Planea retirar dinero de su inversión en el corto plazo (menos de 1 año)</t>
  </si>
  <si>
    <t>No</t>
  </si>
  <si>
    <t>Si pero 15% de mi cuenta</t>
  </si>
  <si>
    <t>Si y 15% o más de mi cuenta</t>
  </si>
  <si>
    <t>No estoy seguro</t>
  </si>
  <si>
    <t>4. Cómo describiría sus ingresos en los próximos años</t>
  </si>
  <si>
    <t>El crecimiento de mis ingresos podría ser superior a la tasa anual de inflación de mi país de residencia debido a mejores perspectivas laborales.</t>
  </si>
  <si>
    <t>El crecimiento de mis ingresos podría ser igual a la tasa anual de inflación de mi país de residencia.</t>
  </si>
  <si>
    <t>El crecimiento de mis ingresos podría ser inferios a la tasa anual de inflación de mi país de residencia debido a algún cambio de trabajo o circunstancias personales afines.</t>
  </si>
  <si>
    <t>5. Del total de su patrimonio declarado, ¿cuánto representa el monto a invertir en el portafolio?</t>
  </si>
  <si>
    <t>Menos del 50%</t>
  </si>
  <si>
    <t>Entre el 50% y el 75%</t>
  </si>
  <si>
    <t>Más del 75%</t>
  </si>
  <si>
    <t>6. Una práctica sugerida de administración financiera personal es tener reservas personales para hacer frente a gastos de 6 meses o emergencias ¿Tiene usted tal reserva?</t>
  </si>
  <si>
    <t>Si</t>
  </si>
  <si>
    <t>7. Seleccione la declaración que le hace sentir más cómodo, según la fluctuación que tendrá el valor de su inversión</t>
  </si>
  <si>
    <r>
      <rPr>
        <b/>
        <sz val="11"/>
        <color theme="1"/>
        <rFont val="Calibri"/>
        <family val="2"/>
        <scheme val="minor"/>
      </rPr>
      <t xml:space="preserve">Preservación de capital: </t>
    </r>
    <r>
      <rPr>
        <sz val="11"/>
        <color theme="1"/>
        <rFont val="Calibri"/>
        <family val="2"/>
        <scheme val="minor"/>
      </rPr>
      <t>No quiero arriesgar mi inversión inicial y no estoy cómodo con
fluctuaciones temporales. Estoy muy dispuesto a aceptar rendimientos similares a depósitos a plazo.</t>
    </r>
  </si>
  <si>
    <r>
      <rPr>
        <b/>
        <sz val="11"/>
        <color theme="1"/>
        <rFont val="Calibri"/>
        <family val="2"/>
        <scheme val="minor"/>
      </rPr>
      <t xml:space="preserve">Conservador: </t>
    </r>
    <r>
      <rPr>
        <sz val="11"/>
        <color theme="1"/>
        <rFont val="Calibri"/>
        <family val="2"/>
        <scheme val="minor"/>
      </rPr>
      <t>Quiero preservar mi inversión, pero estoy dispuesto aceptar fluctuaciones pequeñas, incluyendo una posible pérdida de mi inversión inicial, por periodos de menos de un año, para que pueda ganar más que un depósito a plazo.</t>
    </r>
  </si>
  <si>
    <r>
      <rPr>
        <b/>
        <sz val="11"/>
        <color theme="1"/>
        <rFont val="Calibri"/>
        <family val="2"/>
        <scheme val="minor"/>
      </rPr>
      <t xml:space="preserve">Moderado: </t>
    </r>
    <r>
      <rPr>
        <sz val="11"/>
        <color theme="1"/>
        <rFont val="Calibri"/>
        <family val="2"/>
        <scheme val="minor"/>
      </rPr>
      <t>Prefiero un enfoque balanceado y quisiera invertir en valores con crecimiento e ingresos. Puedo aceptar fluctuaciones, incluyendo una posible pérdida de mi inversión inicial, por periodos de entre 1-2 años, para que pueda ganar rendimientos superiores a un depósito a plazo.</t>
    </r>
  </si>
  <si>
    <r>
      <rPr>
        <b/>
        <sz val="11"/>
        <color theme="1"/>
        <rFont val="Calibri"/>
        <family val="2"/>
        <scheme val="minor"/>
      </rPr>
      <t xml:space="preserve">Agresivo: </t>
    </r>
    <r>
      <rPr>
        <sz val="11"/>
        <color theme="1"/>
        <rFont val="Calibri"/>
        <family val="2"/>
        <scheme val="minor"/>
      </rPr>
      <t>Quiero que mis inversiones crezcan y que gane los rendimientos más altos posibles. Puedo aceptar fluctuaciones por periodos mayores a 2 años, incluyendo una posible pérdida de mi inversión inicial.</t>
    </r>
  </si>
  <si>
    <t>8. Su experiencia en inversiones puede describirse como:</t>
  </si>
  <si>
    <t>Limitada: Tengo muy poca experiencia.</t>
  </si>
  <si>
    <t>Buena: Tengo experiencia pero deseo recibir consejos.</t>
  </si>
  <si>
    <t>Extensiva/Institucional: Incluye cuentas de consejeros de inversiones, bancos, compañias de seguro, casas de bolsa, fondos de pensión y corporaciones con experiencia profesional</t>
  </si>
  <si>
    <t>9. Si tiene la oportunidad de incrementar sus rendimientos tomando más riesgo (incluyendo la
posibilidad deperder principal), por favor indique su preferencia:</t>
  </si>
  <si>
    <t>Es improbable que tome más riesgo</t>
  </si>
  <si>
    <t>Estoy en deseo de tomar más riesgo en algunos de mis activos</t>
  </si>
  <si>
    <t>Estoy en deseo de tomar mucho más riesgo en algunos de mis activos</t>
  </si>
  <si>
    <t>10. Suponga que inicialmente invierte $75,000.00 y durante un tiempo su dinero crece a $100,000.00 para después perder 15%, llegando a un valor final de $85,000.00. ¿Qué haría usted?</t>
  </si>
  <si>
    <t>Invertir más.</t>
  </si>
  <si>
    <t>Preocuparme un poco pero no haría movimiento alguno en mi inversión.</t>
  </si>
  <si>
    <t>Movería algunos activos a inversiones menos riesgosas.</t>
  </si>
  <si>
    <t>Vendería todo.</t>
  </si>
  <si>
    <t>11. Su inversión de la pregunta número 10 baja otro 15% a $72,250.00, ¿Que haría en ese caso?</t>
  </si>
  <si>
    <t>¡Felicidades a concluido su diagnóstico de perfil de cliente!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</si>
</sst>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u/>
      <sz val="11"/>
      <color theme="10"/>
      <name val="Calibri"/>
      <family val="2"/>
      <scheme val="minor"/>
    </font>
    <font>
      <b/>
      <sz val="11"/>
      <color theme="5"/>
      <name val="Calibri (Cuerpo)"/>
    </font>
  </fonts>
  <fills count="3">
    <fill>
      <patternFill patternType="none"/>
    </fill>
    <fill>
      <patternFill patternType="gray125"/>
    </fill>
    <fill>
      <patternFill patternType="solid">
        <fgColor theme="0" tint="-0.149998474074526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23">
    <xf numFmtId="0" fontId="0" fillId="0" borderId="0" xfId="0"/>
    <xf numFmtId="0" fontId="2" fillId="0" borderId="0" xfId="1"/>
    <xf numFmtId="0" fontId="1" fillId="2" borderId="0" xfId="0" applyFont="1" applyFill="1"/>
    <xf numFmtId="0" fontId="1" fillId="0" borderId="0" xfId="0" applyFont="1"/>
    <xf numFmtId="0" fontId="0" fillId="0" borderId="1" xfId="0" applyBorder="1"/>
    <xf numFmtId="0" fontId="0" fillId="2" borderId="0" xfId="0" applyFill="1"/>
    <xf numFmtId="0" fontId="0" fillId="0" borderId="0" xfId="0" applyAlignment="1">
      <alignment horizontal="right"/>
    </xf>
    <xf numFmtId="0" fontId="1" fillId="0" borderId="0" xfId="0" applyFont="1" applyAlignment="1">
      <alignment horizontal="left"/>
    </xf>
    <xf numFmtId="0" fontId="0" fillId="0" borderId="1" xfId="0" applyBorder="1" applyProtection="1">
      <protection locked="0"/>
    </xf>
    <xf numFmtId="0" fontId="0" fillId="0" borderId="1" xfId="0" applyBorder="1" applyProtection="1">
      <protection hidden="1"/>
    </xf>
    <xf numFmtId="0" fontId="0" fillId="0" borderId="0" xfId="0" applyAlignment="1">
      <alignment horizontal="left" wrapText="1"/>
    </xf>
    <xf numFmtId="0" fontId="1" fillId="0" borderId="0" xfId="0" applyFont="1" applyAlignment="1">
      <alignment horizontal="center"/>
    </xf>
    <xf numFmtId="0" fontId="0" fillId="0" borderId="1" xfId="0" quotePrefix="1" applyBorder="1" applyAlignment="1">
      <alignment horizontal="center"/>
    </xf>
    <xf numFmtId="0" fontId="0" fillId="0" borderId="0" xfId="0" applyAlignment="1">
      <alignment horizontal="center" wrapText="1"/>
    </xf>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left" wrapText="1"/>
    </xf>
    <xf numFmtId="0" fontId="0" fillId="0" borderId="3" xfId="0" applyBorder="1" applyAlignment="1">
      <alignment horizontal="left" wrapText="1"/>
    </xf>
    <xf numFmtId="0" fontId="0" fillId="0" borderId="4" xfId="0" applyBorder="1" applyAlignment="1">
      <alignment horizontal="left" wrapText="1"/>
    </xf>
    <xf numFmtId="0" fontId="0" fillId="0" borderId="1" xfId="0" applyBorder="1" applyAlignment="1">
      <alignment horizontal="center" wrapText="1"/>
    </xf>
    <xf numFmtId="0" fontId="0" fillId="0" borderId="1" xfId="0" applyBorder="1" applyAlignment="1">
      <alignment horizontal="left" wrapText="1"/>
    </xf>
    <xf numFmtId="0" fontId="1" fillId="0" borderId="5" xfId="0" applyFont="1" applyBorder="1" applyAlignment="1">
      <alignment horizontal="left" wrapText="1"/>
    </xf>
    <xf numFmtId="0" fontId="1" fillId="0" borderId="5" xfId="0" applyFont="1" applyBorder="1" applyAlignment="1">
      <alignment horizontal="left"/>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27151-D339-6A42-83E3-CFD41C7ADDA9}">
  <dimension ref="B1:L130"/>
  <sheetViews>
    <sheetView showGridLines="0" tabSelected="1" workbookViewId="0">
      <pane ySplit="8" topLeftCell="A9" activePane="bottomLeft" state="frozen"/>
      <selection pane="bottomLeft" activeCell="G97" sqref="G97"/>
    </sheetView>
  </sheetViews>
  <sheetFormatPr defaultColWidth="11.42578125" defaultRowHeight="15"/>
  <cols>
    <col min="2" max="2" width="32.28515625" customWidth="1"/>
    <col min="3" max="3" width="13.42578125" customWidth="1"/>
    <col min="7" max="7" width="14.28515625" bestFit="1" customWidth="1"/>
    <col min="11" max="14" width="0" hidden="1" customWidth="1"/>
  </cols>
  <sheetData>
    <row r="1" spans="2:8">
      <c r="B1" s="11" t="s">
        <v>0</v>
      </c>
      <c r="C1" s="11"/>
      <c r="D1" s="11"/>
      <c r="E1" s="11"/>
      <c r="F1" s="11"/>
      <c r="G1" s="11"/>
      <c r="H1" s="11"/>
    </row>
    <row r="3" spans="2:8" ht="15" customHeight="1">
      <c r="C3" s="6" t="s">
        <v>1</v>
      </c>
      <c r="D3" s="7">
        <f>IF(L127&lt;1,1,ROUND(L127,0))</f>
        <v>1</v>
      </c>
      <c r="F3" s="10"/>
      <c r="G3" s="10"/>
    </row>
    <row r="4" spans="2:8" ht="15" customHeight="1">
      <c r="B4" s="10"/>
      <c r="C4" s="6" t="s">
        <v>2</v>
      </c>
      <c r="D4" s="3" t="str">
        <f>IF(D3&lt;3,"Agresiva (o)",IF(D3&gt;6,"Conservadora (or)","Moderada (o)"))</f>
        <v>Agresiva (o)</v>
      </c>
      <c r="E4" s="10"/>
      <c r="F4" s="10"/>
      <c r="G4" s="10"/>
    </row>
    <row r="5" spans="2:8" ht="15" customHeight="1">
      <c r="B5" s="10"/>
      <c r="C5" s="6"/>
      <c r="D5" s="3"/>
      <c r="E5" s="10"/>
      <c r="F5" s="10"/>
      <c r="G5" s="10"/>
    </row>
    <row r="6" spans="2:8" ht="48.95" customHeight="1">
      <c r="B6" s="13" t="s">
        <v>3</v>
      </c>
      <c r="C6" s="13"/>
      <c r="D6" s="13"/>
      <c r="E6" s="13"/>
      <c r="F6" s="13"/>
      <c r="G6" s="10"/>
    </row>
    <row r="7" spans="2:8">
      <c r="B7" s="10"/>
      <c r="C7" s="10"/>
      <c r="D7" s="10"/>
      <c r="E7" s="10"/>
      <c r="F7" s="10"/>
      <c r="G7" s="10"/>
    </row>
    <row r="8" spans="2:8">
      <c r="B8" s="14" t="s">
        <v>4</v>
      </c>
      <c r="C8" s="14"/>
      <c r="D8" s="14"/>
      <c r="E8" s="14"/>
      <c r="F8" s="14"/>
    </row>
    <row r="11" spans="2:8" s="2" customFormat="1">
      <c r="B11" s="2" t="s">
        <v>5</v>
      </c>
    </row>
    <row r="13" spans="2:8">
      <c r="B13" s="3" t="s">
        <v>6</v>
      </c>
    </row>
    <row r="14" spans="2:8">
      <c r="B14" s="8" t="s">
        <v>7</v>
      </c>
      <c r="C14" s="12" t="s">
        <v>8</v>
      </c>
      <c r="D14" s="12"/>
      <c r="E14" s="12"/>
      <c r="F14" s="12"/>
    </row>
    <row r="15" spans="2:8">
      <c r="B15" s="8"/>
      <c r="C15" s="12" t="s">
        <v>9</v>
      </c>
      <c r="D15" s="12"/>
      <c r="E15" s="12"/>
      <c r="F15" s="12"/>
    </row>
    <row r="16" spans="2:8">
      <c r="B16" s="8"/>
      <c r="C16" s="12" t="s">
        <v>10</v>
      </c>
      <c r="D16" s="12"/>
      <c r="E16" s="12"/>
      <c r="F16" s="12"/>
    </row>
    <row r="17" spans="2:7">
      <c r="B17" s="8"/>
      <c r="C17" s="12" t="s">
        <v>11</v>
      </c>
      <c r="D17" s="12"/>
      <c r="E17" s="12"/>
      <c r="F17" s="12"/>
    </row>
    <row r="18" spans="2:7">
      <c r="B18" s="8"/>
      <c r="C18" s="15" t="s">
        <v>12</v>
      </c>
      <c r="D18" s="15"/>
      <c r="E18" s="15"/>
      <c r="F18" s="15"/>
    </row>
    <row r="20" spans="2:7">
      <c r="B20" s="3" t="s">
        <v>13</v>
      </c>
    </row>
    <row r="21" spans="2:7">
      <c r="B21" s="8" t="s">
        <v>7</v>
      </c>
      <c r="C21" s="15" t="s">
        <v>14</v>
      </c>
      <c r="D21" s="15"/>
      <c r="E21" s="15"/>
      <c r="F21" s="15"/>
    </row>
    <row r="22" spans="2:7">
      <c r="B22" s="8"/>
      <c r="C22" s="12" t="s">
        <v>15</v>
      </c>
      <c r="D22" s="12"/>
      <c r="E22" s="12"/>
      <c r="F22" s="12"/>
    </row>
    <row r="23" spans="2:7">
      <c r="B23" s="8"/>
      <c r="C23" s="12" t="s">
        <v>16</v>
      </c>
      <c r="D23" s="12"/>
      <c r="E23" s="12"/>
      <c r="F23" s="12"/>
    </row>
    <row r="24" spans="2:7">
      <c r="B24" s="8"/>
      <c r="C24" s="12" t="s">
        <v>17</v>
      </c>
      <c r="D24" s="12"/>
      <c r="E24" s="12"/>
      <c r="F24" s="12"/>
    </row>
    <row r="25" spans="2:7">
      <c r="B25" s="8"/>
      <c r="C25" s="12" t="s">
        <v>18</v>
      </c>
      <c r="D25" s="12"/>
      <c r="E25" s="12"/>
      <c r="F25" s="12"/>
    </row>
    <row r="26" spans="2:7">
      <c r="B26" s="8"/>
      <c r="C26" s="12" t="s">
        <v>19</v>
      </c>
      <c r="D26" s="12"/>
      <c r="E26" s="12"/>
      <c r="F26" s="12"/>
    </row>
    <row r="28" spans="2:7">
      <c r="B28" s="3" t="s">
        <v>20</v>
      </c>
    </row>
    <row r="30" spans="2:7">
      <c r="B30" s="4"/>
      <c r="C30" s="4" t="s">
        <v>21</v>
      </c>
      <c r="D30" s="4" t="s">
        <v>22</v>
      </c>
      <c r="E30" s="4" t="s">
        <v>23</v>
      </c>
      <c r="F30" s="4" t="s">
        <v>24</v>
      </c>
      <c r="G30" s="4" t="s">
        <v>25</v>
      </c>
    </row>
    <row r="31" spans="2:7">
      <c r="B31" s="4" t="s">
        <v>26</v>
      </c>
      <c r="C31" s="8"/>
      <c r="D31" s="8"/>
      <c r="E31" s="8"/>
      <c r="F31" s="8"/>
      <c r="G31" s="8"/>
    </row>
    <row r="32" spans="2:7">
      <c r="B32" s="4" t="s">
        <v>27</v>
      </c>
      <c r="C32" s="8"/>
      <c r="D32" s="8"/>
      <c r="E32" s="8"/>
      <c r="F32" s="8"/>
      <c r="G32" s="8"/>
    </row>
    <row r="33" spans="2:7">
      <c r="B33" s="4" t="s">
        <v>28</v>
      </c>
      <c r="C33" s="8"/>
      <c r="D33" s="8"/>
      <c r="E33" s="8"/>
      <c r="F33" s="8"/>
      <c r="G33" s="8"/>
    </row>
    <row r="34" spans="2:7">
      <c r="B34" s="4" t="s">
        <v>29</v>
      </c>
      <c r="C34" s="8"/>
      <c r="D34" s="8"/>
      <c r="E34" s="8"/>
      <c r="F34" s="8"/>
      <c r="G34" s="8"/>
    </row>
    <row r="35" spans="2:7">
      <c r="B35" s="4" t="s">
        <v>30</v>
      </c>
      <c r="C35" s="8"/>
      <c r="D35" s="8"/>
      <c r="E35" s="8"/>
      <c r="F35" s="8"/>
      <c r="G35" s="8"/>
    </row>
    <row r="36" spans="2:7">
      <c r="B36" s="4" t="s">
        <v>31</v>
      </c>
      <c r="C36" s="8"/>
      <c r="D36" s="8"/>
      <c r="E36" s="8"/>
      <c r="F36" s="8"/>
      <c r="G36" s="8"/>
    </row>
    <row r="37" spans="2:7">
      <c r="B37" s="4" t="s">
        <v>32</v>
      </c>
      <c r="C37" s="8"/>
      <c r="D37" s="8"/>
      <c r="E37" s="8"/>
      <c r="F37" s="8"/>
      <c r="G37" s="8"/>
    </row>
    <row r="38" spans="2:7">
      <c r="B38" s="4" t="s">
        <v>33</v>
      </c>
      <c r="C38" s="8"/>
      <c r="D38" s="8"/>
      <c r="E38" s="8"/>
      <c r="F38" s="8"/>
      <c r="G38" s="8"/>
    </row>
    <row r="39" spans="2:7">
      <c r="B39" s="4" t="s">
        <v>34</v>
      </c>
      <c r="C39" s="8"/>
      <c r="D39" s="8"/>
      <c r="E39" s="8"/>
      <c r="F39" s="8"/>
      <c r="G39" s="8"/>
    </row>
    <row r="40" spans="2:7">
      <c r="B40" s="4" t="s">
        <v>35</v>
      </c>
      <c r="C40" s="8"/>
      <c r="D40" s="8"/>
      <c r="E40" s="8"/>
      <c r="F40" s="8"/>
      <c r="G40" s="8"/>
    </row>
    <row r="41" spans="2:7">
      <c r="B41" s="4" t="s">
        <v>36</v>
      </c>
      <c r="C41" s="8"/>
      <c r="D41" s="8"/>
      <c r="E41" s="8"/>
      <c r="F41" s="8"/>
      <c r="G41" s="8"/>
    </row>
    <row r="43" spans="2:7">
      <c r="B43" s="3" t="s">
        <v>37</v>
      </c>
    </row>
    <row r="45" spans="2:7">
      <c r="B45" s="15" t="s">
        <v>38</v>
      </c>
      <c r="C45" s="15"/>
      <c r="D45" s="15"/>
      <c r="E45" s="8"/>
    </row>
    <row r="46" spans="2:7">
      <c r="B46" s="15" t="s">
        <v>39</v>
      </c>
      <c r="C46" s="15"/>
      <c r="D46" s="15"/>
      <c r="E46" s="8"/>
    </row>
    <row r="47" spans="2:7">
      <c r="B47" s="15" t="s">
        <v>40</v>
      </c>
      <c r="C47" s="15"/>
      <c r="D47" s="15"/>
      <c r="E47" s="8"/>
    </row>
    <row r="48" spans="2:7">
      <c r="B48" s="15" t="s">
        <v>41</v>
      </c>
      <c r="C48" s="15"/>
      <c r="D48" s="15"/>
      <c r="E48" s="8"/>
    </row>
    <row r="49" spans="2:11">
      <c r="B49" s="15" t="s">
        <v>42</v>
      </c>
      <c r="C49" s="15"/>
      <c r="D49" s="15"/>
      <c r="E49" s="8"/>
    </row>
    <row r="50" spans="2:11">
      <c r="B50" s="15" t="s">
        <v>43</v>
      </c>
      <c r="C50" s="15"/>
      <c r="D50" s="15"/>
      <c r="E50" s="8"/>
    </row>
    <row r="52" spans="2:11" s="5" customFormat="1">
      <c r="B52" s="2" t="s">
        <v>44</v>
      </c>
    </row>
    <row r="54" spans="2:11">
      <c r="B54" s="3" t="s">
        <v>45</v>
      </c>
    </row>
    <row r="55" spans="2:11">
      <c r="B55" s="15" t="s">
        <v>46</v>
      </c>
      <c r="C55" s="15"/>
    </row>
    <row r="56" spans="2:11">
      <c r="B56" s="4" t="s">
        <v>47</v>
      </c>
      <c r="C56" s="8"/>
      <c r="K56">
        <f>IF(C56="",0,3)</f>
        <v>0</v>
      </c>
    </row>
    <row r="57" spans="2:11">
      <c r="B57" s="4" t="s">
        <v>48</v>
      </c>
      <c r="C57" s="8"/>
      <c r="K57">
        <f>IF(C57="",0,2)</f>
        <v>0</v>
      </c>
    </row>
    <row r="58" spans="2:11">
      <c r="B58" s="4" t="s">
        <v>49</v>
      </c>
      <c r="C58" s="8"/>
      <c r="K58">
        <f>IF(C58="",0,1)</f>
        <v>0</v>
      </c>
    </row>
    <row r="59" spans="2:11">
      <c r="B59" s="4" t="s">
        <v>50</v>
      </c>
      <c r="C59" s="8"/>
      <c r="K59">
        <f t="shared" ref="K59" si="0">IF(C59="",0,3)</f>
        <v>0</v>
      </c>
    </row>
    <row r="61" spans="2:11">
      <c r="B61" s="3" t="s">
        <v>51</v>
      </c>
    </row>
    <row r="62" spans="2:11">
      <c r="B62" s="15" t="s">
        <v>46</v>
      </c>
      <c r="C62" s="15"/>
    </row>
    <row r="63" spans="2:11">
      <c r="B63" s="4" t="s">
        <v>52</v>
      </c>
      <c r="C63" s="8"/>
      <c r="K63">
        <f>IF(C63="",0,2)</f>
        <v>0</v>
      </c>
    </row>
    <row r="64" spans="2:11">
      <c r="B64" s="4" t="s">
        <v>53</v>
      </c>
      <c r="C64" s="8"/>
      <c r="K64">
        <f>IF(C64="",0,5)</f>
        <v>0</v>
      </c>
    </row>
    <row r="65" spans="2:11">
      <c r="B65" s="4" t="s">
        <v>54</v>
      </c>
      <c r="C65" s="8"/>
      <c r="K65">
        <f>IF(C65="",0,6)</f>
        <v>0</v>
      </c>
    </row>
    <row r="66" spans="2:11">
      <c r="B66" s="4" t="s">
        <v>55</v>
      </c>
      <c r="C66" s="8"/>
      <c r="K66">
        <f>IF(C66="",0,9)</f>
        <v>0</v>
      </c>
    </row>
    <row r="68" spans="2:11">
      <c r="B68" s="3" t="s">
        <v>56</v>
      </c>
    </row>
    <row r="69" spans="2:11">
      <c r="B69" s="15" t="s">
        <v>46</v>
      </c>
      <c r="C69" s="15"/>
    </row>
    <row r="70" spans="2:11">
      <c r="B70" s="4" t="s">
        <v>57</v>
      </c>
      <c r="C70" s="8"/>
      <c r="K70">
        <f>IF(C70="",0,5)</f>
        <v>0</v>
      </c>
    </row>
    <row r="71" spans="2:11">
      <c r="B71" s="4" t="s">
        <v>58</v>
      </c>
      <c r="C71" s="8"/>
      <c r="K71">
        <f>IF(C71="",0,2)</f>
        <v>0</v>
      </c>
    </row>
    <row r="72" spans="2:11">
      <c r="B72" s="4" t="s">
        <v>59</v>
      </c>
      <c r="C72" s="8"/>
      <c r="K72">
        <f>IF(C72="",0,0)</f>
        <v>0</v>
      </c>
    </row>
    <row r="73" spans="2:11">
      <c r="B73" s="4" t="s">
        <v>60</v>
      </c>
      <c r="C73" s="8"/>
      <c r="K73">
        <f>IF(C73="",0,0)</f>
        <v>0</v>
      </c>
    </row>
    <row r="75" spans="2:11">
      <c r="B75" s="3" t="s">
        <v>61</v>
      </c>
    </row>
    <row r="76" spans="2:11">
      <c r="B76" s="15" t="s">
        <v>46</v>
      </c>
      <c r="C76" s="15"/>
      <c r="D76" s="15"/>
      <c r="E76" s="15"/>
      <c r="F76" s="15"/>
      <c r="G76" s="15"/>
    </row>
    <row r="77" spans="2:11" ht="35.25" customHeight="1">
      <c r="B77" s="19" t="s">
        <v>62</v>
      </c>
      <c r="C77" s="19"/>
      <c r="D77" s="19"/>
      <c r="E77" s="19"/>
      <c r="F77" s="19"/>
      <c r="G77" s="8"/>
      <c r="K77">
        <f>IF(G77="",0,2)</f>
        <v>0</v>
      </c>
    </row>
    <row r="78" spans="2:11" ht="30" customHeight="1">
      <c r="B78" s="19" t="s">
        <v>63</v>
      </c>
      <c r="C78" s="19"/>
      <c r="D78" s="19"/>
      <c r="E78" s="19"/>
      <c r="F78" s="19"/>
      <c r="G78" s="8"/>
      <c r="K78">
        <f>IF(G78="",0,1)</f>
        <v>0</v>
      </c>
    </row>
    <row r="79" spans="2:11" ht="30.75" customHeight="1">
      <c r="B79" s="19" t="s">
        <v>64</v>
      </c>
      <c r="C79" s="19"/>
      <c r="D79" s="19"/>
      <c r="E79" s="19"/>
      <c r="F79" s="19"/>
      <c r="G79" s="8"/>
      <c r="K79">
        <f>IF(G79="",0,0)</f>
        <v>0</v>
      </c>
    </row>
    <row r="81" spans="2:11">
      <c r="B81" s="3" t="s">
        <v>65</v>
      </c>
    </row>
    <row r="82" spans="2:11">
      <c r="B82" s="15" t="s">
        <v>46</v>
      </c>
      <c r="C82" s="15"/>
    </row>
    <row r="83" spans="2:11">
      <c r="B83" s="4" t="s">
        <v>66</v>
      </c>
      <c r="C83" s="9"/>
      <c r="K83">
        <f>IF(C83="",0,5)</f>
        <v>0</v>
      </c>
    </row>
    <row r="84" spans="2:11">
      <c r="B84" s="4" t="s">
        <v>67</v>
      </c>
      <c r="C84" s="9"/>
      <c r="K84">
        <f>IF(C84="",0,3)</f>
        <v>0</v>
      </c>
    </row>
    <row r="85" spans="2:11">
      <c r="B85" s="4" t="s">
        <v>68</v>
      </c>
      <c r="C85" s="9"/>
      <c r="K85">
        <f>IF(C85="",0,1)</f>
        <v>0</v>
      </c>
    </row>
    <row r="87" spans="2:11">
      <c r="B87" s="3" t="s">
        <v>69</v>
      </c>
    </row>
    <row r="88" spans="2:11">
      <c r="B88" s="15" t="s">
        <v>46</v>
      </c>
      <c r="C88" s="15"/>
    </row>
    <row r="89" spans="2:11">
      <c r="B89" s="4" t="s">
        <v>70</v>
      </c>
      <c r="C89" s="8"/>
      <c r="K89">
        <f>IF(C89="",0,1)</f>
        <v>0</v>
      </c>
    </row>
    <row r="90" spans="2:11">
      <c r="B90" s="4" t="s">
        <v>57</v>
      </c>
      <c r="C90" s="8"/>
      <c r="K90">
        <f>IF(C90="",0,0)</f>
        <v>0</v>
      </c>
    </row>
    <row r="92" spans="2:11">
      <c r="B92" s="3" t="s">
        <v>71</v>
      </c>
    </row>
    <row r="93" spans="2:11">
      <c r="B93" s="15" t="s">
        <v>46</v>
      </c>
      <c r="C93" s="15"/>
      <c r="D93" s="15"/>
      <c r="E93" s="15"/>
      <c r="F93" s="15"/>
      <c r="G93" s="15"/>
    </row>
    <row r="94" spans="2:11" ht="46.5" customHeight="1">
      <c r="B94" s="16" t="s">
        <v>72</v>
      </c>
      <c r="C94" s="17"/>
      <c r="D94" s="17"/>
      <c r="E94" s="17"/>
      <c r="F94" s="18"/>
      <c r="G94" s="8"/>
      <c r="K94">
        <f>IF(G94="",0,0)</f>
        <v>0</v>
      </c>
    </row>
    <row r="95" spans="2:11" ht="43.5" customHeight="1">
      <c r="B95" s="16" t="s">
        <v>73</v>
      </c>
      <c r="C95" s="17"/>
      <c r="D95" s="17"/>
      <c r="E95" s="17"/>
      <c r="F95" s="18"/>
      <c r="G95" s="8"/>
      <c r="K95">
        <f>IF(G95="",0,1)</f>
        <v>0</v>
      </c>
    </row>
    <row r="96" spans="2:11" ht="60" customHeight="1">
      <c r="B96" s="16" t="s">
        <v>74</v>
      </c>
      <c r="C96" s="17"/>
      <c r="D96" s="17"/>
      <c r="E96" s="17"/>
      <c r="F96" s="18"/>
      <c r="G96" s="8"/>
      <c r="K96">
        <f>IF(G96="",0,3)</f>
        <v>0</v>
      </c>
    </row>
    <row r="97" spans="2:11" ht="48" customHeight="1">
      <c r="B97" s="16" t="s">
        <v>75</v>
      </c>
      <c r="C97" s="17"/>
      <c r="D97" s="17"/>
      <c r="E97" s="17"/>
      <c r="F97" s="18"/>
      <c r="G97" s="8"/>
      <c r="K97">
        <f>IF(G97="",0,5)</f>
        <v>0</v>
      </c>
    </row>
    <row r="99" spans="2:11">
      <c r="B99" s="3" t="s">
        <v>76</v>
      </c>
    </row>
    <row r="100" spans="2:11">
      <c r="B100" s="15" t="s">
        <v>46</v>
      </c>
      <c r="C100" s="15"/>
      <c r="D100" s="15"/>
      <c r="E100" s="15"/>
      <c r="F100" s="15"/>
      <c r="G100" s="15"/>
    </row>
    <row r="101" spans="2:11">
      <c r="B101" s="20" t="s">
        <v>77</v>
      </c>
      <c r="C101" s="20"/>
      <c r="D101" s="20"/>
      <c r="E101" s="20"/>
      <c r="F101" s="20"/>
      <c r="G101" s="8"/>
      <c r="K101">
        <f>IF(G101="",0,0)</f>
        <v>0</v>
      </c>
    </row>
    <row r="102" spans="2:11">
      <c r="B102" s="20" t="s">
        <v>78</v>
      </c>
      <c r="C102" s="20"/>
      <c r="D102" s="20"/>
      <c r="E102" s="20"/>
      <c r="F102" s="20"/>
      <c r="G102" s="8"/>
      <c r="K102">
        <f>IF(G102="",0,1)</f>
        <v>0</v>
      </c>
    </row>
    <row r="103" spans="2:11" ht="42.75" customHeight="1">
      <c r="B103" s="20" t="s">
        <v>79</v>
      </c>
      <c r="C103" s="20"/>
      <c r="D103" s="20"/>
      <c r="E103" s="20"/>
      <c r="F103" s="20"/>
      <c r="G103" s="8"/>
      <c r="K103">
        <f>IF(G103="",0,4)</f>
        <v>0</v>
      </c>
    </row>
    <row r="105" spans="2:11" ht="34.5" customHeight="1">
      <c r="B105" s="21" t="s">
        <v>80</v>
      </c>
      <c r="C105" s="22"/>
      <c r="D105" s="22"/>
      <c r="E105" s="22"/>
      <c r="F105" s="22"/>
      <c r="G105" s="22"/>
    </row>
    <row r="106" spans="2:11">
      <c r="B106" s="15" t="s">
        <v>46</v>
      </c>
      <c r="C106" s="15"/>
      <c r="D106" s="15"/>
      <c r="E106" s="15"/>
      <c r="F106" s="15"/>
      <c r="G106" s="15"/>
    </row>
    <row r="107" spans="2:11">
      <c r="B107" s="20" t="s">
        <v>81</v>
      </c>
      <c r="C107" s="20"/>
      <c r="D107" s="20"/>
      <c r="E107" s="20"/>
      <c r="F107" s="20"/>
      <c r="G107" s="8"/>
      <c r="K107">
        <f>IF(G107="",0,0)</f>
        <v>0</v>
      </c>
    </row>
    <row r="108" spans="2:11">
      <c r="B108" s="20" t="s">
        <v>82</v>
      </c>
      <c r="C108" s="20"/>
      <c r="D108" s="20"/>
      <c r="E108" s="20"/>
      <c r="F108" s="20"/>
      <c r="G108" s="8"/>
      <c r="K108">
        <f>IF(G108="",0,3)</f>
        <v>0</v>
      </c>
    </row>
    <row r="109" spans="2:11" ht="15" customHeight="1">
      <c r="B109" s="20" t="s">
        <v>83</v>
      </c>
      <c r="C109" s="20"/>
      <c r="D109" s="20"/>
      <c r="E109" s="20"/>
      <c r="F109" s="20"/>
      <c r="G109" s="8"/>
      <c r="K109">
        <f>IF(G109="",0,6)</f>
        <v>0</v>
      </c>
    </row>
    <row r="111" spans="2:11" ht="33.75" customHeight="1">
      <c r="B111" s="21" t="s">
        <v>84</v>
      </c>
      <c r="C111" s="22"/>
      <c r="D111" s="22"/>
      <c r="E111" s="22"/>
      <c r="F111" s="22"/>
      <c r="G111" s="22"/>
    </row>
    <row r="112" spans="2:11">
      <c r="B112" s="15" t="s">
        <v>46</v>
      </c>
      <c r="C112" s="15"/>
      <c r="D112" s="15"/>
      <c r="E112" s="15"/>
      <c r="F112" s="15"/>
      <c r="G112" s="15"/>
    </row>
    <row r="113" spans="2:12">
      <c r="B113" s="20" t="s">
        <v>85</v>
      </c>
      <c r="C113" s="20"/>
      <c r="D113" s="20"/>
      <c r="E113" s="20"/>
      <c r="F113" s="20"/>
      <c r="G113" s="8"/>
      <c r="K113">
        <f>IF(G113="",0,4)</f>
        <v>0</v>
      </c>
    </row>
    <row r="114" spans="2:12">
      <c r="B114" s="20" t="s">
        <v>86</v>
      </c>
      <c r="C114" s="20"/>
      <c r="D114" s="20"/>
      <c r="E114" s="20"/>
      <c r="F114" s="20"/>
      <c r="G114" s="8"/>
      <c r="K114">
        <f>IF(G114="",0,3)</f>
        <v>0</v>
      </c>
    </row>
    <row r="115" spans="2:12">
      <c r="B115" s="20" t="s">
        <v>87</v>
      </c>
      <c r="C115" s="20"/>
      <c r="D115" s="20"/>
      <c r="E115" s="20"/>
      <c r="F115" s="20"/>
      <c r="G115" s="8"/>
      <c r="K115">
        <f>IF(G115="",0,2)</f>
        <v>0</v>
      </c>
    </row>
    <row r="116" spans="2:12">
      <c r="B116" s="20" t="s">
        <v>88</v>
      </c>
      <c r="C116" s="20"/>
      <c r="D116" s="20"/>
      <c r="E116" s="20"/>
      <c r="F116" s="20"/>
      <c r="G116" s="8"/>
      <c r="K116">
        <f>IF(G116="",0,0)</f>
        <v>0</v>
      </c>
    </row>
    <row r="118" spans="2:12">
      <c r="B118" s="21" t="s">
        <v>89</v>
      </c>
      <c r="C118" s="22"/>
      <c r="D118" s="22"/>
      <c r="E118" s="22"/>
      <c r="F118" s="22"/>
      <c r="G118" s="22"/>
    </row>
    <row r="119" spans="2:12">
      <c r="B119" s="15" t="s">
        <v>46</v>
      </c>
      <c r="C119" s="15"/>
      <c r="D119" s="15"/>
      <c r="E119" s="15"/>
      <c r="F119" s="15"/>
      <c r="G119" s="15"/>
    </row>
    <row r="120" spans="2:12">
      <c r="B120" s="20" t="s">
        <v>85</v>
      </c>
      <c r="C120" s="20"/>
      <c r="D120" s="20"/>
      <c r="E120" s="20"/>
      <c r="F120" s="20"/>
      <c r="G120" s="8"/>
      <c r="K120">
        <f>IF(G120="",0,4)</f>
        <v>0</v>
      </c>
    </row>
    <row r="121" spans="2:12">
      <c r="B121" s="20" t="s">
        <v>86</v>
      </c>
      <c r="C121" s="20"/>
      <c r="D121" s="20"/>
      <c r="E121" s="20"/>
      <c r="F121" s="20"/>
      <c r="G121" s="8"/>
      <c r="K121">
        <f>IF(G121="",0,3)</f>
        <v>0</v>
      </c>
    </row>
    <row r="122" spans="2:12">
      <c r="B122" s="20" t="s">
        <v>87</v>
      </c>
      <c r="C122" s="20"/>
      <c r="D122" s="20"/>
      <c r="E122" s="20"/>
      <c r="F122" s="20"/>
      <c r="G122" s="8"/>
      <c r="K122">
        <f>IF(G122="",0,2)</f>
        <v>0</v>
      </c>
    </row>
    <row r="123" spans="2:12">
      <c r="B123" s="20" t="s">
        <v>88</v>
      </c>
      <c r="C123" s="20"/>
      <c r="D123" s="20"/>
      <c r="E123" s="20"/>
      <c r="F123" s="20"/>
      <c r="G123" s="8"/>
      <c r="K123">
        <f>IF(G123="",0,0)</f>
        <v>0</v>
      </c>
    </row>
    <row r="125" spans="2:12">
      <c r="B125" s="3" t="s">
        <v>90</v>
      </c>
    </row>
    <row r="126" spans="2:12">
      <c r="L126">
        <f>SUM(K:K)</f>
        <v>0</v>
      </c>
    </row>
    <row r="127" spans="2:12">
      <c r="L127">
        <f>8*(L126/50)</f>
        <v>0</v>
      </c>
    </row>
    <row r="129" spans="2:3">
      <c r="B129" s="1"/>
      <c r="C129" s="3"/>
    </row>
    <row r="130" spans="2:3">
      <c r="B130" s="1"/>
    </row>
  </sheetData>
  <sheetProtection algorithmName="SHA-512" hashValue="7FxlzOsjhFOSaUuGMLfkg0i/ht57RniMi9zOzZxX8IyKbseQoJk6VmEzotS+MRsdjvEd+fWjdPZa/kv4QLXTZQ==" saltValue="NN8botlucd0SOLePBpfJjw==" spinCount="100000" sheet="1" objects="1" scenarios="1" selectLockedCells="1"/>
  <mergeCells count="55">
    <mergeCell ref="B123:F123"/>
    <mergeCell ref="B111:G111"/>
    <mergeCell ref="B112:G112"/>
    <mergeCell ref="B113:F113"/>
    <mergeCell ref="B114:F114"/>
    <mergeCell ref="B115:F115"/>
    <mergeCell ref="B116:F116"/>
    <mergeCell ref="B118:G118"/>
    <mergeCell ref="B119:G119"/>
    <mergeCell ref="B120:F120"/>
    <mergeCell ref="B121:F121"/>
    <mergeCell ref="B122:F122"/>
    <mergeCell ref="B109:F109"/>
    <mergeCell ref="B95:F95"/>
    <mergeCell ref="B96:F96"/>
    <mergeCell ref="B97:F97"/>
    <mergeCell ref="B100:G100"/>
    <mergeCell ref="B101:F101"/>
    <mergeCell ref="B102:F102"/>
    <mergeCell ref="B103:F103"/>
    <mergeCell ref="B105:G105"/>
    <mergeCell ref="B106:G106"/>
    <mergeCell ref="B107:F107"/>
    <mergeCell ref="B108:F108"/>
    <mergeCell ref="B94:F94"/>
    <mergeCell ref="B50:D50"/>
    <mergeCell ref="B55:C55"/>
    <mergeCell ref="B62:C62"/>
    <mergeCell ref="B69:C69"/>
    <mergeCell ref="B76:G76"/>
    <mergeCell ref="B77:F77"/>
    <mergeCell ref="B78:F78"/>
    <mergeCell ref="B79:F79"/>
    <mergeCell ref="B82:C82"/>
    <mergeCell ref="B88:C88"/>
    <mergeCell ref="B93:G93"/>
    <mergeCell ref="B49:D49"/>
    <mergeCell ref="C18:F18"/>
    <mergeCell ref="C21:F21"/>
    <mergeCell ref="C22:F22"/>
    <mergeCell ref="C23:F23"/>
    <mergeCell ref="C24:F24"/>
    <mergeCell ref="C25:F25"/>
    <mergeCell ref="C26:F26"/>
    <mergeCell ref="B45:D45"/>
    <mergeCell ref="B46:D46"/>
    <mergeCell ref="B47:D47"/>
    <mergeCell ref="B48:D48"/>
    <mergeCell ref="B1:H1"/>
    <mergeCell ref="C14:F14"/>
    <mergeCell ref="C15:F15"/>
    <mergeCell ref="C16:F16"/>
    <mergeCell ref="C17:F17"/>
    <mergeCell ref="B6:F6"/>
    <mergeCell ref="B8:F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Oscar Valdemar De la Torre Torres</cp:lastModifiedBy>
  <cp:revision/>
  <dcterms:created xsi:type="dcterms:W3CDTF">2023-08-28T18:26:20Z</dcterms:created>
  <dcterms:modified xsi:type="dcterms:W3CDTF">2023-11-24T17:44:10Z</dcterms:modified>
  <cp:category/>
  <cp:contentStatus/>
</cp:coreProperties>
</file>