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delatorretorres/Dropbox/01 TRABAJO/06 Proyectos de investigación/04ICTI/propuestaProyecto/"/>
    </mc:Choice>
  </mc:AlternateContent>
  <xr:revisionPtr revIDLastSave="0" documentId="13_ncr:1_{B4EE9367-7861-9B43-901D-7B40F24ED717}" xr6:coauthVersionLast="47" xr6:coauthVersionMax="47" xr10:uidLastSave="{00000000-0000-0000-0000-000000000000}"/>
  <bookViews>
    <workbookView xWindow="480" yWindow="960" windowWidth="25040" windowHeight="14500" activeTab="1" xr2:uid="{22280D65-3717-A040-8AE6-0C1E33C87C39}"/>
  </bookViews>
  <sheets>
    <sheet name="presupuesto" sheetId="1" r:id="rId1"/>
    <sheet name="cronograma" sheetId="3" r:id="rId2"/>
    <sheet name="softwa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3" l="1"/>
  <c r="B6" i="3" s="1"/>
  <c r="A7" i="3" s="1"/>
  <c r="B7" i="3" s="1"/>
  <c r="A8" i="3" s="1"/>
  <c r="B8" i="3" s="1"/>
  <c r="A5" i="3"/>
  <c r="B5" i="3" s="1"/>
  <c r="A4" i="3"/>
  <c r="B4" i="3" s="1"/>
  <c r="A3" i="3"/>
  <c r="B3" i="3" s="1"/>
  <c r="E6" i="2"/>
  <c r="E5" i="2"/>
  <c r="E4" i="2"/>
  <c r="E3" i="2"/>
  <c r="E2" i="2"/>
  <c r="D6" i="2"/>
  <c r="B5" i="2"/>
  <c r="D5" i="2" s="1"/>
  <c r="B4" i="2"/>
  <c r="D4" i="2" s="1"/>
  <c r="B2" i="2"/>
  <c r="D2" i="2" s="1"/>
  <c r="B4" i="1" s="1"/>
  <c r="A9" i="3" l="1"/>
  <c r="B9" i="3" s="1"/>
  <c r="C5" i="1"/>
  <c r="C4" i="1"/>
  <c r="C3" i="1"/>
  <c r="C2" i="1"/>
  <c r="A10" i="3" l="1"/>
  <c r="B10" i="3" s="1"/>
  <c r="A11" i="3" l="1"/>
  <c r="B11" i="3" s="1"/>
  <c r="A12" i="3" l="1"/>
  <c r="B12" i="3" s="1"/>
  <c r="A13" i="3"/>
  <c r="B13" i="3" l="1"/>
  <c r="A14" i="3" s="1"/>
  <c r="B14" i="3" s="1"/>
  <c r="A15" i="3" l="1"/>
  <c r="B15" i="3" s="1"/>
  <c r="A18" i="3"/>
  <c r="B18" i="3" s="1"/>
  <c r="A16" i="3" l="1"/>
  <c r="B16" i="3" s="1"/>
  <c r="A19" i="3"/>
  <c r="B19" i="3" s="1"/>
  <c r="A17" i="3" l="1"/>
  <c r="B17" i="3" s="1"/>
  <c r="A20" i="3"/>
</calcChain>
</file>

<file path=xl/sharedStrings.xml><?xml version="1.0" encoding="utf-8"?>
<sst xmlns="http://schemas.openxmlformats.org/spreadsheetml/2006/main" count="80" uniqueCount="62">
  <si>
    <t>Pago de publicaciones</t>
  </si>
  <si>
    <t>Gastos administrativos para la ejecución del proyecto</t>
  </si>
  <si>
    <t>Software</t>
  </si>
  <si>
    <t>Trámites de registro de Propiedad Intelectual</t>
  </si>
  <si>
    <t>Economatica</t>
  </si>
  <si>
    <t>TC</t>
  </si>
  <si>
    <t>monto</t>
  </si>
  <si>
    <t>rubro</t>
  </si>
  <si>
    <t>porcentaje</t>
  </si>
  <si>
    <t>Licencia Refinitiv</t>
  </si>
  <si>
    <t>News API / web.zio</t>
  </si>
  <si>
    <t>Host Digital ocean</t>
  </si>
  <si>
    <t>usd</t>
  </si>
  <si>
    <t>Shiny apps</t>
  </si>
  <si>
    <t>Inicio</t>
  </si>
  <si>
    <t>Fin</t>
  </si>
  <si>
    <t>Actividad</t>
  </si>
  <si>
    <t>Estado</t>
  </si>
  <si>
    <t>Tarea</t>
  </si>
  <si>
    <t>Publicación de resultados</t>
  </si>
  <si>
    <t>Creación de motor de bases de datos</t>
  </si>
  <si>
    <t>Publicación de las funciones en R y Python para cálculo del precio del aguacate calculado del SNIIM</t>
  </si>
  <si>
    <t>Programación de código de extracción de datos del precio del aguacate del SNIIM</t>
  </si>
  <si>
    <t>Programación de aplicación web con el precio del aguacate michoacano calculado para su disponibilidad en línea</t>
  </si>
  <si>
    <t>Publicación de artículos científicos</t>
  </si>
  <si>
    <t>Programación de código de extracción de datos de los futuros agrícolas de interés</t>
  </si>
  <si>
    <t>Extracción y procesamiento de datos</t>
  </si>
  <si>
    <t>Publicación de las funciones en R y Python para la extracción de noticias históricas</t>
  </si>
  <si>
    <t>Programación deaplicación web con la medición del sentimiento medido en los futuros agrícolas y el mercado del aguacate</t>
  </si>
  <si>
    <t>Pruebas y simulaciones</t>
  </si>
  <si>
    <t>Programación del código de pruebas de cointegración de las noticias con el precio del aguacate y los futuros agrícolas</t>
  </si>
  <si>
    <t>Programación de código de extracción de noticias relativas al objeto de estudio</t>
  </si>
  <si>
    <t>Pruebas de cointegración (objetivos 2 y 3 del proyecto)</t>
  </si>
  <si>
    <t>Programación de los códigos de simulación de la cobertura sintética</t>
  </si>
  <si>
    <t>Ejecución de la cobertura sintética y valuación de la misma en las simulaciones</t>
  </si>
  <si>
    <t>Ejecución de la cobertura sintética que incorpora sentimiento de mercado y valuación de la misma en las simulaciones</t>
  </si>
  <si>
    <t>Simulación del desempeño de un productor y comercializador con la adquisición de las coberturas sintéticas</t>
  </si>
  <si>
    <t>Revisión de resultados</t>
  </si>
  <si>
    <t>Programación de la aplicación web con los resultados de las simulaciones y el valor actualizado de la cobertura sintética</t>
  </si>
  <si>
    <t>Elaboración del artíco científico</t>
  </si>
  <si>
    <t>Publicación de resultados en ponencia 1</t>
  </si>
  <si>
    <t>Publicación de resultados en ponencia 2 (congreso ICTI)</t>
  </si>
  <si>
    <t>TareaT</t>
  </si>
  <si>
    <t>Extracción Datos 1</t>
  </si>
  <si>
    <t>Extracción Datos 2</t>
  </si>
  <si>
    <t>Extracción Datos 3</t>
  </si>
  <si>
    <t>Extracción Datos 4</t>
  </si>
  <si>
    <t>Extracción Datos 6</t>
  </si>
  <si>
    <t>Extracción Datos 5</t>
  </si>
  <si>
    <t>Pruebas/Simulaciones 1</t>
  </si>
  <si>
    <t>Pruebas/Simulaciones 2</t>
  </si>
  <si>
    <t>Pruebas/Simulaciones 3</t>
  </si>
  <si>
    <t>Pruebas/Simulaciones 4</t>
  </si>
  <si>
    <t>Pruebas/Simulaciones 5</t>
  </si>
  <si>
    <t>Pruebas/Simulaciones 6</t>
  </si>
  <si>
    <t>Pruebas/Simulaciones 7</t>
  </si>
  <si>
    <t>Ponencia 1</t>
  </si>
  <si>
    <t>Artículo revista</t>
  </si>
  <si>
    <t>Ponencia 2</t>
  </si>
  <si>
    <t>App en línea 1</t>
  </si>
  <si>
    <t>App en línea 3</t>
  </si>
  <si>
    <t>App en línea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</si>
</sst>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5" formatCode="yyyy\-mm\-dd;@"/>
  </numFmts>
  <fonts count="2">
    <font>
      <sz val="12"/>
      <color theme="1"/>
      <name val="Calibri"/>
      <family val="2"/>
      <scheme val="minor"/>
    </font>
    <font>
      <sz val="12"/>
      <color theme="1"/>
      <name val="Gibson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indent="1"/>
    </xf>
    <xf numFmtId="44" fontId="1" fillId="0" borderId="0" xfId="0" applyNumberFormat="1" applyFont="1" applyProtection="1">
      <protection locked="0"/>
    </xf>
    <xf numFmtId="0" fontId="0" fillId="0" borderId="0" xfId="0" quotePrefix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57AD-E1BD-3445-91C8-F8CA4B697807}">
  <dimension ref="A1:C5"/>
  <sheetViews>
    <sheetView workbookViewId="0">
      <selection activeCell="B3" sqref="B3"/>
    </sheetView>
  </sheetViews>
  <sheetFormatPr baseColWidth="10" defaultRowHeight="16"/>
  <cols>
    <col min="1" max="1" width="58" bestFit="1" customWidth="1"/>
    <col min="2" max="2" width="17" customWidth="1"/>
    <col min="5" max="5" width="12" customWidth="1"/>
    <col min="6" max="6" width="12.1640625" bestFit="1" customWidth="1"/>
    <col min="8" max="8" width="12.6640625" bestFit="1" customWidth="1"/>
  </cols>
  <sheetData>
    <row r="1" spans="1:3">
      <c r="A1" t="s">
        <v>7</v>
      </c>
      <c r="B1" t="s">
        <v>6</v>
      </c>
      <c r="C1" t="s">
        <v>8</v>
      </c>
    </row>
    <row r="2" spans="1:3">
      <c r="A2" s="1" t="s">
        <v>0</v>
      </c>
      <c r="B2" s="2">
        <v>30000</v>
      </c>
      <c r="C2">
        <f>B2/SUM($B$2:$B$5)*100</f>
        <v>19.693568080664857</v>
      </c>
    </row>
    <row r="3" spans="1:3">
      <c r="A3" s="1" t="s">
        <v>1</v>
      </c>
      <c r="B3" s="2">
        <v>2500</v>
      </c>
      <c r="C3">
        <f t="shared" ref="C3:C5" si="0">B3/SUM($B$2:$B$5)*100</f>
        <v>1.6411306733887379</v>
      </c>
    </row>
    <row r="4" spans="1:3">
      <c r="A4" s="1" t="s">
        <v>2</v>
      </c>
      <c r="B4" s="2">
        <f>SUM(software!D2:D8)</f>
        <v>116834</v>
      </c>
      <c r="C4">
        <f t="shared" si="0"/>
        <v>76.69594443787993</v>
      </c>
    </row>
    <row r="5" spans="1:3">
      <c r="A5" s="1" t="s">
        <v>3</v>
      </c>
      <c r="B5" s="2">
        <v>3000</v>
      </c>
      <c r="C5">
        <f t="shared" si="0"/>
        <v>1.9693568080664854</v>
      </c>
    </row>
  </sheetData>
  <dataValidations count="2">
    <dataValidation type="whole" operator="lessThan" allowBlank="1" showInputMessage="1" showErrorMessage="1" errorTitle="Monto excedido" error="Este rubro solo acepta un monto máximo de $4,000" sqref="B3" xr:uid="{79532589-3711-A94F-9A2C-D2D12DE74395}">
      <formula1>4001</formula1>
    </dataValidation>
    <dataValidation type="whole" operator="lessThan" allowBlank="1" showInputMessage="1" showErrorMessage="1" errorTitle="Monto excedido" error="Este rubro solo acepta un monto máximo de $30,000" sqref="B2" xr:uid="{ED3C1CE1-BF73-4E4D-A79F-41E0F97C6E6C}">
      <formula1>30001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CB16-4A21-0844-B7FF-E619842501CF}">
  <dimension ref="A1:F20"/>
  <sheetViews>
    <sheetView tabSelected="1" workbookViewId="0">
      <selection activeCell="F1" sqref="F1:F1048576"/>
    </sheetView>
  </sheetViews>
  <sheetFormatPr baseColWidth="10" defaultRowHeight="16"/>
  <cols>
    <col min="1" max="2" width="10.83203125" style="4"/>
    <col min="3" max="3" width="25.33203125" customWidth="1"/>
    <col min="4" max="4" width="21.1640625" customWidth="1"/>
  </cols>
  <sheetData>
    <row r="1" spans="1:6">
      <c r="A1" s="4" t="s">
        <v>14</v>
      </c>
      <c r="B1" s="4" t="s">
        <v>15</v>
      </c>
      <c r="C1" t="s">
        <v>16</v>
      </c>
      <c r="D1" t="s">
        <v>18</v>
      </c>
      <c r="E1" t="s">
        <v>42</v>
      </c>
      <c r="F1" t="s">
        <v>17</v>
      </c>
    </row>
    <row r="2" spans="1:6">
      <c r="A2" s="4">
        <v>45261</v>
      </c>
      <c r="B2" s="4">
        <v>45298</v>
      </c>
      <c r="C2" t="s">
        <v>26</v>
      </c>
      <c r="D2" t="s">
        <v>43</v>
      </c>
      <c r="E2" t="s">
        <v>20</v>
      </c>
      <c r="F2">
        <v>0</v>
      </c>
    </row>
    <row r="3" spans="1:6">
      <c r="A3" s="4">
        <f>B2</f>
        <v>45298</v>
      </c>
      <c r="B3" s="4">
        <f>A3+30</f>
        <v>45328</v>
      </c>
      <c r="C3" t="s">
        <v>26</v>
      </c>
      <c r="D3" t="s">
        <v>44</v>
      </c>
      <c r="E3" t="s">
        <v>22</v>
      </c>
      <c r="F3">
        <v>0</v>
      </c>
    </row>
    <row r="4" spans="1:6">
      <c r="A4" s="4">
        <f>B2</f>
        <v>45298</v>
      </c>
      <c r="B4" s="4">
        <f>A4+30</f>
        <v>45328</v>
      </c>
      <c r="C4" t="s">
        <v>26</v>
      </c>
      <c r="D4" t="s">
        <v>45</v>
      </c>
      <c r="E4" t="s">
        <v>21</v>
      </c>
      <c r="F4">
        <v>0</v>
      </c>
    </row>
    <row r="5" spans="1:6">
      <c r="A5" s="4">
        <f>B2</f>
        <v>45298</v>
      </c>
      <c r="B5" s="4">
        <f>A5+60</f>
        <v>45358</v>
      </c>
      <c r="C5" t="s">
        <v>26</v>
      </c>
      <c r="D5" t="s">
        <v>46</v>
      </c>
      <c r="E5" t="s">
        <v>25</v>
      </c>
      <c r="F5">
        <v>0</v>
      </c>
    </row>
    <row r="6" spans="1:6">
      <c r="A6" s="4">
        <f>B2</f>
        <v>45298</v>
      </c>
      <c r="B6" s="4">
        <f>A6+60</f>
        <v>45358</v>
      </c>
      <c r="C6" t="s">
        <v>26</v>
      </c>
      <c r="D6" t="s">
        <v>48</v>
      </c>
      <c r="E6" t="s">
        <v>31</v>
      </c>
      <c r="F6">
        <v>0</v>
      </c>
    </row>
    <row r="7" spans="1:6">
      <c r="A7" s="4">
        <f>B6</f>
        <v>45358</v>
      </c>
      <c r="B7" s="4">
        <f>A7+30</f>
        <v>45388</v>
      </c>
      <c r="C7" t="s">
        <v>26</v>
      </c>
      <c r="D7" t="s">
        <v>47</v>
      </c>
      <c r="E7" t="s">
        <v>27</v>
      </c>
      <c r="F7">
        <v>0</v>
      </c>
    </row>
    <row r="8" spans="1:6">
      <c r="A8" s="4">
        <f>B7</f>
        <v>45388</v>
      </c>
      <c r="B8" s="4">
        <f>A8+30</f>
        <v>45418</v>
      </c>
      <c r="C8" t="s">
        <v>29</v>
      </c>
      <c r="D8" t="s">
        <v>49</v>
      </c>
      <c r="E8" t="s">
        <v>30</v>
      </c>
      <c r="F8">
        <v>0</v>
      </c>
    </row>
    <row r="9" spans="1:6">
      <c r="A9" s="4">
        <f>B8</f>
        <v>45418</v>
      </c>
      <c r="B9" s="4">
        <f t="shared" ref="B9:B13" si="0">A9+30</f>
        <v>45448</v>
      </c>
      <c r="C9" t="s">
        <v>29</v>
      </c>
      <c r="D9" t="s">
        <v>50</v>
      </c>
      <c r="E9" t="s">
        <v>32</v>
      </c>
      <c r="F9">
        <v>0</v>
      </c>
    </row>
    <row r="10" spans="1:6">
      <c r="A10" s="4">
        <f>A9</f>
        <v>45418</v>
      </c>
      <c r="B10" s="4">
        <f t="shared" si="0"/>
        <v>45448</v>
      </c>
      <c r="C10" t="s">
        <v>29</v>
      </c>
      <c r="D10" t="s">
        <v>51</v>
      </c>
      <c r="E10" t="s">
        <v>33</v>
      </c>
      <c r="F10">
        <v>0</v>
      </c>
    </row>
    <row r="11" spans="1:6">
      <c r="A11" s="4">
        <f t="shared" ref="A11:A13" si="1">A10</f>
        <v>45418</v>
      </c>
      <c r="B11" s="4">
        <f t="shared" si="0"/>
        <v>45448</v>
      </c>
      <c r="C11" t="s">
        <v>29</v>
      </c>
      <c r="D11" t="s">
        <v>52</v>
      </c>
      <c r="E11" t="s">
        <v>34</v>
      </c>
      <c r="F11">
        <v>0</v>
      </c>
    </row>
    <row r="12" spans="1:6">
      <c r="A12" s="4">
        <f t="shared" si="1"/>
        <v>45418</v>
      </c>
      <c r="B12" s="4">
        <f t="shared" si="0"/>
        <v>45448</v>
      </c>
      <c r="C12" t="s">
        <v>29</v>
      </c>
      <c r="D12" t="s">
        <v>53</v>
      </c>
      <c r="E12" t="s">
        <v>35</v>
      </c>
      <c r="F12">
        <v>0</v>
      </c>
    </row>
    <row r="13" spans="1:6">
      <c r="A13" s="4">
        <f t="shared" si="1"/>
        <v>45418</v>
      </c>
      <c r="B13" s="4">
        <f t="shared" si="0"/>
        <v>45448</v>
      </c>
      <c r="C13" t="s">
        <v>29</v>
      </c>
      <c r="D13" t="s">
        <v>54</v>
      </c>
      <c r="E13" t="s">
        <v>36</v>
      </c>
      <c r="F13">
        <v>0</v>
      </c>
    </row>
    <row r="14" spans="1:6">
      <c r="A14" s="4">
        <f>B13</f>
        <v>45448</v>
      </c>
      <c r="B14" s="4">
        <f>A14+15</f>
        <v>45463</v>
      </c>
      <c r="C14" t="s">
        <v>29</v>
      </c>
      <c r="D14" t="s">
        <v>55</v>
      </c>
      <c r="E14" t="s">
        <v>37</v>
      </c>
      <c r="F14">
        <v>0</v>
      </c>
    </row>
    <row r="15" spans="1:6">
      <c r="A15" s="4">
        <f>B14</f>
        <v>45463</v>
      </c>
      <c r="B15" s="4">
        <f>+A15+30</f>
        <v>45493</v>
      </c>
      <c r="C15" t="s">
        <v>19</v>
      </c>
      <c r="D15" t="s">
        <v>59</v>
      </c>
      <c r="E15" t="s">
        <v>23</v>
      </c>
      <c r="F15">
        <v>0</v>
      </c>
    </row>
    <row r="16" spans="1:6">
      <c r="A16" s="4">
        <f>A15</f>
        <v>45463</v>
      </c>
      <c r="B16" s="4">
        <f>+A16+30</f>
        <v>45493</v>
      </c>
      <c r="C16" t="s">
        <v>19</v>
      </c>
      <c r="D16" t="s">
        <v>61</v>
      </c>
      <c r="E16" t="s">
        <v>28</v>
      </c>
      <c r="F16">
        <v>0</v>
      </c>
    </row>
    <row r="17" spans="1:6">
      <c r="A17" s="4">
        <f>A16</f>
        <v>45463</v>
      </c>
      <c r="B17" s="4">
        <f>+A17+30</f>
        <v>45493</v>
      </c>
      <c r="C17" t="s">
        <v>19</v>
      </c>
      <c r="D17" t="s">
        <v>60</v>
      </c>
      <c r="E17" t="s">
        <v>38</v>
      </c>
      <c r="F17">
        <v>0</v>
      </c>
    </row>
    <row r="18" spans="1:6">
      <c r="A18" s="4">
        <f>B14</f>
        <v>45463</v>
      </c>
      <c r="B18" s="4">
        <f>+A18+40</f>
        <v>45503</v>
      </c>
      <c r="C18" t="s">
        <v>24</v>
      </c>
      <c r="D18" t="s">
        <v>57</v>
      </c>
      <c r="E18" t="s">
        <v>39</v>
      </c>
      <c r="F18">
        <v>0</v>
      </c>
    </row>
    <row r="19" spans="1:6">
      <c r="A19" s="4">
        <f>A18</f>
        <v>45463</v>
      </c>
      <c r="B19" s="4">
        <f t="shared" ref="B19" si="2">+A19+40</f>
        <v>45503</v>
      </c>
      <c r="C19" t="s">
        <v>24</v>
      </c>
      <c r="D19" t="s">
        <v>56</v>
      </c>
      <c r="E19" t="s">
        <v>40</v>
      </c>
      <c r="F19">
        <v>0</v>
      </c>
    </row>
    <row r="20" spans="1:6">
      <c r="A20" s="4">
        <f>A19</f>
        <v>45463</v>
      </c>
      <c r="B20" s="4">
        <v>45569</v>
      </c>
      <c r="C20" t="s">
        <v>24</v>
      </c>
      <c r="D20" t="s">
        <v>58</v>
      </c>
      <c r="E20" t="s">
        <v>41</v>
      </c>
      <c r="F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B054-C593-7043-BAA0-93ECA08C886D}">
  <dimension ref="A1:E6"/>
  <sheetViews>
    <sheetView workbookViewId="0">
      <selection activeCell="E5" sqref="E5"/>
    </sheetView>
  </sheetViews>
  <sheetFormatPr baseColWidth="10" defaultRowHeight="16"/>
  <cols>
    <col min="1" max="1" width="17.33203125" bestFit="1" customWidth="1"/>
  </cols>
  <sheetData>
    <row r="1" spans="1:5">
      <c r="A1" t="s">
        <v>7</v>
      </c>
      <c r="B1" t="s">
        <v>12</v>
      </c>
      <c r="C1" t="s">
        <v>5</v>
      </c>
      <c r="D1" t="s">
        <v>6</v>
      </c>
      <c r="E1" t="s">
        <v>8</v>
      </c>
    </row>
    <row r="2" spans="1:5">
      <c r="A2" t="s">
        <v>9</v>
      </c>
      <c r="B2">
        <f>1780</f>
        <v>1780</v>
      </c>
      <c r="C2">
        <v>19</v>
      </c>
      <c r="D2">
        <f>B2*C2</f>
        <v>33820</v>
      </c>
      <c r="E2">
        <f>D2/SUM($D$2:$D$6)*100</f>
        <v>28.947053083862574</v>
      </c>
    </row>
    <row r="3" spans="1:5">
      <c r="A3" t="s">
        <v>4</v>
      </c>
      <c r="B3" s="3">
        <v>0</v>
      </c>
      <c r="C3" s="3">
        <v>0</v>
      </c>
      <c r="D3">
        <v>24000</v>
      </c>
      <c r="E3">
        <f t="shared" ref="E3:E6" si="0">D3/SUM($D$2:$D$6)*100</f>
        <v>20.541965523734529</v>
      </c>
    </row>
    <row r="4" spans="1:5">
      <c r="A4" t="s">
        <v>10</v>
      </c>
      <c r="B4">
        <f>90*12</f>
        <v>1080</v>
      </c>
      <c r="C4">
        <v>19</v>
      </c>
      <c r="D4">
        <f>B4*C4</f>
        <v>20520</v>
      </c>
      <c r="E4">
        <f t="shared" si="0"/>
        <v>17.563380522793022</v>
      </c>
    </row>
    <row r="5" spans="1:5">
      <c r="A5" t="s">
        <v>11</v>
      </c>
      <c r="B5">
        <f>30*12+28*12</f>
        <v>696</v>
      </c>
      <c r="C5">
        <v>19</v>
      </c>
      <c r="D5">
        <f>B5*C5</f>
        <v>13224</v>
      </c>
      <c r="E5">
        <f t="shared" si="0"/>
        <v>11.318623003577725</v>
      </c>
    </row>
    <row r="6" spans="1:5">
      <c r="A6" t="s">
        <v>13</v>
      </c>
      <c r="B6">
        <v>1330</v>
      </c>
      <c r="C6">
        <v>19</v>
      </c>
      <c r="D6">
        <f>B6*C6</f>
        <v>25270</v>
      </c>
      <c r="E6">
        <f t="shared" si="0"/>
        <v>21.628977866032148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</vt:lpstr>
      <vt:lpstr>cronograma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2023-10-07T01:51:23Z</dcterms:created>
  <dcterms:modified xsi:type="dcterms:W3CDTF">2023-10-07T19:31:11Z</dcterms:modified>
</cp:coreProperties>
</file>