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60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LA6616\OneDrive - UCL Erhvervsakademi og Professionshøjskole\Erhvervsøkonomi\"/>
    </mc:Choice>
  </mc:AlternateContent>
  <xr:revisionPtr revIDLastSave="0" documentId="8_{993D39A7-9E00-48E9-9862-66FF2A85203C}" xr6:coauthVersionLast="47" xr6:coauthVersionMax="47" xr10:uidLastSave="{00000000-0000-0000-0000-000000000000}"/>
  <bookViews>
    <workbookView xWindow="50" yWindow="-150" windowWidth="11100" windowHeight="5840" tabRatio="655" xr2:uid="{00000000-000D-0000-FFFF-FFFF00000000}"/>
  </bookViews>
  <sheets>
    <sheet name="Case 7.1 Ark 1 Primoregnskab" sheetId="3" r:id="rId1"/>
    <sheet name="Case 7.1 Ark 2 Kontoskitser" sheetId="4" r:id="rId2"/>
    <sheet name="Case 7.1 Ark 3 Afslutningsark" sheetId="5" r:id="rId3"/>
    <sheet name="Case 7.1 Ark 4 Ultimoregnskab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5" l="1"/>
  <c r="E34" i="5"/>
  <c r="F26" i="3"/>
  <c r="D31" i="3"/>
  <c r="F37" i="3"/>
  <c r="F45" i="3"/>
  <c r="F10" i="3" s="1"/>
  <c r="F11" i="3" s="1"/>
  <c r="E50" i="3"/>
  <c r="F50" i="3" s="1"/>
  <c r="F12" i="3" s="1"/>
  <c r="F54" i="3"/>
  <c r="D24" i="3"/>
  <c r="D38" i="3" s="1"/>
  <c r="E66" i="3"/>
  <c r="E67" i="3" s="1"/>
  <c r="E70" i="3"/>
  <c r="E71" i="3"/>
  <c r="E74" i="3"/>
  <c r="E75" i="3" s="1"/>
  <c r="E81" i="3"/>
  <c r="E82" i="3" s="1"/>
  <c r="E89" i="3"/>
  <c r="E90" i="3" s="1"/>
  <c r="E94" i="3"/>
  <c r="E95" i="3"/>
  <c r="E102" i="3"/>
  <c r="E103" i="3" s="1"/>
  <c r="E106" i="3"/>
  <c r="E107" i="3" s="1"/>
  <c r="E117" i="3"/>
  <c r="E118" i="3" s="1"/>
  <c r="E128" i="3"/>
  <c r="E129" i="3"/>
  <c r="E130" i="3" s="1"/>
  <c r="E132" i="3" s="1"/>
  <c r="A14" i="4"/>
  <c r="C6" i="5" s="1"/>
  <c r="B14" i="4"/>
  <c r="C14" i="4"/>
  <c r="C7" i="5"/>
  <c r="D14" i="4"/>
  <c r="D7" i="5" s="1"/>
  <c r="E14" i="4"/>
  <c r="C8" i="5"/>
  <c r="F14" i="4"/>
  <c r="D8" i="5"/>
  <c r="A27" i="4"/>
  <c r="B27" i="4"/>
  <c r="C27" i="4"/>
  <c r="C10" i="5" s="1"/>
  <c r="D27" i="4"/>
  <c r="D10" i="5" s="1"/>
  <c r="E27" i="4"/>
  <c r="C11" i="5"/>
  <c r="F27" i="4"/>
  <c r="A40" i="4"/>
  <c r="C12" i="5" s="1"/>
  <c r="B40" i="4"/>
  <c r="D12" i="5" s="1"/>
  <c r="C40" i="4"/>
  <c r="D40" i="4"/>
  <c r="D13" i="5" s="1"/>
  <c r="E40" i="4"/>
  <c r="C14" i="5" s="1"/>
  <c r="F40" i="4"/>
  <c r="A53" i="4"/>
  <c r="C15" i="5"/>
  <c r="B53" i="4"/>
  <c r="D15" i="5" s="1"/>
  <c r="C53" i="4"/>
  <c r="C16" i="5" s="1"/>
  <c r="D53" i="4"/>
  <c r="D16" i="5"/>
  <c r="E53" i="4"/>
  <c r="F53" i="4"/>
  <c r="D17" i="5" s="1"/>
  <c r="A67" i="4"/>
  <c r="C18" i="5" s="1"/>
  <c r="B67" i="4"/>
  <c r="C67" i="4"/>
  <c r="C19" i="5" s="1"/>
  <c r="D67" i="4"/>
  <c r="D19" i="5" s="1"/>
  <c r="E67" i="4"/>
  <c r="C20" i="5"/>
  <c r="F67" i="4"/>
  <c r="D20" i="5" s="1"/>
  <c r="A80" i="4"/>
  <c r="C21" i="5" s="1"/>
  <c r="B80" i="4"/>
  <c r="D21" i="5" s="1"/>
  <c r="C80" i="4"/>
  <c r="C22" i="5" s="1"/>
  <c r="D80" i="4"/>
  <c r="D22" i="5" s="1"/>
  <c r="E80" i="4"/>
  <c r="C23" i="5" s="1"/>
  <c r="F80" i="4"/>
  <c r="A93" i="4"/>
  <c r="B93" i="4"/>
  <c r="D24" i="5" s="1"/>
  <c r="E93" i="4"/>
  <c r="C26" i="5" s="1"/>
  <c r="F93" i="4"/>
  <c r="D26" i="5" s="1"/>
  <c r="A107" i="4"/>
  <c r="C27" i="5" s="1"/>
  <c r="B107" i="4"/>
  <c r="D27" i="5" s="1"/>
  <c r="C107" i="4"/>
  <c r="C25" i="5" s="1"/>
  <c r="D107" i="4"/>
  <c r="D25" i="5" s="1"/>
  <c r="E107" i="4"/>
  <c r="C28" i="5" s="1"/>
  <c r="F107" i="4"/>
  <c r="D28" i="5"/>
  <c r="A121" i="4"/>
  <c r="C29" i="5" s="1"/>
  <c r="B121" i="4"/>
  <c r="D29" i="5" s="1"/>
  <c r="C121" i="4"/>
  <c r="C30" i="5" s="1"/>
  <c r="D121" i="4"/>
  <c r="D30" i="5" s="1"/>
  <c r="E121" i="4"/>
  <c r="F121" i="4"/>
  <c r="D31" i="5" s="1"/>
  <c r="A134" i="4"/>
  <c r="B134" i="4"/>
  <c r="C134" i="4"/>
  <c r="C33" i="5" s="1"/>
  <c r="D134" i="4"/>
  <c r="D33" i="5" s="1"/>
  <c r="E134" i="4"/>
  <c r="F134" i="4"/>
  <c r="D6" i="5"/>
  <c r="C9" i="5"/>
  <c r="D9" i="5"/>
  <c r="D11" i="5"/>
  <c r="C13" i="5"/>
  <c r="D14" i="5"/>
  <c r="C17" i="5"/>
  <c r="D18" i="5"/>
  <c r="D23" i="5"/>
  <c r="C24" i="5"/>
  <c r="C31" i="5"/>
  <c r="C32" i="5"/>
  <c r="D32" i="5"/>
  <c r="F14" i="3" l="1"/>
  <c r="F16" i="3" s="1"/>
  <c r="F27" i="3" s="1"/>
  <c r="F28" i="3" s="1"/>
  <c r="F38" i="3" s="1"/>
  <c r="C34" i="5"/>
  <c r="D34" i="5"/>
  <c r="J34" i="5"/>
  <c r="G34" i="5" l="1"/>
  <c r="H34" i="5"/>
  <c r="L34" i="5"/>
  <c r="K34" i="5"/>
  <c r="K36" i="5" s="1"/>
  <c r="J36" i="5"/>
  <c r="I34" i="5" l="1"/>
  <c r="L36" i="5" l="1"/>
  <c r="I36" i="5" l="1"/>
</calcChain>
</file>

<file path=xl/sharedStrings.xml><?xml version="1.0" encoding="utf-8"?>
<sst xmlns="http://schemas.openxmlformats.org/spreadsheetml/2006/main" count="344" uniqueCount="180">
  <si>
    <t>ØKO-Børnetøj</t>
  </si>
  <si>
    <t>ØKO-Børnetøj aflagde i år 2017 følgende regnskab:</t>
  </si>
  <si>
    <t>Resultatopgørelse for 2017</t>
  </si>
  <si>
    <t>kr.</t>
  </si>
  <si>
    <t>Note</t>
  </si>
  <si>
    <t>Nettoomsætning</t>
  </si>
  <si>
    <t>- Vareforbrug</t>
  </si>
  <si>
    <t>-  Andre eksterne omkostninger</t>
  </si>
  <si>
    <t>= Bruttofortjeneste</t>
  </si>
  <si>
    <t>-  Personaleomkostninger</t>
  </si>
  <si>
    <t>-  Afskrivning på inventar</t>
  </si>
  <si>
    <t>= Resultat før renter</t>
  </si>
  <si>
    <t>-  Renteomkostninger</t>
  </si>
  <si>
    <t>= Årets resultat</t>
  </si>
  <si>
    <t>Balance pr. 31.12. 2017</t>
  </si>
  <si>
    <t>Aktiver</t>
  </si>
  <si>
    <t>Passiver</t>
  </si>
  <si>
    <t>Anlægsaktiver:</t>
  </si>
  <si>
    <t>Egenkapital:</t>
  </si>
  <si>
    <t>Inventar</t>
  </si>
  <si>
    <t>Saldo primo:</t>
  </si>
  <si>
    <t>- Privatforbrug</t>
  </si>
  <si>
    <t>Omsætningsaktiver:</t>
  </si>
  <si>
    <t>Varelager</t>
  </si>
  <si>
    <t>+ Årets resultat</t>
  </si>
  <si>
    <t>Varedebitorer</t>
  </si>
  <si>
    <t>Periodeafg.poster</t>
  </si>
  <si>
    <t>Gæld:</t>
  </si>
  <si>
    <t>Kasse</t>
  </si>
  <si>
    <t>Kassekredit</t>
  </si>
  <si>
    <t>Varekreditorer</t>
  </si>
  <si>
    <t>Sk. ATP-bidrag</t>
  </si>
  <si>
    <t>Sk. AM-bidrag</t>
  </si>
  <si>
    <t>Sk. A-skat</t>
  </si>
  <si>
    <t>Momsgæld</t>
  </si>
  <si>
    <t>Andre kreditorer</t>
  </si>
  <si>
    <t>Aktiver i alt</t>
  </si>
  <si>
    <t>Passiver i alt</t>
  </si>
  <si>
    <t>Noter til årsregnskabet</t>
  </si>
  <si>
    <t>note 1:</t>
  </si>
  <si>
    <t>Andre eksterne omkostninger:</t>
  </si>
  <si>
    <t>Salgsfremmende omkostninger</t>
  </si>
  <si>
    <t>Lokaleomkostninger</t>
  </si>
  <si>
    <t>Kassedifferencer</t>
  </si>
  <si>
    <t>Øvrige omkostninger</t>
  </si>
  <si>
    <t>note 2:</t>
  </si>
  <si>
    <t>Personaleomkostninger:</t>
  </si>
  <si>
    <t>Lønninger</t>
  </si>
  <si>
    <t>ATP-bidrag</t>
  </si>
  <si>
    <t>AM-bidrag</t>
  </si>
  <si>
    <t>note 3:</t>
  </si>
  <si>
    <t>Inventar:</t>
  </si>
  <si>
    <t>Anskaffelsespris</t>
  </si>
  <si>
    <t xml:space="preserve">-Akkumulerede afskrivninger </t>
  </si>
  <si>
    <t>A.  På Ark 2 skrives primosaldiene ind på de anlagte kontoskitser.</t>
  </si>
  <si>
    <t>B.  Nedenstående transaktioner for 2018 registreres herefter:</t>
  </si>
  <si>
    <t>Forudbetalt husleje tilbageføres</t>
  </si>
  <si>
    <t>fra periodeafgrænsninger</t>
  </si>
  <si>
    <t xml:space="preserve">Kontantsalg </t>
  </si>
  <si>
    <t>+moms</t>
  </si>
  <si>
    <t>I alt</t>
  </si>
  <si>
    <t>Kreditsalg</t>
  </si>
  <si>
    <t>Varekøb på kredit</t>
  </si>
  <si>
    <t>Betalt til varekreditorer</t>
  </si>
  <si>
    <t>via kassekreditten</t>
  </si>
  <si>
    <t>Salgsannoncer</t>
  </si>
  <si>
    <t>betalt via kassekreditten</t>
  </si>
  <si>
    <t>Husleje</t>
  </si>
  <si>
    <t xml:space="preserve">Varme og el </t>
  </si>
  <si>
    <t xml:space="preserve">+moms </t>
  </si>
  <si>
    <t>Køb af nyt inventar på kredit</t>
  </si>
  <si>
    <t>Årets kassedifferencer</t>
  </si>
  <si>
    <t>kassemangel</t>
  </si>
  <si>
    <t>Køb af diverse kontorartikler</t>
  </si>
  <si>
    <t>på kredit</t>
  </si>
  <si>
    <t>Teleudgifter</t>
  </si>
  <si>
    <t>Porto</t>
  </si>
  <si>
    <t>betalt kontant</t>
  </si>
  <si>
    <t>Tilskrevne renter på</t>
  </si>
  <si>
    <t>kassekreditten</t>
  </si>
  <si>
    <t>Revisionshonorar</t>
  </si>
  <si>
    <t>Repræsentationsomkostninger</t>
  </si>
  <si>
    <t>betalt via kassen</t>
  </si>
  <si>
    <t>Hævet fra kassen til privatforbrug</t>
  </si>
  <si>
    <t>Bruttoløn for året</t>
  </si>
  <si>
    <t>- ATP-bidrag</t>
  </si>
  <si>
    <t>K Skyldig ATP-bidrag (gæld) og D ATP-bidrag (omk.)</t>
  </si>
  <si>
    <t>Bidragsgrundlag</t>
  </si>
  <si>
    <t xml:space="preserve">- AM-bidrag </t>
  </si>
  <si>
    <t>K Skyldig AM-bidrag (gæld) og D AM-bidrag (omk.)</t>
  </si>
  <si>
    <t>A-indkomst</t>
  </si>
  <si>
    <t>D Lønafregning (omk.)</t>
  </si>
  <si>
    <t>- A-skat</t>
  </si>
  <si>
    <t>K Skyldig A-skat (gæld)</t>
  </si>
  <si>
    <t>Udbetalt løn via kassekreditten</t>
  </si>
  <si>
    <t>K Kassekredit (gæld)</t>
  </si>
  <si>
    <t>Virkomhedens bidrag til ATP</t>
  </si>
  <si>
    <t>Indbetalt  til ATP-huset</t>
  </si>
  <si>
    <t>Betalt via kassekreditten</t>
  </si>
  <si>
    <t>Indbetalt AM-bidrag</t>
  </si>
  <si>
    <t>betalt via kassekreitten</t>
  </si>
  <si>
    <t>Indbetalt A-skat</t>
  </si>
  <si>
    <t>Betalt moms via kassekreditten</t>
  </si>
  <si>
    <t>Betalt til Andre kreditorer</t>
  </si>
  <si>
    <t>Indbetalt på kassekreditten</t>
  </si>
  <si>
    <t>ved overførsel fra kassen dagligt</t>
  </si>
  <si>
    <t>Indbetalt fra varedebitorer</t>
  </si>
  <si>
    <t>til kassekreditten</t>
  </si>
  <si>
    <t>Saldi på købsmoms og salgs-</t>
  </si>
  <si>
    <t>moms overføres til momsaf-</t>
  </si>
  <si>
    <t>regning</t>
  </si>
  <si>
    <t>C.  De sammentalte konti overføres til råbalance og saldobalance i afslutningsskemaet i Ark 3</t>
  </si>
  <si>
    <t>I afslutningsskemaet skal der tages hensyn til følgende efterposteringer:</t>
  </si>
  <si>
    <t xml:space="preserve">Varelageret er optalt til  </t>
  </si>
  <si>
    <t>Vareforbruget kan herefter udregnes</t>
  </si>
  <si>
    <t>og registreres</t>
  </si>
  <si>
    <t>Husleje er forudbetalt med</t>
  </si>
  <si>
    <t>for januar måned</t>
  </si>
  <si>
    <t>Beholdning af kontorartikler</t>
  </si>
  <si>
    <t xml:space="preserve">er opgjort til </t>
  </si>
  <si>
    <t>Der er et skyldigt revisionshonar</t>
  </si>
  <si>
    <t>på anslået</t>
  </si>
  <si>
    <t>Der skal afskrives på inventar</t>
  </si>
  <si>
    <t>med</t>
  </si>
  <si>
    <t>Privatforbruget skal afsluttes</t>
  </si>
  <si>
    <t>til egenkapitalen</t>
  </si>
  <si>
    <t>D.  I afslutningsskemaet findes årets resultat og  skemaet afstemmes.</t>
  </si>
  <si>
    <t>F.  Til sidst opstilles regnskabet med en resultatopgørelse og en balance</t>
  </si>
  <si>
    <t xml:space="preserve">     på samme måde som sidste år</t>
  </si>
  <si>
    <t>Konti i ØKO-Børnetøj</t>
  </si>
  <si>
    <t>1100 Varesalg</t>
  </si>
  <si>
    <t>2100 Vareforbrug</t>
  </si>
  <si>
    <t>3100 Salgsfremmende omk.</t>
  </si>
  <si>
    <t>debet</t>
  </si>
  <si>
    <t>kredit</t>
  </si>
  <si>
    <t>3200 Lokaleomkostninger</t>
  </si>
  <si>
    <t>3400 Kassedifferencer</t>
  </si>
  <si>
    <t>3900 Øvrige omk.</t>
  </si>
  <si>
    <t>4100 Lønafregning</t>
  </si>
  <si>
    <t>4200 ATP-bidrag</t>
  </si>
  <si>
    <t>4300 AM-bidrag</t>
  </si>
  <si>
    <t>5300 Afskrivning på inventar</t>
  </si>
  <si>
    <t>7100 Renteomkostninger</t>
  </si>
  <si>
    <t>11240 Inventar</t>
  </si>
  <si>
    <t>11241 Akk.afskrivn. på inventar</t>
  </si>
  <si>
    <t>12110 Varelager</t>
  </si>
  <si>
    <t>12210 Varedebitorer</t>
  </si>
  <si>
    <t>12230 Periodeafg.poster</t>
  </si>
  <si>
    <t>12410 Kasse</t>
  </si>
  <si>
    <t>13110 Egenkapitalkonto</t>
  </si>
  <si>
    <t>13120 Privatforbrug</t>
  </si>
  <si>
    <t>15210 Kassekredit</t>
  </si>
  <si>
    <t>15220 Varekreditorer</t>
  </si>
  <si>
    <t>15230 Sk. ATP-bidrag</t>
  </si>
  <si>
    <t>15240 Sk. AM-bidrag</t>
  </si>
  <si>
    <t>15250 Sk. A-skat</t>
  </si>
  <si>
    <t>15260 Momsafregning</t>
  </si>
  <si>
    <t>15261 Købsmoms</t>
  </si>
  <si>
    <t>15262 Salgsmoms</t>
  </si>
  <si>
    <t>15290 Andre kreditorer</t>
  </si>
  <si>
    <t>Afslutningsskema for ØKO-Børnetøj</t>
  </si>
  <si>
    <t>Beløb i kr</t>
  </si>
  <si>
    <t>Råbalance</t>
  </si>
  <si>
    <t>Saldobalance</t>
  </si>
  <si>
    <t>Efterpostering</t>
  </si>
  <si>
    <t>Resultatopgørelse</t>
  </si>
  <si>
    <t>Balance</t>
  </si>
  <si>
    <t>kontonr og kontonavn</t>
  </si>
  <si>
    <t>13110 Egenkapital</t>
  </si>
  <si>
    <t>Resultat</t>
  </si>
  <si>
    <t>Afstemning</t>
  </si>
  <si>
    <t>Resultatopgørelse for 2018</t>
  </si>
  <si>
    <t xml:space="preserve">= Bruttofortjeneste </t>
  </si>
  <si>
    <t>= Årets Resultat</t>
  </si>
  <si>
    <t>Balance pr. 31.12. 2018</t>
  </si>
  <si>
    <t>Anlægsaktiver</t>
  </si>
  <si>
    <t>Egenkapital</t>
  </si>
  <si>
    <t>Omsætningsaktiver</t>
  </si>
  <si>
    <t>Periodeafgrænsningsposter</t>
  </si>
  <si>
    <t>Gæld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</si>
</sst>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3">
    <xf numFmtId="0" fontId="0" fillId="0" borderId="0" xfId="0"/>
    <xf numFmtId="0" fontId="3" fillId="0" borderId="0" xfId="0" applyFont="1"/>
    <xf numFmtId="0" fontId="0" fillId="0" borderId="0" xfId="0" quotePrefix="1"/>
    <xf numFmtId="0" fontId="0" fillId="0" borderId="0" xfId="0" applyBorder="1"/>
    <xf numFmtId="165" fontId="0" fillId="0" borderId="0" xfId="0" applyNumberFormat="1"/>
    <xf numFmtId="0" fontId="0" fillId="0" borderId="4" xfId="0" applyBorder="1"/>
    <xf numFmtId="0" fontId="0" fillId="0" borderId="11" xfId="0" applyBorder="1"/>
    <xf numFmtId="0" fontId="4" fillId="0" borderId="0" xfId="0" applyFont="1"/>
    <xf numFmtId="0" fontId="5" fillId="0" borderId="0" xfId="0" applyFont="1"/>
    <xf numFmtId="0" fontId="5" fillId="2" borderId="12" xfId="0" applyFont="1" applyFill="1" applyBorder="1"/>
    <xf numFmtId="0" fontId="2" fillId="2" borderId="13" xfId="0" applyFont="1" applyFill="1" applyBorder="1" applyAlignment="1">
      <alignment horizontal="centerContinuous"/>
    </xf>
    <xf numFmtId="0" fontId="2" fillId="2" borderId="14" xfId="0" applyFont="1" applyFill="1" applyBorder="1" applyAlignment="1">
      <alignment horizontal="centerContinuous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/>
    <xf numFmtId="165" fontId="1" fillId="0" borderId="15" xfId="1" applyNumberFormat="1" applyBorder="1"/>
    <xf numFmtId="0" fontId="0" fillId="0" borderId="0" xfId="0" quotePrefix="1" applyBorder="1"/>
    <xf numFmtId="165" fontId="1" fillId="0" borderId="0" xfId="1" applyNumberFormat="1" applyBorder="1"/>
    <xf numFmtId="165" fontId="1" fillId="2" borderId="15" xfId="1" applyNumberFormat="1" applyFill="1" applyBorder="1"/>
    <xf numFmtId="165" fontId="1" fillId="0" borderId="15" xfId="1" applyNumberFormat="1" applyFill="1" applyBorder="1"/>
    <xf numFmtId="165" fontId="1" fillId="2" borderId="16" xfId="1" applyNumberFormat="1" applyFill="1" applyBorder="1"/>
    <xf numFmtId="0" fontId="0" fillId="0" borderId="5" xfId="0" applyBorder="1"/>
    <xf numFmtId="0" fontId="0" fillId="0" borderId="6" xfId="0" quotePrefix="1" applyBorder="1"/>
    <xf numFmtId="0" fontId="0" fillId="0" borderId="6" xfId="0" applyBorder="1"/>
    <xf numFmtId="165" fontId="1" fillId="0" borderId="0" xfId="1" applyNumberFormat="1" applyFill="1" applyBorder="1"/>
    <xf numFmtId="0" fontId="0" fillId="2" borderId="12" xfId="0" applyFill="1" applyBorder="1" applyAlignment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165" fontId="1" fillId="0" borderId="0" xfId="1" applyNumberFormat="1"/>
    <xf numFmtId="165" fontId="1" fillId="0" borderId="6" xfId="1" applyNumberFormat="1" applyBorder="1"/>
    <xf numFmtId="165" fontId="0" fillId="2" borderId="6" xfId="0" applyNumberFormat="1" applyFill="1" applyBorder="1"/>
    <xf numFmtId="165" fontId="0" fillId="2" borderId="16" xfId="0" applyNumberFormat="1" applyFill="1" applyBorder="1"/>
    <xf numFmtId="165" fontId="0" fillId="0" borderId="0" xfId="0" applyNumberFormat="1" applyFill="1" applyBorder="1"/>
    <xf numFmtId="0" fontId="0" fillId="0" borderId="0" xfId="0" applyFill="1"/>
    <xf numFmtId="0" fontId="0" fillId="2" borderId="12" xfId="0" applyFill="1" applyBorder="1"/>
    <xf numFmtId="0" fontId="2" fillId="2" borderId="13" xfId="0" applyFont="1" applyFill="1" applyBorder="1" applyAlignment="1"/>
    <xf numFmtId="165" fontId="1" fillId="2" borderId="17" xfId="1" applyNumberFormat="1" applyFill="1" applyBorder="1"/>
    <xf numFmtId="0" fontId="2" fillId="0" borderId="0" xfId="0" applyFont="1" applyBorder="1"/>
    <xf numFmtId="0" fontId="5" fillId="0" borderId="0" xfId="0" applyFont="1" applyBorder="1"/>
    <xf numFmtId="165" fontId="0" fillId="0" borderId="6" xfId="0" applyNumberFormat="1" applyBorder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165" fontId="1" fillId="0" borderId="19" xfId="1" applyNumberFormat="1" applyBorder="1"/>
    <xf numFmtId="165" fontId="1" fillId="0" borderId="20" xfId="1" applyNumberFormat="1" applyBorder="1"/>
    <xf numFmtId="165" fontId="1" fillId="0" borderId="18" xfId="1" applyNumberFormat="1" applyBorder="1"/>
    <xf numFmtId="165" fontId="1" fillId="0" borderId="14" xfId="1" applyNumberFormat="1" applyBorder="1"/>
    <xf numFmtId="0" fontId="0" fillId="0" borderId="12" xfId="0" applyBorder="1" applyAlignment="1"/>
    <xf numFmtId="0" fontId="0" fillId="0" borderId="20" xfId="0" applyBorder="1" applyAlignment="1">
      <alignment horizontal="centerContinuous"/>
    </xf>
    <xf numFmtId="165" fontId="1" fillId="0" borderId="20" xfId="1" applyNumberFormat="1" applyBorder="1" applyAlignment="1">
      <alignment horizontal="centerContinuous"/>
    </xf>
    <xf numFmtId="0" fontId="0" fillId="0" borderId="20" xfId="0" applyBorder="1" applyAlignment="1">
      <alignment horizontal="center"/>
    </xf>
    <xf numFmtId="165" fontId="1" fillId="0" borderId="20" xfId="1" applyNumberFormat="1" applyBorder="1" applyAlignment="1">
      <alignment horizontal="center"/>
    </xf>
    <xf numFmtId="165" fontId="1" fillId="0" borderId="21" xfId="1" applyNumberFormat="1" applyBorder="1"/>
    <xf numFmtId="0" fontId="0" fillId="0" borderId="14" xfId="0" applyBorder="1" applyAlignment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0" fillId="0" borderId="14" xfId="0" applyBorder="1"/>
    <xf numFmtId="0" fontId="0" fillId="0" borderId="1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Border="1" applyAlignment="1">
      <alignment horizontal="center"/>
    </xf>
    <xf numFmtId="165" fontId="1" fillId="0" borderId="4" xfId="1" applyNumberFormat="1" applyBorder="1"/>
    <xf numFmtId="165" fontId="1" fillId="0" borderId="10" xfId="1" applyNumberFormat="1" applyBorder="1"/>
    <xf numFmtId="165" fontId="0" fillId="0" borderId="10" xfId="0" applyNumberFormat="1" applyBorder="1"/>
    <xf numFmtId="165" fontId="1" fillId="0" borderId="11" xfId="1" applyNumberFormat="1" applyBorder="1"/>
    <xf numFmtId="165" fontId="0" fillId="0" borderId="11" xfId="0" applyNumberFormat="1" applyBorder="1"/>
    <xf numFmtId="165" fontId="1" fillId="0" borderId="5" xfId="1" applyNumberFormat="1" applyBorder="1"/>
    <xf numFmtId="165" fontId="1" fillId="0" borderId="23" xfId="1" applyNumberFormat="1" applyBorder="1"/>
    <xf numFmtId="165" fontId="1" fillId="0" borderId="13" xfId="1" applyNumberFormat="1" applyBorder="1"/>
    <xf numFmtId="165" fontId="1" fillId="0" borderId="22" xfId="1" applyNumberFormat="1" applyBorder="1"/>
    <xf numFmtId="165" fontId="1" fillId="0" borderId="12" xfId="1" applyNumberFormat="1" applyBorder="1"/>
    <xf numFmtId="0" fontId="0" fillId="0" borderId="15" xfId="0" applyFill="1" applyBorder="1"/>
    <xf numFmtId="165" fontId="1" fillId="0" borderId="2" xfId="1" applyNumberFormat="1" applyBorder="1"/>
    <xf numFmtId="165" fontId="1" fillId="0" borderId="24" xfId="1" applyNumberFormat="1" applyFill="1" applyBorder="1"/>
    <xf numFmtId="165" fontId="1" fillId="2" borderId="9" xfId="1" applyNumberFormat="1" applyFill="1" applyBorder="1"/>
    <xf numFmtId="165" fontId="1" fillId="0" borderId="24" xfId="1" applyNumberFormat="1" applyBorder="1"/>
    <xf numFmtId="165" fontId="1" fillId="2" borderId="7" xfId="1" applyNumberFormat="1" applyFill="1" applyBorder="1"/>
    <xf numFmtId="165" fontId="0" fillId="2" borderId="7" xfId="0" applyNumberFormat="1" applyFill="1" applyBorder="1"/>
    <xf numFmtId="165" fontId="0" fillId="2" borderId="1" xfId="0" applyNumberFormat="1" applyFill="1" applyBorder="1"/>
    <xf numFmtId="0" fontId="0" fillId="0" borderId="9" xfId="0" applyBorder="1"/>
    <xf numFmtId="0" fontId="3" fillId="0" borderId="0" xfId="0" applyFont="1" applyAlignment="1">
      <alignment horizontal="left"/>
    </xf>
    <xf numFmtId="0" fontId="1" fillId="0" borderId="0" xfId="0" applyFont="1"/>
    <xf numFmtId="0" fontId="0" fillId="3" borderId="4" xfId="0" applyFill="1" applyBorder="1"/>
    <xf numFmtId="0" fontId="0" fillId="3" borderId="15" xfId="0" applyFill="1" applyBorder="1"/>
    <xf numFmtId="0" fontId="0" fillId="4" borderId="4" xfId="0" applyFill="1" applyBorder="1"/>
    <xf numFmtId="0" fontId="0" fillId="4" borderId="15" xfId="0" applyFill="1" applyBorder="1"/>
    <xf numFmtId="0" fontId="0" fillId="6" borderId="4" xfId="0" applyFill="1" applyBorder="1"/>
    <xf numFmtId="0" fontId="0" fillId="6" borderId="15" xfId="0" applyFill="1" applyBorder="1"/>
    <xf numFmtId="0" fontId="0" fillId="5" borderId="4" xfId="0" applyFill="1" applyBorder="1"/>
    <xf numFmtId="0" fontId="0" fillId="5" borderId="15" xfId="0" applyFill="1" applyBorder="1"/>
    <xf numFmtId="0" fontId="0" fillId="5" borderId="5" xfId="0" applyFill="1" applyBorder="1"/>
    <xf numFmtId="0" fontId="0" fillId="5" borderId="16" xfId="0" applyFill="1" applyBorder="1"/>
    <xf numFmtId="3" fontId="1" fillId="0" borderId="15" xfId="1" applyNumberFormat="1" applyBorder="1"/>
    <xf numFmtId="3" fontId="1" fillId="0" borderId="24" xfId="1" applyNumberFormat="1" applyBorder="1"/>
    <xf numFmtId="3" fontId="1" fillId="2" borderId="7" xfId="1" applyNumberFormat="1" applyFill="1" applyBorder="1"/>
    <xf numFmtId="3" fontId="0" fillId="2" borderId="7" xfId="0" applyNumberFormat="1" applyFill="1" applyBorder="1"/>
    <xf numFmtId="3" fontId="0" fillId="2" borderId="16" xfId="0" applyNumberFormat="1" applyFill="1" applyBorder="1"/>
    <xf numFmtId="0" fontId="0" fillId="7" borderId="12" xfId="0" applyFill="1" applyBorder="1" applyAlignment="1">
      <alignment horizontal="centerContinuous"/>
    </xf>
    <xf numFmtId="0" fontId="0" fillId="7" borderId="14" xfId="0" applyFill="1" applyBorder="1" applyAlignment="1">
      <alignment horizontal="centerContinuous"/>
    </xf>
    <xf numFmtId="0" fontId="1" fillId="8" borderId="12" xfId="0" applyFont="1" applyFill="1" applyBorder="1" applyAlignment="1">
      <alignment horizontal="centerContinuous"/>
    </xf>
    <xf numFmtId="0" fontId="1" fillId="8" borderId="14" xfId="0" applyFont="1" applyFill="1" applyBorder="1" applyAlignment="1">
      <alignment horizontal="centerContinuous"/>
    </xf>
    <xf numFmtId="0" fontId="0" fillId="8" borderId="12" xfId="0" applyFill="1" applyBorder="1" applyAlignment="1">
      <alignment horizontal="centerContinuous"/>
    </xf>
    <xf numFmtId="0" fontId="0" fillId="8" borderId="14" xfId="0" applyFill="1" applyBorder="1" applyAlignment="1">
      <alignment horizontal="centerContinuous"/>
    </xf>
    <xf numFmtId="0" fontId="0" fillId="9" borderId="12" xfId="0" applyFill="1" applyBorder="1" applyAlignment="1">
      <alignment horizontal="centerContinuous"/>
    </xf>
    <xf numFmtId="0" fontId="0" fillId="9" borderId="14" xfId="0" applyFill="1" applyBorder="1" applyAlignment="1">
      <alignment horizontal="centerContinuous"/>
    </xf>
    <xf numFmtId="0" fontId="0" fillId="10" borderId="12" xfId="0" applyFill="1" applyBorder="1" applyAlignment="1">
      <alignment horizontal="centerContinuous"/>
    </xf>
    <xf numFmtId="0" fontId="0" fillId="10" borderId="14" xfId="0" applyFill="1" applyBorder="1" applyAlignment="1">
      <alignment horizontal="centerContinuous"/>
    </xf>
    <xf numFmtId="0" fontId="0" fillId="11" borderId="12" xfId="0" applyFill="1" applyBorder="1" applyAlignment="1">
      <alignment horizontal="centerContinuous"/>
    </xf>
    <xf numFmtId="0" fontId="0" fillId="11" borderId="14" xfId="0" applyFill="1" applyBorder="1" applyAlignment="1">
      <alignment horizontal="centerContinuous"/>
    </xf>
    <xf numFmtId="0" fontId="2" fillId="2" borderId="14" xfId="0" applyFont="1" applyFill="1" applyBorder="1" applyAlignment="1"/>
    <xf numFmtId="0" fontId="2" fillId="0" borderId="0" xfId="0" applyFont="1" applyAlignment="1">
      <alignment horizontal="centerContinuous"/>
    </xf>
    <xf numFmtId="0" fontId="3" fillId="0" borderId="0" xfId="0" applyFont="1" applyBorder="1"/>
    <xf numFmtId="0" fontId="2" fillId="0" borderId="0" xfId="0" applyFont="1"/>
    <xf numFmtId="0" fontId="3" fillId="0" borderId="12" xfId="0" applyFont="1" applyBorder="1" applyAlignment="1">
      <alignment horizontal="centerContinuous"/>
    </xf>
    <xf numFmtId="0" fontId="3" fillId="0" borderId="14" xfId="0" applyFont="1" applyBorder="1" applyAlignment="1">
      <alignment horizontal="centerContinuous"/>
    </xf>
    <xf numFmtId="0" fontId="0" fillId="11" borderId="12" xfId="0" applyFill="1" applyBorder="1" applyAlignment="1">
      <alignment horizontal="center"/>
    </xf>
    <xf numFmtId="0" fontId="0" fillId="11" borderId="14" xfId="0" applyFill="1" applyBorder="1" applyAlignment="1">
      <alignment horizontal="center"/>
    </xf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8"/>
  <sheetViews>
    <sheetView tabSelected="1" workbookViewId="0">
      <selection activeCell="A2" sqref="A2"/>
    </sheetView>
  </sheetViews>
  <sheetFormatPr defaultRowHeight="12.6"/>
  <cols>
    <col min="5" max="5" width="14.85546875" customWidth="1"/>
    <col min="6" max="6" width="13.7109375" customWidth="1"/>
    <col min="7" max="7" width="10.7109375" customWidth="1"/>
  </cols>
  <sheetData>
    <row r="1" spans="1:6" ht="18">
      <c r="A1" s="7" t="s">
        <v>0</v>
      </c>
      <c r="B1" s="8"/>
      <c r="C1" s="8"/>
    </row>
    <row r="3" spans="1:6">
      <c r="A3" s="87" t="s">
        <v>1</v>
      </c>
    </row>
    <row r="4" spans="1:6" ht="12.95" thickBot="1"/>
    <row r="5" spans="1:6" ht="15.95" thickBot="1">
      <c r="A5" s="9"/>
      <c r="B5" s="10" t="s">
        <v>2</v>
      </c>
      <c r="C5" s="10"/>
      <c r="D5" s="10"/>
      <c r="E5" s="10"/>
      <c r="F5" s="11"/>
    </row>
    <row r="6" spans="1:6">
      <c r="A6" s="12"/>
      <c r="B6" s="13"/>
      <c r="C6" s="13"/>
      <c r="D6" s="13"/>
      <c r="E6" s="14"/>
      <c r="F6" s="15" t="s">
        <v>3</v>
      </c>
    </row>
    <row r="7" spans="1:6">
      <c r="A7" s="16" t="s">
        <v>4</v>
      </c>
      <c r="B7" s="3"/>
      <c r="C7" s="3"/>
      <c r="D7" s="3"/>
      <c r="E7" s="3"/>
      <c r="F7" s="17"/>
    </row>
    <row r="8" spans="1:6">
      <c r="A8" s="5"/>
      <c r="B8" s="3" t="s">
        <v>5</v>
      </c>
      <c r="C8" s="3"/>
      <c r="D8" s="3"/>
      <c r="E8" s="3"/>
      <c r="F8" s="18">
        <v>5214560</v>
      </c>
    </row>
    <row r="9" spans="1:6">
      <c r="A9" s="5"/>
      <c r="B9" s="19" t="s">
        <v>6</v>
      </c>
      <c r="C9" s="3"/>
      <c r="D9" s="3"/>
      <c r="E9" s="3"/>
      <c r="F9" s="18">
        <v>2989680</v>
      </c>
    </row>
    <row r="10" spans="1:6">
      <c r="A10" s="16">
        <v>1</v>
      </c>
      <c r="B10" s="19" t="s">
        <v>7</v>
      </c>
      <c r="C10" s="3"/>
      <c r="D10" s="3"/>
      <c r="E10" s="3"/>
      <c r="F10" s="79">
        <f>F45</f>
        <v>612250</v>
      </c>
    </row>
    <row r="11" spans="1:6">
      <c r="A11" s="16"/>
      <c r="B11" s="19" t="s">
        <v>8</v>
      </c>
      <c r="C11" s="3"/>
      <c r="D11" s="3"/>
      <c r="E11" s="20"/>
      <c r="F11" s="21">
        <f>F8-F9-F10</f>
        <v>1612630</v>
      </c>
    </row>
    <row r="12" spans="1:6">
      <c r="A12" s="16">
        <v>2</v>
      </c>
      <c r="B12" s="19" t="s">
        <v>9</v>
      </c>
      <c r="C12" s="3"/>
      <c r="D12" s="3"/>
      <c r="E12" s="20"/>
      <c r="F12" s="18">
        <f>F50</f>
        <v>695430.9</v>
      </c>
    </row>
    <row r="13" spans="1:6">
      <c r="A13" s="5"/>
      <c r="B13" s="19" t="s">
        <v>10</v>
      </c>
      <c r="C13" s="3"/>
      <c r="D13" s="3"/>
      <c r="E13" s="3"/>
      <c r="F13" s="79">
        <v>50000</v>
      </c>
    </row>
    <row r="14" spans="1:6">
      <c r="A14" s="5"/>
      <c r="B14" s="19" t="s">
        <v>11</v>
      </c>
      <c r="C14" s="3"/>
      <c r="D14" s="3"/>
      <c r="E14" s="3"/>
      <c r="F14" s="21">
        <f>F11-F12-F13</f>
        <v>867199.1</v>
      </c>
    </row>
    <row r="15" spans="1:6">
      <c r="A15" s="5"/>
      <c r="B15" s="19" t="s">
        <v>12</v>
      </c>
      <c r="C15" s="3"/>
      <c r="D15" s="3"/>
      <c r="E15" s="3"/>
      <c r="F15" s="79">
        <v>26210</v>
      </c>
    </row>
    <row r="16" spans="1:6" ht="12.95" thickBot="1">
      <c r="A16" s="24"/>
      <c r="B16" s="25" t="s">
        <v>13</v>
      </c>
      <c r="C16" s="26"/>
      <c r="D16" s="26"/>
      <c r="E16" s="26"/>
      <c r="F16" s="23">
        <f>F14-F15</f>
        <v>840989.1</v>
      </c>
    </row>
    <row r="17" spans="1:7">
      <c r="A17" s="3"/>
      <c r="B17" s="3"/>
      <c r="C17" s="3"/>
      <c r="D17" s="3"/>
      <c r="E17" s="3"/>
      <c r="F17" s="27"/>
    </row>
    <row r="18" spans="1:7" ht="12.95" thickBot="1"/>
    <row r="19" spans="1:7" ht="15.95" thickBot="1">
      <c r="A19" s="28"/>
      <c r="B19" s="10" t="s">
        <v>14</v>
      </c>
      <c r="C19" s="10"/>
      <c r="D19" s="10"/>
      <c r="E19" s="10"/>
      <c r="F19" s="115"/>
      <c r="G19" s="116"/>
    </row>
    <row r="20" spans="1:7">
      <c r="A20" s="12"/>
      <c r="B20" s="13"/>
      <c r="C20" s="13"/>
      <c r="D20" s="13"/>
      <c r="E20" s="13"/>
      <c r="F20" s="29"/>
    </row>
    <row r="21" spans="1:7" ht="15.6">
      <c r="A21" s="5"/>
      <c r="B21" s="42" t="s">
        <v>15</v>
      </c>
      <c r="C21" s="3"/>
      <c r="D21" s="3"/>
      <c r="E21" s="42" t="s">
        <v>16</v>
      </c>
      <c r="F21" s="17"/>
    </row>
    <row r="22" spans="1:7">
      <c r="A22" s="16" t="s">
        <v>4</v>
      </c>
      <c r="B22" s="3"/>
      <c r="C22" s="3"/>
      <c r="D22" s="30" t="s">
        <v>3</v>
      </c>
      <c r="E22" s="3"/>
      <c r="F22" s="31" t="s">
        <v>3</v>
      </c>
      <c r="G22" s="32"/>
    </row>
    <row r="23" spans="1:7" ht="12.95">
      <c r="A23" s="5"/>
      <c r="B23" s="117" t="s">
        <v>17</v>
      </c>
      <c r="C23" s="117"/>
      <c r="D23" s="3"/>
      <c r="E23" s="117" t="s">
        <v>18</v>
      </c>
      <c r="F23" s="17"/>
    </row>
    <row r="24" spans="1:7">
      <c r="A24" s="16">
        <v>3</v>
      </c>
      <c r="B24" s="3" t="s">
        <v>19</v>
      </c>
      <c r="C24" s="3"/>
      <c r="D24" s="80">
        <f>F54</f>
        <v>250000</v>
      </c>
      <c r="E24" s="3" t="s">
        <v>20</v>
      </c>
      <c r="F24" s="98">
        <v>169051</v>
      </c>
      <c r="G24" s="33"/>
    </row>
    <row r="25" spans="1:7">
      <c r="A25" s="5"/>
      <c r="B25" s="3"/>
      <c r="C25" s="3"/>
      <c r="D25" s="20"/>
      <c r="E25" s="19" t="s">
        <v>21</v>
      </c>
      <c r="F25" s="99">
        <v>582200</v>
      </c>
      <c r="G25" s="20"/>
    </row>
    <row r="26" spans="1:7" ht="12.95">
      <c r="A26" s="5"/>
      <c r="B26" s="117" t="s">
        <v>22</v>
      </c>
      <c r="C26" s="117"/>
      <c r="D26" s="20"/>
      <c r="E26" s="3"/>
      <c r="F26" s="98">
        <f>F24-F25</f>
        <v>-413149</v>
      </c>
      <c r="G26" s="20"/>
    </row>
    <row r="27" spans="1:7">
      <c r="A27" s="5"/>
      <c r="B27" s="3" t="s">
        <v>23</v>
      </c>
      <c r="C27" s="3"/>
      <c r="D27" s="20">
        <v>406290</v>
      </c>
      <c r="E27" s="19" t="s">
        <v>24</v>
      </c>
      <c r="F27" s="98">
        <f>F16</f>
        <v>840989.1</v>
      </c>
      <c r="G27" s="27"/>
    </row>
    <row r="28" spans="1:7">
      <c r="A28" s="5"/>
      <c r="B28" s="3" t="s">
        <v>25</v>
      </c>
      <c r="C28" s="3"/>
      <c r="D28" s="20">
        <v>48210</v>
      </c>
      <c r="E28" s="3"/>
      <c r="F28" s="100">
        <f>F26+F27</f>
        <v>427840.1</v>
      </c>
      <c r="G28" s="27"/>
    </row>
    <row r="29" spans="1:7" ht="12.95">
      <c r="A29" s="5"/>
      <c r="B29" s="3" t="s">
        <v>26</v>
      </c>
      <c r="C29" s="3"/>
      <c r="D29" s="20">
        <v>20000</v>
      </c>
      <c r="E29" s="117" t="s">
        <v>27</v>
      </c>
      <c r="F29" s="98"/>
      <c r="G29" s="27"/>
    </row>
    <row r="30" spans="1:7">
      <c r="A30" s="5"/>
      <c r="B30" s="3" t="s">
        <v>28</v>
      </c>
      <c r="C30" s="3"/>
      <c r="D30" s="20">
        <v>7190</v>
      </c>
      <c r="E30" s="3" t="s">
        <v>29</v>
      </c>
      <c r="F30" s="98">
        <v>127230</v>
      </c>
      <c r="G30" s="33"/>
    </row>
    <row r="31" spans="1:7">
      <c r="A31" s="5"/>
      <c r="B31" s="3"/>
      <c r="C31" s="3"/>
      <c r="D31" s="84">
        <f>SUM(D27:D30)</f>
        <v>481690</v>
      </c>
      <c r="E31" s="3" t="s">
        <v>30</v>
      </c>
      <c r="F31" s="98">
        <v>89450</v>
      </c>
      <c r="G31" s="33"/>
    </row>
    <row r="32" spans="1:7">
      <c r="A32" s="5"/>
      <c r="B32" s="3"/>
      <c r="C32" s="3"/>
      <c r="D32" s="3"/>
      <c r="E32" s="3" t="s">
        <v>31</v>
      </c>
      <c r="F32" s="98">
        <v>1700</v>
      </c>
      <c r="G32" s="33"/>
    </row>
    <row r="33" spans="1:7">
      <c r="A33" s="5"/>
      <c r="B33" s="3"/>
      <c r="C33" s="3"/>
      <c r="D33" s="3"/>
      <c r="E33" s="3" t="s">
        <v>32</v>
      </c>
      <c r="F33" s="98">
        <v>4800</v>
      </c>
      <c r="G33" s="33"/>
    </row>
    <row r="34" spans="1:7">
      <c r="A34" s="5"/>
      <c r="B34" s="3"/>
      <c r="C34" s="3"/>
      <c r="D34" s="3"/>
      <c r="E34" s="3" t="s">
        <v>33</v>
      </c>
      <c r="F34" s="98">
        <v>25020</v>
      </c>
      <c r="G34" s="33"/>
    </row>
    <row r="35" spans="1:7">
      <c r="A35" s="5"/>
      <c r="B35" s="3"/>
      <c r="C35" s="3"/>
      <c r="D35" s="3"/>
      <c r="E35" s="3" t="s">
        <v>34</v>
      </c>
      <c r="F35" s="98">
        <v>31300</v>
      </c>
      <c r="G35" s="33"/>
    </row>
    <row r="36" spans="1:7">
      <c r="A36" s="5"/>
      <c r="B36" s="3"/>
      <c r="C36" s="3"/>
      <c r="D36" s="3"/>
      <c r="E36" s="3" t="s">
        <v>35</v>
      </c>
      <c r="F36" s="98">
        <v>24350</v>
      </c>
      <c r="G36" s="27"/>
    </row>
    <row r="37" spans="1:7">
      <c r="A37" s="5"/>
      <c r="B37" s="3"/>
      <c r="C37" s="3"/>
      <c r="D37" s="85"/>
      <c r="E37" s="3"/>
      <c r="F37" s="101">
        <f>SUM(F30:F36)</f>
        <v>303850</v>
      </c>
      <c r="G37" s="37"/>
    </row>
    <row r="38" spans="1:7" ht="12.95" thickBot="1">
      <c r="A38" s="24"/>
      <c r="B38" s="26" t="s">
        <v>36</v>
      </c>
      <c r="C38" s="26"/>
      <c r="D38" s="35">
        <f>D24+D31</f>
        <v>731690</v>
      </c>
      <c r="E38" s="26" t="s">
        <v>37</v>
      </c>
      <c r="F38" s="102">
        <f>F28+F37</f>
        <v>731690.1</v>
      </c>
      <c r="G38" s="37"/>
    </row>
    <row r="39" spans="1:7" ht="12.95" thickBot="1">
      <c r="G39" s="38"/>
    </row>
    <row r="40" spans="1:7" ht="15.95" thickBot="1">
      <c r="A40" s="39"/>
      <c r="B40" s="40" t="s">
        <v>38</v>
      </c>
      <c r="C40" s="40"/>
      <c r="D40" s="40"/>
      <c r="E40" s="40"/>
      <c r="F40" s="11"/>
    </row>
    <row r="41" spans="1:7">
      <c r="A41" s="12" t="s">
        <v>39</v>
      </c>
      <c r="B41" s="13" t="s">
        <v>40</v>
      </c>
      <c r="C41" s="13"/>
      <c r="D41" s="13"/>
      <c r="E41" s="13"/>
      <c r="F41" s="29"/>
    </row>
    <row r="42" spans="1:7">
      <c r="A42" s="5"/>
      <c r="B42" s="3" t="s">
        <v>41</v>
      </c>
      <c r="C42" s="3"/>
      <c r="D42" s="3"/>
      <c r="E42" s="20">
        <v>214850</v>
      </c>
      <c r="F42" s="17"/>
    </row>
    <row r="43" spans="1:7">
      <c r="A43" s="5"/>
      <c r="B43" s="3" t="s">
        <v>42</v>
      </c>
      <c r="C43" s="3"/>
      <c r="D43" s="3"/>
      <c r="E43" s="20">
        <v>256400</v>
      </c>
      <c r="F43" s="17"/>
    </row>
    <row r="44" spans="1:7">
      <c r="A44" s="5"/>
      <c r="B44" s="3" t="s">
        <v>43</v>
      </c>
      <c r="C44" s="3"/>
      <c r="D44" s="3"/>
      <c r="E44" s="20">
        <v>260</v>
      </c>
      <c r="F44" s="17"/>
    </row>
    <row r="45" spans="1:7" ht="12.95" thickBot="1">
      <c r="A45" s="5"/>
      <c r="B45" s="3" t="s">
        <v>44</v>
      </c>
      <c r="C45" s="3"/>
      <c r="D45" s="3"/>
      <c r="E45" s="34">
        <v>140740</v>
      </c>
      <c r="F45" s="23">
        <f>SUM(E42:E45)</f>
        <v>612250</v>
      </c>
    </row>
    <row r="46" spans="1:7">
      <c r="A46" s="5"/>
      <c r="B46" s="3"/>
      <c r="C46" s="3"/>
      <c r="D46" s="3"/>
      <c r="E46" s="3"/>
      <c r="F46" s="17"/>
    </row>
    <row r="47" spans="1:7">
      <c r="A47" s="5" t="s">
        <v>45</v>
      </c>
      <c r="B47" s="3" t="s">
        <v>46</v>
      </c>
      <c r="C47" s="3"/>
      <c r="D47" s="3"/>
      <c r="E47" s="3"/>
      <c r="F47" s="17"/>
    </row>
    <row r="48" spans="1:7">
      <c r="A48" s="5"/>
      <c r="B48" s="3" t="s">
        <v>47</v>
      </c>
      <c r="C48" s="3"/>
      <c r="D48" s="3"/>
      <c r="E48" s="20">
        <v>631210</v>
      </c>
      <c r="F48" s="17"/>
    </row>
    <row r="49" spans="1:6">
      <c r="A49" s="5"/>
      <c r="B49" s="3" t="s">
        <v>48</v>
      </c>
      <c r="C49" s="3"/>
      <c r="D49" s="3"/>
      <c r="E49" s="20">
        <v>6800</v>
      </c>
      <c r="F49" s="17"/>
    </row>
    <row r="50" spans="1:6" ht="12.95" thickBot="1">
      <c r="A50" s="5"/>
      <c r="B50" s="3" t="s">
        <v>49</v>
      </c>
      <c r="C50" s="3"/>
      <c r="D50" s="3"/>
      <c r="E50" s="34">
        <f>(E48+E49)*0.09</f>
        <v>57420.9</v>
      </c>
      <c r="F50" s="36">
        <f>SUM(E48:E50)</f>
        <v>695430.9</v>
      </c>
    </row>
    <row r="51" spans="1:6">
      <c r="A51" s="5"/>
      <c r="B51" s="3"/>
      <c r="C51" s="3"/>
      <c r="D51" s="3"/>
      <c r="E51" s="3"/>
      <c r="F51" s="17"/>
    </row>
    <row r="52" spans="1:6">
      <c r="A52" s="5" t="s">
        <v>50</v>
      </c>
      <c r="B52" s="3" t="s">
        <v>51</v>
      </c>
      <c r="C52" s="3"/>
      <c r="D52" s="3"/>
      <c r="E52" s="3"/>
      <c r="F52" s="17"/>
    </row>
    <row r="53" spans="1:6">
      <c r="A53" s="5"/>
      <c r="B53" s="3" t="s">
        <v>52</v>
      </c>
      <c r="C53" s="3"/>
      <c r="D53" s="3"/>
      <c r="E53" s="20">
        <v>350000</v>
      </c>
      <c r="F53" s="18"/>
    </row>
    <row r="54" spans="1:6" ht="12.95" thickBot="1">
      <c r="A54" s="24"/>
      <c r="B54" s="25" t="s">
        <v>53</v>
      </c>
      <c r="C54" s="26"/>
      <c r="D54" s="26"/>
      <c r="E54" s="34">
        <v>100000</v>
      </c>
      <c r="F54" s="41">
        <f>E53-E54</f>
        <v>250000</v>
      </c>
    </row>
    <row r="55" spans="1:6" ht="15.6">
      <c r="A55" s="42"/>
      <c r="B55" s="43"/>
      <c r="C55" s="43"/>
      <c r="D55" s="3"/>
      <c r="E55" s="3"/>
      <c r="F55" s="27"/>
    </row>
    <row r="56" spans="1:6">
      <c r="A56" s="3"/>
      <c r="B56" s="19"/>
      <c r="C56" s="3"/>
      <c r="D56" s="3"/>
      <c r="E56" s="20"/>
      <c r="F56" s="27"/>
    </row>
    <row r="57" spans="1:6" ht="12.95">
      <c r="A57" s="1" t="s">
        <v>54</v>
      </c>
      <c r="F57" s="38"/>
    </row>
    <row r="58" spans="1:6" ht="12.95">
      <c r="A58" s="1"/>
    </row>
    <row r="59" spans="1:6" ht="12.95">
      <c r="A59" s="1" t="s">
        <v>55</v>
      </c>
    </row>
    <row r="62" spans="1:6">
      <c r="A62" s="32">
        <v>0</v>
      </c>
      <c r="B62" t="s">
        <v>56</v>
      </c>
    </row>
    <row r="63" spans="1:6">
      <c r="A63" s="32"/>
      <c r="B63" t="s">
        <v>57</v>
      </c>
      <c r="E63" s="33">
        <v>20000</v>
      </c>
    </row>
    <row r="65" spans="1:5">
      <c r="A65" s="32">
        <v>1</v>
      </c>
      <c r="B65" t="s">
        <v>58</v>
      </c>
      <c r="E65" s="33">
        <v>3756220</v>
      </c>
    </row>
    <row r="66" spans="1:5" ht="12.95" thickBot="1">
      <c r="A66" s="32"/>
      <c r="B66" s="2" t="s">
        <v>59</v>
      </c>
      <c r="E66" s="34">
        <f>E65*0.25</f>
        <v>939055</v>
      </c>
    </row>
    <row r="67" spans="1:5" ht="12.95" thickBot="1">
      <c r="A67" s="32"/>
      <c r="B67" t="s">
        <v>60</v>
      </c>
      <c r="E67" s="34">
        <f>E65+E66</f>
        <v>4695275</v>
      </c>
    </row>
    <row r="68" spans="1:5">
      <c r="A68" s="32"/>
      <c r="E68" s="33"/>
    </row>
    <row r="69" spans="1:5">
      <c r="A69" s="32">
        <v>2</v>
      </c>
      <c r="B69" t="s">
        <v>61</v>
      </c>
      <c r="E69" s="33">
        <v>1604100</v>
      </c>
    </row>
    <row r="70" spans="1:5" ht="12.95" thickBot="1">
      <c r="A70" s="32"/>
      <c r="B70" s="2" t="s">
        <v>59</v>
      </c>
      <c r="E70" s="34">
        <f>0.25*E69</f>
        <v>401025</v>
      </c>
    </row>
    <row r="71" spans="1:5" ht="12.95" thickBot="1">
      <c r="A71" s="32"/>
      <c r="B71" t="s">
        <v>60</v>
      </c>
      <c r="E71" s="34">
        <f>SUM(E69:E70)</f>
        <v>2005125</v>
      </c>
    </row>
    <row r="72" spans="1:5">
      <c r="A72" s="32"/>
      <c r="E72" s="33"/>
    </row>
    <row r="73" spans="1:5">
      <c r="A73" s="32">
        <v>3</v>
      </c>
      <c r="B73" t="s">
        <v>62</v>
      </c>
      <c r="E73" s="33">
        <v>3214780</v>
      </c>
    </row>
    <row r="74" spans="1:5" ht="12.95" thickBot="1">
      <c r="A74" s="32"/>
      <c r="B74" s="2" t="s">
        <v>59</v>
      </c>
      <c r="E74" s="34">
        <f>0.25*E73</f>
        <v>803695</v>
      </c>
    </row>
    <row r="75" spans="1:5" ht="12.95" thickBot="1">
      <c r="A75" s="32"/>
      <c r="B75" t="s">
        <v>60</v>
      </c>
      <c r="E75" s="34">
        <f>SUM(E73:E74)</f>
        <v>4018475</v>
      </c>
    </row>
    <row r="76" spans="1:5">
      <c r="A76" s="32"/>
      <c r="E76" s="33"/>
    </row>
    <row r="77" spans="1:5">
      <c r="A77" s="32">
        <v>4</v>
      </c>
      <c r="B77" t="s">
        <v>63</v>
      </c>
      <c r="E77" s="33"/>
    </row>
    <row r="78" spans="1:5">
      <c r="A78" s="32"/>
      <c r="B78" t="s">
        <v>64</v>
      </c>
      <c r="E78" s="33">
        <v>4002320</v>
      </c>
    </row>
    <row r="79" spans="1:5">
      <c r="A79" s="32"/>
      <c r="E79" s="33"/>
    </row>
    <row r="80" spans="1:5">
      <c r="A80" s="32">
        <v>5</v>
      </c>
      <c r="B80" t="s">
        <v>65</v>
      </c>
      <c r="E80" s="33">
        <v>315200</v>
      </c>
    </row>
    <row r="81" spans="1:5" ht="12.95" thickBot="1">
      <c r="A81" s="32"/>
      <c r="B81" s="2" t="s">
        <v>59</v>
      </c>
      <c r="E81" s="34">
        <f>0.25*E80</f>
        <v>78800</v>
      </c>
    </row>
    <row r="82" spans="1:5" ht="12.95" thickBot="1">
      <c r="A82" s="32"/>
      <c r="B82" t="s">
        <v>60</v>
      </c>
      <c r="E82" s="34">
        <f>SUM(E80:E81)</f>
        <v>394000</v>
      </c>
    </row>
    <row r="83" spans="1:5">
      <c r="A83" s="32"/>
      <c r="B83" t="s">
        <v>66</v>
      </c>
      <c r="E83" s="33"/>
    </row>
    <row r="84" spans="1:5">
      <c r="A84" s="32"/>
      <c r="E84" s="33"/>
    </row>
    <row r="85" spans="1:5">
      <c r="A85" s="32">
        <v>6</v>
      </c>
      <c r="B85" t="s">
        <v>67</v>
      </c>
      <c r="E85" s="33">
        <v>240000</v>
      </c>
    </row>
    <row r="86" spans="1:5">
      <c r="A86" s="32"/>
      <c r="B86" t="s">
        <v>66</v>
      </c>
      <c r="E86" s="33"/>
    </row>
    <row r="87" spans="1:5">
      <c r="A87" s="32"/>
      <c r="E87" s="33"/>
    </row>
    <row r="88" spans="1:5">
      <c r="A88" s="32">
        <v>7</v>
      </c>
      <c r="B88" t="s">
        <v>68</v>
      </c>
      <c r="E88" s="33">
        <v>50120</v>
      </c>
    </row>
    <row r="89" spans="1:5" ht="12.95" thickBot="1">
      <c r="A89" s="32"/>
      <c r="B89" s="2" t="s">
        <v>69</v>
      </c>
      <c r="E89" s="34">
        <f>0.25*E88</f>
        <v>12530</v>
      </c>
    </row>
    <row r="90" spans="1:5" ht="12.95" thickBot="1">
      <c r="A90" s="32"/>
      <c r="B90" t="s">
        <v>60</v>
      </c>
      <c r="E90" s="34">
        <f>SUM(E88:E89)</f>
        <v>62650</v>
      </c>
    </row>
    <row r="91" spans="1:5">
      <c r="A91" s="32"/>
      <c r="B91" t="s">
        <v>66</v>
      </c>
      <c r="E91" s="33"/>
    </row>
    <row r="92" spans="1:5">
      <c r="A92" s="32"/>
      <c r="E92" s="33"/>
    </row>
    <row r="93" spans="1:5">
      <c r="A93" s="32">
        <v>8</v>
      </c>
      <c r="B93" t="s">
        <v>70</v>
      </c>
      <c r="E93" s="33">
        <v>40000</v>
      </c>
    </row>
    <row r="94" spans="1:5" ht="12.95" thickBot="1">
      <c r="B94" s="2" t="s">
        <v>59</v>
      </c>
      <c r="E94" s="34">
        <f>0.25*E93</f>
        <v>10000</v>
      </c>
    </row>
    <row r="95" spans="1:5" ht="12.95" thickBot="1">
      <c r="E95" s="34">
        <f>SUM(E93:E94)</f>
        <v>50000</v>
      </c>
    </row>
    <row r="96" spans="1:5">
      <c r="A96" s="32"/>
      <c r="E96" s="33"/>
    </row>
    <row r="97" spans="1:5">
      <c r="A97" s="32">
        <v>9</v>
      </c>
      <c r="B97" t="s">
        <v>71</v>
      </c>
      <c r="E97" s="33"/>
    </row>
    <row r="98" spans="1:5">
      <c r="A98" s="32"/>
      <c r="B98" t="s">
        <v>72</v>
      </c>
      <c r="E98" s="33">
        <v>555</v>
      </c>
    </row>
    <row r="99" spans="1:5">
      <c r="A99" s="32"/>
      <c r="E99" s="33"/>
    </row>
    <row r="100" spans="1:5">
      <c r="A100" s="32">
        <v>10</v>
      </c>
      <c r="B100" t="s">
        <v>73</v>
      </c>
      <c r="E100" s="33"/>
    </row>
    <row r="101" spans="1:5">
      <c r="A101" s="32"/>
      <c r="B101" t="s">
        <v>74</v>
      </c>
      <c r="E101" s="33">
        <v>56780</v>
      </c>
    </row>
    <row r="102" spans="1:5" ht="12.95" thickBot="1">
      <c r="A102" s="32"/>
      <c r="B102" s="2" t="s">
        <v>59</v>
      </c>
      <c r="E102" s="34">
        <f>0.25*E101</f>
        <v>14195</v>
      </c>
    </row>
    <row r="103" spans="1:5" ht="12.95" thickBot="1">
      <c r="A103" s="32"/>
      <c r="B103" t="s">
        <v>60</v>
      </c>
      <c r="E103" s="34">
        <f>SUM(E101:E102)</f>
        <v>70975</v>
      </c>
    </row>
    <row r="104" spans="1:5">
      <c r="A104" s="32"/>
      <c r="E104" s="33"/>
    </row>
    <row r="105" spans="1:5">
      <c r="A105" s="32">
        <v>11</v>
      </c>
      <c r="B105" t="s">
        <v>75</v>
      </c>
      <c r="E105" s="33">
        <v>14560</v>
      </c>
    </row>
    <row r="106" spans="1:5" ht="12.95" thickBot="1">
      <c r="A106" s="32"/>
      <c r="B106" s="2" t="s">
        <v>59</v>
      </c>
      <c r="E106" s="34">
        <f>E105*0.25</f>
        <v>3640</v>
      </c>
    </row>
    <row r="107" spans="1:5" ht="12.95" thickBot="1">
      <c r="A107" s="32"/>
      <c r="B107" t="s">
        <v>60</v>
      </c>
      <c r="E107" s="44">
        <f>SUM(E105:E106)</f>
        <v>18200</v>
      </c>
    </row>
    <row r="108" spans="1:5">
      <c r="A108" s="32"/>
      <c r="B108" t="s">
        <v>66</v>
      </c>
    </row>
    <row r="109" spans="1:5">
      <c r="A109" s="32"/>
    </row>
    <row r="110" spans="1:5">
      <c r="A110" s="32">
        <v>12</v>
      </c>
      <c r="B110" t="s">
        <v>76</v>
      </c>
      <c r="E110" s="33">
        <v>5620</v>
      </c>
    </row>
    <row r="111" spans="1:5">
      <c r="A111" s="32"/>
      <c r="B111" t="s">
        <v>77</v>
      </c>
      <c r="E111" s="33"/>
    </row>
    <row r="112" spans="1:5">
      <c r="A112" s="32"/>
      <c r="E112" s="33"/>
    </row>
    <row r="113" spans="1:6">
      <c r="A113" s="32">
        <v>13</v>
      </c>
      <c r="B113" t="s">
        <v>78</v>
      </c>
      <c r="E113" s="33"/>
    </row>
    <row r="114" spans="1:6">
      <c r="A114" s="32"/>
      <c r="B114" t="s">
        <v>79</v>
      </c>
      <c r="E114" s="33">
        <v>24890</v>
      </c>
    </row>
    <row r="115" spans="1:6">
      <c r="A115" s="32"/>
      <c r="E115" s="33"/>
    </row>
    <row r="116" spans="1:6">
      <c r="A116" s="32">
        <v>14</v>
      </c>
      <c r="B116" t="s">
        <v>80</v>
      </c>
      <c r="E116" s="33">
        <v>20000</v>
      </c>
      <c r="F116" s="3"/>
    </row>
    <row r="117" spans="1:6" ht="12.95" thickBot="1">
      <c r="A117" s="32"/>
      <c r="B117" s="2" t="s">
        <v>59</v>
      </c>
      <c r="E117" s="34">
        <f>E116*0.25</f>
        <v>5000</v>
      </c>
    </row>
    <row r="118" spans="1:6" ht="12.95" thickBot="1">
      <c r="A118" s="32"/>
      <c r="B118" t="s">
        <v>60</v>
      </c>
      <c r="E118" s="34">
        <f>SUM(E116:E117)</f>
        <v>25000</v>
      </c>
    </row>
    <row r="119" spans="1:6">
      <c r="A119" s="32"/>
      <c r="B119" t="s">
        <v>66</v>
      </c>
      <c r="E119" s="20"/>
    </row>
    <row r="120" spans="1:6">
      <c r="A120" s="32"/>
      <c r="E120" s="33"/>
    </row>
    <row r="121" spans="1:6">
      <c r="A121" s="32">
        <v>15</v>
      </c>
      <c r="B121" t="s">
        <v>81</v>
      </c>
      <c r="E121" s="33">
        <v>15200</v>
      </c>
    </row>
    <row r="122" spans="1:6">
      <c r="A122" s="32"/>
      <c r="B122" t="s">
        <v>82</v>
      </c>
      <c r="E122" s="33"/>
    </row>
    <row r="123" spans="1:6">
      <c r="A123" s="32"/>
      <c r="E123" s="33"/>
    </row>
    <row r="124" spans="1:6">
      <c r="A124" s="32">
        <v>16</v>
      </c>
      <c r="B124" t="s">
        <v>83</v>
      </c>
      <c r="E124" s="33">
        <v>600000</v>
      </c>
    </row>
    <row r="125" spans="1:6">
      <c r="A125" s="32"/>
      <c r="E125" s="33"/>
    </row>
    <row r="126" spans="1:6">
      <c r="A126" s="32">
        <v>17</v>
      </c>
      <c r="B126" t="s">
        <v>84</v>
      </c>
      <c r="E126" s="33">
        <v>696000</v>
      </c>
    </row>
    <row r="127" spans="1:6" ht="12.95" thickBot="1">
      <c r="A127" s="32"/>
      <c r="B127" s="2" t="s">
        <v>85</v>
      </c>
      <c r="E127" s="34">
        <v>2400</v>
      </c>
      <c r="F127" t="s">
        <v>86</v>
      </c>
    </row>
    <row r="128" spans="1:6">
      <c r="A128" s="32"/>
      <c r="B128" t="s">
        <v>87</v>
      </c>
      <c r="E128" s="33">
        <f>E126-E127</f>
        <v>693600</v>
      </c>
    </row>
    <row r="129" spans="1:6" ht="12.95" thickBot="1">
      <c r="A129" s="32"/>
      <c r="B129" s="2" t="s">
        <v>88</v>
      </c>
      <c r="E129" s="34">
        <f>E128*0.08</f>
        <v>55488</v>
      </c>
      <c r="F129" t="s">
        <v>89</v>
      </c>
    </row>
    <row r="130" spans="1:6">
      <c r="A130" s="32"/>
      <c r="B130" t="s">
        <v>90</v>
      </c>
      <c r="E130" s="33">
        <f>E128-E129</f>
        <v>638112</v>
      </c>
      <c r="F130" t="s">
        <v>91</v>
      </c>
    </row>
    <row r="131" spans="1:6" ht="12.95" thickBot="1">
      <c r="A131" s="32"/>
      <c r="B131" s="2" t="s">
        <v>92</v>
      </c>
      <c r="E131" s="34">
        <v>231450</v>
      </c>
      <c r="F131" s="3" t="s">
        <v>93</v>
      </c>
    </row>
    <row r="132" spans="1:6" ht="12.95" thickBot="1">
      <c r="A132" s="32"/>
      <c r="B132" t="s">
        <v>94</v>
      </c>
      <c r="E132" s="34">
        <f>E130-E131</f>
        <v>406662</v>
      </c>
      <c r="F132" s="45" t="s">
        <v>95</v>
      </c>
    </row>
    <row r="133" spans="1:6">
      <c r="A133" s="32"/>
      <c r="E133" s="33"/>
    </row>
    <row r="134" spans="1:6">
      <c r="A134" s="32">
        <v>18</v>
      </c>
      <c r="B134" t="s">
        <v>96</v>
      </c>
      <c r="E134" s="33">
        <v>4800</v>
      </c>
    </row>
    <row r="135" spans="1:6">
      <c r="A135" s="32"/>
      <c r="E135" s="33"/>
    </row>
    <row r="136" spans="1:6">
      <c r="A136" s="32">
        <v>19</v>
      </c>
      <c r="B136" t="s">
        <v>97</v>
      </c>
      <c r="E136" s="33"/>
    </row>
    <row r="137" spans="1:6">
      <c r="A137" s="32"/>
      <c r="B137" t="s">
        <v>98</v>
      </c>
      <c r="E137" s="33">
        <v>7100</v>
      </c>
    </row>
    <row r="138" spans="1:6">
      <c r="A138" s="32"/>
      <c r="E138" s="33"/>
    </row>
    <row r="139" spans="1:6">
      <c r="A139" s="32">
        <v>20</v>
      </c>
      <c r="B139" t="s">
        <v>99</v>
      </c>
      <c r="E139" s="33"/>
    </row>
    <row r="140" spans="1:6">
      <c r="A140" s="32"/>
      <c r="B140" t="s">
        <v>100</v>
      </c>
      <c r="E140" s="33">
        <v>54520</v>
      </c>
    </row>
    <row r="141" spans="1:6">
      <c r="A141" s="32"/>
      <c r="E141" s="33"/>
    </row>
    <row r="142" spans="1:6">
      <c r="A142" s="32">
        <v>21</v>
      </c>
      <c r="B142" t="s">
        <v>101</v>
      </c>
      <c r="E142" s="33">
        <v>230750</v>
      </c>
    </row>
    <row r="143" spans="1:6">
      <c r="A143" s="32"/>
      <c r="B143" t="s">
        <v>64</v>
      </c>
      <c r="E143" s="33"/>
    </row>
    <row r="144" spans="1:6">
      <c r="A144" s="32"/>
      <c r="E144" s="33"/>
    </row>
    <row r="145" spans="1:5">
      <c r="A145" s="32">
        <v>22</v>
      </c>
      <c r="B145" t="s">
        <v>102</v>
      </c>
      <c r="E145" s="33">
        <v>417500</v>
      </c>
    </row>
    <row r="146" spans="1:5">
      <c r="A146" s="32"/>
      <c r="E146" s="33"/>
    </row>
    <row r="147" spans="1:5">
      <c r="A147" s="32">
        <v>23</v>
      </c>
      <c r="B147" t="s">
        <v>103</v>
      </c>
      <c r="E147" s="33"/>
    </row>
    <row r="148" spans="1:5">
      <c r="A148" s="32"/>
      <c r="B148" t="s">
        <v>64</v>
      </c>
      <c r="E148" s="33">
        <v>120320</v>
      </c>
    </row>
    <row r="149" spans="1:5">
      <c r="A149" s="32"/>
      <c r="E149" s="33"/>
    </row>
    <row r="150" spans="1:5">
      <c r="A150" s="32">
        <v>24</v>
      </c>
      <c r="B150" t="s">
        <v>104</v>
      </c>
      <c r="E150" s="33"/>
    </row>
    <row r="151" spans="1:5">
      <c r="A151" s="32"/>
      <c r="B151" t="s">
        <v>105</v>
      </c>
      <c r="E151" s="33">
        <v>4070120</v>
      </c>
    </row>
    <row r="152" spans="1:5">
      <c r="A152" s="32"/>
      <c r="E152" s="33"/>
    </row>
    <row r="153" spans="1:5">
      <c r="A153" s="32">
        <v>25</v>
      </c>
      <c r="B153" t="s">
        <v>106</v>
      </c>
      <c r="E153" s="33"/>
    </row>
    <row r="154" spans="1:5">
      <c r="A154" s="32"/>
      <c r="B154" t="s">
        <v>107</v>
      </c>
      <c r="E154" s="33">
        <v>2001560</v>
      </c>
    </row>
    <row r="155" spans="1:5">
      <c r="A155" s="32"/>
      <c r="E155" s="33"/>
    </row>
    <row r="156" spans="1:5">
      <c r="A156" s="32">
        <v>26</v>
      </c>
      <c r="B156" t="s">
        <v>108</v>
      </c>
      <c r="E156" s="33"/>
    </row>
    <row r="157" spans="1:5">
      <c r="B157" t="s">
        <v>109</v>
      </c>
    </row>
    <row r="158" spans="1:5">
      <c r="B158" t="s">
        <v>110</v>
      </c>
    </row>
    <row r="160" spans="1:5" ht="12.95">
      <c r="A160" s="1" t="s">
        <v>111</v>
      </c>
    </row>
    <row r="163" spans="1:5">
      <c r="A163" t="s">
        <v>112</v>
      </c>
    </row>
    <row r="165" spans="1:5">
      <c r="A165" s="32">
        <v>1</v>
      </c>
      <c r="B165" t="s">
        <v>113</v>
      </c>
      <c r="E165" s="33">
        <v>425125</v>
      </c>
    </row>
    <row r="166" spans="1:5">
      <c r="A166" s="32"/>
      <c r="B166" t="s">
        <v>114</v>
      </c>
      <c r="E166" s="33"/>
    </row>
    <row r="167" spans="1:5">
      <c r="A167" s="32"/>
      <c r="B167" t="s">
        <v>115</v>
      </c>
      <c r="E167" s="33"/>
    </row>
    <row r="168" spans="1:5">
      <c r="A168" s="32"/>
      <c r="E168" s="33"/>
    </row>
    <row r="169" spans="1:5">
      <c r="A169" s="32">
        <v>2</v>
      </c>
      <c r="B169" t="s">
        <v>116</v>
      </c>
      <c r="E169" s="33">
        <v>20000</v>
      </c>
    </row>
    <row r="170" spans="1:5">
      <c r="A170" s="32"/>
      <c r="B170" t="s">
        <v>117</v>
      </c>
      <c r="E170" s="33"/>
    </row>
    <row r="171" spans="1:5">
      <c r="A171" s="32"/>
      <c r="E171" s="33"/>
    </row>
    <row r="172" spans="1:5">
      <c r="A172" s="32">
        <v>3</v>
      </c>
      <c r="B172" t="s">
        <v>118</v>
      </c>
      <c r="E172" s="33"/>
    </row>
    <row r="173" spans="1:5">
      <c r="A173" s="32"/>
      <c r="B173" t="s">
        <v>119</v>
      </c>
      <c r="E173" s="33">
        <v>12000</v>
      </c>
    </row>
    <row r="174" spans="1:5">
      <c r="A174" s="32"/>
      <c r="E174" s="33"/>
    </row>
    <row r="175" spans="1:5">
      <c r="A175" s="32">
        <v>4</v>
      </c>
      <c r="B175" t="s">
        <v>120</v>
      </c>
      <c r="E175" s="33"/>
    </row>
    <row r="176" spans="1:5">
      <c r="A176" s="32"/>
      <c r="B176" t="s">
        <v>121</v>
      </c>
      <c r="E176" s="33">
        <v>21000</v>
      </c>
    </row>
    <row r="177" spans="1:5">
      <c r="A177" s="32"/>
      <c r="E177" s="33"/>
    </row>
    <row r="178" spans="1:5">
      <c r="A178" s="32">
        <v>5</v>
      </c>
      <c r="B178" t="s">
        <v>122</v>
      </c>
      <c r="E178" s="33"/>
    </row>
    <row r="179" spans="1:5">
      <c r="A179" s="32"/>
      <c r="B179" t="s">
        <v>123</v>
      </c>
      <c r="E179" s="33">
        <v>60000</v>
      </c>
    </row>
    <row r="180" spans="1:5">
      <c r="A180" s="32"/>
    </row>
    <row r="181" spans="1:5">
      <c r="A181" s="32">
        <v>6</v>
      </c>
      <c r="B181" t="s">
        <v>124</v>
      </c>
    </row>
    <row r="182" spans="1:5">
      <c r="A182" s="32"/>
      <c r="B182" t="s">
        <v>125</v>
      </c>
    </row>
    <row r="183" spans="1:5">
      <c r="A183" s="32"/>
    </row>
    <row r="184" spans="1:5">
      <c r="A184" s="32"/>
    </row>
    <row r="185" spans="1:5" ht="12.95">
      <c r="A185" s="86" t="s">
        <v>126</v>
      </c>
      <c r="B185" s="46"/>
      <c r="C185" s="46"/>
      <c r="D185" s="46"/>
      <c r="E185" s="46"/>
    </row>
    <row r="186" spans="1:5" ht="12.95">
      <c r="A186" s="1"/>
    </row>
    <row r="187" spans="1:5" ht="12.95">
      <c r="A187" s="1" t="s">
        <v>127</v>
      </c>
    </row>
    <row r="188" spans="1:5" ht="12.95">
      <c r="A188" s="1" t="s">
        <v>128</v>
      </c>
    </row>
  </sheetData>
  <phoneticPr fontId="0" type="noConversion"/>
  <printOptions headings="1" gridLines="1"/>
  <pageMargins left="0.74803149606299213" right="0.74803149606299213" top="0.67" bottom="0.52" header="0.51181102362204722" footer="0.28999999999999998"/>
  <pageSetup paperSize="9" orientation="portrait" horizontalDpi="4294967292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5"/>
  <sheetViews>
    <sheetView zoomScaleNormal="100" workbookViewId="0">
      <selection activeCell="H78" sqref="H78"/>
    </sheetView>
  </sheetViews>
  <sheetFormatPr defaultColWidth="13.7109375" defaultRowHeight="12.6"/>
  <sheetData>
    <row r="1" spans="1:6" ht="18">
      <c r="A1" s="7" t="s">
        <v>129</v>
      </c>
    </row>
    <row r="2" spans="1:6" ht="12.95" thickBot="1">
      <c r="A2" s="26"/>
      <c r="B2" s="26"/>
    </row>
    <row r="3" spans="1:6" ht="12.95" thickBot="1">
      <c r="A3" s="103" t="s">
        <v>130</v>
      </c>
      <c r="B3" s="104"/>
      <c r="C3" s="105" t="s">
        <v>131</v>
      </c>
      <c r="D3" s="106"/>
      <c r="E3" s="105" t="s">
        <v>132</v>
      </c>
      <c r="F3" s="106"/>
    </row>
    <row r="4" spans="1:6" ht="12.95" thickBot="1">
      <c r="A4" s="47" t="s">
        <v>133</v>
      </c>
      <c r="B4" s="48" t="s">
        <v>134</v>
      </c>
      <c r="C4" s="47" t="s">
        <v>133</v>
      </c>
      <c r="D4" s="48" t="s">
        <v>134</v>
      </c>
      <c r="E4" s="47" t="s">
        <v>133</v>
      </c>
      <c r="F4" s="48" t="s">
        <v>134</v>
      </c>
    </row>
    <row r="5" spans="1:6">
      <c r="A5" s="49"/>
      <c r="B5" s="18"/>
      <c r="C5" s="49"/>
      <c r="D5" s="18"/>
      <c r="E5" s="49"/>
      <c r="F5" s="18"/>
    </row>
    <row r="6" spans="1:6">
      <c r="A6" s="50"/>
      <c r="B6" s="18"/>
      <c r="C6" s="50"/>
      <c r="D6" s="18"/>
      <c r="E6" s="50"/>
      <c r="F6" s="18"/>
    </row>
    <row r="7" spans="1:6">
      <c r="A7" s="50"/>
      <c r="B7" s="18"/>
      <c r="C7" s="50"/>
      <c r="D7" s="18"/>
      <c r="E7" s="50"/>
      <c r="F7" s="18"/>
    </row>
    <row r="8" spans="1:6">
      <c r="A8" s="50"/>
      <c r="B8" s="18"/>
      <c r="C8" s="50"/>
      <c r="D8" s="18"/>
      <c r="E8" s="50"/>
      <c r="F8" s="18"/>
    </row>
    <row r="9" spans="1:6">
      <c r="A9" s="50"/>
      <c r="B9" s="18"/>
      <c r="C9" s="50"/>
      <c r="D9" s="18"/>
      <c r="E9" s="50"/>
      <c r="F9" s="18"/>
    </row>
    <row r="10" spans="1:6">
      <c r="A10" s="50"/>
      <c r="B10" s="18"/>
      <c r="C10" s="50"/>
      <c r="D10" s="18"/>
      <c r="E10" s="50"/>
      <c r="F10" s="18"/>
    </row>
    <row r="11" spans="1:6">
      <c r="A11" s="50"/>
      <c r="B11" s="18"/>
      <c r="C11" s="50"/>
      <c r="D11" s="18"/>
      <c r="E11" s="50"/>
      <c r="F11" s="18"/>
    </row>
    <row r="12" spans="1:6">
      <c r="A12" s="50"/>
      <c r="B12" s="18"/>
      <c r="C12" s="50"/>
      <c r="D12" s="18"/>
      <c r="E12" s="50"/>
      <c r="F12" s="18"/>
    </row>
    <row r="13" spans="1:6" ht="12.95" thickBot="1">
      <c r="A13" s="50"/>
      <c r="B13" s="18"/>
      <c r="C13" s="50"/>
      <c r="D13" s="18"/>
      <c r="E13" s="50"/>
      <c r="F13" s="18"/>
    </row>
    <row r="14" spans="1:6" ht="12.95" thickBot="1">
      <c r="A14" s="51">
        <f t="shared" ref="A14:F14" si="0">SUM(A5:A13)</f>
        <v>0</v>
      </c>
      <c r="B14" s="51">
        <f t="shared" si="0"/>
        <v>0</v>
      </c>
      <c r="C14" s="51">
        <f t="shared" si="0"/>
        <v>0</v>
      </c>
      <c r="D14" s="51">
        <f t="shared" si="0"/>
        <v>0</v>
      </c>
      <c r="E14" s="51">
        <f t="shared" si="0"/>
        <v>0</v>
      </c>
      <c r="F14" s="51">
        <f t="shared" si="0"/>
        <v>0</v>
      </c>
    </row>
    <row r="15" spans="1:6" ht="12.95" thickBot="1"/>
    <row r="16" spans="1:6" ht="12.95" thickBot="1">
      <c r="A16" s="107" t="s">
        <v>135</v>
      </c>
      <c r="B16" s="108"/>
      <c r="C16" s="107" t="s">
        <v>136</v>
      </c>
      <c r="D16" s="108"/>
      <c r="E16" s="107" t="s">
        <v>137</v>
      </c>
      <c r="F16" s="108"/>
    </row>
    <row r="17" spans="1:6" ht="12.95" thickBot="1">
      <c r="A17" s="47" t="s">
        <v>133</v>
      </c>
      <c r="B17" s="48" t="s">
        <v>134</v>
      </c>
      <c r="C17" s="47" t="s">
        <v>133</v>
      </c>
      <c r="D17" s="48" t="s">
        <v>134</v>
      </c>
      <c r="E17" s="47" t="s">
        <v>133</v>
      </c>
      <c r="F17" s="48" t="s">
        <v>134</v>
      </c>
    </row>
    <row r="18" spans="1:6">
      <c r="A18" s="49"/>
      <c r="B18" s="18"/>
      <c r="C18" s="49"/>
      <c r="D18" s="18"/>
      <c r="E18" s="49"/>
      <c r="F18" s="18"/>
    </row>
    <row r="19" spans="1:6">
      <c r="A19" s="50"/>
      <c r="B19" s="18"/>
      <c r="C19" s="50"/>
      <c r="D19" s="18"/>
      <c r="E19" s="50"/>
      <c r="F19" s="18"/>
    </row>
    <row r="20" spans="1:6">
      <c r="A20" s="50"/>
      <c r="B20" s="18"/>
      <c r="C20" s="50"/>
      <c r="D20" s="18"/>
      <c r="E20" s="50"/>
      <c r="F20" s="18"/>
    </row>
    <row r="21" spans="1:6">
      <c r="A21" s="50"/>
      <c r="B21" s="18"/>
      <c r="C21" s="50"/>
      <c r="D21" s="18"/>
      <c r="E21" s="50"/>
      <c r="F21" s="18"/>
    </row>
    <row r="22" spans="1:6">
      <c r="A22" s="50"/>
      <c r="B22" s="18"/>
      <c r="C22" s="50"/>
      <c r="D22" s="18"/>
      <c r="E22" s="50"/>
      <c r="F22" s="18"/>
    </row>
    <row r="23" spans="1:6">
      <c r="A23" s="50"/>
      <c r="B23" s="18"/>
      <c r="C23" s="50"/>
      <c r="D23" s="18"/>
      <c r="E23" s="50"/>
      <c r="F23" s="18"/>
    </row>
    <row r="24" spans="1:6">
      <c r="A24" s="50"/>
      <c r="B24" s="18"/>
      <c r="C24" s="50"/>
      <c r="D24" s="18"/>
      <c r="E24" s="50"/>
      <c r="F24" s="18"/>
    </row>
    <row r="25" spans="1:6">
      <c r="A25" s="50"/>
      <c r="B25" s="18"/>
      <c r="C25" s="50"/>
      <c r="D25" s="18"/>
      <c r="E25" s="50"/>
      <c r="F25" s="18"/>
    </row>
    <row r="26" spans="1:6" ht="12.95" thickBot="1">
      <c r="A26" s="50"/>
      <c r="B26" s="18"/>
      <c r="C26" s="50"/>
      <c r="D26" s="18"/>
      <c r="E26" s="50"/>
      <c r="F26" s="18"/>
    </row>
    <row r="27" spans="1:6" ht="12.95" thickBot="1">
      <c r="A27" s="51">
        <f t="shared" ref="A27:F27" si="1">SUM(A18:A26)</f>
        <v>0</v>
      </c>
      <c r="B27" s="52">
        <f t="shared" si="1"/>
        <v>0</v>
      </c>
      <c r="C27" s="51">
        <f t="shared" si="1"/>
        <v>0</v>
      </c>
      <c r="D27" s="52">
        <f t="shared" si="1"/>
        <v>0</v>
      </c>
      <c r="E27" s="51">
        <f t="shared" si="1"/>
        <v>0</v>
      </c>
      <c r="F27" s="52">
        <f t="shared" si="1"/>
        <v>0</v>
      </c>
    </row>
    <row r="28" spans="1:6" ht="12.95" thickBot="1"/>
    <row r="29" spans="1:6" ht="12.95" thickBot="1">
      <c r="A29" s="107" t="s">
        <v>138</v>
      </c>
      <c r="B29" s="108"/>
      <c r="C29" s="107" t="s">
        <v>139</v>
      </c>
      <c r="D29" s="108"/>
      <c r="E29" s="107" t="s">
        <v>140</v>
      </c>
      <c r="F29" s="108"/>
    </row>
    <row r="30" spans="1:6" ht="12.95" thickBot="1">
      <c r="A30" s="47" t="s">
        <v>133</v>
      </c>
      <c r="B30" s="48" t="s">
        <v>134</v>
      </c>
      <c r="C30" s="47" t="s">
        <v>133</v>
      </c>
      <c r="D30" s="48" t="s">
        <v>134</v>
      </c>
      <c r="E30" s="47" t="s">
        <v>133</v>
      </c>
      <c r="F30" s="48" t="s">
        <v>134</v>
      </c>
    </row>
    <row r="31" spans="1:6">
      <c r="A31" s="49"/>
      <c r="B31" s="18"/>
      <c r="C31" s="49"/>
      <c r="D31" s="18"/>
      <c r="E31" s="49"/>
      <c r="F31" s="18"/>
    </row>
    <row r="32" spans="1:6">
      <c r="A32" s="50"/>
      <c r="B32" s="18"/>
      <c r="C32" s="50"/>
      <c r="D32" s="18"/>
      <c r="E32" s="50"/>
      <c r="F32" s="18"/>
    </row>
    <row r="33" spans="1:6">
      <c r="A33" s="50"/>
      <c r="B33" s="18"/>
      <c r="C33" s="50"/>
      <c r="D33" s="18"/>
      <c r="E33" s="50"/>
      <c r="F33" s="18"/>
    </row>
    <row r="34" spans="1:6">
      <c r="A34" s="50"/>
      <c r="B34" s="18"/>
      <c r="C34" s="50"/>
      <c r="D34" s="18"/>
      <c r="E34" s="50"/>
      <c r="F34" s="18"/>
    </row>
    <row r="35" spans="1:6">
      <c r="A35" s="50"/>
      <c r="B35" s="18"/>
      <c r="C35" s="50"/>
      <c r="D35" s="18"/>
      <c r="E35" s="50"/>
      <c r="F35" s="18"/>
    </row>
    <row r="36" spans="1:6">
      <c r="A36" s="50"/>
      <c r="B36" s="18"/>
      <c r="C36" s="50"/>
      <c r="D36" s="18"/>
      <c r="E36" s="50"/>
      <c r="F36" s="18"/>
    </row>
    <row r="37" spans="1:6">
      <c r="A37" s="50"/>
      <c r="B37" s="18"/>
      <c r="C37" s="50"/>
      <c r="D37" s="18"/>
      <c r="E37" s="50"/>
      <c r="F37" s="18"/>
    </row>
    <row r="38" spans="1:6">
      <c r="A38" s="50"/>
      <c r="B38" s="18"/>
      <c r="C38" s="50"/>
      <c r="D38" s="18"/>
      <c r="E38" s="50"/>
      <c r="F38" s="18"/>
    </row>
    <row r="39" spans="1:6" ht="12.95" thickBot="1">
      <c r="A39" s="50"/>
      <c r="B39" s="18"/>
      <c r="C39" s="50"/>
      <c r="D39" s="18"/>
      <c r="E39" s="50"/>
      <c r="F39" s="18"/>
    </row>
    <row r="40" spans="1:6" ht="12.95" thickBot="1">
      <c r="A40" s="51">
        <f t="shared" ref="A40:F40" si="2">SUM(A31:A39)</f>
        <v>0</v>
      </c>
      <c r="B40" s="51">
        <f t="shared" si="2"/>
        <v>0</v>
      </c>
      <c r="C40" s="51">
        <f t="shared" si="2"/>
        <v>0</v>
      </c>
      <c r="D40" s="51">
        <f t="shared" si="2"/>
        <v>0</v>
      </c>
      <c r="E40" s="51">
        <f t="shared" si="2"/>
        <v>0</v>
      </c>
      <c r="F40" s="51">
        <f t="shared" si="2"/>
        <v>0</v>
      </c>
    </row>
    <row r="41" spans="1:6" ht="12.95" thickBot="1"/>
    <row r="42" spans="1:6" ht="12.95" thickBot="1">
      <c r="A42" s="107" t="s">
        <v>141</v>
      </c>
      <c r="B42" s="108"/>
      <c r="C42" s="107" t="s">
        <v>142</v>
      </c>
      <c r="D42" s="108"/>
      <c r="E42" s="111" t="s">
        <v>143</v>
      </c>
      <c r="F42" s="112"/>
    </row>
    <row r="43" spans="1:6" ht="12.95" thickBot="1">
      <c r="A43" s="47" t="s">
        <v>133</v>
      </c>
      <c r="B43" s="48" t="s">
        <v>134</v>
      </c>
      <c r="C43" s="47" t="s">
        <v>133</v>
      </c>
      <c r="D43" s="48" t="s">
        <v>134</v>
      </c>
      <c r="E43" s="47" t="s">
        <v>133</v>
      </c>
      <c r="F43" s="48" t="s">
        <v>134</v>
      </c>
    </row>
    <row r="44" spans="1:6">
      <c r="A44" s="49"/>
      <c r="B44" s="18"/>
      <c r="C44" s="49"/>
      <c r="D44" s="18"/>
      <c r="E44" s="49"/>
      <c r="F44" s="18"/>
    </row>
    <row r="45" spans="1:6">
      <c r="A45" s="50"/>
      <c r="B45" s="18"/>
      <c r="C45" s="50"/>
      <c r="D45" s="18"/>
      <c r="E45" s="50"/>
      <c r="F45" s="18"/>
    </row>
    <row r="46" spans="1:6">
      <c r="A46" s="50"/>
      <c r="B46" s="18"/>
      <c r="C46" s="50"/>
      <c r="D46" s="18"/>
      <c r="E46" s="50"/>
      <c r="F46" s="18"/>
    </row>
    <row r="47" spans="1:6">
      <c r="A47" s="50"/>
      <c r="B47" s="18"/>
      <c r="C47" s="50"/>
      <c r="D47" s="18"/>
      <c r="E47" s="50"/>
      <c r="F47" s="18"/>
    </row>
    <row r="48" spans="1:6">
      <c r="A48" s="50"/>
      <c r="B48" s="18"/>
      <c r="C48" s="50"/>
      <c r="D48" s="18"/>
      <c r="E48" s="50"/>
      <c r="F48" s="18"/>
    </row>
    <row r="49" spans="1:6">
      <c r="A49" s="50"/>
      <c r="B49" s="18"/>
      <c r="C49" s="50"/>
      <c r="D49" s="18"/>
      <c r="E49" s="50"/>
      <c r="F49" s="18"/>
    </row>
    <row r="50" spans="1:6">
      <c r="A50" s="50"/>
      <c r="B50" s="18"/>
      <c r="C50" s="50"/>
      <c r="D50" s="18"/>
      <c r="E50" s="50"/>
      <c r="F50" s="18"/>
    </row>
    <row r="51" spans="1:6">
      <c r="A51" s="50"/>
      <c r="B51" s="18"/>
      <c r="C51" s="50"/>
      <c r="D51" s="18"/>
      <c r="E51" s="50"/>
      <c r="F51" s="18"/>
    </row>
    <row r="52" spans="1:6" ht="12.95" thickBot="1">
      <c r="A52" s="50"/>
      <c r="B52" s="18"/>
      <c r="C52" s="50"/>
      <c r="D52" s="18"/>
      <c r="E52" s="50"/>
      <c r="F52" s="18"/>
    </row>
    <row r="53" spans="1:6" ht="12.95" thickBot="1">
      <c r="A53" s="51">
        <f t="shared" ref="A53:F53" si="3">SUM(A44:A52)</f>
        <v>0</v>
      </c>
      <c r="B53" s="51">
        <f t="shared" si="3"/>
        <v>0</v>
      </c>
      <c r="C53" s="51">
        <f t="shared" si="3"/>
        <v>0</v>
      </c>
      <c r="D53" s="51">
        <f t="shared" si="3"/>
        <v>0</v>
      </c>
      <c r="E53" s="51">
        <f t="shared" si="3"/>
        <v>0</v>
      </c>
      <c r="F53" s="51">
        <f t="shared" si="3"/>
        <v>0</v>
      </c>
    </row>
    <row r="55" spans="1:6" ht="12.95" thickBot="1"/>
    <row r="56" spans="1:6" ht="12.95" thickBot="1">
      <c r="A56" s="113" t="s">
        <v>144</v>
      </c>
      <c r="B56" s="114"/>
      <c r="C56" s="111" t="s">
        <v>145</v>
      </c>
      <c r="D56" s="112"/>
      <c r="E56" s="111" t="s">
        <v>146</v>
      </c>
      <c r="F56" s="112"/>
    </row>
    <row r="57" spans="1:6" ht="12.95" thickBot="1">
      <c r="A57" s="47" t="s">
        <v>133</v>
      </c>
      <c r="B57" s="48" t="s">
        <v>134</v>
      </c>
      <c r="C57" s="47" t="s">
        <v>133</v>
      </c>
      <c r="D57" s="48" t="s">
        <v>134</v>
      </c>
      <c r="E57" s="47" t="s">
        <v>133</v>
      </c>
      <c r="F57" s="48" t="s">
        <v>134</v>
      </c>
    </row>
    <row r="58" spans="1:6">
      <c r="A58" s="49"/>
      <c r="B58" s="18"/>
      <c r="C58" s="49"/>
      <c r="D58" s="18"/>
      <c r="E58" s="49"/>
      <c r="F58" s="18"/>
    </row>
    <row r="59" spans="1:6">
      <c r="A59" s="50"/>
      <c r="B59" s="18"/>
      <c r="C59" s="50"/>
      <c r="D59" s="18"/>
      <c r="E59" s="50"/>
      <c r="F59" s="18"/>
    </row>
    <row r="60" spans="1:6">
      <c r="A60" s="50"/>
      <c r="B60" s="18"/>
      <c r="C60" s="50"/>
      <c r="D60" s="18"/>
      <c r="E60" s="50"/>
      <c r="F60" s="18"/>
    </row>
    <row r="61" spans="1:6">
      <c r="A61" s="50"/>
      <c r="B61" s="18"/>
      <c r="C61" s="50"/>
      <c r="D61" s="18"/>
      <c r="E61" s="50"/>
      <c r="F61" s="18"/>
    </row>
    <row r="62" spans="1:6">
      <c r="A62" s="50"/>
      <c r="B62" s="18"/>
      <c r="C62" s="50"/>
      <c r="D62" s="18"/>
      <c r="E62" s="50"/>
      <c r="F62" s="18"/>
    </row>
    <row r="63" spans="1:6">
      <c r="A63" s="50"/>
      <c r="B63" s="18"/>
      <c r="C63" s="50"/>
      <c r="D63" s="18"/>
      <c r="E63" s="50"/>
      <c r="F63" s="18"/>
    </row>
    <row r="64" spans="1:6">
      <c r="A64" s="50"/>
      <c r="B64" s="18"/>
      <c r="C64" s="50"/>
      <c r="D64" s="18"/>
      <c r="E64" s="50"/>
      <c r="F64" s="18"/>
    </row>
    <row r="65" spans="1:6">
      <c r="A65" s="50"/>
      <c r="B65" s="18"/>
      <c r="C65" s="50"/>
      <c r="D65" s="18"/>
      <c r="E65" s="50"/>
      <c r="F65" s="18"/>
    </row>
    <row r="66" spans="1:6" ht="12.95" thickBot="1">
      <c r="A66" s="50"/>
      <c r="B66" s="18"/>
      <c r="C66" s="50"/>
      <c r="D66" s="18"/>
      <c r="E66" s="50"/>
      <c r="F66" s="18"/>
    </row>
    <row r="67" spans="1:6" ht="12.95" thickBot="1">
      <c r="A67" s="51">
        <f t="shared" ref="A67:F67" si="4">SUM(A58:A66)</f>
        <v>0</v>
      </c>
      <c r="B67" s="51">
        <f t="shared" si="4"/>
        <v>0</v>
      </c>
      <c r="C67" s="51">
        <f t="shared" si="4"/>
        <v>0</v>
      </c>
      <c r="D67" s="51">
        <f t="shared" si="4"/>
        <v>0</v>
      </c>
      <c r="E67" s="51">
        <f t="shared" si="4"/>
        <v>0</v>
      </c>
      <c r="F67" s="51">
        <f t="shared" si="4"/>
        <v>0</v>
      </c>
    </row>
    <row r="68" spans="1:6" ht="12.95" thickBot="1"/>
    <row r="69" spans="1:6" ht="12.95" thickBot="1">
      <c r="A69" s="111" t="s">
        <v>147</v>
      </c>
      <c r="B69" s="112"/>
      <c r="C69" s="111" t="s">
        <v>148</v>
      </c>
      <c r="D69" s="112"/>
      <c r="E69" s="113" t="s">
        <v>149</v>
      </c>
      <c r="F69" s="114"/>
    </row>
    <row r="70" spans="1:6" ht="12.95" thickBot="1">
      <c r="A70" s="47" t="s">
        <v>133</v>
      </c>
      <c r="B70" s="48" t="s">
        <v>134</v>
      </c>
      <c r="C70" s="47" t="s">
        <v>133</v>
      </c>
      <c r="D70" s="48" t="s">
        <v>134</v>
      </c>
      <c r="E70" s="47" t="s">
        <v>133</v>
      </c>
      <c r="F70" s="48" t="s">
        <v>134</v>
      </c>
    </row>
    <row r="71" spans="1:6">
      <c r="A71" s="49"/>
      <c r="B71" s="18"/>
      <c r="C71" s="49"/>
      <c r="D71" s="18"/>
      <c r="E71" s="49"/>
      <c r="F71" s="18"/>
    </row>
    <row r="72" spans="1:6">
      <c r="A72" s="50"/>
      <c r="B72" s="18"/>
      <c r="C72" s="50"/>
      <c r="D72" s="18"/>
      <c r="E72" s="50"/>
      <c r="F72" s="18"/>
    </row>
    <row r="73" spans="1:6">
      <c r="A73" s="50"/>
      <c r="B73" s="18"/>
      <c r="C73" s="50"/>
      <c r="D73" s="18"/>
      <c r="E73" s="50"/>
      <c r="F73" s="18"/>
    </row>
    <row r="74" spans="1:6">
      <c r="A74" s="50"/>
      <c r="B74" s="18"/>
      <c r="C74" s="50"/>
      <c r="D74" s="18"/>
      <c r="E74" s="50"/>
      <c r="F74" s="18"/>
    </row>
    <row r="75" spans="1:6">
      <c r="A75" s="50"/>
      <c r="B75" s="18"/>
      <c r="C75" s="50"/>
      <c r="D75" s="18"/>
      <c r="E75" s="50"/>
      <c r="F75" s="18"/>
    </row>
    <row r="76" spans="1:6">
      <c r="A76" s="50"/>
      <c r="B76" s="18"/>
      <c r="C76" s="50"/>
      <c r="D76" s="18"/>
      <c r="E76" s="50"/>
      <c r="F76" s="18"/>
    </row>
    <row r="77" spans="1:6">
      <c r="A77" s="50"/>
      <c r="B77" s="18"/>
      <c r="C77" s="50"/>
      <c r="D77" s="18"/>
      <c r="E77" s="50"/>
      <c r="F77" s="18"/>
    </row>
    <row r="78" spans="1:6">
      <c r="A78" s="50"/>
      <c r="B78" s="18"/>
      <c r="C78" s="50"/>
      <c r="D78" s="18"/>
      <c r="E78" s="50"/>
      <c r="F78" s="18"/>
    </row>
    <row r="79" spans="1:6" ht="12.95" thickBot="1">
      <c r="A79" s="50"/>
      <c r="B79" s="18"/>
      <c r="C79" s="50"/>
      <c r="D79" s="18"/>
      <c r="E79" s="50"/>
      <c r="F79" s="18"/>
    </row>
    <row r="80" spans="1:6" ht="12.95" thickBot="1">
      <c r="A80" s="51">
        <f t="shared" ref="A80:F80" si="5">SUM(A71:A79)</f>
        <v>0</v>
      </c>
      <c r="B80" s="51">
        <f t="shared" si="5"/>
        <v>0</v>
      </c>
      <c r="C80" s="51">
        <f t="shared" si="5"/>
        <v>0</v>
      </c>
      <c r="D80" s="51">
        <f t="shared" si="5"/>
        <v>0</v>
      </c>
      <c r="E80" s="51">
        <f t="shared" si="5"/>
        <v>0</v>
      </c>
      <c r="F80" s="51">
        <f t="shared" si="5"/>
        <v>0</v>
      </c>
    </row>
    <row r="81" spans="1:6" ht="12.95" thickBot="1"/>
    <row r="82" spans="1:6" ht="12.95" thickBot="1">
      <c r="A82" s="109" t="s">
        <v>150</v>
      </c>
      <c r="B82" s="110"/>
      <c r="C82" s="113" t="s">
        <v>151</v>
      </c>
      <c r="D82" s="114"/>
      <c r="E82" s="113" t="s">
        <v>152</v>
      </c>
      <c r="F82" s="114"/>
    </row>
    <row r="83" spans="1:6" ht="12.95" thickBot="1">
      <c r="A83" s="47" t="s">
        <v>133</v>
      </c>
      <c r="B83" s="48" t="s">
        <v>134</v>
      </c>
      <c r="C83" s="47" t="s">
        <v>133</v>
      </c>
      <c r="D83" s="48" t="s">
        <v>134</v>
      </c>
      <c r="E83" s="47" t="s">
        <v>133</v>
      </c>
      <c r="F83" s="48" t="s">
        <v>134</v>
      </c>
    </row>
    <row r="84" spans="1:6">
      <c r="A84" s="49"/>
      <c r="B84" s="18"/>
      <c r="C84" s="49"/>
      <c r="D84" s="20"/>
      <c r="E84" s="49"/>
      <c r="F84" s="18"/>
    </row>
    <row r="85" spans="1:6">
      <c r="A85" s="50"/>
      <c r="B85" s="18"/>
      <c r="C85" s="50"/>
      <c r="D85" s="50"/>
      <c r="E85" s="50"/>
      <c r="F85" s="18"/>
    </row>
    <row r="86" spans="1:6">
      <c r="A86" s="50"/>
      <c r="B86" s="18"/>
      <c r="C86" s="50"/>
      <c r="D86" s="50"/>
      <c r="E86" s="50"/>
      <c r="F86" s="18"/>
    </row>
    <row r="87" spans="1:6">
      <c r="A87" s="50"/>
      <c r="B87" s="18"/>
      <c r="C87" s="50"/>
      <c r="D87" s="50"/>
      <c r="E87" s="50"/>
      <c r="F87" s="18"/>
    </row>
    <row r="88" spans="1:6">
      <c r="A88" s="50"/>
      <c r="B88" s="18"/>
      <c r="C88" s="50"/>
      <c r="D88" s="50"/>
      <c r="E88" s="50"/>
      <c r="F88" s="18"/>
    </row>
    <row r="89" spans="1:6">
      <c r="A89" s="50"/>
      <c r="B89" s="18"/>
      <c r="C89" s="50"/>
      <c r="D89" s="50"/>
      <c r="E89" s="50"/>
      <c r="F89" s="18"/>
    </row>
    <row r="90" spans="1:6">
      <c r="A90" s="50"/>
      <c r="B90" s="18"/>
      <c r="C90" s="50"/>
      <c r="D90" s="50"/>
      <c r="E90" s="50"/>
      <c r="F90" s="18"/>
    </row>
    <row r="91" spans="1:6">
      <c r="A91" s="50"/>
      <c r="B91" s="18"/>
      <c r="C91" s="50"/>
      <c r="D91" s="50"/>
      <c r="E91" s="50"/>
      <c r="F91" s="18"/>
    </row>
    <row r="92" spans="1:6" ht="12.95" thickBot="1">
      <c r="A92" s="50"/>
      <c r="B92" s="18"/>
      <c r="C92" s="50"/>
      <c r="D92" s="50"/>
      <c r="E92" s="50"/>
      <c r="F92" s="18"/>
    </row>
    <row r="93" spans="1:6" ht="12.95" thickBot="1">
      <c r="A93" s="51">
        <f>SUM(A84:A92)</f>
        <v>0</v>
      </c>
      <c r="B93" s="51">
        <f>SUM(B84:B92)</f>
        <v>0</v>
      </c>
      <c r="C93" s="50"/>
      <c r="D93" s="50"/>
      <c r="E93" s="51">
        <f>SUM(E84:E92)</f>
        <v>0</v>
      </c>
      <c r="F93" s="51">
        <f>SUM(F84:F92)</f>
        <v>0</v>
      </c>
    </row>
    <row r="94" spans="1:6">
      <c r="A94" s="33"/>
      <c r="B94" s="33"/>
      <c r="C94" s="50"/>
      <c r="D94" s="50"/>
      <c r="E94" s="33"/>
      <c r="F94" s="33"/>
    </row>
    <row r="95" spans="1:6" ht="12.95" thickBot="1">
      <c r="A95" s="33"/>
      <c r="B95" s="33"/>
      <c r="C95" s="50"/>
      <c r="D95" s="50"/>
      <c r="E95" s="33"/>
      <c r="F95" s="33"/>
    </row>
    <row r="96" spans="1:6" ht="12.95" thickBot="1">
      <c r="A96" s="121" t="s">
        <v>153</v>
      </c>
      <c r="B96" s="122"/>
      <c r="C96" s="54"/>
      <c r="D96" s="55"/>
      <c r="E96" s="113" t="s">
        <v>154</v>
      </c>
      <c r="F96" s="114"/>
    </row>
    <row r="97" spans="1:6" ht="12.95" thickBot="1">
      <c r="A97" s="47" t="s">
        <v>133</v>
      </c>
      <c r="B97" s="48" t="s">
        <v>134</v>
      </c>
      <c r="C97" s="56"/>
      <c r="D97" s="57"/>
      <c r="E97" s="47" t="s">
        <v>133</v>
      </c>
      <c r="F97" s="48" t="s">
        <v>134</v>
      </c>
    </row>
    <row r="98" spans="1:6">
      <c r="A98" s="49"/>
      <c r="B98" s="18"/>
      <c r="C98" s="50"/>
      <c r="D98" s="50"/>
      <c r="E98" s="49"/>
      <c r="F98" s="18"/>
    </row>
    <row r="99" spans="1:6">
      <c r="A99" s="50"/>
      <c r="B99" s="18"/>
      <c r="C99" s="50"/>
      <c r="D99" s="50"/>
      <c r="E99" s="50"/>
      <c r="F99" s="18"/>
    </row>
    <row r="100" spans="1:6">
      <c r="A100" s="50"/>
      <c r="B100" s="18"/>
      <c r="C100" s="50"/>
      <c r="D100" s="50"/>
      <c r="E100" s="50"/>
      <c r="F100" s="22"/>
    </row>
    <row r="101" spans="1:6">
      <c r="A101" s="50"/>
      <c r="B101" s="18"/>
      <c r="C101" s="50"/>
      <c r="D101" s="50"/>
      <c r="E101" s="50"/>
      <c r="F101" s="18"/>
    </row>
    <row r="102" spans="1:6">
      <c r="A102" s="50"/>
      <c r="B102" s="18"/>
      <c r="C102" s="50"/>
      <c r="D102" s="50"/>
      <c r="E102" s="50"/>
      <c r="F102" s="18"/>
    </row>
    <row r="103" spans="1:6">
      <c r="A103" s="50"/>
      <c r="B103" s="18"/>
      <c r="C103" s="50"/>
      <c r="D103" s="50"/>
      <c r="E103" s="50"/>
      <c r="F103" s="18"/>
    </row>
    <row r="104" spans="1:6">
      <c r="A104" s="50"/>
      <c r="B104" s="18"/>
      <c r="C104" s="50"/>
      <c r="D104" s="50"/>
      <c r="E104" s="50"/>
      <c r="F104" s="18"/>
    </row>
    <row r="105" spans="1:6">
      <c r="A105" s="50"/>
      <c r="B105" s="18"/>
      <c r="C105" s="50"/>
      <c r="D105" s="50"/>
      <c r="E105" s="50"/>
      <c r="F105" s="18"/>
    </row>
    <row r="106" spans="1:6" ht="12.95" thickBot="1">
      <c r="A106" s="50"/>
      <c r="B106" s="18"/>
      <c r="C106" s="58"/>
      <c r="D106" s="58"/>
      <c r="E106" s="50"/>
      <c r="F106" s="18"/>
    </row>
    <row r="107" spans="1:6" ht="12.95" thickBot="1">
      <c r="A107" s="51">
        <f>SUM(A98:A106)</f>
        <v>0</v>
      </c>
      <c r="B107" s="51">
        <f>SUM(B98:B106)</f>
        <v>0</v>
      </c>
      <c r="C107" s="51">
        <f>SUM(C84:C106)</f>
        <v>0</v>
      </c>
      <c r="D107" s="51">
        <f>SUM(D84:D106)</f>
        <v>0</v>
      </c>
      <c r="E107" s="51">
        <f>SUM(E98:E106)</f>
        <v>0</v>
      </c>
      <c r="F107" s="51">
        <f>SUM(F98:F106)</f>
        <v>0</v>
      </c>
    </row>
    <row r="108" spans="1:6">
      <c r="A108" s="20"/>
      <c r="B108" s="20"/>
      <c r="C108" s="20"/>
      <c r="D108" s="20"/>
      <c r="E108" s="20"/>
      <c r="F108" s="20"/>
    </row>
    <row r="109" spans="1:6" ht="12.95" thickBot="1"/>
    <row r="110" spans="1:6" ht="12.95" thickBot="1">
      <c r="A110" s="113" t="s">
        <v>155</v>
      </c>
      <c r="B110" s="114"/>
      <c r="C110" s="113" t="s">
        <v>156</v>
      </c>
      <c r="D110" s="114"/>
      <c r="E110" s="109" t="s">
        <v>157</v>
      </c>
      <c r="F110" s="110"/>
    </row>
    <row r="111" spans="1:6" ht="12.95" thickBot="1">
      <c r="A111" s="47" t="s">
        <v>133</v>
      </c>
      <c r="B111" s="48" t="s">
        <v>134</v>
      </c>
      <c r="C111" s="47" t="s">
        <v>133</v>
      </c>
      <c r="D111" s="48" t="s">
        <v>134</v>
      </c>
      <c r="E111" s="47" t="s">
        <v>133</v>
      </c>
      <c r="F111" s="48" t="s">
        <v>134</v>
      </c>
    </row>
    <row r="112" spans="1:6">
      <c r="A112" s="49"/>
      <c r="B112" s="18"/>
      <c r="C112" s="49"/>
      <c r="D112" s="18"/>
      <c r="E112" s="49"/>
      <c r="F112" s="18"/>
    </row>
    <row r="113" spans="1:6">
      <c r="A113" s="50"/>
      <c r="B113" s="18"/>
      <c r="C113" s="50"/>
      <c r="D113" s="18"/>
      <c r="E113" s="50"/>
      <c r="F113" s="18"/>
    </row>
    <row r="114" spans="1:6">
      <c r="A114" s="50"/>
      <c r="B114" s="18"/>
      <c r="C114" s="50"/>
      <c r="D114" s="18"/>
      <c r="E114" s="50"/>
      <c r="F114" s="18"/>
    </row>
    <row r="115" spans="1:6">
      <c r="A115" s="50"/>
      <c r="B115" s="18"/>
      <c r="C115" s="50"/>
      <c r="D115" s="18"/>
      <c r="E115" s="50"/>
      <c r="F115" s="18"/>
    </row>
    <row r="116" spans="1:6">
      <c r="A116" s="50"/>
      <c r="B116" s="18"/>
      <c r="C116" s="50"/>
      <c r="D116" s="18"/>
      <c r="E116" s="50"/>
      <c r="F116" s="18"/>
    </row>
    <row r="117" spans="1:6">
      <c r="A117" s="50"/>
      <c r="B117" s="18"/>
      <c r="C117" s="50"/>
      <c r="D117" s="18"/>
      <c r="E117" s="50"/>
      <c r="F117" s="18"/>
    </row>
    <row r="118" spans="1:6">
      <c r="A118" s="50"/>
      <c r="B118" s="18"/>
      <c r="C118" s="50"/>
      <c r="D118" s="18"/>
      <c r="E118" s="50"/>
      <c r="F118" s="18"/>
    </row>
    <row r="119" spans="1:6">
      <c r="A119" s="50"/>
      <c r="B119" s="18"/>
      <c r="C119" s="50"/>
      <c r="D119" s="18"/>
      <c r="E119" s="50"/>
      <c r="F119" s="18"/>
    </row>
    <row r="120" spans="1:6" ht="12.95" thickBot="1">
      <c r="A120" s="50"/>
      <c r="B120" s="18"/>
      <c r="C120" s="50"/>
      <c r="D120" s="18"/>
      <c r="E120" s="50"/>
      <c r="F120" s="18"/>
    </row>
    <row r="121" spans="1:6" ht="12.95" thickBot="1">
      <c r="A121" s="51">
        <f t="shared" ref="A121:F121" si="6">SUM(A112:A120)</f>
        <v>0</v>
      </c>
      <c r="B121" s="51">
        <f t="shared" si="6"/>
        <v>0</v>
      </c>
      <c r="C121" s="51">
        <f t="shared" si="6"/>
        <v>0</v>
      </c>
      <c r="D121" s="51">
        <f t="shared" si="6"/>
        <v>0</v>
      </c>
      <c r="E121" s="51">
        <f t="shared" si="6"/>
        <v>0</v>
      </c>
      <c r="F121" s="51">
        <f t="shared" si="6"/>
        <v>0</v>
      </c>
    </row>
    <row r="122" spans="1:6" ht="12.95" thickBot="1"/>
    <row r="123" spans="1:6" ht="12.95" thickBot="1">
      <c r="A123" s="113" t="s">
        <v>158</v>
      </c>
      <c r="B123" s="114"/>
      <c r="C123" s="113" t="s">
        <v>159</v>
      </c>
      <c r="D123" s="114"/>
      <c r="E123" s="53"/>
      <c r="F123" s="59"/>
    </row>
    <row r="124" spans="1:6" ht="12.95" thickBot="1">
      <c r="A124" s="47" t="s">
        <v>133</v>
      </c>
      <c r="B124" s="48" t="s">
        <v>134</v>
      </c>
      <c r="C124" s="47" t="s">
        <v>133</v>
      </c>
      <c r="D124" s="48" t="s">
        <v>134</v>
      </c>
      <c r="E124" s="47" t="s">
        <v>133</v>
      </c>
      <c r="F124" s="48" t="s">
        <v>134</v>
      </c>
    </row>
    <row r="125" spans="1:6">
      <c r="A125" s="49"/>
      <c r="B125" s="18"/>
      <c r="C125" s="49"/>
      <c r="D125" s="18"/>
      <c r="E125" s="60"/>
      <c r="F125" s="17"/>
    </row>
    <row r="126" spans="1:6">
      <c r="A126" s="50"/>
      <c r="B126" s="18"/>
      <c r="C126" s="50"/>
      <c r="D126" s="18"/>
      <c r="E126" s="61"/>
      <c r="F126" s="17"/>
    </row>
    <row r="127" spans="1:6">
      <c r="A127" s="50"/>
      <c r="B127" s="18"/>
      <c r="C127" s="50"/>
      <c r="D127" s="18"/>
      <c r="E127" s="61"/>
      <c r="F127" s="17"/>
    </row>
    <row r="128" spans="1:6">
      <c r="A128" s="50"/>
      <c r="B128" s="18"/>
      <c r="C128" s="50"/>
      <c r="D128" s="18"/>
      <c r="E128" s="61"/>
      <c r="F128" s="17"/>
    </row>
    <row r="129" spans="1:6">
      <c r="A129" s="50"/>
      <c r="B129" s="18"/>
      <c r="C129" s="50"/>
      <c r="D129" s="18"/>
      <c r="E129" s="61"/>
      <c r="F129" s="17"/>
    </row>
    <row r="130" spans="1:6">
      <c r="A130" s="50"/>
      <c r="B130" s="18"/>
      <c r="C130" s="50"/>
      <c r="D130" s="18"/>
      <c r="E130" s="61"/>
      <c r="F130" s="17"/>
    </row>
    <row r="131" spans="1:6">
      <c r="A131" s="50"/>
      <c r="B131" s="18"/>
      <c r="C131" s="50"/>
      <c r="D131" s="18"/>
      <c r="E131" s="61"/>
      <c r="F131" s="17"/>
    </row>
    <row r="132" spans="1:6">
      <c r="A132" s="50"/>
      <c r="B132" s="18"/>
      <c r="C132" s="50"/>
      <c r="D132" s="18"/>
      <c r="E132" s="61"/>
      <c r="F132" s="17"/>
    </row>
    <row r="133" spans="1:6" ht="12.95" thickBot="1">
      <c r="A133" s="50"/>
      <c r="B133" s="18"/>
      <c r="C133" s="50"/>
      <c r="D133" s="18"/>
      <c r="E133" s="61"/>
      <c r="F133" s="17"/>
    </row>
    <row r="134" spans="1:6" ht="12.95" thickBot="1">
      <c r="A134" s="51">
        <f t="shared" ref="A134:F134" si="7">SUM(A125:A133)</f>
        <v>0</v>
      </c>
      <c r="B134" s="51">
        <f t="shared" si="7"/>
        <v>0</v>
      </c>
      <c r="C134" s="51">
        <f t="shared" si="7"/>
        <v>0</v>
      </c>
      <c r="D134" s="51">
        <f t="shared" si="7"/>
        <v>0</v>
      </c>
      <c r="E134" s="51">
        <f t="shared" si="7"/>
        <v>0</v>
      </c>
      <c r="F134" s="51">
        <f t="shared" si="7"/>
        <v>0</v>
      </c>
    </row>
    <row r="135" spans="1:6">
      <c r="A135" s="33"/>
      <c r="B135" s="33"/>
    </row>
  </sheetData>
  <mergeCells count="1">
    <mergeCell ref="A96:B96"/>
  </mergeCells>
  <phoneticPr fontId="0" type="noConversion"/>
  <printOptions gridLines="1"/>
  <pageMargins left="0.74803149606299213" right="0.74803149606299213" top="0.98425196850393704" bottom="0.88" header="0.51181102362204722" footer="0.51181102362204722"/>
  <pageSetup paperSize="9" scale="103" orientation="portrait" horizontalDpi="4294967292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0"/>
  <sheetViews>
    <sheetView workbookViewId="0">
      <selection activeCell="A23" sqref="A23:B33"/>
    </sheetView>
  </sheetViews>
  <sheetFormatPr defaultColWidth="11" defaultRowHeight="12.6"/>
  <cols>
    <col min="1" max="1" width="11" customWidth="1"/>
    <col min="2" max="2" width="15.5703125" customWidth="1"/>
    <col min="3" max="3" width="11.7109375" customWidth="1"/>
    <col min="4" max="4" width="11.5703125" customWidth="1"/>
  </cols>
  <sheetData>
    <row r="1" spans="1:12" ht="18">
      <c r="A1" s="7" t="s">
        <v>160</v>
      </c>
      <c r="B1" s="118"/>
      <c r="C1" s="118"/>
      <c r="D1" s="118"/>
    </row>
    <row r="3" spans="1:12" ht="12.95" thickBot="1">
      <c r="A3" t="s">
        <v>161</v>
      </c>
    </row>
    <row r="4" spans="1:12" ht="13.5" thickBot="1">
      <c r="C4" s="119" t="s">
        <v>162</v>
      </c>
      <c r="D4" s="120"/>
      <c r="E4" s="119" t="s">
        <v>163</v>
      </c>
      <c r="F4" s="120"/>
      <c r="G4" s="119" t="s">
        <v>164</v>
      </c>
      <c r="H4" s="120"/>
      <c r="I4" s="119" t="s">
        <v>165</v>
      </c>
      <c r="J4" s="120"/>
      <c r="K4" s="119" t="s">
        <v>166</v>
      </c>
      <c r="L4" s="120"/>
    </row>
    <row r="5" spans="1:12" ht="12.95" thickBot="1">
      <c r="A5" s="62" t="s">
        <v>167</v>
      </c>
      <c r="B5" s="63"/>
      <c r="C5" s="64" t="s">
        <v>133</v>
      </c>
      <c r="D5" s="65" t="s">
        <v>134</v>
      </c>
      <c r="E5" s="66" t="s">
        <v>133</v>
      </c>
      <c r="F5" s="65" t="s">
        <v>134</v>
      </c>
      <c r="G5" s="64" t="s">
        <v>133</v>
      </c>
      <c r="H5" s="65" t="s">
        <v>134</v>
      </c>
      <c r="I5" s="64" t="s">
        <v>133</v>
      </c>
      <c r="J5" s="65" t="s">
        <v>134</v>
      </c>
      <c r="K5" s="66" t="s">
        <v>133</v>
      </c>
      <c r="L5" s="65" t="s">
        <v>134</v>
      </c>
    </row>
    <row r="6" spans="1:12">
      <c r="A6" s="88" t="s">
        <v>130</v>
      </c>
      <c r="B6" s="89"/>
      <c r="C6" s="78">
        <f>'Case 7.1 Ark 2 Kontoskitser'!A14</f>
        <v>0</v>
      </c>
      <c r="D6" s="68">
        <f>'Case 7.1 Ark 2 Kontoskitser'!B14</f>
        <v>0</v>
      </c>
      <c r="F6" s="69"/>
      <c r="G6" s="67"/>
      <c r="H6" s="68"/>
      <c r="I6" s="33"/>
      <c r="J6" s="68"/>
      <c r="K6" s="33"/>
      <c r="L6" s="68"/>
    </row>
    <row r="7" spans="1:12">
      <c r="A7" s="90" t="s">
        <v>131</v>
      </c>
      <c r="B7" s="91"/>
      <c r="C7" s="67">
        <f>'Case 7.1 Ark 2 Kontoskitser'!C14</f>
        <v>0</v>
      </c>
      <c r="D7" s="70">
        <f>'Case 7.1 Ark 2 Kontoskitser'!D14</f>
        <v>0</v>
      </c>
      <c r="E7" s="4"/>
      <c r="F7" s="6"/>
      <c r="G7" s="67"/>
      <c r="H7" s="70"/>
      <c r="I7" s="33"/>
      <c r="J7" s="70"/>
      <c r="K7" s="33"/>
      <c r="L7" s="70"/>
    </row>
    <row r="8" spans="1:12">
      <c r="A8" s="90" t="s">
        <v>132</v>
      </c>
      <c r="B8" s="91"/>
      <c r="C8" s="67">
        <f>'Case 7.1 Ark 2 Kontoskitser'!E14</f>
        <v>0</v>
      </c>
      <c r="D8" s="70">
        <f>'Case 7.1 Ark 2 Kontoskitser'!F14</f>
        <v>0</v>
      </c>
      <c r="E8" s="4"/>
      <c r="F8" s="6"/>
      <c r="G8" s="67"/>
      <c r="H8" s="70"/>
      <c r="I8" s="33"/>
      <c r="J8" s="70"/>
      <c r="K8" s="33"/>
      <c r="L8" s="70"/>
    </row>
    <row r="9" spans="1:12">
      <c r="A9" s="90" t="s">
        <v>135</v>
      </c>
      <c r="B9" s="91"/>
      <c r="C9" s="67">
        <f>'Case 7.1 Ark 2 Kontoskitser'!A27</f>
        <v>0</v>
      </c>
      <c r="D9" s="70">
        <f>'Case 7.1 Ark 2 Kontoskitser'!B27</f>
        <v>0</v>
      </c>
      <c r="E9" s="4"/>
      <c r="F9" s="6"/>
      <c r="G9" s="67"/>
      <c r="H9" s="70"/>
      <c r="I9" s="33"/>
      <c r="J9" s="70"/>
      <c r="K9" s="33"/>
      <c r="L9" s="70"/>
    </row>
    <row r="10" spans="1:12">
      <c r="A10" s="90" t="s">
        <v>136</v>
      </c>
      <c r="B10" s="91"/>
      <c r="C10" s="67">
        <f>'Case 7.1 Ark 2 Kontoskitser'!C27</f>
        <v>0</v>
      </c>
      <c r="D10" s="70">
        <f>'Case 7.1 Ark 2 Kontoskitser'!D27</f>
        <v>0</v>
      </c>
      <c r="E10" s="4"/>
      <c r="F10" s="6"/>
      <c r="G10" s="67"/>
      <c r="H10" s="70"/>
      <c r="I10" s="33"/>
      <c r="J10" s="70"/>
      <c r="K10" s="33"/>
      <c r="L10" s="70"/>
    </row>
    <row r="11" spans="1:12">
      <c r="A11" s="90" t="s">
        <v>137</v>
      </c>
      <c r="B11" s="91"/>
      <c r="C11" s="67">
        <f>'Case 7.1 Ark 2 Kontoskitser'!E27</f>
        <v>0</v>
      </c>
      <c r="D11" s="70">
        <f>'Case 7.1 Ark 2 Kontoskitser'!F27</f>
        <v>0</v>
      </c>
      <c r="E11" s="4"/>
      <c r="F11" s="6"/>
      <c r="G11" s="67"/>
      <c r="H11" s="70"/>
      <c r="I11" s="33"/>
      <c r="J11" s="70"/>
      <c r="K11" s="33"/>
      <c r="L11" s="70"/>
    </row>
    <row r="12" spans="1:12">
      <c r="A12" s="90" t="s">
        <v>138</v>
      </c>
      <c r="B12" s="91"/>
      <c r="C12" s="67">
        <f>'Case 7.1 Ark 2 Kontoskitser'!A40</f>
        <v>0</v>
      </c>
      <c r="D12" s="70">
        <f>'Case 7.1 Ark 2 Kontoskitser'!B40</f>
        <v>0</v>
      </c>
      <c r="E12" s="4"/>
      <c r="F12" s="6"/>
      <c r="G12" s="67"/>
      <c r="H12" s="70"/>
      <c r="I12" s="33"/>
      <c r="J12" s="70"/>
      <c r="K12" s="33"/>
      <c r="L12" s="70"/>
    </row>
    <row r="13" spans="1:12">
      <c r="A13" s="90" t="s">
        <v>139</v>
      </c>
      <c r="B13" s="91"/>
      <c r="C13" s="67">
        <f>'Case 7.1 Ark 2 Kontoskitser'!C40</f>
        <v>0</v>
      </c>
      <c r="D13" s="70">
        <f>'Case 7.1 Ark 2 Kontoskitser'!D40</f>
        <v>0</v>
      </c>
      <c r="E13" s="4"/>
      <c r="F13" s="6"/>
      <c r="G13" s="67"/>
      <c r="H13" s="70"/>
      <c r="I13" s="33"/>
      <c r="J13" s="70"/>
      <c r="K13" s="33"/>
      <c r="L13" s="70"/>
    </row>
    <row r="14" spans="1:12">
      <c r="A14" s="90" t="s">
        <v>140</v>
      </c>
      <c r="B14" s="91"/>
      <c r="C14" s="67">
        <f>'Case 7.1 Ark 2 Kontoskitser'!E40</f>
        <v>0</v>
      </c>
      <c r="D14" s="70">
        <f>'Case 7.1 Ark 2 Kontoskitser'!F40</f>
        <v>0</v>
      </c>
      <c r="E14" s="4"/>
      <c r="F14" s="6"/>
      <c r="G14" s="67"/>
      <c r="H14" s="70"/>
      <c r="I14" s="33"/>
      <c r="J14" s="70"/>
      <c r="K14" s="33"/>
      <c r="L14" s="70"/>
    </row>
    <row r="15" spans="1:12">
      <c r="A15" s="90" t="s">
        <v>141</v>
      </c>
      <c r="B15" s="91"/>
      <c r="C15" s="67">
        <f>'Case 7.1 Ark 2 Kontoskitser'!A53</f>
        <v>0</v>
      </c>
      <c r="D15" s="70">
        <f>'Case 7.1 Ark 2 Kontoskitser'!B53</f>
        <v>0</v>
      </c>
      <c r="E15" s="33"/>
      <c r="F15" s="6"/>
      <c r="G15" s="67"/>
      <c r="H15" s="70"/>
      <c r="I15" s="33"/>
      <c r="J15" s="70"/>
      <c r="K15" s="33"/>
      <c r="L15" s="70"/>
    </row>
    <row r="16" spans="1:12">
      <c r="A16" s="90" t="s">
        <v>142</v>
      </c>
      <c r="B16" s="91"/>
      <c r="C16" s="67">
        <f>'Case 7.1 Ark 2 Kontoskitser'!C53</f>
        <v>0</v>
      </c>
      <c r="D16" s="70">
        <f>'Case 7.1 Ark 2 Kontoskitser'!D53</f>
        <v>0</v>
      </c>
      <c r="E16" s="33"/>
      <c r="F16" s="6"/>
      <c r="G16" s="67"/>
      <c r="H16" s="70"/>
      <c r="I16" s="33"/>
      <c r="J16" s="70"/>
      <c r="K16" s="33"/>
      <c r="L16" s="70"/>
    </row>
    <row r="17" spans="1:12">
      <c r="A17" s="92" t="s">
        <v>143</v>
      </c>
      <c r="B17" s="93"/>
      <c r="C17" s="67">
        <f>'Case 7.1 Ark 2 Kontoskitser'!E53</f>
        <v>0</v>
      </c>
      <c r="D17" s="70">
        <f>'Case 7.1 Ark 2 Kontoskitser'!F53</f>
        <v>0</v>
      </c>
      <c r="E17" s="33"/>
      <c r="F17" s="6"/>
      <c r="G17" s="67"/>
      <c r="H17" s="70"/>
      <c r="I17" s="33"/>
      <c r="J17" s="70"/>
      <c r="K17" s="33"/>
      <c r="L17" s="70"/>
    </row>
    <row r="18" spans="1:12">
      <c r="A18" s="92" t="s">
        <v>144</v>
      </c>
      <c r="B18" s="93"/>
      <c r="C18" s="67">
        <f>'Case 7.1 Ark 2 Kontoskitser'!A67</f>
        <v>0</v>
      </c>
      <c r="D18" s="70">
        <f>'Case 7.1 Ark 2 Kontoskitser'!B67</f>
        <v>0</v>
      </c>
      <c r="E18" s="33"/>
      <c r="F18" s="71"/>
      <c r="G18" s="67"/>
      <c r="H18" s="70"/>
      <c r="I18" s="33"/>
      <c r="J18" s="70"/>
      <c r="K18" s="33"/>
      <c r="L18" s="70"/>
    </row>
    <row r="19" spans="1:12">
      <c r="A19" s="92" t="s">
        <v>145</v>
      </c>
      <c r="B19" s="93"/>
      <c r="C19" s="67">
        <f>'Case 7.1 Ark 2 Kontoskitser'!C67</f>
        <v>0</v>
      </c>
      <c r="D19" s="70">
        <f>'Case 7.1 Ark 2 Kontoskitser'!D67</f>
        <v>0</v>
      </c>
      <c r="E19" s="33"/>
      <c r="F19" s="6"/>
      <c r="G19" s="67"/>
      <c r="H19" s="70"/>
      <c r="I19" s="33"/>
      <c r="J19" s="70"/>
      <c r="K19" s="33"/>
      <c r="L19" s="70"/>
    </row>
    <row r="20" spans="1:12">
      <c r="A20" s="92" t="s">
        <v>146</v>
      </c>
      <c r="B20" s="93"/>
      <c r="C20" s="67">
        <f>'Case 7.1 Ark 2 Kontoskitser'!E67</f>
        <v>0</v>
      </c>
      <c r="D20" s="70">
        <f>'Case 7.1 Ark 2 Kontoskitser'!F67</f>
        <v>0</v>
      </c>
      <c r="E20" s="33"/>
      <c r="F20" s="6"/>
      <c r="G20" s="67"/>
      <c r="H20" s="70"/>
      <c r="I20" s="33"/>
      <c r="J20" s="70"/>
      <c r="K20" s="33"/>
      <c r="L20" s="70"/>
    </row>
    <row r="21" spans="1:12">
      <c r="A21" s="92" t="s">
        <v>147</v>
      </c>
      <c r="B21" s="93"/>
      <c r="C21" s="67">
        <f>'Case 7.1 Ark 2 Kontoskitser'!A80</f>
        <v>0</v>
      </c>
      <c r="D21" s="70">
        <f>'Case 7.1 Ark 2 Kontoskitser'!B80</f>
        <v>0</v>
      </c>
      <c r="E21" s="33"/>
      <c r="F21" s="6"/>
      <c r="G21" s="67"/>
      <c r="H21" s="70"/>
      <c r="I21" s="33"/>
      <c r="J21" s="70"/>
      <c r="K21" s="33"/>
      <c r="L21" s="70"/>
    </row>
    <row r="22" spans="1:12">
      <c r="A22" s="92" t="s">
        <v>148</v>
      </c>
      <c r="B22" s="93"/>
      <c r="C22" s="67">
        <f>'Case 7.1 Ark 2 Kontoskitser'!C80</f>
        <v>0</v>
      </c>
      <c r="D22" s="70">
        <f>'Case 7.1 Ark 2 Kontoskitser'!D80</f>
        <v>0</v>
      </c>
      <c r="E22" s="33"/>
      <c r="F22" s="6"/>
      <c r="G22" s="67"/>
      <c r="H22" s="70"/>
      <c r="I22" s="33"/>
      <c r="J22" s="70"/>
      <c r="K22" s="33"/>
      <c r="L22" s="70"/>
    </row>
    <row r="23" spans="1:12">
      <c r="A23" s="94" t="s">
        <v>168</v>
      </c>
      <c r="B23" s="95"/>
      <c r="C23" s="67">
        <f>'Case 7.1 Ark 2 Kontoskitser'!E80</f>
        <v>0</v>
      </c>
      <c r="D23" s="70">
        <f>'Case 7.1 Ark 2 Kontoskitser'!F80</f>
        <v>0</v>
      </c>
      <c r="E23" s="33"/>
      <c r="F23" s="71"/>
      <c r="G23" s="67"/>
      <c r="H23" s="70"/>
      <c r="I23" s="33"/>
      <c r="J23" s="70"/>
      <c r="K23" s="33"/>
      <c r="L23" s="70"/>
    </row>
    <row r="24" spans="1:12">
      <c r="A24" s="94" t="s">
        <v>150</v>
      </c>
      <c r="B24" s="95"/>
      <c r="C24" s="67">
        <f>'Case 7.1 Ark 2 Kontoskitser'!A93</f>
        <v>0</v>
      </c>
      <c r="D24" s="70">
        <f>'Case 7.1 Ark 2 Kontoskitser'!B93</f>
        <v>0</v>
      </c>
      <c r="E24" s="33"/>
      <c r="F24" s="6"/>
      <c r="G24" s="67"/>
      <c r="H24" s="70"/>
      <c r="I24" s="33"/>
      <c r="J24" s="70"/>
      <c r="K24" s="33"/>
      <c r="L24" s="70"/>
    </row>
    <row r="25" spans="1:12">
      <c r="A25" s="94" t="s">
        <v>151</v>
      </c>
      <c r="B25" s="95"/>
      <c r="C25" s="67">
        <f>'Case 7.1 Ark 2 Kontoskitser'!C107</f>
        <v>0</v>
      </c>
      <c r="D25" s="70">
        <f>'Case 7.1 Ark 2 Kontoskitser'!D107</f>
        <v>0</v>
      </c>
      <c r="E25" s="33"/>
      <c r="F25" s="71"/>
      <c r="G25" s="67"/>
      <c r="H25" s="70"/>
      <c r="I25" s="33"/>
      <c r="J25" s="70"/>
      <c r="K25" s="33"/>
      <c r="L25" s="70"/>
    </row>
    <row r="26" spans="1:12">
      <c r="A26" s="94" t="s">
        <v>152</v>
      </c>
      <c r="B26" s="95"/>
      <c r="C26" s="67">
        <f>'Case 7.1 Ark 2 Kontoskitser'!E93</f>
        <v>0</v>
      </c>
      <c r="D26" s="70">
        <f>'Case 7.1 Ark 2 Kontoskitser'!F93</f>
        <v>0</v>
      </c>
      <c r="E26" s="33"/>
      <c r="F26" s="71"/>
      <c r="G26" s="67"/>
      <c r="H26" s="70"/>
      <c r="I26" s="33"/>
      <c r="J26" s="70"/>
      <c r="K26" s="33"/>
      <c r="L26" s="70"/>
    </row>
    <row r="27" spans="1:12">
      <c r="A27" s="94" t="s">
        <v>153</v>
      </c>
      <c r="B27" s="95"/>
      <c r="C27" s="67">
        <f>'Case 7.1 Ark 2 Kontoskitser'!A107</f>
        <v>0</v>
      </c>
      <c r="D27" s="70">
        <f>'Case 7.1 Ark 2 Kontoskitser'!B107</f>
        <v>0</v>
      </c>
      <c r="E27" s="33"/>
      <c r="F27" s="71"/>
      <c r="G27" s="67"/>
      <c r="H27" s="70"/>
      <c r="I27" s="33"/>
      <c r="J27" s="70"/>
      <c r="K27" s="33"/>
      <c r="L27" s="70"/>
    </row>
    <row r="28" spans="1:12">
      <c r="A28" s="94" t="s">
        <v>154</v>
      </c>
      <c r="B28" s="95"/>
      <c r="C28" s="67">
        <f>'Case 7.1 Ark 2 Kontoskitser'!E107</f>
        <v>0</v>
      </c>
      <c r="D28" s="70">
        <f>'Case 7.1 Ark 2 Kontoskitser'!F107</f>
        <v>0</v>
      </c>
      <c r="E28" s="33"/>
      <c r="F28" s="71"/>
      <c r="G28" s="67"/>
      <c r="H28" s="70"/>
      <c r="I28" s="33"/>
      <c r="J28" s="70"/>
      <c r="K28" s="33"/>
      <c r="L28" s="70"/>
    </row>
    <row r="29" spans="1:12">
      <c r="A29" s="94" t="s">
        <v>155</v>
      </c>
      <c r="B29" s="95"/>
      <c r="C29" s="67">
        <f>'Case 7.1 Ark 2 Kontoskitser'!A121</f>
        <v>0</v>
      </c>
      <c r="D29" s="70">
        <f>'Case 7.1 Ark 2 Kontoskitser'!B121</f>
        <v>0</v>
      </c>
      <c r="E29" s="33"/>
      <c r="F29" s="71"/>
      <c r="G29" s="67"/>
      <c r="H29" s="70"/>
      <c r="I29" s="33"/>
      <c r="J29" s="70"/>
      <c r="K29" s="33"/>
      <c r="L29" s="70"/>
    </row>
    <row r="30" spans="1:12">
      <c r="A30" s="94" t="s">
        <v>156</v>
      </c>
      <c r="B30" s="95"/>
      <c r="C30" s="67">
        <f>'Case 7.1 Ark 2 Kontoskitser'!C121</f>
        <v>0</v>
      </c>
      <c r="D30" s="70">
        <f>'Case 7.1 Ark 2 Kontoskitser'!D121</f>
        <v>0</v>
      </c>
      <c r="E30" s="33"/>
      <c r="F30" s="71"/>
      <c r="G30" s="67"/>
      <c r="H30" s="70"/>
      <c r="I30" s="33"/>
      <c r="J30" s="70"/>
      <c r="K30" s="33"/>
      <c r="L30" s="70"/>
    </row>
    <row r="31" spans="1:12">
      <c r="A31" s="94" t="s">
        <v>157</v>
      </c>
      <c r="B31" s="95"/>
      <c r="C31" s="67">
        <f>'Case 7.1 Ark 2 Kontoskitser'!E121</f>
        <v>0</v>
      </c>
      <c r="D31" s="70">
        <f>'Case 7.1 Ark 2 Kontoskitser'!F121</f>
        <v>0</v>
      </c>
      <c r="E31" s="33"/>
      <c r="F31" s="6"/>
      <c r="G31" s="67"/>
      <c r="H31" s="70"/>
      <c r="I31" s="33"/>
      <c r="J31" s="70"/>
      <c r="K31" s="33"/>
      <c r="L31" s="70"/>
    </row>
    <row r="32" spans="1:12">
      <c r="A32" s="94" t="s">
        <v>158</v>
      </c>
      <c r="B32" s="95"/>
      <c r="C32" s="67">
        <f>'Case 7.1 Ark 2 Kontoskitser'!A134</f>
        <v>0</v>
      </c>
      <c r="D32" s="70">
        <f>'Case 7.1 Ark 2 Kontoskitser'!B134</f>
        <v>0</v>
      </c>
      <c r="E32" s="33"/>
      <c r="F32" s="71"/>
      <c r="G32" s="67"/>
      <c r="H32" s="70"/>
      <c r="I32" s="33"/>
      <c r="J32" s="70"/>
      <c r="K32" s="33"/>
      <c r="L32" s="70"/>
    </row>
    <row r="33" spans="1:12" ht="12.95" thickBot="1">
      <c r="A33" s="96" t="s">
        <v>159</v>
      </c>
      <c r="B33" s="97"/>
      <c r="C33" s="72">
        <f>'Case 7.1 Ark 2 Kontoskitser'!C134</f>
        <v>0</v>
      </c>
      <c r="D33" s="73">
        <f>'Case 7.1 Ark 2 Kontoskitser'!D134</f>
        <v>0</v>
      </c>
      <c r="E33" s="33"/>
      <c r="F33" s="71"/>
      <c r="G33" s="67"/>
      <c r="H33" s="70"/>
      <c r="I33" s="33"/>
      <c r="J33" s="73"/>
      <c r="K33" s="33"/>
      <c r="L33" s="70"/>
    </row>
    <row r="34" spans="1:12" ht="12.95" thickBot="1">
      <c r="A34" s="62" t="s">
        <v>60</v>
      </c>
      <c r="B34" s="63"/>
      <c r="C34" s="76">
        <f t="shared" ref="C34:L34" si="0">SUM(C6:C33)</f>
        <v>0</v>
      </c>
      <c r="D34" s="75">
        <f t="shared" si="0"/>
        <v>0</v>
      </c>
      <c r="E34" s="74">
        <f t="shared" si="0"/>
        <v>0</v>
      </c>
      <c r="F34" s="75">
        <f t="shared" si="0"/>
        <v>0</v>
      </c>
      <c r="G34" s="76">
        <f t="shared" si="0"/>
        <v>0</v>
      </c>
      <c r="H34" s="75">
        <f t="shared" si="0"/>
        <v>0</v>
      </c>
      <c r="I34" s="76">
        <f t="shared" si="0"/>
        <v>0</v>
      </c>
      <c r="J34" s="75">
        <f t="shared" si="0"/>
        <v>0</v>
      </c>
      <c r="K34" s="76">
        <f t="shared" si="0"/>
        <v>0</v>
      </c>
      <c r="L34" s="75">
        <f t="shared" si="0"/>
        <v>0</v>
      </c>
    </row>
    <row r="35" spans="1:12" ht="12.95" thickBot="1">
      <c r="G35" s="33"/>
      <c r="H35" s="62" t="s">
        <v>169</v>
      </c>
      <c r="I35" s="76"/>
      <c r="J35" s="75"/>
      <c r="K35" s="76"/>
      <c r="L35" s="75"/>
    </row>
    <row r="36" spans="1:12" ht="12.95" thickBot="1">
      <c r="H36" s="24" t="s">
        <v>170</v>
      </c>
      <c r="I36" s="72">
        <f>SUM(I34:I35)</f>
        <v>0</v>
      </c>
      <c r="J36" s="73">
        <f>SUM(J34:J35)</f>
        <v>0</v>
      </c>
      <c r="K36" s="58">
        <f>SUM(K34:K35)</f>
        <v>0</v>
      </c>
      <c r="L36" s="58">
        <f>SUM(L34:L35)</f>
        <v>0</v>
      </c>
    </row>
    <row r="40" spans="1:12">
      <c r="E40" s="4"/>
      <c r="H40" s="4"/>
    </row>
  </sheetData>
  <phoneticPr fontId="0" type="noConversion"/>
  <printOptions gridLines="1"/>
  <pageMargins left="0.53" right="0.32" top="1" bottom="0.7" header="0.28000000000000003" footer="0.5"/>
  <pageSetup paperSize="9" orientation="landscape" blackAndWhite="1" horizontalDpi="4294967292" verticalDpi="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2"/>
  <sheetViews>
    <sheetView workbookViewId="0">
      <selection activeCell="A2" sqref="A2"/>
    </sheetView>
  </sheetViews>
  <sheetFormatPr defaultColWidth="14.140625" defaultRowHeight="12.6"/>
  <sheetData>
    <row r="1" spans="1:6" ht="18">
      <c r="A1" s="7" t="s">
        <v>0</v>
      </c>
      <c r="B1" s="8"/>
      <c r="C1" s="8"/>
    </row>
    <row r="2" spans="1:6" ht="12.95" thickBot="1"/>
    <row r="3" spans="1:6" ht="15.95" thickBot="1">
      <c r="A3" s="9"/>
      <c r="B3" s="10" t="s">
        <v>171</v>
      </c>
      <c r="C3" s="10"/>
      <c r="D3" s="10"/>
      <c r="E3" s="10"/>
      <c r="F3" s="11"/>
    </row>
    <row r="4" spans="1:6">
      <c r="A4" s="12"/>
      <c r="B4" s="13"/>
      <c r="C4" s="13"/>
      <c r="D4" s="13"/>
      <c r="E4" s="14"/>
      <c r="F4" s="15" t="s">
        <v>3</v>
      </c>
    </row>
    <row r="5" spans="1:6">
      <c r="A5" s="16" t="s">
        <v>4</v>
      </c>
      <c r="B5" s="3"/>
      <c r="C5" s="3"/>
      <c r="D5" s="3"/>
      <c r="E5" s="3"/>
      <c r="F5" s="77"/>
    </row>
    <row r="6" spans="1:6">
      <c r="A6" s="5"/>
      <c r="B6" s="3" t="s">
        <v>5</v>
      </c>
      <c r="C6" s="3"/>
      <c r="D6" s="3"/>
      <c r="E6" s="3"/>
      <c r="F6" s="22"/>
    </row>
    <row r="7" spans="1:6">
      <c r="A7" s="5"/>
      <c r="B7" s="19" t="s">
        <v>6</v>
      </c>
      <c r="C7" s="3"/>
      <c r="D7" s="3"/>
      <c r="E7" s="3"/>
      <c r="F7" s="22"/>
    </row>
    <row r="8" spans="1:6">
      <c r="A8" s="16">
        <v>1</v>
      </c>
      <c r="B8" s="19" t="s">
        <v>7</v>
      </c>
      <c r="C8" s="3"/>
      <c r="D8" s="3"/>
      <c r="E8" s="3"/>
      <c r="F8" s="79"/>
    </row>
    <row r="9" spans="1:6">
      <c r="A9" s="16"/>
      <c r="B9" s="19" t="s">
        <v>172</v>
      </c>
      <c r="C9" s="3"/>
      <c r="D9" s="3"/>
      <c r="E9" s="20"/>
      <c r="F9" s="21"/>
    </row>
    <row r="10" spans="1:6">
      <c r="A10" s="16">
        <v>2</v>
      </c>
      <c r="B10" s="19" t="s">
        <v>9</v>
      </c>
      <c r="C10" s="3"/>
      <c r="D10" s="3"/>
      <c r="E10" s="20"/>
      <c r="F10" s="18"/>
    </row>
    <row r="11" spans="1:6">
      <c r="A11" s="5"/>
      <c r="B11" s="19" t="s">
        <v>10</v>
      </c>
      <c r="C11" s="3"/>
      <c r="D11" s="3"/>
      <c r="E11" s="3"/>
      <c r="F11" s="79"/>
    </row>
    <row r="12" spans="1:6">
      <c r="A12" s="5"/>
      <c r="B12" s="19" t="s">
        <v>11</v>
      </c>
      <c r="C12" s="3"/>
      <c r="D12" s="3"/>
      <c r="E12" s="3"/>
      <c r="F12" s="18"/>
    </row>
    <row r="13" spans="1:6">
      <c r="A13" s="5"/>
      <c r="B13" s="19" t="s">
        <v>12</v>
      </c>
      <c r="C13" s="3"/>
      <c r="D13" s="3"/>
      <c r="E13" s="3"/>
      <c r="F13" s="79"/>
    </row>
    <row r="14" spans="1:6" ht="12.95" thickBot="1">
      <c r="A14" s="24"/>
      <c r="B14" s="25" t="s">
        <v>173</v>
      </c>
      <c r="C14" s="26"/>
      <c r="D14" s="26"/>
      <c r="E14" s="26"/>
      <c r="F14" s="23"/>
    </row>
    <row r="15" spans="1:6">
      <c r="A15" s="45"/>
      <c r="B15" s="45"/>
      <c r="C15" s="45"/>
      <c r="D15" s="45"/>
      <c r="E15" s="45"/>
      <c r="F15" s="27"/>
    </row>
    <row r="16" spans="1:6" ht="12.95" thickBot="1"/>
    <row r="17" spans="1:6" ht="15.95" thickBot="1">
      <c r="A17" s="28"/>
      <c r="B17" s="10" t="s">
        <v>174</v>
      </c>
      <c r="C17" s="10"/>
      <c r="D17" s="10"/>
      <c r="E17" s="10"/>
      <c r="F17" s="115"/>
    </row>
    <row r="18" spans="1:6">
      <c r="A18" s="12"/>
      <c r="B18" s="13"/>
      <c r="C18" s="13"/>
      <c r="D18" s="13"/>
      <c r="E18" s="13"/>
      <c r="F18" s="29"/>
    </row>
    <row r="19" spans="1:6" ht="15.6">
      <c r="A19" s="5"/>
      <c r="B19" s="42" t="s">
        <v>15</v>
      </c>
      <c r="C19" s="3"/>
      <c r="D19" s="3"/>
      <c r="E19" s="42" t="s">
        <v>16</v>
      </c>
      <c r="F19" s="17"/>
    </row>
    <row r="20" spans="1:6">
      <c r="A20" s="16" t="s">
        <v>4</v>
      </c>
      <c r="B20" s="3"/>
      <c r="C20" s="3"/>
      <c r="D20" s="30" t="s">
        <v>3</v>
      </c>
      <c r="E20" s="3"/>
      <c r="F20" s="31" t="s">
        <v>3</v>
      </c>
    </row>
    <row r="21" spans="1:6" ht="12.95">
      <c r="A21" s="5"/>
      <c r="B21" s="117" t="s">
        <v>175</v>
      </c>
      <c r="C21" s="117"/>
      <c r="D21" s="3"/>
      <c r="E21" s="117" t="s">
        <v>176</v>
      </c>
      <c r="F21" s="17"/>
    </row>
    <row r="22" spans="1:6">
      <c r="A22" s="16">
        <v>3</v>
      </c>
      <c r="B22" s="3" t="s">
        <v>19</v>
      </c>
      <c r="C22" s="3"/>
      <c r="D22" s="80"/>
      <c r="E22" s="3" t="s">
        <v>20</v>
      </c>
      <c r="F22" s="18"/>
    </row>
    <row r="23" spans="1:6">
      <c r="A23" s="5"/>
      <c r="B23" s="3"/>
      <c r="C23" s="3"/>
      <c r="D23" s="20"/>
      <c r="E23" s="19" t="s">
        <v>21</v>
      </c>
      <c r="F23" s="81"/>
    </row>
    <row r="24" spans="1:6" ht="12.95">
      <c r="A24" s="5"/>
      <c r="B24" s="117" t="s">
        <v>177</v>
      </c>
      <c r="C24" s="117"/>
      <c r="D24" s="20"/>
      <c r="E24" s="3"/>
      <c r="F24" s="18"/>
    </row>
    <row r="25" spans="1:6">
      <c r="A25" s="5"/>
      <c r="B25" s="3" t="s">
        <v>23</v>
      </c>
      <c r="C25" s="3"/>
      <c r="D25" s="20"/>
      <c r="E25" s="19" t="s">
        <v>24</v>
      </c>
      <c r="F25" s="18"/>
    </row>
    <row r="26" spans="1:6">
      <c r="A26" s="5"/>
      <c r="B26" s="3" t="s">
        <v>25</v>
      </c>
      <c r="C26" s="3"/>
      <c r="D26" s="20"/>
      <c r="E26" s="3"/>
      <c r="F26" s="82"/>
    </row>
    <row r="27" spans="1:6" ht="12.95">
      <c r="A27" s="5"/>
      <c r="B27" s="3" t="s">
        <v>178</v>
      </c>
      <c r="C27" s="3"/>
      <c r="D27" s="20"/>
      <c r="E27" s="117" t="s">
        <v>179</v>
      </c>
      <c r="F27" s="20"/>
    </row>
    <row r="28" spans="1:6">
      <c r="A28" s="5"/>
      <c r="B28" s="3" t="s">
        <v>28</v>
      </c>
      <c r="C28" s="3"/>
      <c r="D28" s="20"/>
      <c r="E28" s="3" t="s">
        <v>29</v>
      </c>
      <c r="F28" s="18"/>
    </row>
    <row r="29" spans="1:6">
      <c r="A29" s="5"/>
      <c r="B29" s="3"/>
      <c r="C29" s="3"/>
      <c r="D29" s="84"/>
      <c r="E29" s="3" t="s">
        <v>30</v>
      </c>
      <c r="F29" s="18"/>
    </row>
    <row r="30" spans="1:6">
      <c r="A30" s="5"/>
      <c r="B30" s="3"/>
      <c r="C30" s="3"/>
      <c r="D30" s="3"/>
      <c r="E30" s="3" t="s">
        <v>31</v>
      </c>
      <c r="F30" s="18"/>
    </row>
    <row r="31" spans="1:6">
      <c r="A31" s="5"/>
      <c r="B31" s="3"/>
      <c r="C31" s="3"/>
      <c r="D31" s="3"/>
      <c r="E31" s="3" t="s">
        <v>32</v>
      </c>
      <c r="F31" s="18"/>
    </row>
    <row r="32" spans="1:6">
      <c r="A32" s="5"/>
      <c r="B32" s="3"/>
      <c r="C32" s="3"/>
      <c r="D32" s="3"/>
      <c r="E32" s="3" t="s">
        <v>33</v>
      </c>
      <c r="F32" s="18"/>
    </row>
    <row r="33" spans="1:6">
      <c r="A33" s="5"/>
      <c r="B33" s="3"/>
      <c r="C33" s="3"/>
      <c r="D33" s="3"/>
      <c r="E33" s="3" t="s">
        <v>34</v>
      </c>
      <c r="F33" s="18"/>
    </row>
    <row r="34" spans="1:6">
      <c r="A34" s="5"/>
      <c r="B34" s="3"/>
      <c r="C34" s="3"/>
      <c r="D34" s="3"/>
      <c r="E34" s="3" t="s">
        <v>35</v>
      </c>
      <c r="F34" s="18"/>
    </row>
    <row r="35" spans="1:6">
      <c r="A35" s="5"/>
      <c r="B35" s="3"/>
      <c r="C35" s="3"/>
      <c r="D35" s="85"/>
      <c r="E35" s="3"/>
      <c r="F35" s="83"/>
    </row>
    <row r="36" spans="1:6" ht="12.95" thickBot="1">
      <c r="A36" s="24"/>
      <c r="B36" s="26" t="s">
        <v>36</v>
      </c>
      <c r="C36" s="26"/>
      <c r="D36" s="35"/>
      <c r="E36" s="26" t="s">
        <v>37</v>
      </c>
      <c r="F36" s="36"/>
    </row>
    <row r="37" spans="1:6" ht="12.95" thickBot="1"/>
    <row r="38" spans="1:6" ht="15.95" thickBot="1">
      <c r="A38" s="39"/>
      <c r="B38" s="40" t="s">
        <v>38</v>
      </c>
      <c r="C38" s="40"/>
      <c r="D38" s="40"/>
      <c r="E38" s="40"/>
      <c r="F38" s="11"/>
    </row>
    <row r="39" spans="1:6">
      <c r="A39" s="12" t="s">
        <v>39</v>
      </c>
      <c r="B39" s="13" t="s">
        <v>40</v>
      </c>
      <c r="C39" s="13"/>
      <c r="D39" s="13"/>
      <c r="E39" s="13"/>
      <c r="F39" s="29"/>
    </row>
    <row r="40" spans="1:6">
      <c r="A40" s="5"/>
      <c r="B40" s="3" t="s">
        <v>41</v>
      </c>
      <c r="C40" s="3"/>
      <c r="D40" s="3"/>
      <c r="E40" s="20"/>
      <c r="F40" s="17"/>
    </row>
    <row r="41" spans="1:6">
      <c r="A41" s="5"/>
      <c r="B41" s="3" t="s">
        <v>42</v>
      </c>
      <c r="C41" s="3"/>
      <c r="D41" s="3"/>
      <c r="E41" s="20"/>
      <c r="F41" s="17"/>
    </row>
    <row r="42" spans="1:6">
      <c r="A42" s="5"/>
      <c r="B42" s="3" t="s">
        <v>43</v>
      </c>
      <c r="C42" s="3"/>
      <c r="D42" s="3"/>
      <c r="E42" s="20"/>
      <c r="F42" s="17"/>
    </row>
    <row r="43" spans="1:6" ht="12.95" thickBot="1">
      <c r="A43" s="5"/>
      <c r="B43" s="3" t="s">
        <v>44</v>
      </c>
      <c r="C43" s="3"/>
      <c r="D43" s="3"/>
      <c r="E43" s="20"/>
      <c r="F43" s="23"/>
    </row>
    <row r="44" spans="1:6">
      <c r="A44" s="5"/>
      <c r="B44" s="3"/>
      <c r="C44" s="3"/>
      <c r="D44" s="3"/>
      <c r="E44" s="3"/>
      <c r="F44" s="17"/>
    </row>
    <row r="45" spans="1:6">
      <c r="A45" s="5" t="s">
        <v>45</v>
      </c>
      <c r="B45" s="3" t="s">
        <v>46</v>
      </c>
      <c r="C45" s="3"/>
      <c r="D45" s="3"/>
      <c r="E45" s="3"/>
      <c r="F45" s="17"/>
    </row>
    <row r="46" spans="1:6">
      <c r="A46" s="5"/>
      <c r="B46" s="3" t="s">
        <v>47</v>
      </c>
      <c r="C46" s="3"/>
      <c r="D46" s="3"/>
      <c r="E46" s="20"/>
      <c r="F46" s="17"/>
    </row>
    <row r="47" spans="1:6">
      <c r="A47" s="5"/>
      <c r="B47" s="3" t="s">
        <v>48</v>
      </c>
      <c r="C47" s="3"/>
      <c r="D47" s="3"/>
      <c r="E47" s="20"/>
      <c r="F47" s="17"/>
    </row>
    <row r="48" spans="1:6" ht="12.95" thickBot="1">
      <c r="A48" s="5"/>
      <c r="B48" s="3" t="s">
        <v>49</v>
      </c>
      <c r="C48" s="3"/>
      <c r="D48" s="3"/>
      <c r="E48" s="20"/>
      <c r="F48" s="36"/>
    </row>
    <row r="49" spans="1:6">
      <c r="A49" s="5"/>
      <c r="B49" s="3"/>
      <c r="C49" s="3"/>
      <c r="D49" s="3"/>
      <c r="E49" s="3"/>
      <c r="F49" s="17"/>
    </row>
    <row r="50" spans="1:6">
      <c r="A50" s="5" t="s">
        <v>50</v>
      </c>
      <c r="B50" s="3" t="s">
        <v>51</v>
      </c>
      <c r="C50" s="3"/>
      <c r="D50" s="3"/>
      <c r="E50" s="3"/>
      <c r="F50" s="17"/>
    </row>
    <row r="51" spans="1:6">
      <c r="A51" s="5"/>
      <c r="B51" s="3" t="s">
        <v>52</v>
      </c>
      <c r="C51" s="3"/>
      <c r="D51" s="3"/>
      <c r="E51" s="20"/>
      <c r="F51" s="18"/>
    </row>
    <row r="52" spans="1:6" ht="12.95" thickBot="1">
      <c r="A52" s="24"/>
      <c r="B52" s="25" t="s">
        <v>53</v>
      </c>
      <c r="C52" s="26"/>
      <c r="D52" s="26"/>
      <c r="E52" s="34"/>
      <c r="F52" s="41"/>
    </row>
  </sheetData>
  <phoneticPr fontId="0" type="noConversion"/>
  <printOptions headings="1" gridLines="1"/>
  <pageMargins left="0.39" right="0.48" top="0.57999999999999996" bottom="0.75" header="0.5" footer="0.5"/>
  <pageSetup paperSize="9" orientation="portrait" horizontalDpi="4294967292" verticalDpi="0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036B5753A1354595944FE36F1D59E9" ma:contentTypeVersion="12" ma:contentTypeDescription="Create a new document." ma:contentTypeScope="" ma:versionID="6c1355818b7d0c92139cae0abc3a3dc3">
  <xsd:schema xmlns:xsd="http://www.w3.org/2001/XMLSchema" xmlns:xs="http://www.w3.org/2001/XMLSchema" xmlns:p="http://schemas.microsoft.com/office/2006/metadata/properties" xmlns:ns3="ca0bcc38-10f1-47b2-870e-77dd8a4bbcea" xmlns:ns4="ad9b9fcd-6034-4ae4-b5dc-f3e1b8c3ff34" targetNamespace="http://schemas.microsoft.com/office/2006/metadata/properties" ma:root="true" ma:fieldsID="a744b0b897cd450756411ea1241d1470" ns3:_="" ns4:_="">
    <xsd:import namespace="ca0bcc38-10f1-47b2-870e-77dd8a4bbcea"/>
    <xsd:import namespace="ad9b9fcd-6034-4ae4-b5dc-f3e1b8c3ff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0bcc38-10f1-47b2-870e-77dd8a4bbc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9b9fcd-6034-4ae4-b5dc-f3e1b8c3ff3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B42E00-DC8F-4091-BE09-E75B02A0FFB2}"/>
</file>

<file path=customXml/itemProps2.xml><?xml version="1.0" encoding="utf-8"?>
<ds:datastoreItem xmlns:ds="http://schemas.openxmlformats.org/officeDocument/2006/customXml" ds:itemID="{6FEB3A97-50D2-4ED3-BF5A-917FFC9051AC}"/>
</file>

<file path=customXml/itemProps3.xml><?xml version="1.0" encoding="utf-8"?>
<ds:datastoreItem xmlns:ds="http://schemas.openxmlformats.org/officeDocument/2006/customXml" ds:itemID="{A790FB25-7902-4B77-B842-9C3341E592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Revisorsamvirket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Compaq</dc:creator>
  <cp:keywords/>
  <dc:description/>
  <cp:lastModifiedBy>Henrik Juul Larsen</cp:lastModifiedBy>
  <cp:revision/>
  <dcterms:created xsi:type="dcterms:W3CDTF">2000-06-21T15:27:45Z</dcterms:created>
  <dcterms:modified xsi:type="dcterms:W3CDTF">2021-10-11T10:14:55Z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0x010100A7036B5753A1354595944FE36F1D59E9</vt:lpwstr>
  </property>
</Properties>
</file>