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1FED4A5-9694-41EE-978E-3EB3099BB4E7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出賽名單" sheetId="1" r:id="rId1"/>
    <sheet name="高一女" sheetId="2" r:id="rId2"/>
    <sheet name="高二女" sheetId="4" r:id="rId3"/>
    <sheet name="高三女" sheetId="5" r:id="rId4"/>
    <sheet name="高男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2" i="1"/>
  <c r="C65" i="1" l="1"/>
  <c r="D65" i="1" s="1"/>
  <c r="C61" i="1"/>
  <c r="D61" i="1" s="1"/>
  <c r="C63" i="1"/>
  <c r="E63" i="1" s="1"/>
  <c r="C58" i="1"/>
  <c r="D58" i="1" s="1"/>
  <c r="C53" i="1"/>
  <c r="D53" i="1" s="1"/>
  <c r="C54" i="1"/>
  <c r="D54" i="1" s="1"/>
  <c r="C51" i="1"/>
  <c r="D51" i="1" s="1"/>
  <c r="C59" i="1"/>
  <c r="D59" i="1" s="1"/>
  <c r="C57" i="1"/>
  <c r="D57" i="1" s="1"/>
  <c r="C62" i="1"/>
  <c r="D62" i="1" s="1"/>
  <c r="C52" i="1"/>
  <c r="E52" i="1" s="1"/>
  <c r="C48" i="1"/>
  <c r="D48" i="1" s="1"/>
  <c r="C50" i="1"/>
  <c r="D50" i="1" s="1"/>
  <c r="C60" i="1"/>
  <c r="C64" i="1"/>
  <c r="C56" i="1"/>
  <c r="C55" i="1"/>
  <c r="C41" i="1"/>
  <c r="D41" i="1" s="1"/>
  <c r="C39" i="1"/>
  <c r="E39" i="1" s="1"/>
  <c r="C37" i="1"/>
  <c r="D37" i="1" s="1"/>
  <c r="C36" i="1"/>
  <c r="E36" i="1" s="1"/>
  <c r="C35" i="1"/>
  <c r="D35" i="1" s="1"/>
  <c r="C49" i="1"/>
  <c r="E49" i="1" s="1"/>
  <c r="C19" i="1"/>
  <c r="D19" i="1" s="1"/>
  <c r="C34" i="1"/>
  <c r="E34" i="1" s="1"/>
  <c r="C44" i="1"/>
  <c r="C40" i="1"/>
  <c r="C46" i="1"/>
  <c r="C43" i="1"/>
  <c r="C38" i="1"/>
  <c r="C47" i="1"/>
  <c r="C42" i="1"/>
  <c r="C45" i="1"/>
  <c r="C18" i="1"/>
  <c r="C27" i="1"/>
  <c r="C23" i="1"/>
  <c r="C22" i="1"/>
  <c r="C21" i="1"/>
  <c r="C20" i="1"/>
  <c r="C32" i="1"/>
  <c r="C33" i="1"/>
  <c r="C30" i="1"/>
  <c r="C25" i="1"/>
  <c r="C24" i="1"/>
  <c r="C28" i="1"/>
  <c r="C31" i="1"/>
  <c r="C26" i="1"/>
  <c r="C29" i="1"/>
  <c r="C15" i="1"/>
  <c r="C13" i="1"/>
  <c r="C12" i="1"/>
  <c r="C9" i="1"/>
  <c r="C6" i="1"/>
  <c r="C5" i="1"/>
  <c r="C4" i="1"/>
  <c r="C3" i="1"/>
  <c r="C2" i="1"/>
  <c r="C16" i="1"/>
  <c r="C14" i="1"/>
  <c r="C17" i="1"/>
  <c r="C7" i="1"/>
  <c r="C11" i="1"/>
  <c r="C8" i="1"/>
  <c r="C10" i="1"/>
  <c r="E65" i="1" l="1"/>
  <c r="E58" i="1"/>
  <c r="E53" i="1"/>
  <c r="E59" i="1"/>
  <c r="E62" i="1"/>
  <c r="D52" i="1"/>
  <c r="E51" i="1"/>
  <c r="E54" i="1"/>
  <c r="E57" i="1"/>
  <c r="D63" i="1"/>
  <c r="E61" i="1"/>
  <c r="E48" i="1"/>
  <c r="E50" i="1"/>
  <c r="E37" i="1"/>
  <c r="D55" i="1"/>
  <c r="E55" i="1"/>
  <c r="E41" i="1"/>
  <c r="D64" i="1"/>
  <c r="E64" i="1"/>
  <c r="D60" i="1"/>
  <c r="E60" i="1"/>
  <c r="D56" i="1"/>
  <c r="E56" i="1"/>
  <c r="D39" i="1"/>
  <c r="D34" i="1"/>
  <c r="D49" i="1"/>
  <c r="E35" i="1"/>
  <c r="D36" i="1"/>
  <c r="E19" i="1"/>
  <c r="D40" i="1"/>
  <c r="E40" i="1"/>
  <c r="D46" i="1"/>
  <c r="E46" i="1"/>
  <c r="E44" i="1"/>
  <c r="D44" i="1"/>
  <c r="E43" i="1"/>
  <c r="D43" i="1"/>
  <c r="D45" i="1"/>
  <c r="E45" i="1"/>
  <c r="D42" i="1"/>
  <c r="E42" i="1"/>
  <c r="D47" i="1"/>
  <c r="E47" i="1"/>
  <c r="D38" i="1"/>
  <c r="E38" i="1"/>
  <c r="D10" i="1"/>
  <c r="E10" i="1"/>
  <c r="D29" i="1"/>
  <c r="E29" i="1"/>
  <c r="D25" i="1"/>
  <c r="E25" i="1"/>
  <c r="D26" i="1"/>
  <c r="E26" i="1"/>
  <c r="D30" i="1"/>
  <c r="E30" i="1"/>
  <c r="D11" i="1"/>
  <c r="E11" i="1"/>
  <c r="D24" i="1"/>
  <c r="E24" i="1"/>
  <c r="D33" i="1"/>
  <c r="E33" i="1"/>
  <c r="D32" i="1"/>
  <c r="E32" i="1"/>
  <c r="D8" i="1"/>
  <c r="E8" i="1"/>
  <c r="D7" i="1"/>
  <c r="E7" i="1"/>
  <c r="D14" i="1"/>
  <c r="E14" i="1"/>
  <c r="D3" i="1"/>
  <c r="E3" i="1"/>
  <c r="D21" i="1"/>
  <c r="E21" i="1"/>
  <c r="D6" i="1"/>
  <c r="E6" i="1"/>
  <c r="D22" i="1"/>
  <c r="E22" i="1"/>
  <c r="D28" i="1"/>
  <c r="E28" i="1"/>
  <c r="D16" i="1"/>
  <c r="E16" i="1"/>
  <c r="D4" i="1"/>
  <c r="E4" i="1"/>
  <c r="D9" i="1"/>
  <c r="E9" i="1"/>
  <c r="D23" i="1"/>
  <c r="E23" i="1"/>
  <c r="D27" i="1"/>
  <c r="E27" i="1"/>
  <c r="D13" i="1"/>
  <c r="E13" i="1"/>
  <c r="D18" i="1"/>
  <c r="E18" i="1"/>
  <c r="D31" i="1"/>
  <c r="E31" i="1"/>
  <c r="D17" i="1"/>
  <c r="E17" i="1"/>
  <c r="D20" i="1"/>
  <c r="E20" i="1"/>
  <c r="D5" i="1"/>
  <c r="E5" i="1"/>
  <c r="D12" i="1"/>
  <c r="E12" i="1"/>
  <c r="D15" i="1"/>
  <c r="E15" i="1"/>
  <c r="D2" i="1"/>
  <c r="E2" i="1"/>
  <c r="F28" i="1" l="1" a="1"/>
  <c r="F28" i="1" s="1"/>
  <c r="B20" i="6" s="1"/>
  <c r="F31" i="1" a="1"/>
  <c r="F31" i="1" s="1"/>
  <c r="F17" i="6" s="1"/>
  <c r="F26" i="1" a="1"/>
  <c r="F26" i="1" s="1"/>
  <c r="B14" i="6" s="1"/>
  <c r="F33" i="1" a="1"/>
  <c r="F33" i="1" s="1"/>
  <c r="F23" i="6" s="1"/>
  <c r="F30" i="1" a="1"/>
  <c r="F30" i="1" s="1"/>
  <c r="F14" i="6" s="1"/>
  <c r="F29" i="1" a="1"/>
  <c r="F29" i="1" s="1"/>
  <c r="B23" i="6" s="1"/>
  <c r="F32" i="1" a="1"/>
  <c r="F32" i="1" s="1"/>
  <c r="F20" i="6" s="1"/>
  <c r="F27" i="1" a="1"/>
  <c r="F27" i="1" s="1"/>
  <c r="B17" i="6" s="1"/>
  <c r="G27" i="1" a="1"/>
  <c r="G27" i="1" s="1"/>
  <c r="B36" i="6" s="1"/>
  <c r="G28" i="1" a="1"/>
  <c r="G28" i="1" s="1"/>
  <c r="B39" i="6" s="1"/>
  <c r="G29" i="1" a="1"/>
  <c r="G29" i="1" s="1"/>
  <c r="B42" i="6" s="1"/>
  <c r="G30" i="1" a="1"/>
  <c r="G30" i="1" s="1"/>
  <c r="F33" i="6" s="1"/>
  <c r="G31" i="1" a="1"/>
  <c r="G31" i="1" s="1"/>
  <c r="F36" i="6" s="1"/>
  <c r="G33" i="1" a="1"/>
  <c r="G33" i="1" s="1"/>
  <c r="F42" i="6" s="1"/>
  <c r="G32" i="1" a="1"/>
  <c r="G32" i="1" s="1"/>
  <c r="F39" i="6" s="1"/>
  <c r="G26" i="1" a="1"/>
  <c r="G26" i="1" s="1"/>
  <c r="B33" i="6" s="1"/>
  <c r="F19" i="1" a="1"/>
  <c r="F19" i="1" s="1"/>
  <c r="B17" i="5" s="1"/>
  <c r="F20" i="1" a="1"/>
  <c r="F20" i="1" s="1"/>
  <c r="B20" i="5" s="1"/>
  <c r="F21" i="1" a="1"/>
  <c r="F21" i="1" s="1"/>
  <c r="B23" i="5" s="1"/>
  <c r="F25" i="1" a="1"/>
  <c r="F25" i="1" s="1"/>
  <c r="F23" i="5" s="1"/>
  <c r="F22" i="1" a="1"/>
  <c r="F22" i="1" s="1"/>
  <c r="F14" i="5" s="1"/>
  <c r="F23" i="1" a="1"/>
  <c r="F23" i="1" s="1"/>
  <c r="F17" i="5" s="1"/>
  <c r="F24" i="1" a="1"/>
  <c r="F24" i="1" s="1"/>
  <c r="F20" i="5" s="1"/>
  <c r="F18" i="1" a="1"/>
  <c r="F18" i="1" s="1"/>
  <c r="B14" i="5" s="1"/>
  <c r="G18" i="1" a="1"/>
  <c r="G18" i="1" s="1"/>
  <c r="B33" i="5" s="1"/>
  <c r="G24" i="1" a="1"/>
  <c r="G24" i="1" s="1"/>
  <c r="F39" i="5" s="1"/>
  <c r="G25" i="1" a="1"/>
  <c r="G25" i="1" s="1"/>
  <c r="F42" i="5" s="1"/>
  <c r="G23" i="1" a="1"/>
  <c r="G23" i="1" s="1"/>
  <c r="F36" i="5" s="1"/>
  <c r="G21" i="1" a="1"/>
  <c r="G21" i="1" s="1"/>
  <c r="B42" i="5" s="1"/>
  <c r="G20" i="1" a="1"/>
  <c r="G20" i="1" s="1"/>
  <c r="B39" i="5" s="1"/>
  <c r="G22" i="1" a="1"/>
  <c r="G22" i="1" s="1"/>
  <c r="F33" i="5" s="1"/>
  <c r="G19" i="1" a="1"/>
  <c r="G19" i="1" s="1"/>
  <c r="B36" i="5" s="1"/>
  <c r="G11" i="1" a="1"/>
  <c r="G11" i="1" s="1"/>
  <c r="B36" i="4" s="1"/>
  <c r="G16" i="1" a="1"/>
  <c r="G16" i="1" s="1"/>
  <c r="F39" i="4" s="1"/>
  <c r="G14" i="1" a="1"/>
  <c r="G14" i="1" s="1"/>
  <c r="F33" i="4" s="1"/>
  <c r="G12" i="1" a="1"/>
  <c r="G12" i="1" s="1"/>
  <c r="B39" i="4" s="1"/>
  <c r="G13" i="1" a="1"/>
  <c r="G13" i="1" s="1"/>
  <c r="B42" i="4" s="1"/>
  <c r="G15" i="1" a="1"/>
  <c r="G15" i="1" s="1"/>
  <c r="F36" i="4" s="1"/>
  <c r="G17" i="1" a="1"/>
  <c r="G17" i="1" s="1"/>
  <c r="F42" i="4" s="1"/>
  <c r="G10" i="1" a="1"/>
  <c r="G10" i="1" s="1"/>
  <c r="B33" i="4" s="1"/>
  <c r="F16" i="1" a="1"/>
  <c r="F16" i="1" s="1"/>
  <c r="F20" i="4" s="1"/>
  <c r="F17" i="1" a="1"/>
  <c r="F17" i="1" s="1"/>
  <c r="F23" i="4" s="1"/>
  <c r="F11" i="1" a="1"/>
  <c r="F11" i="1" s="1"/>
  <c r="B17" i="4" s="1"/>
  <c r="F12" i="1" a="1"/>
  <c r="F12" i="1" s="1"/>
  <c r="B20" i="4" s="1"/>
  <c r="F13" i="1" a="1"/>
  <c r="F13" i="1" s="1"/>
  <c r="B23" i="4" s="1"/>
  <c r="F14" i="1" a="1"/>
  <c r="F14" i="1" s="1"/>
  <c r="F14" i="4" s="1"/>
  <c r="F15" i="1" a="1"/>
  <c r="F15" i="1" s="1"/>
  <c r="F17" i="4" s="1"/>
  <c r="F10" i="1" a="1"/>
  <c r="F10" i="1" s="1"/>
  <c r="B14" i="4" s="1"/>
  <c r="G9" i="1" a="1"/>
  <c r="G9" i="1" s="1"/>
  <c r="F2" i="1" a="1"/>
  <c r="F2" i="1" s="1"/>
  <c r="F3" i="1" a="1"/>
  <c r="F3" i="1" s="1"/>
  <c r="F7" i="1" a="1"/>
  <c r="F7" i="1" s="1"/>
  <c r="F4" i="1" a="1"/>
  <c r="F4" i="1" s="1"/>
  <c r="F8" i="1" a="1"/>
  <c r="F8" i="1" s="1"/>
  <c r="F9" i="1" a="1"/>
  <c r="F9" i="1" s="1"/>
  <c r="F5" i="1" a="1"/>
  <c r="F5" i="1" s="1"/>
  <c r="F6" i="1" a="1"/>
  <c r="F6" i="1" s="1"/>
  <c r="G3" i="1" a="1"/>
  <c r="G3" i="1" s="1"/>
  <c r="G4" i="1" a="1"/>
  <c r="G4" i="1" s="1"/>
  <c r="G7" i="1" a="1"/>
  <c r="G7" i="1" s="1"/>
  <c r="G8" i="1" a="1"/>
  <c r="G8" i="1" s="1"/>
  <c r="G5" i="1" a="1"/>
  <c r="G5" i="1" s="1"/>
  <c r="G6" i="1" a="1"/>
  <c r="G6" i="1" s="1"/>
  <c r="G2" i="1" a="1"/>
  <c r="G2" i="1" s="1"/>
  <c r="B42" i="2" l="1"/>
  <c r="F39" i="2"/>
  <c r="F36" i="2"/>
  <c r="B39" i="2"/>
  <c r="B36" i="2"/>
  <c r="F14" i="2"/>
  <c r="F23" i="2"/>
  <c r="B23" i="2"/>
  <c r="F20" i="2"/>
  <c r="B20" i="2"/>
  <c r="B17" i="2"/>
  <c r="F17" i="2"/>
  <c r="B14" i="2"/>
  <c r="F42" i="2"/>
  <c r="F33" i="2"/>
  <c r="B33" i="2"/>
</calcChain>
</file>

<file path=xl/sharedStrings.xml><?xml version="1.0" encoding="utf-8"?>
<sst xmlns="http://schemas.openxmlformats.org/spreadsheetml/2006/main" count="116" uniqueCount="80">
  <si>
    <t>趣味競賽高一女分組表</t>
    <phoneticPr fontId="1" type="noConversion"/>
  </si>
  <si>
    <t>第一組</t>
    <phoneticPr fontId="1" type="noConversion"/>
  </si>
  <si>
    <t>第二組</t>
    <phoneticPr fontId="1" type="noConversion"/>
  </si>
  <si>
    <t>道次/班級</t>
    <phoneticPr fontId="1" type="noConversion"/>
  </si>
  <si>
    <t>成績</t>
    <phoneticPr fontId="1" type="noConversion"/>
  </si>
  <si>
    <t>成績</t>
    <phoneticPr fontId="1" type="noConversion"/>
  </si>
  <si>
    <t>商二丙</t>
    <phoneticPr fontId="1" type="noConversion"/>
  </si>
  <si>
    <t>貿二乙</t>
    <phoneticPr fontId="1" type="noConversion"/>
  </si>
  <si>
    <t>資二甲</t>
    <phoneticPr fontId="1" type="noConversion"/>
  </si>
  <si>
    <t>商二甲</t>
    <phoneticPr fontId="1" type="noConversion"/>
  </si>
  <si>
    <t>廣二乙</t>
    <phoneticPr fontId="1" type="noConversion"/>
  </si>
  <si>
    <t>應二甲</t>
    <phoneticPr fontId="1" type="noConversion"/>
  </si>
  <si>
    <t>廣二甲</t>
    <phoneticPr fontId="1" type="noConversion"/>
  </si>
  <si>
    <t>觀二乙</t>
    <phoneticPr fontId="1" type="noConversion"/>
  </si>
  <si>
    <t>貿二丁</t>
    <phoneticPr fontId="1" type="noConversion"/>
  </si>
  <si>
    <t>資二乙</t>
    <phoneticPr fontId="1" type="noConversion"/>
  </si>
  <si>
    <t>貿二丙</t>
    <phoneticPr fontId="1" type="noConversion"/>
  </si>
  <si>
    <t>貿二甲</t>
    <phoneticPr fontId="1" type="noConversion"/>
  </si>
  <si>
    <t>觀二甲</t>
    <phoneticPr fontId="1" type="noConversion"/>
  </si>
  <si>
    <t>商二乙</t>
    <phoneticPr fontId="1" type="noConversion"/>
  </si>
  <si>
    <t>應二乙</t>
    <phoneticPr fontId="1" type="noConversion"/>
  </si>
  <si>
    <t>會二甲</t>
    <phoneticPr fontId="1" type="noConversion"/>
  </si>
  <si>
    <t>貿一乙</t>
  </si>
  <si>
    <t>資一甲</t>
  </si>
  <si>
    <t>廣一乙</t>
  </si>
  <si>
    <t>應一甲</t>
  </si>
  <si>
    <t>廣一甲</t>
  </si>
  <si>
    <t>觀一乙</t>
  </si>
  <si>
    <t>貿一丁</t>
  </si>
  <si>
    <t>資一乙</t>
  </si>
  <si>
    <t>貿一丙</t>
  </si>
  <si>
    <t>貿一甲</t>
  </si>
  <si>
    <t>觀一甲</t>
  </si>
  <si>
    <t>應一乙</t>
  </si>
  <si>
    <t>商一丙</t>
    <phoneticPr fontId="1" type="noConversion"/>
  </si>
  <si>
    <t>商一甲</t>
    <phoneticPr fontId="1" type="noConversion"/>
  </si>
  <si>
    <t>商一乙</t>
    <phoneticPr fontId="1" type="noConversion"/>
  </si>
  <si>
    <t>商三丙</t>
  </si>
  <si>
    <t>貿三乙</t>
  </si>
  <si>
    <t>資三甲</t>
  </si>
  <si>
    <t>商三甲</t>
  </si>
  <si>
    <t>廣三乙</t>
  </si>
  <si>
    <t>應三甲</t>
  </si>
  <si>
    <t>廣三甲</t>
  </si>
  <si>
    <t>觀三乙</t>
  </si>
  <si>
    <t>貿三丁</t>
  </si>
  <si>
    <t>資三乙</t>
  </si>
  <si>
    <t>貿三丙</t>
  </si>
  <si>
    <t>貿三甲</t>
  </si>
  <si>
    <t>觀三甲</t>
  </si>
  <si>
    <t>商三乙</t>
  </si>
  <si>
    <t>應三乙</t>
  </si>
  <si>
    <t>會三甲</t>
  </si>
  <si>
    <t>商丙聯</t>
  </si>
  <si>
    <t>貿乙聯</t>
  </si>
  <si>
    <t>資甲聯</t>
  </si>
  <si>
    <t>商甲聯</t>
  </si>
  <si>
    <t>廣乙聯</t>
  </si>
  <si>
    <t>應甲聯</t>
  </si>
  <si>
    <t>廣甲聯</t>
  </si>
  <si>
    <t>觀乙聯</t>
  </si>
  <si>
    <t>貿丁聯</t>
  </si>
  <si>
    <t>資乙聯</t>
  </si>
  <si>
    <t>貿丙聯</t>
  </si>
  <si>
    <t>貿甲聯</t>
  </si>
  <si>
    <t>觀甲聯</t>
  </si>
  <si>
    <t>商乙聯</t>
  </si>
  <si>
    <t>應乙聯</t>
  </si>
  <si>
    <t>會甲聯</t>
  </si>
  <si>
    <t>會一甲</t>
    <phoneticPr fontId="1" type="noConversion"/>
  </si>
  <si>
    <t>只能按F9</t>
    <phoneticPr fontId="1" type="noConversion"/>
  </si>
  <si>
    <t>單位</t>
    <phoneticPr fontId="10" type="noConversion"/>
  </si>
  <si>
    <t>隨機數</t>
    <phoneticPr fontId="10" type="noConversion"/>
  </si>
  <si>
    <t>排序</t>
    <phoneticPr fontId="10" type="noConversion"/>
  </si>
  <si>
    <t>第一組</t>
    <phoneticPr fontId="10" type="noConversion"/>
  </si>
  <si>
    <t>第二組</t>
    <phoneticPr fontId="10" type="noConversion"/>
  </si>
  <si>
    <t>第一組</t>
    <phoneticPr fontId="10" type="noConversion"/>
  </si>
  <si>
    <t>趣味競賽高二女分組表</t>
    <phoneticPr fontId="1" type="noConversion"/>
  </si>
  <si>
    <t>趣味競賽高三女分組表</t>
    <phoneticPr fontId="1" type="noConversion"/>
  </si>
  <si>
    <t>趣味競賽高男分組表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</si>
</sst>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標楷體"/>
      <family val="4"/>
      <charset val="136"/>
    </font>
    <font>
      <b/>
      <sz val="30"/>
      <color theme="1"/>
      <name val="新細明體"/>
      <family val="1"/>
      <charset val="136"/>
      <scheme val="minor"/>
    </font>
    <font>
      <sz val="20"/>
      <color theme="1"/>
      <name val="新細明體"/>
      <family val="2"/>
      <scheme val="minor"/>
    </font>
    <font>
      <sz val="2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50"/>
      <color theme="1"/>
      <name val="新細明體"/>
      <family val="2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9" fillId="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/>
    <xf numFmtId="0" fontId="6" fillId="2" borderId="0" xfId="0" applyFont="1" applyFill="1"/>
    <xf numFmtId="0" fontId="8" fillId="3" borderId="1" xfId="1" applyFont="1" applyBorder="1">
      <alignment vertical="center"/>
    </xf>
    <xf numFmtId="0" fontId="7" fillId="0" borderId="0" xfId="0" applyFont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/>
    </xf>
  </cellXfs>
  <cellStyles count="2">
    <cellStyle name="一般" xfId="0" builtinId="0"/>
    <cellStyle name="輔色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zoomScale="70" zoomScaleNormal="70" workbookViewId="0">
      <selection activeCell="X12" sqref="X12"/>
    </sheetView>
  </sheetViews>
  <sheetFormatPr defaultRowHeight="15.75" x14ac:dyDescent="0.25"/>
  <cols>
    <col min="1" max="1" width="8.5703125" bestFit="1" customWidth="1"/>
    <col min="2" max="2" width="8.5703125" customWidth="1"/>
  </cols>
  <sheetData>
    <row r="1" spans="1:20" ht="16.5" x14ac:dyDescent="0.25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75</v>
      </c>
      <c r="H1" s="4" t="s">
        <v>70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1" t="s">
        <v>34</v>
      </c>
      <c r="B2" s="1">
        <f ca="1">RAND()</f>
        <v>0.90035293645168524</v>
      </c>
      <c r="C2" s="1">
        <f ca="1">_xlfn.RANK.EQ(B2, $B$2:$B$17)</f>
        <v>3</v>
      </c>
      <c r="D2" s="1" t="str">
        <f ca="1">IF(AND(C2&lt;=8, C2&lt;&gt;""), A2, "")</f>
        <v>商一丙</v>
      </c>
      <c r="E2" s="1" t="str">
        <f ca="1">IF(AND(C2&gt;8, C2&lt;=16, C2&lt;&gt;""), A2, "")</f>
        <v/>
      </c>
      <c r="F2" s="1" t="str">
        <f t="array" aca="1" ref="F2" ca="1">INDEX($D$2:$D$17, SMALL(IF($D$2:$D$17&lt;&gt;"", ROW($D$2:$D$17)-ROW($D$2)+1), ROW(1:1)))</f>
        <v>商一丙</v>
      </c>
      <c r="G2" s="1" t="str">
        <f t="array" aca="1" ref="G2" ca="1">INDEX($E$2:$E$17, SMALL(IF($E$2:$E$17&lt;&gt;"", ROW($E$2:$E$17)-ROW($E$2)+1), ROW(1:1)))</f>
        <v>貿一乙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1" t="s">
        <v>22</v>
      </c>
      <c r="B3" s="1">
        <f t="shared" ref="B3:B65" ca="1" si="0">RAND()</f>
        <v>0.3635677403968911</v>
      </c>
      <c r="C3" s="1">
        <f t="shared" ref="C3:C17" ca="1" si="1">_xlfn.RANK.EQ(B3, $B$2:$B$17)</f>
        <v>12</v>
      </c>
      <c r="D3" s="1" t="str">
        <f t="shared" ref="D3:D65" ca="1" si="2">IF(AND(C3&lt;=8, C3&lt;&gt;""), A3, "")</f>
        <v/>
      </c>
      <c r="E3" s="1" t="str">
        <f t="shared" ref="E3:E65" ca="1" si="3">IF(AND(C3&gt;8, C3&lt;=16, C3&lt;&gt;""), A3, "")</f>
        <v>貿一乙</v>
      </c>
      <c r="F3" s="1" t="str">
        <f t="array" aca="1" ref="F3" ca="1">INDEX($D$2:$D$17, SMALL(IF($D$2:$D$17&lt;&gt;"", ROW($D$2:$D$17)-ROW($D$2)+1), ROW(2:2)))</f>
        <v>資一甲</v>
      </c>
      <c r="G3" s="1" t="str">
        <f t="array" aca="1" ref="G3" ca="1">INDEX($E$2:$E$17, SMALL(IF($E$2:$E$17&lt;&gt;"", ROW($E$2:$E$17)-ROW($E$2)+1), ROW(2:2)))</f>
        <v>應一甲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1" t="s">
        <v>23</v>
      </c>
      <c r="B4" s="1">
        <f t="shared" ca="1" si="0"/>
        <v>0.82478746592579266</v>
      </c>
      <c r="C4" s="1">
        <f t="shared" ca="1" si="1"/>
        <v>6</v>
      </c>
      <c r="D4" s="1" t="str">
        <f t="shared" ca="1" si="2"/>
        <v>資一甲</v>
      </c>
      <c r="E4" s="1" t="str">
        <f t="shared" ca="1" si="3"/>
        <v/>
      </c>
      <c r="F4" s="1" t="str">
        <f t="array" aca="1" ref="F4" ca="1">INDEX($D$2:$D$17, SMALL(IF($D$2:$D$17&lt;&gt;"", ROW($D$2:$D$17)-ROW($D$2)+1), ROW(3:3)))</f>
        <v>商一甲</v>
      </c>
      <c r="G4" s="1" t="str">
        <f t="array" aca="1" ref="G4" ca="1">INDEX($E$2:$E$17, SMALL(IF($E$2:$E$17&lt;&gt;"", ROW($E$2:$E$17)-ROW($E$2)+1), ROW(3:3)))</f>
        <v>廣一甲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1" t="s">
        <v>35</v>
      </c>
      <c r="B5" s="1">
        <f t="shared" ca="1" si="0"/>
        <v>0.95931944572939254</v>
      </c>
      <c r="C5" s="1">
        <f t="shared" ca="1" si="1"/>
        <v>2</v>
      </c>
      <c r="D5" s="1" t="str">
        <f t="shared" ca="1" si="2"/>
        <v>商一甲</v>
      </c>
      <c r="E5" s="1" t="str">
        <f t="shared" ca="1" si="3"/>
        <v/>
      </c>
      <c r="F5" s="1" t="str">
        <f t="array" aca="1" ref="F5" ca="1">INDEX($D$2:$D$17, SMALL(IF($D$2:$D$17&lt;&gt;"", ROW($D$2:$D$17)-ROW($D$2)+1), ROW(4:4)))</f>
        <v>廣一乙</v>
      </c>
      <c r="G5" s="1" t="str">
        <f t="array" aca="1" ref="G5" ca="1">INDEX($E$2:$E$17, SMALL(IF($E$2:$E$17&lt;&gt;"", ROW($E$2:$E$17)-ROW($E$2)+1), ROW(4:4)))</f>
        <v>貿一丁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1" t="s">
        <v>24</v>
      </c>
      <c r="B6" s="1">
        <f t="shared" ca="1" si="0"/>
        <v>0.75468725526664493</v>
      </c>
      <c r="C6" s="1">
        <f t="shared" ca="1" si="1"/>
        <v>7</v>
      </c>
      <c r="D6" s="1" t="str">
        <f t="shared" ca="1" si="2"/>
        <v>廣一乙</v>
      </c>
      <c r="E6" s="1" t="str">
        <f t="shared" ca="1" si="3"/>
        <v/>
      </c>
      <c r="F6" s="1" t="str">
        <f t="array" aca="1" ref="F6" ca="1">INDEX($D$2:$D$17, SMALL(IF($D$2:$D$17&lt;&gt;"", ROW($D$2:$D$17)-ROW($D$2)+1), ROW(5:5)))</f>
        <v>觀一乙</v>
      </c>
      <c r="G6" s="1" t="str">
        <f t="array" aca="1" ref="G6" ca="1">INDEX($E$2:$E$17, SMALL(IF($E$2:$E$17&lt;&gt;"", ROW($E$2:$E$17)-ROW($E$2)+1), ROW(5:5)))</f>
        <v>貿一丙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1" t="s">
        <v>25</v>
      </c>
      <c r="B7" s="1">
        <f t="shared" ca="1" si="0"/>
        <v>0.40359794648793723</v>
      </c>
      <c r="C7" s="1">
        <f t="shared" ca="1" si="1"/>
        <v>10</v>
      </c>
      <c r="D7" s="1" t="str">
        <f t="shared" ca="1" si="2"/>
        <v/>
      </c>
      <c r="E7" s="1" t="str">
        <f t="shared" ca="1" si="3"/>
        <v>應一甲</v>
      </c>
      <c r="F7" s="1" t="str">
        <f t="array" aca="1" ref="F7" ca="1">INDEX($D$2:$D$17, SMALL(IF($D$2:$D$17&lt;&gt;"", ROW($D$2:$D$17)-ROW($D$2)+1), ROW(6:6)))</f>
        <v>資一乙</v>
      </c>
      <c r="G7" s="1" t="str">
        <f t="array" aca="1" ref="G7" ca="1">INDEX($E$2:$E$17, SMALL(IF($E$2:$E$17&lt;&gt;"", ROW($E$2:$E$17)-ROW($E$2)+1), ROW(6:6)))</f>
        <v>貿一甲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1" t="s">
        <v>26</v>
      </c>
      <c r="B8" s="1">
        <f t="shared" ca="1" si="0"/>
        <v>0.40074955250982347</v>
      </c>
      <c r="C8" s="1">
        <f t="shared" ca="1" si="1"/>
        <v>11</v>
      </c>
      <c r="D8" s="1" t="str">
        <f t="shared" ca="1" si="2"/>
        <v/>
      </c>
      <c r="E8" s="1" t="str">
        <f t="shared" ca="1" si="3"/>
        <v>廣一甲</v>
      </c>
      <c r="F8" s="1" t="str">
        <f t="array" aca="1" ref="F8" ca="1">INDEX($D$2:$D$17, SMALL(IF($D$2:$D$17&lt;&gt;"", ROW($D$2:$D$17)-ROW($D$2)+1), ROW(7:7)))</f>
        <v>觀一甲</v>
      </c>
      <c r="G8" s="1" t="str">
        <f t="array" aca="1" ref="G8" ca="1">INDEX($E$2:$E$17, SMALL(IF($E$2:$E$17&lt;&gt;"", ROW($E$2:$E$17)-ROW($E$2)+1), ROW(7:7)))</f>
        <v>商一乙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1" t="s">
        <v>27</v>
      </c>
      <c r="B9" s="1">
        <f t="shared" ca="1" si="0"/>
        <v>0.8931499256563451</v>
      </c>
      <c r="C9" s="1">
        <f t="shared" ca="1" si="1"/>
        <v>4</v>
      </c>
      <c r="D9" s="1" t="str">
        <f t="shared" ca="1" si="2"/>
        <v>觀一乙</v>
      </c>
      <c r="E9" s="1" t="str">
        <f t="shared" ca="1" si="3"/>
        <v/>
      </c>
      <c r="F9" s="1" t="str">
        <f t="array" aca="1" ref="F9" ca="1">INDEX($D$2:$D$17, SMALL(IF($D$2:$D$17&lt;&gt;"", ROW($D$2:$D$17)-ROW($D$2)+1), ROW(8:8)))</f>
        <v>應一乙</v>
      </c>
      <c r="G9" s="1" t="str">
        <f t="array" aca="1" ref="G9" ca="1">INDEX($E$2:$E$17, SMALL(IF($E$2:$E$17&lt;&gt;"", ROW($E$2:$E$17)-ROW($E$2)+1), ROW(8:8)))</f>
        <v>會一甲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1" t="s">
        <v>28</v>
      </c>
      <c r="B10" s="1">
        <f t="shared" ca="1" si="0"/>
        <v>1.0549171693518544E-2</v>
      </c>
      <c r="C10" s="1">
        <f t="shared" ca="1" si="1"/>
        <v>16</v>
      </c>
      <c r="D10" s="1" t="str">
        <f t="shared" ca="1" si="2"/>
        <v/>
      </c>
      <c r="E10" s="1" t="str">
        <f t="shared" ca="1" si="3"/>
        <v>貿一丁</v>
      </c>
      <c r="F10" s="1" t="str">
        <f t="array" aca="1" ref="F10" ca="1">INDEX($D$18:$D$33, SMALL(IF($D$18:$D$33&lt;&gt;"", ROW($D$18:$D$33)-ROW($D$18)+1), ROW(1:1)))</f>
        <v>貿二乙</v>
      </c>
      <c r="G10" s="1" t="str">
        <f t="array" aca="1" ref="G10" ca="1">INDEX($E$18:$E$33, SMALL(IF($E$18:$E$33&lt;&gt;"", ROW($E$18:$E$33)-ROW($E$18)+1), ROW(1:1)))</f>
        <v>商二丙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1" t="s">
        <v>29</v>
      </c>
      <c r="B11" s="1">
        <f t="shared" ca="1" si="0"/>
        <v>0.60461359075970211</v>
      </c>
      <c r="C11" s="1">
        <f t="shared" ca="1" si="1"/>
        <v>8</v>
      </c>
      <c r="D11" s="1" t="str">
        <f t="shared" ca="1" si="2"/>
        <v>資一乙</v>
      </c>
      <c r="E11" s="1" t="str">
        <f t="shared" ca="1" si="3"/>
        <v/>
      </c>
      <c r="F11" s="1" t="str">
        <f t="array" aca="1" ref="F11" ca="1">INDEX($D$18:$D$33, SMALL(IF($D$18:$D$33&lt;&gt;"", ROW($D$18:$D$33)-ROW($D$18)+1), ROW(2:2)))</f>
        <v>商二甲</v>
      </c>
      <c r="G11" s="1" t="str">
        <f t="array" aca="1" ref="G11" ca="1">INDEX($E$18:$E$33, SMALL(IF($E$18:$E$33&lt;&gt;"", ROW($E$18:$E$33)-ROW($E$18)+1), ROW(2:2)))</f>
        <v>資二甲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1" t="s">
        <v>30</v>
      </c>
      <c r="B12" s="1">
        <f t="shared" ca="1" si="0"/>
        <v>0.51101818679652133</v>
      </c>
      <c r="C12" s="1">
        <f t="shared" ca="1" si="1"/>
        <v>9</v>
      </c>
      <c r="D12" s="1" t="str">
        <f t="shared" ca="1" si="2"/>
        <v/>
      </c>
      <c r="E12" s="1" t="str">
        <f t="shared" ca="1" si="3"/>
        <v>貿一丙</v>
      </c>
      <c r="F12" s="1" t="str">
        <f t="array" aca="1" ref="F12" ca="1">INDEX($D$18:$D$33, SMALL(IF($D$18:$D$33&lt;&gt;"", ROW($D$18:$D$33)-ROW($D$18)+1), ROW(3:3)))</f>
        <v>廣二乙</v>
      </c>
      <c r="G12" s="1" t="str">
        <f t="array" aca="1" ref="G12" ca="1">INDEX($E$18:$E$33, SMALL(IF($E$18:$E$33&lt;&gt;"", ROW($E$18:$E$33)-ROW($E$18)+1), ROW(3:3)))</f>
        <v>應二甲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1" t="s">
        <v>31</v>
      </c>
      <c r="B13" s="1">
        <f t="shared" ca="1" si="0"/>
        <v>5.4748620914087498E-2</v>
      </c>
      <c r="C13" s="1">
        <f t="shared" ca="1" si="1"/>
        <v>15</v>
      </c>
      <c r="D13" s="1" t="str">
        <f t="shared" ca="1" si="2"/>
        <v/>
      </c>
      <c r="E13" s="1" t="str">
        <f t="shared" ca="1" si="3"/>
        <v>貿一甲</v>
      </c>
      <c r="F13" s="1" t="str">
        <f t="array" aca="1" ref="F13" ca="1">INDEX($D$18:$D$33, SMALL(IF($D$18:$D$33&lt;&gt;"", ROW($D$18:$D$33)-ROW($D$18)+1), ROW(4:4)))</f>
        <v>貿二丁</v>
      </c>
      <c r="G13" s="1" t="str">
        <f t="array" aca="1" ref="G13" ca="1">INDEX($E$18:$E$33, SMALL(IF($E$18:$E$33&lt;&gt;"", ROW($E$18:$E$33)-ROW($E$18)+1), ROW(4:4)))</f>
        <v>廣二甲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1" t="s">
        <v>32</v>
      </c>
      <c r="B14" s="1">
        <f t="shared" ca="1" si="0"/>
        <v>0.97979510031499606</v>
      </c>
      <c r="C14" s="1">
        <f t="shared" ca="1" si="1"/>
        <v>1</v>
      </c>
      <c r="D14" s="1" t="str">
        <f t="shared" ca="1" si="2"/>
        <v>觀一甲</v>
      </c>
      <c r="E14" s="1" t="str">
        <f t="shared" ca="1" si="3"/>
        <v/>
      </c>
      <c r="F14" s="1" t="str">
        <f t="array" aca="1" ref="F14" ca="1">INDEX($D$18:$D$33, SMALL(IF($D$18:$D$33&lt;&gt;"", ROW($D$18:$D$33)-ROW($D$18)+1), ROW(5:5)))</f>
        <v>資二乙</v>
      </c>
      <c r="G14" s="1" t="str">
        <f t="array" aca="1" ref="G14" ca="1">INDEX($E$18:$E$33, SMALL(IF($E$18:$E$33&lt;&gt;"", ROW($E$18:$E$33)-ROW($E$18)+1), ROW(5:5)))</f>
        <v>觀二乙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1" t="s">
        <v>36</v>
      </c>
      <c r="B15" s="1">
        <f t="shared" ca="1" si="0"/>
        <v>0.33483462977239065</v>
      </c>
      <c r="C15" s="1">
        <f t="shared" ca="1" si="1"/>
        <v>13</v>
      </c>
      <c r="D15" s="1" t="str">
        <f t="shared" ca="1" si="2"/>
        <v/>
      </c>
      <c r="E15" s="1" t="str">
        <f t="shared" ca="1" si="3"/>
        <v>商一乙</v>
      </c>
      <c r="F15" s="1" t="str">
        <f t="array" aca="1" ref="F15" ca="1">INDEX($D$18:$D$33, SMALL(IF($D$18:$D$33&lt;&gt;"", ROW($D$18:$D$33)-ROW($D$18)+1), ROW(6:6)))</f>
        <v>貿二丙</v>
      </c>
      <c r="G15" s="1" t="str">
        <f t="array" aca="1" ref="G15" ca="1">INDEX($E$18:$E$33, SMALL(IF($E$18:$E$33&lt;&gt;"", ROW($E$18:$E$33)-ROW($E$18)+1), ROW(6:6)))</f>
        <v>商二乙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1" t="s">
        <v>33</v>
      </c>
      <c r="B16" s="1">
        <f t="shared" ca="1" si="0"/>
        <v>0.83727082200945979</v>
      </c>
      <c r="C16" s="1">
        <f t="shared" ca="1" si="1"/>
        <v>5</v>
      </c>
      <c r="D16" s="1" t="str">
        <f t="shared" ca="1" si="2"/>
        <v>應一乙</v>
      </c>
      <c r="E16" s="1" t="str">
        <f t="shared" ca="1" si="3"/>
        <v/>
      </c>
      <c r="F16" s="1" t="str">
        <f t="array" aca="1" ref="F16" ca="1">INDEX($D$18:$D$33, SMALL(IF($D$18:$D$33&lt;&gt;"", ROW($D$18:$D$33)-ROW($D$18)+1), ROW(7:7)))</f>
        <v>貿二甲</v>
      </c>
      <c r="G16" s="1" t="str">
        <f t="array" aca="1" ref="G16" ca="1">INDEX($E$18:$E$33, SMALL(IF($E$18:$E$33&lt;&gt;"", ROW($E$18:$E$33)-ROW($E$18)+1), ROW(7:7)))</f>
        <v>應二乙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1" t="s">
        <v>69</v>
      </c>
      <c r="B17" s="1">
        <f t="shared" ca="1" si="0"/>
        <v>0.14740388117533632</v>
      </c>
      <c r="C17" s="1">
        <f t="shared" ca="1" si="1"/>
        <v>14</v>
      </c>
      <c r="D17" s="1" t="str">
        <f t="shared" ca="1" si="2"/>
        <v/>
      </c>
      <c r="E17" s="1" t="str">
        <f t="shared" ca="1" si="3"/>
        <v>會一甲</v>
      </c>
      <c r="F17" s="1" t="str">
        <f t="array" aca="1" ref="F17" ca="1">INDEX($D$18:$D$33, SMALL(IF($D$18:$D$33&lt;&gt;"", ROW($D$18:$D$33)-ROW($D$18)+1), ROW(8:8)))</f>
        <v>觀二甲</v>
      </c>
      <c r="G17" s="1" t="str">
        <f t="array" aca="1" ref="G17" ca="1">INDEX($E$18:$E$33, SMALL(IF($E$18:$E$33&lt;&gt;"", ROW($E$18:$E$33)-ROW($E$18)+1), ROW(8:8)))</f>
        <v>會二甲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.5" x14ac:dyDescent="0.25">
      <c r="A18" s="2" t="s">
        <v>6</v>
      </c>
      <c r="B18" s="1">
        <f t="shared" ca="1" si="0"/>
        <v>0.16481693407317355</v>
      </c>
      <c r="C18" s="1">
        <f ca="1">_xlfn.RANK.EQ(B18, $B$18:$B$33)</f>
        <v>14</v>
      </c>
      <c r="D18" s="1" t="str">
        <f t="shared" ca="1" si="2"/>
        <v/>
      </c>
      <c r="E18" s="1" t="str">
        <f t="shared" ca="1" si="3"/>
        <v>商二丙</v>
      </c>
      <c r="F18" s="1" t="str">
        <f t="array" aca="1" ref="F18" ca="1">INDEX($D$34:$D$49, SMALL(IF($D$34:$D$49&lt;&gt;"", ROW($D$34:$D$49)-ROW($D$34)+1), ROW(1:1)))</f>
        <v>資三甲</v>
      </c>
      <c r="G18" s="1" t="str">
        <f t="array" aca="1" ref="G18" ca="1">INDEX($E$34:$E$49, SMALL(IF($E$34:$E$49&lt;&gt;"", ROW($E$34:$E$49)-ROW($E$34)+1), ROW(1:1)))</f>
        <v>商三丙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6.5" x14ac:dyDescent="0.25">
      <c r="A19" s="2" t="s">
        <v>7</v>
      </c>
      <c r="B19" s="1">
        <f t="shared" ca="1" si="0"/>
        <v>0.99945651447707751</v>
      </c>
      <c r="C19" s="1">
        <f t="shared" ref="C19:C33" ca="1" si="4">_xlfn.RANK.EQ(B19, $B$18:$B$33)</f>
        <v>1</v>
      </c>
      <c r="D19" s="1" t="str">
        <f t="shared" ca="1" si="2"/>
        <v>貿二乙</v>
      </c>
      <c r="E19" s="1" t="str">
        <f t="shared" ca="1" si="3"/>
        <v/>
      </c>
      <c r="F19" s="1" t="str">
        <f t="array" aca="1" ref="F19" ca="1">INDEX($D$34:$D$49, SMALL(IF($D$34:$D$49&lt;&gt;"", ROW($D$34:$D$49)-ROW($D$34)+1), ROW(2:2)))</f>
        <v>應三甲</v>
      </c>
      <c r="G19" s="1" t="str">
        <f t="array" aca="1" ref="G19" ca="1">INDEX($E$34:$E$49, SMALL(IF($E$34:$E$49&lt;&gt;"", ROW($E$34:$E$49)-ROW($E$34)+1), ROW(2:2)))</f>
        <v>貿三乙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6.5" x14ac:dyDescent="0.25">
      <c r="A20" s="2" t="s">
        <v>8</v>
      </c>
      <c r="B20" s="1">
        <f t="shared" ca="1" si="0"/>
        <v>0.23300235899049382</v>
      </c>
      <c r="C20" s="1">
        <f t="shared" ca="1" si="4"/>
        <v>12</v>
      </c>
      <c r="D20" s="1" t="str">
        <f t="shared" ca="1" si="2"/>
        <v/>
      </c>
      <c r="E20" s="1" t="str">
        <f t="shared" ca="1" si="3"/>
        <v>資二甲</v>
      </c>
      <c r="F20" s="1" t="str">
        <f t="array" aca="1" ref="F20" ca="1">INDEX($D$34:$D$49, SMALL(IF($D$34:$D$49&lt;&gt;"", ROW($D$34:$D$49)-ROW($D$34)+1), ROW(3:3)))</f>
        <v>觀三乙</v>
      </c>
      <c r="G20" s="1" t="str">
        <f t="array" aca="1" ref="G20" ca="1">INDEX($E$34:$E$49, SMALL(IF($E$34:$E$49&lt;&gt;"", ROW($E$34:$E$49)-ROW($E$34)+1), ROW(3:3)))</f>
        <v>商三甲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6.5" x14ac:dyDescent="0.25">
      <c r="A21" s="2" t="s">
        <v>9</v>
      </c>
      <c r="B21" s="1">
        <f t="shared" ca="1" si="0"/>
        <v>0.79545857405599185</v>
      </c>
      <c r="C21" s="1">
        <f t="shared" ca="1" si="4"/>
        <v>4</v>
      </c>
      <c r="D21" s="1" t="str">
        <f t="shared" ca="1" si="2"/>
        <v>商二甲</v>
      </c>
      <c r="E21" s="1" t="str">
        <f t="shared" ca="1" si="3"/>
        <v/>
      </c>
      <c r="F21" s="1" t="str">
        <f t="array" aca="1" ref="F21" ca="1">INDEX($D$34:$D$49, SMALL(IF($D$34:$D$49&lt;&gt;"", ROW($D$34:$D$49)-ROW($D$34)+1), ROW(4:4)))</f>
        <v>資三乙</v>
      </c>
      <c r="G21" s="1" t="str">
        <f t="array" aca="1" ref="G21" ca="1">INDEX($E$34:$E$49, SMALL(IF($E$34:$E$49&lt;&gt;"", ROW($E$34:$E$49)-ROW($E$34)+1), ROW(4:4)))</f>
        <v>廣三乙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6.5" x14ac:dyDescent="0.25">
      <c r="A22" s="2" t="s">
        <v>10</v>
      </c>
      <c r="B22" s="1">
        <f t="shared" ca="1" si="0"/>
        <v>0.85228962498534777</v>
      </c>
      <c r="C22" s="1">
        <f t="shared" ca="1" si="4"/>
        <v>2</v>
      </c>
      <c r="D22" s="1" t="str">
        <f t="shared" ca="1" si="2"/>
        <v>廣二乙</v>
      </c>
      <c r="E22" s="1" t="str">
        <f t="shared" ca="1" si="3"/>
        <v/>
      </c>
      <c r="F22" s="1" t="str">
        <f t="array" aca="1" ref="F22" ca="1">INDEX($D$34:$D$49, SMALL(IF($D$34:$D$49&lt;&gt;"", ROW($D$34:$D$49)-ROW($D$34)+1), ROW(5:5)))</f>
        <v>貿三丙</v>
      </c>
      <c r="G22" s="1" t="str">
        <f t="array" aca="1" ref="G22" ca="1">INDEX($E$34:$E$49, SMALL(IF($E$34:$E$49&lt;&gt;"", ROW($E$34:$E$49)-ROW($E$34)+1), ROW(5:5)))</f>
        <v>廣三甲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.5" x14ac:dyDescent="0.25">
      <c r="A23" s="2" t="s">
        <v>11</v>
      </c>
      <c r="B23" s="1">
        <f t="shared" ca="1" si="0"/>
        <v>0.26489980793625822</v>
      </c>
      <c r="C23" s="1">
        <f t="shared" ca="1" si="4"/>
        <v>11</v>
      </c>
      <c r="D23" s="1" t="str">
        <f t="shared" ca="1" si="2"/>
        <v/>
      </c>
      <c r="E23" s="1" t="str">
        <f t="shared" ca="1" si="3"/>
        <v>應二甲</v>
      </c>
      <c r="F23" s="1" t="str">
        <f t="array" aca="1" ref="F23" ca="1">INDEX($D$34:$D$49, SMALL(IF($D$34:$D$49&lt;&gt;"", ROW($D$34:$D$49)-ROW($D$34)+1), ROW(6:6)))</f>
        <v>貿三甲</v>
      </c>
      <c r="G23" s="1" t="str">
        <f t="array" aca="1" ref="G23" ca="1">INDEX($E$34:$E$49, SMALL(IF($E$34:$E$49&lt;&gt;"", ROW($E$34:$E$49)-ROW($E$34)+1), ROW(6:6)))</f>
        <v>貿三丁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6.5" x14ac:dyDescent="0.25">
      <c r="A24" s="2" t="s">
        <v>12</v>
      </c>
      <c r="B24" s="1">
        <f t="shared" ca="1" si="0"/>
        <v>0.13822870023023148</v>
      </c>
      <c r="C24" s="1">
        <f t="shared" ca="1" si="4"/>
        <v>15</v>
      </c>
      <c r="D24" s="1" t="str">
        <f t="shared" ca="1" si="2"/>
        <v/>
      </c>
      <c r="E24" s="1" t="str">
        <f t="shared" ca="1" si="3"/>
        <v>廣二甲</v>
      </c>
      <c r="F24" s="1" t="str">
        <f t="array" aca="1" ref="F24" ca="1">INDEX($D$34:$D$49, SMALL(IF($D$34:$D$49&lt;&gt;"", ROW($D$34:$D$49)-ROW($D$34)+1), ROW(7:7)))</f>
        <v>商三乙</v>
      </c>
      <c r="G24" s="1" t="str">
        <f t="array" aca="1" ref="G24" ca="1">INDEX($E$34:$E$49, SMALL(IF($E$34:$E$49&lt;&gt;"", ROW($E$34:$E$49)-ROW($E$34)+1), ROW(7:7)))</f>
        <v>觀三甲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6.5" x14ac:dyDescent="0.25">
      <c r="A25" s="2" t="s">
        <v>13</v>
      </c>
      <c r="B25" s="1">
        <f t="shared" ca="1" si="0"/>
        <v>0.51266240576211064</v>
      </c>
      <c r="C25" s="1">
        <f t="shared" ca="1" si="4"/>
        <v>9</v>
      </c>
      <c r="D25" s="1" t="str">
        <f t="shared" ca="1" si="2"/>
        <v/>
      </c>
      <c r="E25" s="1" t="str">
        <f t="shared" ca="1" si="3"/>
        <v>觀二乙</v>
      </c>
      <c r="F25" s="1" t="str">
        <f t="array" aca="1" ref="F25" ca="1">INDEX($D$34:$D$49, SMALL(IF($D$34:$D$49&lt;&gt;"", ROW($D$34:$D$49)-ROW($D$34)+1), ROW(8:8)))</f>
        <v>應三乙</v>
      </c>
      <c r="G25" s="1" t="str">
        <f t="array" aca="1" ref="G25" ca="1">INDEX($E$34:$E$49, SMALL(IF($E$34:$E$49&lt;&gt;"", ROW($E$34:$E$49)-ROW($E$34)+1), ROW(8:8)))</f>
        <v>會三甲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6.5" x14ac:dyDescent="0.25">
      <c r="A26" s="2" t="s">
        <v>14</v>
      </c>
      <c r="B26" s="1">
        <f t="shared" ca="1" si="0"/>
        <v>0.79146833895265101</v>
      </c>
      <c r="C26" s="1">
        <f t="shared" ca="1" si="4"/>
        <v>5</v>
      </c>
      <c r="D26" s="1" t="str">
        <f t="shared" ca="1" si="2"/>
        <v>貿二丁</v>
      </c>
      <c r="E26" s="1" t="str">
        <f t="shared" ca="1" si="3"/>
        <v/>
      </c>
      <c r="F26" s="1" t="str">
        <f t="array" aca="1" ref="F26" ca="1">INDEX($D$50:$D$65, SMALL(IF($D$50:$D$65&lt;&gt;"", ROW($D$50:$D$65)-ROW($D$50)+1), ROW(1:1)))</f>
        <v>資甲聯</v>
      </c>
      <c r="G26" s="1" t="str">
        <f t="array" aca="1" ref="G26" ca="1">INDEX($E$50:$E$65, SMALL(IF($E$50:$E$65&lt;&gt;"", ROW($E$50:$E$65)-ROW($E$50)+1), ROW(1:1)))</f>
        <v>商丙聯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6.5" x14ac:dyDescent="0.25">
      <c r="A27" s="2" t="s">
        <v>15</v>
      </c>
      <c r="B27" s="1">
        <f t="shared" ca="1" si="0"/>
        <v>0.72447351130548865</v>
      </c>
      <c r="C27" s="1">
        <f t="shared" ca="1" si="4"/>
        <v>7</v>
      </c>
      <c r="D27" s="1" t="str">
        <f t="shared" ca="1" si="2"/>
        <v>資二乙</v>
      </c>
      <c r="E27" s="1" t="str">
        <f t="shared" ca="1" si="3"/>
        <v/>
      </c>
      <c r="F27" s="1" t="str">
        <f t="array" aca="1" ref="F27" ca="1">INDEX($D$50:$D$65, SMALL(IF($D$50:$D$65&lt;&gt;"", ROW($D$50:$D$65)-ROW($D$50)+1), ROW(2:2)))</f>
        <v>商甲聯</v>
      </c>
      <c r="G27" s="1" t="str">
        <f t="array" aca="1" ref="G27" ca="1">INDEX($E$50:$E$65, SMALL(IF($E$50:$E$65&lt;&gt;"", ROW($E$50:$E$65)-ROW($E$50)+1), ROW(2:2)))</f>
        <v>貿乙聯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6.5" x14ac:dyDescent="0.25">
      <c r="A28" s="2" t="s">
        <v>16</v>
      </c>
      <c r="B28" s="1">
        <f t="shared" ca="1" si="0"/>
        <v>0.84232922108134189</v>
      </c>
      <c r="C28" s="1">
        <f t="shared" ca="1" si="4"/>
        <v>3</v>
      </c>
      <c r="D28" s="1" t="str">
        <f t="shared" ca="1" si="2"/>
        <v>貿二丙</v>
      </c>
      <c r="E28" s="1" t="str">
        <f t="shared" ca="1" si="3"/>
        <v/>
      </c>
      <c r="F28" s="1" t="str">
        <f t="array" aca="1" ref="F28" ca="1">INDEX($D$50:$D$65, SMALL(IF($D$50:$D$65&lt;&gt;"", ROW($D$50:$D$65)-ROW($D$50)+1), ROW(3:3)))</f>
        <v>廣乙聯</v>
      </c>
      <c r="G28" s="1" t="str">
        <f t="array" aca="1" ref="G28" ca="1">INDEX($E$50:$E$65, SMALL(IF($E$50:$E$65&lt;&gt;"", ROW($E$50:$E$65)-ROW($E$50)+1), ROW(3:3)))</f>
        <v>觀乙聯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6.5" x14ac:dyDescent="0.25">
      <c r="A29" s="2" t="s">
        <v>17</v>
      </c>
      <c r="B29" s="1">
        <f t="shared" ca="1" si="0"/>
        <v>0.78301990616921691</v>
      </c>
      <c r="C29" s="1">
        <f t="shared" ca="1" si="4"/>
        <v>6</v>
      </c>
      <c r="D29" s="1" t="str">
        <f t="shared" ca="1" si="2"/>
        <v>貿二甲</v>
      </c>
      <c r="E29" s="1" t="str">
        <f t="shared" ca="1" si="3"/>
        <v/>
      </c>
      <c r="F29" s="1" t="str">
        <f t="array" aca="1" ref="F29" ca="1">INDEX($D$50:$D$65, SMALL(IF($D$50:$D$65&lt;&gt;"", ROW($D$50:$D$65)-ROW($D$50)+1), ROW(4:4)))</f>
        <v>應甲聯</v>
      </c>
      <c r="G29" s="1" t="str">
        <f t="array" aca="1" ref="G29" ca="1">INDEX($E$50:$E$65, SMALL(IF($E$50:$E$65&lt;&gt;"", ROW($E$50:$E$65)-ROW($E$50)+1), ROW(4:4)))</f>
        <v>貿丁聯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6.5" x14ac:dyDescent="0.25">
      <c r="A30" s="2" t="s">
        <v>18</v>
      </c>
      <c r="B30" s="1">
        <f t="shared" ca="1" si="0"/>
        <v>0.68663629298435314</v>
      </c>
      <c r="C30" s="1">
        <f t="shared" ca="1" si="4"/>
        <v>8</v>
      </c>
      <c r="D30" s="1" t="str">
        <f t="shared" ca="1" si="2"/>
        <v>觀二甲</v>
      </c>
      <c r="E30" s="1" t="str">
        <f t="shared" ca="1" si="3"/>
        <v/>
      </c>
      <c r="F30" s="1" t="str">
        <f t="array" aca="1" ref="F30" ca="1">INDEX($D$50:$D$65, SMALL(IF($D$50:$D$65&lt;&gt;"", ROW($D$50:$D$65)-ROW($D$50)+1), ROW(5:5)))</f>
        <v>廣甲聯</v>
      </c>
      <c r="G30" s="1" t="str">
        <f t="array" aca="1" ref="G30" ca="1">INDEX($E$50:$E$65, SMALL(IF($E$50:$E$65&lt;&gt;"", ROW($E$50:$E$65)-ROW($E$50)+1), ROW(5:5)))</f>
        <v>資乙聯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6.5" x14ac:dyDescent="0.25">
      <c r="A31" s="2" t="s">
        <v>19</v>
      </c>
      <c r="B31" s="1">
        <f t="shared" ca="1" si="0"/>
        <v>0.20887872004631947</v>
      </c>
      <c r="C31" s="1">
        <f t="shared" ca="1" si="4"/>
        <v>13</v>
      </c>
      <c r="D31" s="1" t="str">
        <f t="shared" ca="1" si="2"/>
        <v/>
      </c>
      <c r="E31" s="1" t="str">
        <f t="shared" ca="1" si="3"/>
        <v>商二乙</v>
      </c>
      <c r="F31" s="1" t="str">
        <f t="array" aca="1" ref="F31" ca="1">INDEX($D$50:$D$65, SMALL(IF($D$50:$D$65&lt;&gt;"", ROW($D$50:$D$65)-ROW($D$50)+1), ROW(6:6)))</f>
        <v>貿甲聯</v>
      </c>
      <c r="G31" s="1" t="str">
        <f t="array" aca="1" ref="G31" ca="1">INDEX($E$50:$E$65, SMALL(IF($E$50:$E$65&lt;&gt;"", ROW($E$50:$E$65)-ROW($E$50)+1), ROW(6:6)))</f>
        <v>貿丙聯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6.5" x14ac:dyDescent="0.25">
      <c r="A32" s="2" t="s">
        <v>20</v>
      </c>
      <c r="B32" s="1">
        <f t="shared" ca="1" si="0"/>
        <v>0.44152484248929336</v>
      </c>
      <c r="C32" s="1">
        <f t="shared" ca="1" si="4"/>
        <v>10</v>
      </c>
      <c r="D32" s="1" t="str">
        <f t="shared" ca="1" si="2"/>
        <v/>
      </c>
      <c r="E32" s="1" t="str">
        <f t="shared" ca="1" si="3"/>
        <v>應二乙</v>
      </c>
      <c r="F32" s="1" t="str">
        <f t="array" aca="1" ref="F32" ca="1">INDEX($D$50:$D$65, SMALL(IF($D$50:$D$65&lt;&gt;"", ROW($D$50:$D$65)-ROW($D$50)+1), ROW(7:7)))</f>
        <v>觀甲聯</v>
      </c>
      <c r="G32" s="1" t="str">
        <f t="array" aca="1" ref="G32" ca="1">INDEX($E$50:$E$65, SMALL(IF($E$50:$E$65&lt;&gt;"", ROW($E$50:$E$65)-ROW($E$50)+1), ROW(7:7)))</f>
        <v>商乙聯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6.5" x14ac:dyDescent="0.25">
      <c r="A33" s="2" t="s">
        <v>21</v>
      </c>
      <c r="B33" s="1">
        <f t="shared" ca="1" si="0"/>
        <v>6.9903797871607054E-2</v>
      </c>
      <c r="C33" s="1">
        <f t="shared" ca="1" si="4"/>
        <v>16</v>
      </c>
      <c r="D33" s="1" t="str">
        <f t="shared" ca="1" si="2"/>
        <v/>
      </c>
      <c r="E33" s="1" t="str">
        <f t="shared" ca="1" si="3"/>
        <v>會二甲</v>
      </c>
      <c r="F33" s="1" t="str">
        <f t="array" aca="1" ref="F33" ca="1">INDEX($D$50:$D$65, SMALL(IF($D$50:$D$65&lt;&gt;"", ROW($D$50:$D$65)-ROW($D$50)+1), ROW(8:8)))</f>
        <v>會甲聯</v>
      </c>
      <c r="G33" s="1" t="str">
        <f t="array" aca="1" ref="G33" ca="1">INDEX($E$50:$E$65, SMALL(IF($E$50:$E$65&lt;&gt;"", ROW($E$50:$E$65)-ROW($E$50)+1), ROW(8:8)))</f>
        <v>應乙聯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5">
      <c r="A34" s="1" t="s">
        <v>37</v>
      </c>
      <c r="B34" s="1">
        <f t="shared" ca="1" si="0"/>
        <v>0.24909019123055631</v>
      </c>
      <c r="C34" s="1">
        <f ca="1">_xlfn.RANK.EQ(B34, $B$34:$B$49)</f>
        <v>14</v>
      </c>
      <c r="D34" s="1" t="str">
        <f t="shared" ca="1" si="2"/>
        <v/>
      </c>
      <c r="E34" s="1" t="str">
        <f t="shared" ca="1" si="3"/>
        <v>商三丙</v>
      </c>
      <c r="F34" s="1"/>
      <c r="G34" s="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5">
      <c r="A35" s="1" t="s">
        <v>38</v>
      </c>
      <c r="B35" s="1">
        <f t="shared" ca="1" si="0"/>
        <v>0.41618996832698052</v>
      </c>
      <c r="C35" s="1">
        <f t="shared" ref="C35:C49" ca="1" si="5">_xlfn.RANK.EQ(B35, $B$34:$B$49)</f>
        <v>11</v>
      </c>
      <c r="D35" s="1" t="str">
        <f t="shared" ca="1" si="2"/>
        <v/>
      </c>
      <c r="E35" s="1" t="str">
        <f t="shared" ca="1" si="3"/>
        <v>貿三乙</v>
      </c>
      <c r="F35" s="1"/>
      <c r="G35" s="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1" t="s">
        <v>39</v>
      </c>
      <c r="B36" s="1">
        <f t="shared" ca="1" si="0"/>
        <v>0.83983318926180861</v>
      </c>
      <c r="C36" s="1">
        <f t="shared" ca="1" si="5"/>
        <v>4</v>
      </c>
      <c r="D36" s="1" t="str">
        <f t="shared" ca="1" si="2"/>
        <v>資三甲</v>
      </c>
      <c r="E36" s="1" t="str">
        <f t="shared" ca="1" si="3"/>
        <v/>
      </c>
      <c r="F36" s="1"/>
      <c r="G36" s="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5">
      <c r="A37" s="1" t="s">
        <v>40</v>
      </c>
      <c r="B37" s="1">
        <f t="shared" ca="1" si="0"/>
        <v>0.51877321894102146</v>
      </c>
      <c r="C37" s="1">
        <f t="shared" ca="1" si="5"/>
        <v>9</v>
      </c>
      <c r="D37" s="1" t="str">
        <f t="shared" ca="1" si="2"/>
        <v/>
      </c>
      <c r="E37" s="1" t="str">
        <f t="shared" ca="1" si="3"/>
        <v>商三甲</v>
      </c>
      <c r="F37" s="1"/>
      <c r="G37" s="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5">
      <c r="A38" s="1" t="s">
        <v>41</v>
      </c>
      <c r="B38" s="1">
        <f t="shared" ca="1" si="0"/>
        <v>0.25089242248447396</v>
      </c>
      <c r="C38" s="1">
        <f t="shared" ca="1" si="5"/>
        <v>13</v>
      </c>
      <c r="D38" s="1" t="str">
        <f t="shared" ca="1" si="2"/>
        <v/>
      </c>
      <c r="E38" s="1" t="str">
        <f t="shared" ca="1" si="3"/>
        <v>廣三乙</v>
      </c>
      <c r="F38" s="1"/>
      <c r="G38" s="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5">
      <c r="A39" s="1" t="s">
        <v>42</v>
      </c>
      <c r="B39" s="1">
        <f t="shared" ca="1" si="0"/>
        <v>0.99519204438032582</v>
      </c>
      <c r="C39" s="1">
        <f t="shared" ca="1" si="5"/>
        <v>1</v>
      </c>
      <c r="D39" s="1" t="str">
        <f t="shared" ca="1" si="2"/>
        <v>應三甲</v>
      </c>
      <c r="E39" s="1" t="str">
        <f t="shared" ca="1" si="3"/>
        <v/>
      </c>
      <c r="F39" s="1"/>
      <c r="G39" s="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5">
      <c r="A40" s="1" t="s">
        <v>43</v>
      </c>
      <c r="B40" s="1">
        <f t="shared" ca="1" si="0"/>
        <v>0.16522246610205771</v>
      </c>
      <c r="C40" s="1">
        <f t="shared" ca="1" si="5"/>
        <v>15</v>
      </c>
      <c r="D40" s="1" t="str">
        <f t="shared" ca="1" si="2"/>
        <v/>
      </c>
      <c r="E40" s="1" t="str">
        <f t="shared" ca="1" si="3"/>
        <v>廣三甲</v>
      </c>
      <c r="F40" s="1"/>
      <c r="G40" s="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5">
      <c r="A41" s="1" t="s">
        <v>44</v>
      </c>
      <c r="B41" s="1">
        <f t="shared" ca="1" si="0"/>
        <v>0.78709253482309227</v>
      </c>
      <c r="C41" s="1">
        <f t="shared" ca="1" si="5"/>
        <v>5</v>
      </c>
      <c r="D41" s="1" t="str">
        <f t="shared" ca="1" si="2"/>
        <v>觀三乙</v>
      </c>
      <c r="E41" s="1" t="str">
        <f t="shared" ca="1" si="3"/>
        <v/>
      </c>
      <c r="F41" s="1"/>
      <c r="G41" s="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5">
      <c r="A42" s="1" t="s">
        <v>45</v>
      </c>
      <c r="B42" s="1">
        <f t="shared" ca="1" si="0"/>
        <v>0.31707377139828208</v>
      </c>
      <c r="C42" s="1">
        <f t="shared" ca="1" si="5"/>
        <v>12</v>
      </c>
      <c r="D42" s="1" t="str">
        <f t="shared" ca="1" si="2"/>
        <v/>
      </c>
      <c r="E42" s="1" t="str">
        <f t="shared" ca="1" si="3"/>
        <v>貿三丁</v>
      </c>
      <c r="F42" s="1"/>
      <c r="G42" s="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5">
      <c r="A43" s="1" t="s">
        <v>46</v>
      </c>
      <c r="B43" s="1">
        <f t="shared" ca="1" si="0"/>
        <v>0.93290405299977919</v>
      </c>
      <c r="C43" s="1">
        <f t="shared" ca="1" si="5"/>
        <v>2</v>
      </c>
      <c r="D43" s="1" t="str">
        <f t="shared" ca="1" si="2"/>
        <v>資三乙</v>
      </c>
      <c r="E43" s="1" t="str">
        <f t="shared" ca="1" si="3"/>
        <v/>
      </c>
      <c r="F43" s="1"/>
      <c r="G43" s="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5">
      <c r="A44" s="1" t="s">
        <v>47</v>
      </c>
      <c r="B44" s="1">
        <f t="shared" ca="1" si="0"/>
        <v>0.6219106701013678</v>
      </c>
      <c r="C44" s="1">
        <f t="shared" ca="1" si="5"/>
        <v>8</v>
      </c>
      <c r="D44" s="1" t="str">
        <f t="shared" ca="1" si="2"/>
        <v>貿三丙</v>
      </c>
      <c r="E44" s="1" t="str">
        <f t="shared" ca="1" si="3"/>
        <v/>
      </c>
      <c r="F44" s="1"/>
      <c r="G44" s="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25">
      <c r="A45" s="1" t="s">
        <v>48</v>
      </c>
      <c r="B45" s="1">
        <f t="shared" ca="1" si="0"/>
        <v>0.91956223792329972</v>
      </c>
      <c r="C45" s="1">
        <f t="shared" ca="1" si="5"/>
        <v>3</v>
      </c>
      <c r="D45" s="1" t="str">
        <f t="shared" ca="1" si="2"/>
        <v>貿三甲</v>
      </c>
      <c r="E45" s="1" t="str">
        <f t="shared" ca="1" si="3"/>
        <v/>
      </c>
      <c r="F45" s="1"/>
      <c r="G45" s="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5">
      <c r="A46" s="1" t="s">
        <v>49</v>
      </c>
      <c r="B46" s="1">
        <f t="shared" ca="1" si="0"/>
        <v>5.1306562375065146E-2</v>
      </c>
      <c r="C46" s="1">
        <f t="shared" ca="1" si="5"/>
        <v>16</v>
      </c>
      <c r="D46" s="1" t="str">
        <f t="shared" ca="1" si="2"/>
        <v/>
      </c>
      <c r="E46" s="1" t="str">
        <f t="shared" ca="1" si="3"/>
        <v>觀三甲</v>
      </c>
      <c r="F46" s="1"/>
      <c r="G46" s="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5">
      <c r="A47" s="1" t="s">
        <v>50</v>
      </c>
      <c r="B47" s="1">
        <f t="shared" ca="1" si="0"/>
        <v>0.69492425612811926</v>
      </c>
      <c r="C47" s="1">
        <f t="shared" ca="1" si="5"/>
        <v>7</v>
      </c>
      <c r="D47" s="1" t="str">
        <f t="shared" ca="1" si="2"/>
        <v>商三乙</v>
      </c>
      <c r="E47" s="1" t="str">
        <f t="shared" ca="1" si="3"/>
        <v/>
      </c>
      <c r="F47" s="1"/>
      <c r="G47" s="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5">
      <c r="A48" s="1" t="s">
        <v>51</v>
      </c>
      <c r="B48" s="1">
        <f t="shared" ca="1" si="0"/>
        <v>0.73596620864822193</v>
      </c>
      <c r="C48" s="1">
        <f t="shared" ca="1" si="5"/>
        <v>6</v>
      </c>
      <c r="D48" s="1" t="str">
        <f t="shared" ca="1" si="2"/>
        <v>應三乙</v>
      </c>
      <c r="E48" s="1" t="str">
        <f t="shared" ca="1" si="3"/>
        <v/>
      </c>
      <c r="F48" s="1"/>
      <c r="G48" s="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5">
      <c r="A49" s="1" t="s">
        <v>52</v>
      </c>
      <c r="B49" s="1">
        <f t="shared" ca="1" si="0"/>
        <v>0.50411401598696204</v>
      </c>
      <c r="C49" s="1">
        <f t="shared" ca="1" si="5"/>
        <v>10</v>
      </c>
      <c r="D49" s="1" t="str">
        <f t="shared" ca="1" si="2"/>
        <v/>
      </c>
      <c r="E49" s="1" t="str">
        <f t="shared" ca="1" si="3"/>
        <v>會三甲</v>
      </c>
      <c r="F49" s="1"/>
      <c r="G49" s="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5">
      <c r="A50" s="1" t="s">
        <v>53</v>
      </c>
      <c r="B50" s="1">
        <f t="shared" ca="1" si="0"/>
        <v>0.12209111896799352</v>
      </c>
      <c r="C50" s="1">
        <f ca="1">_xlfn.RANK.EQ(B50, $B$50:$B$65)</f>
        <v>14</v>
      </c>
      <c r="D50" s="1" t="str">
        <f ca="1">IF(AND(C50&lt;=8, C50&lt;&gt;""), A50, "")</f>
        <v/>
      </c>
      <c r="E50" s="1" t="str">
        <f ca="1">IF(AND(C50&gt;8, C50&lt;=16, C50&lt;&gt;""), A50, "")</f>
        <v>商丙聯</v>
      </c>
      <c r="F50" s="1"/>
      <c r="G50" s="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5">
      <c r="A51" s="1" t="s">
        <v>54</v>
      </c>
      <c r="B51" s="1">
        <f t="shared" ca="1" si="0"/>
        <v>0.11273720691440769</v>
      </c>
      <c r="C51" s="1">
        <f t="shared" ref="C51:C65" ca="1" si="6">_xlfn.RANK.EQ(B51, $B$50:$B$65)</f>
        <v>15</v>
      </c>
      <c r="D51" s="1" t="str">
        <f t="shared" ca="1" si="2"/>
        <v/>
      </c>
      <c r="E51" s="1" t="str">
        <f t="shared" ca="1" si="3"/>
        <v>貿乙聯</v>
      </c>
      <c r="F51" s="1"/>
      <c r="G51" s="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5">
      <c r="A52" s="1" t="s">
        <v>55</v>
      </c>
      <c r="B52" s="1">
        <f t="shared" ca="1" si="0"/>
        <v>0.62622116836863251</v>
      </c>
      <c r="C52" s="1">
        <f t="shared" ca="1" si="6"/>
        <v>7</v>
      </c>
      <c r="D52" s="1" t="str">
        <f ca="1">IF(AND(C52&lt;=8, C52&lt;&gt;""), A52, "")</f>
        <v>資甲聯</v>
      </c>
      <c r="E52" s="1" t="str">
        <f ca="1">IF(AND(C52&gt;8, C52&lt;=16, C52&lt;&gt;""), A52, "")</f>
        <v/>
      </c>
      <c r="F52" s="1"/>
      <c r="G52" s="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5">
      <c r="A53" s="1" t="s">
        <v>56</v>
      </c>
      <c r="B53" s="1">
        <f t="shared" ca="1" si="0"/>
        <v>0.64660671311063012</v>
      </c>
      <c r="C53" s="1">
        <f t="shared" ca="1" si="6"/>
        <v>6</v>
      </c>
      <c r="D53" s="1" t="str">
        <f t="shared" ca="1" si="2"/>
        <v>商甲聯</v>
      </c>
      <c r="E53" s="1" t="str">
        <f t="shared" ca="1" si="3"/>
        <v/>
      </c>
      <c r="F53" s="1"/>
      <c r="G53" s="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5">
      <c r="A54" s="1" t="s">
        <v>57</v>
      </c>
      <c r="B54" s="1">
        <f t="shared" ca="1" si="0"/>
        <v>0.84335704906225639</v>
      </c>
      <c r="C54" s="1">
        <f t="shared" ca="1" si="6"/>
        <v>4</v>
      </c>
      <c r="D54" s="1" t="str">
        <f t="shared" ca="1" si="2"/>
        <v>廣乙聯</v>
      </c>
      <c r="E54" s="1" t="str">
        <f t="shared" ca="1" si="3"/>
        <v/>
      </c>
      <c r="F54" s="1"/>
      <c r="G54" s="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5">
      <c r="A55" s="1" t="s">
        <v>58</v>
      </c>
      <c r="B55" s="1">
        <f t="shared" ca="1" si="0"/>
        <v>0.86136829202654885</v>
      </c>
      <c r="C55" s="1">
        <f t="shared" ca="1" si="6"/>
        <v>3</v>
      </c>
      <c r="D55" s="1" t="str">
        <f t="shared" ca="1" si="2"/>
        <v>應甲聯</v>
      </c>
      <c r="E55" s="1" t="str">
        <f t="shared" ca="1" si="3"/>
        <v/>
      </c>
      <c r="F55" s="1"/>
      <c r="G55" s="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5">
      <c r="A56" s="1" t="s">
        <v>59</v>
      </c>
      <c r="B56" s="1">
        <f t="shared" ca="1" si="0"/>
        <v>0.93938629341113056</v>
      </c>
      <c r="C56" s="1">
        <f t="shared" ca="1" si="6"/>
        <v>1</v>
      </c>
      <c r="D56" s="1" t="str">
        <f t="shared" ca="1" si="2"/>
        <v>廣甲聯</v>
      </c>
      <c r="E56" s="1" t="str">
        <f t="shared" ca="1" si="3"/>
        <v/>
      </c>
      <c r="F56" s="1"/>
      <c r="G56" s="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5">
      <c r="A57" s="1" t="s">
        <v>60</v>
      </c>
      <c r="B57" s="1">
        <f t="shared" ca="1" si="0"/>
        <v>0.35556542696574789</v>
      </c>
      <c r="C57" s="1">
        <f t="shared" ca="1" si="6"/>
        <v>13</v>
      </c>
      <c r="D57" s="1" t="str">
        <f t="shared" ca="1" si="2"/>
        <v/>
      </c>
      <c r="E57" s="1" t="str">
        <f t="shared" ca="1" si="3"/>
        <v>觀乙聯</v>
      </c>
      <c r="F57" s="1"/>
      <c r="G57" s="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25">
      <c r="A58" s="1" t="s">
        <v>61</v>
      </c>
      <c r="B58" s="1">
        <f t="shared" ca="1" si="0"/>
        <v>0.55626824472979286</v>
      </c>
      <c r="C58" s="1">
        <f t="shared" ca="1" si="6"/>
        <v>9</v>
      </c>
      <c r="D58" s="1" t="str">
        <f t="shared" ca="1" si="2"/>
        <v/>
      </c>
      <c r="E58" s="1" t="str">
        <f t="shared" ca="1" si="3"/>
        <v>貿丁聯</v>
      </c>
      <c r="F58" s="1"/>
      <c r="G58" s="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5">
      <c r="A59" s="1" t="s">
        <v>62</v>
      </c>
      <c r="B59" s="1">
        <f t="shared" ca="1" si="0"/>
        <v>0.4046373385210571</v>
      </c>
      <c r="C59" s="1">
        <f t="shared" ca="1" si="6"/>
        <v>12</v>
      </c>
      <c r="D59" s="1" t="str">
        <f t="shared" ca="1" si="2"/>
        <v/>
      </c>
      <c r="E59" s="1" t="str">
        <f t="shared" ca="1" si="3"/>
        <v>資乙聯</v>
      </c>
      <c r="F59" s="1"/>
      <c r="G59" s="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1" t="s">
        <v>63</v>
      </c>
      <c r="B60" s="1">
        <f t="shared" ca="1" si="0"/>
        <v>3.9574054597182884E-2</v>
      </c>
      <c r="C60" s="1">
        <f t="shared" ca="1" si="6"/>
        <v>16</v>
      </c>
      <c r="D60" s="1" t="str">
        <f t="shared" ca="1" si="2"/>
        <v/>
      </c>
      <c r="E60" s="1" t="str">
        <f t="shared" ca="1" si="3"/>
        <v>貿丙聯</v>
      </c>
      <c r="F60" s="1"/>
      <c r="G60" s="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1" t="s">
        <v>64</v>
      </c>
      <c r="B61" s="1">
        <f t="shared" ca="1" si="0"/>
        <v>0.84193516954008429</v>
      </c>
      <c r="C61" s="1">
        <f t="shared" ca="1" si="6"/>
        <v>5</v>
      </c>
      <c r="D61" s="1" t="str">
        <f t="shared" ca="1" si="2"/>
        <v>貿甲聯</v>
      </c>
      <c r="E61" s="1" t="str">
        <f t="shared" ca="1" si="3"/>
        <v/>
      </c>
      <c r="F61" s="1"/>
      <c r="G61" s="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1" t="s">
        <v>65</v>
      </c>
      <c r="B62" s="1">
        <f t="shared" ca="1" si="0"/>
        <v>0.91396231524064087</v>
      </c>
      <c r="C62" s="1">
        <f t="shared" ca="1" si="6"/>
        <v>2</v>
      </c>
      <c r="D62" s="1" t="str">
        <f t="shared" ca="1" si="2"/>
        <v>觀甲聯</v>
      </c>
      <c r="E62" s="1" t="str">
        <f t="shared" ca="1" si="3"/>
        <v/>
      </c>
      <c r="F62" s="1"/>
      <c r="G62" s="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1" t="s">
        <v>66</v>
      </c>
      <c r="B63" s="1">
        <f t="shared" ca="1" si="0"/>
        <v>0.54282436222696573</v>
      </c>
      <c r="C63" s="1">
        <f t="shared" ca="1" si="6"/>
        <v>10</v>
      </c>
      <c r="D63" s="1" t="str">
        <f t="shared" ca="1" si="2"/>
        <v/>
      </c>
      <c r="E63" s="1" t="str">
        <f t="shared" ca="1" si="3"/>
        <v>商乙聯</v>
      </c>
      <c r="F63" s="1"/>
      <c r="G63" s="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1" t="s">
        <v>67</v>
      </c>
      <c r="B64" s="1">
        <f t="shared" ca="1" si="0"/>
        <v>0.51618782975084421</v>
      </c>
      <c r="C64" s="1">
        <f t="shared" ca="1" si="6"/>
        <v>11</v>
      </c>
      <c r="D64" s="1" t="str">
        <f t="shared" ca="1" si="2"/>
        <v/>
      </c>
      <c r="E64" s="1" t="str">
        <f t="shared" ca="1" si="3"/>
        <v>應乙聯</v>
      </c>
      <c r="F64" s="1"/>
      <c r="G64" s="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1" t="s">
        <v>68</v>
      </c>
      <c r="B65" s="1">
        <f t="shared" ca="1" si="0"/>
        <v>0.61979363413426358</v>
      </c>
      <c r="C65" s="1">
        <f t="shared" ca="1" si="6"/>
        <v>8</v>
      </c>
      <c r="D65" s="1" t="str">
        <f t="shared" ca="1" si="2"/>
        <v>會甲聯</v>
      </c>
      <c r="E65" s="1" t="str">
        <f t="shared" ca="1" si="3"/>
        <v/>
      </c>
      <c r="F65" s="1"/>
      <c r="G65" s="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</sheetData>
  <sheetProtection algorithmName="SHA-512" hashValue="uzL3/d0ILwKGO0duoJ0LxIcM3pGAIt7EkJBUSVa8+VTd7fjfhklRsOEES+6N6u9WvzC/VeOxJoPydi03fe9hIg==" saltValue="dLJhZGkCnys+cqcDaYuq4A==" spinCount="100000" sheet="1" objects="1" scenarios="1" selectLockedCells="1" selectUnlockedCells="1"/>
  <mergeCells count="1">
    <mergeCell ref="H1:T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I44"/>
  <sheetViews>
    <sheetView zoomScaleNormal="100" workbookViewId="0">
      <selection activeCell="D17" sqref="D17:E19"/>
    </sheetView>
  </sheetViews>
  <sheetFormatPr defaultRowHeight="15.75" x14ac:dyDescent="0.25"/>
  <cols>
    <col min="1" max="1" width="6.7109375" customWidth="1"/>
    <col min="2" max="9" width="9.7109375" customWidth="1"/>
  </cols>
  <sheetData>
    <row r="5" spans="2:9" x14ac:dyDescent="0.25">
      <c r="B5" s="24" t="s">
        <v>0</v>
      </c>
      <c r="C5" s="25"/>
      <c r="D5" s="25"/>
      <c r="E5" s="25"/>
      <c r="F5" s="25"/>
      <c r="G5" s="25"/>
      <c r="H5" s="25"/>
      <c r="I5" s="26"/>
    </row>
    <row r="6" spans="2:9" x14ac:dyDescent="0.25">
      <c r="B6" s="27"/>
      <c r="C6" s="28"/>
      <c r="D6" s="28"/>
      <c r="E6" s="28"/>
      <c r="F6" s="28"/>
      <c r="G6" s="28"/>
      <c r="H6" s="28"/>
      <c r="I6" s="29"/>
    </row>
    <row r="7" spans="2:9" x14ac:dyDescent="0.25">
      <c r="B7" s="27"/>
      <c r="C7" s="28"/>
      <c r="D7" s="28"/>
      <c r="E7" s="28"/>
      <c r="F7" s="28"/>
      <c r="G7" s="28"/>
      <c r="H7" s="28"/>
      <c r="I7" s="29"/>
    </row>
    <row r="8" spans="2:9" ht="15.75" customHeight="1" x14ac:dyDescent="0.25">
      <c r="B8" s="27"/>
      <c r="C8" s="28"/>
      <c r="D8" s="28"/>
      <c r="E8" s="28"/>
      <c r="F8" s="28"/>
      <c r="G8" s="28"/>
      <c r="H8" s="28"/>
      <c r="I8" s="29"/>
    </row>
    <row r="9" spans="2:9" x14ac:dyDescent="0.25">
      <c r="B9" s="13" t="s">
        <v>1</v>
      </c>
      <c r="C9" s="14"/>
      <c r="D9" s="15"/>
      <c r="E9" s="15"/>
      <c r="F9" s="15"/>
      <c r="G9" s="15"/>
      <c r="H9" s="15"/>
      <c r="I9" s="10"/>
    </row>
    <row r="10" spans="2:9" x14ac:dyDescent="0.25">
      <c r="B10" s="30"/>
      <c r="C10" s="31"/>
      <c r="D10" s="32"/>
      <c r="E10" s="32"/>
      <c r="F10" s="32"/>
      <c r="G10" s="32"/>
      <c r="H10" s="32"/>
      <c r="I10" s="12"/>
    </row>
    <row r="11" spans="2:9" x14ac:dyDescent="0.25">
      <c r="B11" s="5" t="s">
        <v>3</v>
      </c>
      <c r="C11" s="6"/>
      <c r="D11" s="5" t="s">
        <v>4</v>
      </c>
      <c r="E11" s="6"/>
      <c r="F11" s="5" t="s">
        <v>3</v>
      </c>
      <c r="G11" s="6"/>
      <c r="H11" s="5" t="s">
        <v>5</v>
      </c>
      <c r="I11" s="6"/>
    </row>
    <row r="12" spans="2:9" x14ac:dyDescent="0.25">
      <c r="B12" s="6"/>
      <c r="C12" s="6"/>
      <c r="D12" s="6"/>
      <c r="E12" s="6"/>
      <c r="F12" s="6"/>
      <c r="G12" s="6"/>
      <c r="H12" s="6"/>
      <c r="I12" s="6"/>
    </row>
    <row r="13" spans="2:9" x14ac:dyDescent="0.25">
      <c r="B13" s="6"/>
      <c r="C13" s="6"/>
      <c r="D13" s="6"/>
      <c r="E13" s="6"/>
      <c r="F13" s="6"/>
      <c r="G13" s="6"/>
      <c r="H13" s="6"/>
      <c r="I13" s="6"/>
    </row>
    <row r="14" spans="2:9" ht="18" customHeight="1" x14ac:dyDescent="0.25">
      <c r="B14" s="5" t="str">
        <f ca="1">出賽名單!$F$2</f>
        <v>商一丙</v>
      </c>
      <c r="C14" s="6"/>
      <c r="D14" s="22"/>
      <c r="E14" s="22"/>
      <c r="F14" s="5" t="str">
        <f ca="1">出賽名單!$F$6</f>
        <v>觀一乙</v>
      </c>
      <c r="G14" s="6"/>
      <c r="H14" s="22"/>
      <c r="I14" s="22"/>
    </row>
    <row r="15" spans="2:9" ht="18" customHeight="1" x14ac:dyDescent="0.25">
      <c r="B15" s="6"/>
      <c r="C15" s="6"/>
      <c r="D15" s="22"/>
      <c r="E15" s="22"/>
      <c r="F15" s="6"/>
      <c r="G15" s="6"/>
      <c r="H15" s="22"/>
      <c r="I15" s="22"/>
    </row>
    <row r="16" spans="2:9" ht="18" customHeight="1" x14ac:dyDescent="0.25">
      <c r="B16" s="6"/>
      <c r="C16" s="6"/>
      <c r="D16" s="22"/>
      <c r="E16" s="22"/>
      <c r="F16" s="6"/>
      <c r="G16" s="6"/>
      <c r="H16" s="22"/>
      <c r="I16" s="22"/>
    </row>
    <row r="17" spans="2:9" ht="18" customHeight="1" x14ac:dyDescent="0.25">
      <c r="B17" s="16" t="str">
        <f ca="1">出賽名單!$F$3</f>
        <v>資一甲</v>
      </c>
      <c r="C17" s="17"/>
      <c r="D17" s="22"/>
      <c r="E17" s="22"/>
      <c r="F17" s="5" t="str">
        <f ca="1">出賽名單!$F$7</f>
        <v>資一乙</v>
      </c>
      <c r="G17" s="6"/>
      <c r="H17" s="22"/>
      <c r="I17" s="22"/>
    </row>
    <row r="18" spans="2:9" ht="18" customHeight="1" x14ac:dyDescent="0.25">
      <c r="B18" s="18"/>
      <c r="C18" s="19"/>
      <c r="D18" s="22"/>
      <c r="E18" s="22"/>
      <c r="F18" s="6"/>
      <c r="G18" s="6"/>
      <c r="H18" s="22"/>
      <c r="I18" s="22"/>
    </row>
    <row r="19" spans="2:9" ht="18" customHeight="1" x14ac:dyDescent="0.25">
      <c r="B19" s="20"/>
      <c r="C19" s="21"/>
      <c r="D19" s="22"/>
      <c r="E19" s="22"/>
      <c r="F19" s="6"/>
      <c r="G19" s="6"/>
      <c r="H19" s="22"/>
      <c r="I19" s="22"/>
    </row>
    <row r="20" spans="2:9" ht="18" customHeight="1" x14ac:dyDescent="0.25">
      <c r="B20" s="16" t="str">
        <f ca="1">出賽名單!$F$4</f>
        <v>商一甲</v>
      </c>
      <c r="C20" s="17"/>
      <c r="D20" s="22"/>
      <c r="E20" s="22"/>
      <c r="F20" s="5" t="str">
        <f ca="1">出賽名單!$F$8</f>
        <v>觀一甲</v>
      </c>
      <c r="G20" s="6"/>
      <c r="H20" s="22"/>
      <c r="I20" s="22"/>
    </row>
    <row r="21" spans="2:9" ht="18" customHeight="1" x14ac:dyDescent="0.25">
      <c r="B21" s="18"/>
      <c r="C21" s="19"/>
      <c r="D21" s="22"/>
      <c r="E21" s="22"/>
      <c r="F21" s="6"/>
      <c r="G21" s="6"/>
      <c r="H21" s="22"/>
      <c r="I21" s="22"/>
    </row>
    <row r="22" spans="2:9" ht="18" customHeight="1" x14ac:dyDescent="0.25">
      <c r="B22" s="20"/>
      <c r="C22" s="21"/>
      <c r="D22" s="22"/>
      <c r="E22" s="22"/>
      <c r="F22" s="6"/>
      <c r="G22" s="6"/>
      <c r="H22" s="22"/>
      <c r="I22" s="22"/>
    </row>
    <row r="23" spans="2:9" ht="18" customHeight="1" x14ac:dyDescent="0.25">
      <c r="B23" s="16" t="str">
        <f ca="1">出賽名單!$F$5</f>
        <v>廣一乙</v>
      </c>
      <c r="C23" s="17"/>
      <c r="D23" s="22"/>
      <c r="E23" s="22"/>
      <c r="F23" s="5" t="str">
        <f ca="1">出賽名單!$F$9</f>
        <v>應一乙</v>
      </c>
      <c r="G23" s="6"/>
      <c r="H23" s="22"/>
      <c r="I23" s="22"/>
    </row>
    <row r="24" spans="2:9" ht="18" customHeight="1" x14ac:dyDescent="0.25">
      <c r="B24" s="18"/>
      <c r="C24" s="19"/>
      <c r="D24" s="22"/>
      <c r="E24" s="22"/>
      <c r="F24" s="6"/>
      <c r="G24" s="6"/>
      <c r="H24" s="22"/>
      <c r="I24" s="22"/>
    </row>
    <row r="25" spans="2:9" ht="18" customHeight="1" x14ac:dyDescent="0.25">
      <c r="B25" s="20"/>
      <c r="C25" s="21"/>
      <c r="D25" s="22"/>
      <c r="E25" s="22"/>
      <c r="F25" s="6"/>
      <c r="G25" s="6"/>
      <c r="H25" s="22"/>
      <c r="I25" s="22"/>
    </row>
    <row r="26" spans="2:9" x14ac:dyDescent="0.25">
      <c r="B26" s="7"/>
      <c r="C26" s="23"/>
      <c r="D26" s="23"/>
      <c r="E26" s="23"/>
      <c r="F26" s="23"/>
      <c r="G26" s="23"/>
      <c r="H26" s="23"/>
      <c r="I26" s="8"/>
    </row>
    <row r="27" spans="2:9" x14ac:dyDescent="0.25">
      <c r="B27" s="9"/>
      <c r="C27" s="15"/>
      <c r="D27" s="15"/>
      <c r="E27" s="15"/>
      <c r="F27" s="15"/>
      <c r="G27" s="15"/>
      <c r="H27" s="15"/>
      <c r="I27" s="10"/>
    </row>
    <row r="28" spans="2:9" x14ac:dyDescent="0.25">
      <c r="B28" s="13" t="s">
        <v>2</v>
      </c>
      <c r="C28" s="14"/>
      <c r="D28" s="15"/>
      <c r="E28" s="15"/>
      <c r="F28" s="15"/>
      <c r="G28" s="15"/>
      <c r="H28" s="15"/>
      <c r="I28" s="10"/>
    </row>
    <row r="29" spans="2:9" x14ac:dyDescent="0.25">
      <c r="B29" s="13"/>
      <c r="C29" s="14"/>
      <c r="D29" s="15"/>
      <c r="E29" s="15"/>
      <c r="F29" s="15"/>
      <c r="G29" s="15"/>
      <c r="H29" s="15"/>
      <c r="I29" s="10"/>
    </row>
    <row r="30" spans="2:9" x14ac:dyDescent="0.25">
      <c r="B30" s="5" t="s">
        <v>3</v>
      </c>
      <c r="C30" s="6"/>
      <c r="D30" s="5" t="s">
        <v>4</v>
      </c>
      <c r="E30" s="6"/>
      <c r="F30" s="5" t="s">
        <v>3</v>
      </c>
      <c r="G30" s="6"/>
      <c r="H30" s="5" t="s">
        <v>5</v>
      </c>
      <c r="I30" s="6"/>
    </row>
    <row r="31" spans="2:9" x14ac:dyDescent="0.25">
      <c r="B31" s="6"/>
      <c r="C31" s="6"/>
      <c r="D31" s="6"/>
      <c r="E31" s="6"/>
      <c r="F31" s="6"/>
      <c r="G31" s="6"/>
      <c r="H31" s="6"/>
      <c r="I31" s="6"/>
    </row>
    <row r="32" spans="2:9" x14ac:dyDescent="0.25">
      <c r="B32" s="6"/>
      <c r="C32" s="6"/>
      <c r="D32" s="6"/>
      <c r="E32" s="6"/>
      <c r="F32" s="6"/>
      <c r="G32" s="6"/>
      <c r="H32" s="6"/>
      <c r="I32" s="6"/>
    </row>
    <row r="33" spans="2:9" ht="18" customHeight="1" x14ac:dyDescent="0.25">
      <c r="B33" s="5" t="str">
        <f ca="1">出賽名單!$G$2</f>
        <v>貿一乙</v>
      </c>
      <c r="C33" s="6"/>
      <c r="D33" s="5"/>
      <c r="E33" s="6"/>
      <c r="F33" s="5" t="str">
        <f ca="1">出賽名單!$G$6</f>
        <v>貿一丙</v>
      </c>
      <c r="G33" s="6"/>
      <c r="H33" s="7"/>
      <c r="I33" s="8"/>
    </row>
    <row r="34" spans="2:9" ht="18" customHeight="1" x14ac:dyDescent="0.25">
      <c r="B34" s="6"/>
      <c r="C34" s="6"/>
      <c r="D34" s="6"/>
      <c r="E34" s="6"/>
      <c r="F34" s="6"/>
      <c r="G34" s="6"/>
      <c r="H34" s="9"/>
      <c r="I34" s="10"/>
    </row>
    <row r="35" spans="2:9" ht="18" customHeight="1" x14ac:dyDescent="0.25">
      <c r="B35" s="6"/>
      <c r="C35" s="6"/>
      <c r="D35" s="6"/>
      <c r="E35" s="6"/>
      <c r="F35" s="6"/>
      <c r="G35" s="6"/>
      <c r="H35" s="11"/>
      <c r="I35" s="12"/>
    </row>
    <row r="36" spans="2:9" ht="18" customHeight="1" x14ac:dyDescent="0.25">
      <c r="B36" s="5" t="str">
        <f ca="1">出賽名單!$G$3</f>
        <v>應一甲</v>
      </c>
      <c r="C36" s="6"/>
      <c r="D36" s="7"/>
      <c r="E36" s="8"/>
      <c r="F36" s="5" t="str">
        <f ca="1">出賽名單!$G$7</f>
        <v>貿一甲</v>
      </c>
      <c r="G36" s="6"/>
      <c r="H36" s="7"/>
      <c r="I36" s="8"/>
    </row>
    <row r="37" spans="2:9" ht="18" customHeight="1" x14ac:dyDescent="0.25">
      <c r="B37" s="6"/>
      <c r="C37" s="6"/>
      <c r="D37" s="9"/>
      <c r="E37" s="10"/>
      <c r="F37" s="6"/>
      <c r="G37" s="6"/>
      <c r="H37" s="9"/>
      <c r="I37" s="10"/>
    </row>
    <row r="38" spans="2:9" ht="18" customHeight="1" x14ac:dyDescent="0.25">
      <c r="B38" s="6"/>
      <c r="C38" s="6"/>
      <c r="D38" s="11"/>
      <c r="E38" s="12"/>
      <c r="F38" s="6"/>
      <c r="G38" s="6"/>
      <c r="H38" s="11"/>
      <c r="I38" s="12"/>
    </row>
    <row r="39" spans="2:9" ht="18" customHeight="1" x14ac:dyDescent="0.25">
      <c r="B39" s="5" t="str">
        <f ca="1">出賽名單!$G$4</f>
        <v>廣一甲</v>
      </c>
      <c r="C39" s="6"/>
      <c r="D39" s="7"/>
      <c r="E39" s="8"/>
      <c r="F39" s="5" t="str">
        <f ca="1">出賽名單!$G$8</f>
        <v>商一乙</v>
      </c>
      <c r="G39" s="6"/>
      <c r="H39" s="7"/>
      <c r="I39" s="8"/>
    </row>
    <row r="40" spans="2:9" ht="18" customHeight="1" x14ac:dyDescent="0.25">
      <c r="B40" s="6"/>
      <c r="C40" s="6"/>
      <c r="D40" s="9"/>
      <c r="E40" s="10"/>
      <c r="F40" s="6"/>
      <c r="G40" s="6"/>
      <c r="H40" s="9"/>
      <c r="I40" s="10"/>
    </row>
    <row r="41" spans="2:9" ht="18" customHeight="1" x14ac:dyDescent="0.25">
      <c r="B41" s="6"/>
      <c r="C41" s="6"/>
      <c r="D41" s="11"/>
      <c r="E41" s="12"/>
      <c r="F41" s="6"/>
      <c r="G41" s="6"/>
      <c r="H41" s="11"/>
      <c r="I41" s="12"/>
    </row>
    <row r="42" spans="2:9" ht="18" customHeight="1" x14ac:dyDescent="0.25">
      <c r="B42" s="5" t="str">
        <f ca="1">出賽名單!$G$5</f>
        <v>貿一丁</v>
      </c>
      <c r="C42" s="6"/>
      <c r="D42" s="7"/>
      <c r="E42" s="8"/>
      <c r="F42" s="5" t="str">
        <f ca="1">出賽名單!$G$9</f>
        <v>會一甲</v>
      </c>
      <c r="G42" s="6"/>
      <c r="H42" s="7"/>
      <c r="I42" s="8"/>
    </row>
    <row r="43" spans="2:9" ht="18" customHeight="1" x14ac:dyDescent="0.25">
      <c r="B43" s="6"/>
      <c r="C43" s="6"/>
      <c r="D43" s="9"/>
      <c r="E43" s="10"/>
      <c r="F43" s="6"/>
      <c r="G43" s="6"/>
      <c r="H43" s="9"/>
      <c r="I43" s="10"/>
    </row>
    <row r="44" spans="2:9" ht="18" customHeight="1" x14ac:dyDescent="0.25">
      <c r="B44" s="6"/>
      <c r="C44" s="6"/>
      <c r="D44" s="11"/>
      <c r="E44" s="12"/>
      <c r="F44" s="6"/>
      <c r="G44" s="6"/>
      <c r="H44" s="11"/>
      <c r="I44" s="12"/>
    </row>
  </sheetData>
  <sheetProtection algorithmName="SHA-512" hashValue="WtMJR+MQyTtaJ70B/hiccWASR5w6eSg6tD60s4g7u1/gHGzZeKwKD3Ky/ozSFNWBLQej58/oGyVbQQH0c8bxMA==" saltValue="LeirhQCoGn1ll46HAuo3kg==" spinCount="100000" sheet="1" objects="1" scenarios="1" selectLockedCells="1" selectUnlockedCells="1"/>
  <mergeCells count="47">
    <mergeCell ref="F14:G16"/>
    <mergeCell ref="B17:C19"/>
    <mergeCell ref="D17:E19"/>
    <mergeCell ref="B5:I7"/>
    <mergeCell ref="B9:C10"/>
    <mergeCell ref="H11:I13"/>
    <mergeCell ref="H14:I16"/>
    <mergeCell ref="H17:I19"/>
    <mergeCell ref="D9:I10"/>
    <mergeCell ref="B11:C13"/>
    <mergeCell ref="D11:E13"/>
    <mergeCell ref="F11:G13"/>
    <mergeCell ref="B14:C16"/>
    <mergeCell ref="D14:E16"/>
    <mergeCell ref="B8:I8"/>
    <mergeCell ref="B28:C29"/>
    <mergeCell ref="D28:I29"/>
    <mergeCell ref="F17:G19"/>
    <mergeCell ref="B20:C22"/>
    <mergeCell ref="D20:E22"/>
    <mergeCell ref="F20:G22"/>
    <mergeCell ref="B23:C25"/>
    <mergeCell ref="D23:E25"/>
    <mergeCell ref="F23:G25"/>
    <mergeCell ref="H23:I25"/>
    <mergeCell ref="B26:I27"/>
    <mergeCell ref="H20:I22"/>
    <mergeCell ref="F30:G32"/>
    <mergeCell ref="H30:I32"/>
    <mergeCell ref="B33:C35"/>
    <mergeCell ref="D33:E35"/>
    <mergeCell ref="F33:G35"/>
    <mergeCell ref="H33:I35"/>
    <mergeCell ref="B30:C32"/>
    <mergeCell ref="D30:E32"/>
    <mergeCell ref="B42:C44"/>
    <mergeCell ref="D42:E44"/>
    <mergeCell ref="F42:G44"/>
    <mergeCell ref="H42:I44"/>
    <mergeCell ref="B36:C38"/>
    <mergeCell ref="D36:E38"/>
    <mergeCell ref="F36:G38"/>
    <mergeCell ref="H36:I38"/>
    <mergeCell ref="B39:C41"/>
    <mergeCell ref="D39:E41"/>
    <mergeCell ref="F39:G41"/>
    <mergeCell ref="H39:I41"/>
  </mergeCells>
  <phoneticPr fontId="1" type="noConversion"/>
  <dataValidations count="2">
    <dataValidation type="decimal" allowBlank="1" showInputMessage="1" showErrorMessage="1" sqref="K15" xr:uid="{00000000-0002-0000-0100-000000000000}">
      <formula1>1</formula1>
      <formula2>6</formula2>
    </dataValidation>
    <dataValidation type="list" allowBlank="1" showInputMessage="1" showErrorMessage="1" sqref="K5" xr:uid="{00000000-0002-0000-0100-000001000000}">
      <formula1>"1,2,3,4,5,6"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I44"/>
  <sheetViews>
    <sheetView topLeftCell="A31" zoomScaleNormal="100" workbookViewId="0">
      <selection activeCell="F42" sqref="F42:G44"/>
    </sheetView>
  </sheetViews>
  <sheetFormatPr defaultRowHeight="15.75" x14ac:dyDescent="0.25"/>
  <cols>
    <col min="1" max="1" width="6.7109375" customWidth="1"/>
    <col min="2" max="9" width="9.7109375" customWidth="1"/>
  </cols>
  <sheetData>
    <row r="5" spans="2:9" x14ac:dyDescent="0.25">
      <c r="B5" s="24" t="s">
        <v>77</v>
      </c>
      <c r="C5" s="25"/>
      <c r="D5" s="25"/>
      <c r="E5" s="25"/>
      <c r="F5" s="25"/>
      <c r="G5" s="25"/>
      <c r="H5" s="25"/>
      <c r="I5" s="26"/>
    </row>
    <row r="6" spans="2:9" x14ac:dyDescent="0.25">
      <c r="B6" s="27"/>
      <c r="C6" s="28"/>
      <c r="D6" s="28"/>
      <c r="E6" s="28"/>
      <c r="F6" s="28"/>
      <c r="G6" s="28"/>
      <c r="H6" s="28"/>
      <c r="I6" s="29"/>
    </row>
    <row r="7" spans="2:9" x14ac:dyDescent="0.25">
      <c r="B7" s="27"/>
      <c r="C7" s="28"/>
      <c r="D7" s="28"/>
      <c r="E7" s="28"/>
      <c r="F7" s="28"/>
      <c r="G7" s="28"/>
      <c r="H7" s="28"/>
      <c r="I7" s="29"/>
    </row>
    <row r="8" spans="2:9" ht="15.75" customHeight="1" x14ac:dyDescent="0.25">
      <c r="B8" s="27"/>
      <c r="C8" s="28"/>
      <c r="D8" s="28"/>
      <c r="E8" s="28"/>
      <c r="F8" s="28"/>
      <c r="G8" s="28"/>
      <c r="H8" s="28"/>
      <c r="I8" s="29"/>
    </row>
    <row r="9" spans="2:9" x14ac:dyDescent="0.25">
      <c r="B9" s="13" t="s">
        <v>1</v>
      </c>
      <c r="C9" s="14"/>
      <c r="D9" s="15"/>
      <c r="E9" s="15"/>
      <c r="F9" s="15"/>
      <c r="G9" s="15"/>
      <c r="H9" s="15"/>
      <c r="I9" s="10"/>
    </row>
    <row r="10" spans="2:9" x14ac:dyDescent="0.25">
      <c r="B10" s="30"/>
      <c r="C10" s="31"/>
      <c r="D10" s="32"/>
      <c r="E10" s="32"/>
      <c r="F10" s="32"/>
      <c r="G10" s="32"/>
      <c r="H10" s="32"/>
      <c r="I10" s="12"/>
    </row>
    <row r="11" spans="2:9" x14ac:dyDescent="0.25">
      <c r="B11" s="5" t="s">
        <v>3</v>
      </c>
      <c r="C11" s="6"/>
      <c r="D11" s="5" t="s">
        <v>4</v>
      </c>
      <c r="E11" s="6"/>
      <c r="F11" s="5" t="s">
        <v>3</v>
      </c>
      <c r="G11" s="6"/>
      <c r="H11" s="5" t="s">
        <v>5</v>
      </c>
      <c r="I11" s="6"/>
    </row>
    <row r="12" spans="2:9" x14ac:dyDescent="0.25">
      <c r="B12" s="6"/>
      <c r="C12" s="6"/>
      <c r="D12" s="6"/>
      <c r="E12" s="6"/>
      <c r="F12" s="6"/>
      <c r="G12" s="6"/>
      <c r="H12" s="6"/>
      <c r="I12" s="6"/>
    </row>
    <row r="13" spans="2:9" x14ac:dyDescent="0.25">
      <c r="B13" s="6"/>
      <c r="C13" s="6"/>
      <c r="D13" s="6"/>
      <c r="E13" s="6"/>
      <c r="F13" s="6"/>
      <c r="G13" s="6"/>
      <c r="H13" s="6"/>
      <c r="I13" s="6"/>
    </row>
    <row r="14" spans="2:9" ht="18" customHeight="1" x14ac:dyDescent="0.25">
      <c r="B14" s="5" t="str">
        <f ca="1">出賽名單!$F$10</f>
        <v>貿二乙</v>
      </c>
      <c r="C14" s="6"/>
      <c r="D14" s="22"/>
      <c r="E14" s="22"/>
      <c r="F14" s="5" t="str">
        <f ca="1">出賽名單!$F$14</f>
        <v>資二乙</v>
      </c>
      <c r="G14" s="6"/>
      <c r="H14" s="22"/>
      <c r="I14" s="22"/>
    </row>
    <row r="15" spans="2:9" ht="18" customHeight="1" x14ac:dyDescent="0.25">
      <c r="B15" s="6"/>
      <c r="C15" s="6"/>
      <c r="D15" s="22"/>
      <c r="E15" s="22"/>
      <c r="F15" s="6"/>
      <c r="G15" s="6"/>
      <c r="H15" s="22"/>
      <c r="I15" s="22"/>
    </row>
    <row r="16" spans="2:9" ht="18" customHeight="1" x14ac:dyDescent="0.25">
      <c r="B16" s="6"/>
      <c r="C16" s="6"/>
      <c r="D16" s="22"/>
      <c r="E16" s="22"/>
      <c r="F16" s="6"/>
      <c r="G16" s="6"/>
      <c r="H16" s="22"/>
      <c r="I16" s="22"/>
    </row>
    <row r="17" spans="2:9" ht="18" customHeight="1" x14ac:dyDescent="0.25">
      <c r="B17" s="16" t="str">
        <f ca="1">出賽名單!$F$11</f>
        <v>商二甲</v>
      </c>
      <c r="C17" s="17"/>
      <c r="D17" s="22"/>
      <c r="E17" s="22"/>
      <c r="F17" s="5" t="str">
        <f ca="1">出賽名單!$F$15</f>
        <v>貿二丙</v>
      </c>
      <c r="G17" s="6"/>
      <c r="H17" s="22"/>
      <c r="I17" s="22"/>
    </row>
    <row r="18" spans="2:9" ht="18" customHeight="1" x14ac:dyDescent="0.25">
      <c r="B18" s="18"/>
      <c r="C18" s="19"/>
      <c r="D18" s="22"/>
      <c r="E18" s="22"/>
      <c r="F18" s="6"/>
      <c r="G18" s="6"/>
      <c r="H18" s="22"/>
      <c r="I18" s="22"/>
    </row>
    <row r="19" spans="2:9" ht="18" customHeight="1" x14ac:dyDescent="0.25">
      <c r="B19" s="20"/>
      <c r="C19" s="21"/>
      <c r="D19" s="22"/>
      <c r="E19" s="22"/>
      <c r="F19" s="6"/>
      <c r="G19" s="6"/>
      <c r="H19" s="22"/>
      <c r="I19" s="22"/>
    </row>
    <row r="20" spans="2:9" ht="18" customHeight="1" x14ac:dyDescent="0.25">
      <c r="B20" s="16" t="str">
        <f ca="1">出賽名單!$F$12</f>
        <v>廣二乙</v>
      </c>
      <c r="C20" s="17"/>
      <c r="D20" s="22"/>
      <c r="E20" s="22"/>
      <c r="F20" s="5" t="str">
        <f ca="1">出賽名單!$F$16</f>
        <v>貿二甲</v>
      </c>
      <c r="G20" s="6"/>
      <c r="H20" s="22"/>
      <c r="I20" s="22"/>
    </row>
    <row r="21" spans="2:9" ht="18" customHeight="1" x14ac:dyDescent="0.25">
      <c r="B21" s="18"/>
      <c r="C21" s="19"/>
      <c r="D21" s="22"/>
      <c r="E21" s="22"/>
      <c r="F21" s="6"/>
      <c r="G21" s="6"/>
      <c r="H21" s="22"/>
      <c r="I21" s="22"/>
    </row>
    <row r="22" spans="2:9" ht="18" customHeight="1" x14ac:dyDescent="0.25">
      <c r="B22" s="20"/>
      <c r="C22" s="21"/>
      <c r="D22" s="22"/>
      <c r="E22" s="22"/>
      <c r="F22" s="6"/>
      <c r="G22" s="6"/>
      <c r="H22" s="22"/>
      <c r="I22" s="22"/>
    </row>
    <row r="23" spans="2:9" ht="18" customHeight="1" x14ac:dyDescent="0.25">
      <c r="B23" s="16" t="str">
        <f ca="1">出賽名單!$F$13</f>
        <v>貿二丁</v>
      </c>
      <c r="C23" s="17"/>
      <c r="D23" s="22"/>
      <c r="E23" s="22"/>
      <c r="F23" s="5" t="str">
        <f ca="1">出賽名單!$F$17</f>
        <v>觀二甲</v>
      </c>
      <c r="G23" s="6"/>
      <c r="H23" s="22"/>
      <c r="I23" s="22"/>
    </row>
    <row r="24" spans="2:9" ht="18" customHeight="1" x14ac:dyDescent="0.25">
      <c r="B24" s="18"/>
      <c r="C24" s="19"/>
      <c r="D24" s="22"/>
      <c r="E24" s="22"/>
      <c r="F24" s="6"/>
      <c r="G24" s="6"/>
      <c r="H24" s="22"/>
      <c r="I24" s="22"/>
    </row>
    <row r="25" spans="2:9" ht="18" customHeight="1" x14ac:dyDescent="0.25">
      <c r="B25" s="20"/>
      <c r="C25" s="21"/>
      <c r="D25" s="22"/>
      <c r="E25" s="22"/>
      <c r="F25" s="6"/>
      <c r="G25" s="6"/>
      <c r="H25" s="22"/>
      <c r="I25" s="22"/>
    </row>
    <row r="26" spans="2:9" x14ac:dyDescent="0.25">
      <c r="B26" s="7"/>
      <c r="C26" s="23"/>
      <c r="D26" s="23"/>
      <c r="E26" s="23"/>
      <c r="F26" s="23"/>
      <c r="G26" s="23"/>
      <c r="H26" s="23"/>
      <c r="I26" s="8"/>
    </row>
    <row r="27" spans="2:9" x14ac:dyDescent="0.25">
      <c r="B27" s="9"/>
      <c r="C27" s="15"/>
      <c r="D27" s="15"/>
      <c r="E27" s="15"/>
      <c r="F27" s="15"/>
      <c r="G27" s="15"/>
      <c r="H27" s="15"/>
      <c r="I27" s="10"/>
    </row>
    <row r="28" spans="2:9" x14ac:dyDescent="0.25">
      <c r="B28" s="13" t="s">
        <v>2</v>
      </c>
      <c r="C28" s="14"/>
      <c r="D28" s="15"/>
      <c r="E28" s="15"/>
      <c r="F28" s="15"/>
      <c r="G28" s="15"/>
      <c r="H28" s="15"/>
      <c r="I28" s="10"/>
    </row>
    <row r="29" spans="2:9" x14ac:dyDescent="0.25">
      <c r="B29" s="13"/>
      <c r="C29" s="14"/>
      <c r="D29" s="15"/>
      <c r="E29" s="15"/>
      <c r="F29" s="15"/>
      <c r="G29" s="15"/>
      <c r="H29" s="15"/>
      <c r="I29" s="10"/>
    </row>
    <row r="30" spans="2:9" x14ac:dyDescent="0.25">
      <c r="B30" s="5" t="s">
        <v>3</v>
      </c>
      <c r="C30" s="6"/>
      <c r="D30" s="5" t="s">
        <v>4</v>
      </c>
      <c r="E30" s="6"/>
      <c r="F30" s="5" t="s">
        <v>3</v>
      </c>
      <c r="G30" s="6"/>
      <c r="H30" s="5" t="s">
        <v>5</v>
      </c>
      <c r="I30" s="6"/>
    </row>
    <row r="31" spans="2:9" x14ac:dyDescent="0.25">
      <c r="B31" s="6"/>
      <c r="C31" s="6"/>
      <c r="D31" s="6"/>
      <c r="E31" s="6"/>
      <c r="F31" s="6"/>
      <c r="G31" s="6"/>
      <c r="H31" s="6"/>
      <c r="I31" s="6"/>
    </row>
    <row r="32" spans="2:9" x14ac:dyDescent="0.25">
      <c r="B32" s="6"/>
      <c r="C32" s="6"/>
      <c r="D32" s="6"/>
      <c r="E32" s="6"/>
      <c r="F32" s="6"/>
      <c r="G32" s="6"/>
      <c r="H32" s="6"/>
      <c r="I32" s="6"/>
    </row>
    <row r="33" spans="2:9" ht="18" customHeight="1" x14ac:dyDescent="0.25">
      <c r="B33" s="5" t="str">
        <f ca="1">出賽名單!$G$10</f>
        <v>商二丙</v>
      </c>
      <c r="C33" s="6"/>
      <c r="D33" s="5"/>
      <c r="E33" s="6"/>
      <c r="F33" s="5" t="str">
        <f ca="1">出賽名單!$G$14</f>
        <v>觀二乙</v>
      </c>
      <c r="G33" s="6"/>
      <c r="H33" s="7"/>
      <c r="I33" s="8"/>
    </row>
    <row r="34" spans="2:9" ht="18" customHeight="1" x14ac:dyDescent="0.25">
      <c r="B34" s="6"/>
      <c r="C34" s="6"/>
      <c r="D34" s="6"/>
      <c r="E34" s="6"/>
      <c r="F34" s="6"/>
      <c r="G34" s="6"/>
      <c r="H34" s="9"/>
      <c r="I34" s="10"/>
    </row>
    <row r="35" spans="2:9" ht="18" customHeight="1" x14ac:dyDescent="0.25">
      <c r="B35" s="6"/>
      <c r="C35" s="6"/>
      <c r="D35" s="6"/>
      <c r="E35" s="6"/>
      <c r="F35" s="6"/>
      <c r="G35" s="6"/>
      <c r="H35" s="11"/>
      <c r="I35" s="12"/>
    </row>
    <row r="36" spans="2:9" ht="18" customHeight="1" x14ac:dyDescent="0.25">
      <c r="B36" s="5" t="str">
        <f ca="1">出賽名單!$G$11</f>
        <v>資二甲</v>
      </c>
      <c r="C36" s="6"/>
      <c r="D36" s="7"/>
      <c r="E36" s="8"/>
      <c r="F36" s="5" t="str">
        <f ca="1">出賽名單!$G$15</f>
        <v>商二乙</v>
      </c>
      <c r="G36" s="6"/>
      <c r="H36" s="7"/>
      <c r="I36" s="8"/>
    </row>
    <row r="37" spans="2:9" ht="18" customHeight="1" x14ac:dyDescent="0.25">
      <c r="B37" s="6"/>
      <c r="C37" s="6"/>
      <c r="D37" s="9"/>
      <c r="E37" s="10"/>
      <c r="F37" s="6"/>
      <c r="G37" s="6"/>
      <c r="H37" s="9"/>
      <c r="I37" s="10"/>
    </row>
    <row r="38" spans="2:9" ht="18" customHeight="1" x14ac:dyDescent="0.25">
      <c r="B38" s="6"/>
      <c r="C38" s="6"/>
      <c r="D38" s="11"/>
      <c r="E38" s="12"/>
      <c r="F38" s="6"/>
      <c r="G38" s="6"/>
      <c r="H38" s="11"/>
      <c r="I38" s="12"/>
    </row>
    <row r="39" spans="2:9" ht="18" customHeight="1" x14ac:dyDescent="0.25">
      <c r="B39" s="5" t="str">
        <f ca="1">出賽名單!$G$12</f>
        <v>應二甲</v>
      </c>
      <c r="C39" s="6"/>
      <c r="D39" s="7"/>
      <c r="E39" s="8"/>
      <c r="F39" s="5" t="str">
        <f ca="1">出賽名單!$G$16</f>
        <v>應二乙</v>
      </c>
      <c r="G39" s="6"/>
      <c r="H39" s="7"/>
      <c r="I39" s="8"/>
    </row>
    <row r="40" spans="2:9" ht="18" customHeight="1" x14ac:dyDescent="0.25">
      <c r="B40" s="6"/>
      <c r="C40" s="6"/>
      <c r="D40" s="9"/>
      <c r="E40" s="10"/>
      <c r="F40" s="6"/>
      <c r="G40" s="6"/>
      <c r="H40" s="9"/>
      <c r="I40" s="10"/>
    </row>
    <row r="41" spans="2:9" ht="18" customHeight="1" x14ac:dyDescent="0.25">
      <c r="B41" s="6"/>
      <c r="C41" s="6"/>
      <c r="D41" s="11"/>
      <c r="E41" s="12"/>
      <c r="F41" s="6"/>
      <c r="G41" s="6"/>
      <c r="H41" s="11"/>
      <c r="I41" s="12"/>
    </row>
    <row r="42" spans="2:9" ht="18" customHeight="1" x14ac:dyDescent="0.25">
      <c r="B42" s="5" t="str">
        <f ca="1">出賽名單!$G$13</f>
        <v>廣二甲</v>
      </c>
      <c r="C42" s="6"/>
      <c r="D42" s="7"/>
      <c r="E42" s="8"/>
      <c r="F42" s="5" t="str">
        <f ca="1">出賽名單!$G$17</f>
        <v>會二甲</v>
      </c>
      <c r="G42" s="6"/>
      <c r="H42" s="7"/>
      <c r="I42" s="8"/>
    </row>
    <row r="43" spans="2:9" ht="18" customHeight="1" x14ac:dyDescent="0.25">
      <c r="B43" s="6"/>
      <c r="C43" s="6"/>
      <c r="D43" s="9"/>
      <c r="E43" s="10"/>
      <c r="F43" s="6"/>
      <c r="G43" s="6"/>
      <c r="H43" s="9"/>
      <c r="I43" s="10"/>
    </row>
    <row r="44" spans="2:9" ht="18" customHeight="1" x14ac:dyDescent="0.25">
      <c r="B44" s="6"/>
      <c r="C44" s="6"/>
      <c r="D44" s="11"/>
      <c r="E44" s="12"/>
      <c r="F44" s="6"/>
      <c r="G44" s="6"/>
      <c r="H44" s="11"/>
      <c r="I44" s="12"/>
    </row>
  </sheetData>
  <sheetProtection algorithmName="SHA-512" hashValue="OUGk4KPpdfKsraFZSQo1zz+FU4BOi6Q6bvgQGFQqV+sRkEstK9VmVjFSLNVGqyeJF5NhEKsz4BInEBMTVVe4xg==" saltValue="yHbQC4GSLKL3MkbvqwRHjw==" spinCount="100000" sheet="1" objects="1" scenarios="1" selectLockedCells="1" selectUnlockedCells="1"/>
  <mergeCells count="47">
    <mergeCell ref="B5:I7"/>
    <mergeCell ref="B8:I8"/>
    <mergeCell ref="B9:C10"/>
    <mergeCell ref="D9:I10"/>
    <mergeCell ref="B11:C13"/>
    <mergeCell ref="D11:E13"/>
    <mergeCell ref="F11:G13"/>
    <mergeCell ref="H11:I13"/>
    <mergeCell ref="B14:C16"/>
    <mergeCell ref="D14:E16"/>
    <mergeCell ref="F14:G16"/>
    <mergeCell ref="H14:I16"/>
    <mergeCell ref="B17:C19"/>
    <mergeCell ref="D17:E19"/>
    <mergeCell ref="F17:G19"/>
    <mergeCell ref="H17:I19"/>
    <mergeCell ref="B20:C22"/>
    <mergeCell ref="D20:E22"/>
    <mergeCell ref="F20:G22"/>
    <mergeCell ref="H20:I22"/>
    <mergeCell ref="B23:C25"/>
    <mergeCell ref="D23:E25"/>
    <mergeCell ref="F23:G25"/>
    <mergeCell ref="H23:I25"/>
    <mergeCell ref="B26:I27"/>
    <mergeCell ref="B28:C29"/>
    <mergeCell ref="D28:I29"/>
    <mergeCell ref="B30:C32"/>
    <mergeCell ref="D30:E32"/>
    <mergeCell ref="F30:G32"/>
    <mergeCell ref="H30:I32"/>
    <mergeCell ref="B33:C35"/>
    <mergeCell ref="D33:E35"/>
    <mergeCell ref="F33:G35"/>
    <mergeCell ref="H33:I35"/>
    <mergeCell ref="B36:C38"/>
    <mergeCell ref="D36:E38"/>
    <mergeCell ref="F36:G38"/>
    <mergeCell ref="H36:I38"/>
    <mergeCell ref="B39:C41"/>
    <mergeCell ref="D39:E41"/>
    <mergeCell ref="F39:G41"/>
    <mergeCell ref="H39:I41"/>
    <mergeCell ref="B42:C44"/>
    <mergeCell ref="D42:E44"/>
    <mergeCell ref="F42:G44"/>
    <mergeCell ref="H42:I44"/>
  </mergeCells>
  <phoneticPr fontId="1" type="noConversion"/>
  <dataValidations count="2">
    <dataValidation type="list" allowBlank="1" showInputMessage="1" showErrorMessage="1" sqref="K5" xr:uid="{00000000-0002-0000-0200-000000000000}">
      <formula1>"1,2,3,4,5,6"</formula1>
    </dataValidation>
    <dataValidation type="decimal" allowBlank="1" showInputMessage="1" showErrorMessage="1" sqref="K15" xr:uid="{00000000-0002-0000-0200-000001000000}">
      <formula1>1</formula1>
      <formula2>6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I44"/>
  <sheetViews>
    <sheetView topLeftCell="A28" zoomScaleNormal="100" workbookViewId="0">
      <selection activeCell="F42" sqref="F42:G44"/>
    </sheetView>
  </sheetViews>
  <sheetFormatPr defaultRowHeight="15.75" x14ac:dyDescent="0.25"/>
  <cols>
    <col min="1" max="1" width="6.7109375" customWidth="1"/>
    <col min="2" max="9" width="9.7109375" customWidth="1"/>
  </cols>
  <sheetData>
    <row r="5" spans="2:9" x14ac:dyDescent="0.25">
      <c r="B5" s="24" t="s">
        <v>78</v>
      </c>
      <c r="C5" s="25"/>
      <c r="D5" s="25"/>
      <c r="E5" s="25"/>
      <c r="F5" s="25"/>
      <c r="G5" s="25"/>
      <c r="H5" s="25"/>
      <c r="I5" s="26"/>
    </row>
    <row r="6" spans="2:9" x14ac:dyDescent="0.25">
      <c r="B6" s="27"/>
      <c r="C6" s="28"/>
      <c r="D6" s="28"/>
      <c r="E6" s="28"/>
      <c r="F6" s="28"/>
      <c r="G6" s="28"/>
      <c r="H6" s="28"/>
      <c r="I6" s="29"/>
    </row>
    <row r="7" spans="2:9" x14ac:dyDescent="0.25">
      <c r="B7" s="27"/>
      <c r="C7" s="28"/>
      <c r="D7" s="28"/>
      <c r="E7" s="28"/>
      <c r="F7" s="28"/>
      <c r="G7" s="28"/>
      <c r="H7" s="28"/>
      <c r="I7" s="29"/>
    </row>
    <row r="8" spans="2:9" ht="15.75" customHeight="1" x14ac:dyDescent="0.25">
      <c r="B8" s="27"/>
      <c r="C8" s="28"/>
      <c r="D8" s="28"/>
      <c r="E8" s="28"/>
      <c r="F8" s="28"/>
      <c r="G8" s="28"/>
      <c r="H8" s="28"/>
      <c r="I8" s="29"/>
    </row>
    <row r="9" spans="2:9" x14ac:dyDescent="0.25">
      <c r="B9" s="13" t="s">
        <v>1</v>
      </c>
      <c r="C9" s="14"/>
      <c r="D9" s="15"/>
      <c r="E9" s="15"/>
      <c r="F9" s="15"/>
      <c r="G9" s="15"/>
      <c r="H9" s="15"/>
      <c r="I9" s="10"/>
    </row>
    <row r="10" spans="2:9" x14ac:dyDescent="0.25">
      <c r="B10" s="30"/>
      <c r="C10" s="31"/>
      <c r="D10" s="32"/>
      <c r="E10" s="32"/>
      <c r="F10" s="32"/>
      <c r="G10" s="32"/>
      <c r="H10" s="32"/>
      <c r="I10" s="12"/>
    </row>
    <row r="11" spans="2:9" x14ac:dyDescent="0.25">
      <c r="B11" s="5" t="s">
        <v>3</v>
      </c>
      <c r="C11" s="6"/>
      <c r="D11" s="5" t="s">
        <v>4</v>
      </c>
      <c r="E11" s="6"/>
      <c r="F11" s="5" t="s">
        <v>3</v>
      </c>
      <c r="G11" s="6"/>
      <c r="H11" s="5" t="s">
        <v>5</v>
      </c>
      <c r="I11" s="6"/>
    </row>
    <row r="12" spans="2:9" x14ac:dyDescent="0.25">
      <c r="B12" s="6"/>
      <c r="C12" s="6"/>
      <c r="D12" s="6"/>
      <c r="E12" s="6"/>
      <c r="F12" s="6"/>
      <c r="G12" s="6"/>
      <c r="H12" s="6"/>
      <c r="I12" s="6"/>
    </row>
    <row r="13" spans="2:9" x14ac:dyDescent="0.25">
      <c r="B13" s="6"/>
      <c r="C13" s="6"/>
      <c r="D13" s="6"/>
      <c r="E13" s="6"/>
      <c r="F13" s="6"/>
      <c r="G13" s="6"/>
      <c r="H13" s="6"/>
      <c r="I13" s="6"/>
    </row>
    <row r="14" spans="2:9" ht="18" customHeight="1" x14ac:dyDescent="0.25">
      <c r="B14" s="5" t="str">
        <f ca="1">出賽名單!$F$18</f>
        <v>資三甲</v>
      </c>
      <c r="C14" s="6"/>
      <c r="D14" s="22"/>
      <c r="E14" s="22"/>
      <c r="F14" s="5" t="str">
        <f ca="1">出賽名單!$F$22</f>
        <v>貿三丙</v>
      </c>
      <c r="G14" s="6"/>
      <c r="H14" s="22"/>
      <c r="I14" s="22"/>
    </row>
    <row r="15" spans="2:9" ht="18" customHeight="1" x14ac:dyDescent="0.25">
      <c r="B15" s="6"/>
      <c r="C15" s="6"/>
      <c r="D15" s="22"/>
      <c r="E15" s="22"/>
      <c r="F15" s="6"/>
      <c r="G15" s="6"/>
      <c r="H15" s="22"/>
      <c r="I15" s="22"/>
    </row>
    <row r="16" spans="2:9" ht="18" customHeight="1" x14ac:dyDescent="0.25">
      <c r="B16" s="6"/>
      <c r="C16" s="6"/>
      <c r="D16" s="22"/>
      <c r="E16" s="22"/>
      <c r="F16" s="6"/>
      <c r="G16" s="6"/>
      <c r="H16" s="22"/>
      <c r="I16" s="22"/>
    </row>
    <row r="17" spans="2:9" ht="18" customHeight="1" x14ac:dyDescent="0.25">
      <c r="B17" s="16" t="str">
        <f ca="1">出賽名單!$F$19</f>
        <v>應三甲</v>
      </c>
      <c r="C17" s="17"/>
      <c r="D17" s="22"/>
      <c r="E17" s="22"/>
      <c r="F17" s="5" t="str">
        <f ca="1">出賽名單!$F$23</f>
        <v>貿三甲</v>
      </c>
      <c r="G17" s="6"/>
      <c r="H17" s="22"/>
      <c r="I17" s="22"/>
    </row>
    <row r="18" spans="2:9" ht="18" customHeight="1" x14ac:dyDescent="0.25">
      <c r="B18" s="18"/>
      <c r="C18" s="19"/>
      <c r="D18" s="22"/>
      <c r="E18" s="22"/>
      <c r="F18" s="6"/>
      <c r="G18" s="6"/>
      <c r="H18" s="22"/>
      <c r="I18" s="22"/>
    </row>
    <row r="19" spans="2:9" ht="18" customHeight="1" x14ac:dyDescent="0.25">
      <c r="B19" s="20"/>
      <c r="C19" s="21"/>
      <c r="D19" s="22"/>
      <c r="E19" s="22"/>
      <c r="F19" s="6"/>
      <c r="G19" s="6"/>
      <c r="H19" s="22"/>
      <c r="I19" s="22"/>
    </row>
    <row r="20" spans="2:9" ht="18" customHeight="1" x14ac:dyDescent="0.25">
      <c r="B20" s="16" t="str">
        <f ca="1">出賽名單!$F$20</f>
        <v>觀三乙</v>
      </c>
      <c r="C20" s="17"/>
      <c r="D20" s="22"/>
      <c r="E20" s="22"/>
      <c r="F20" s="5" t="str">
        <f ca="1">出賽名單!$F$24</f>
        <v>商三乙</v>
      </c>
      <c r="G20" s="6"/>
      <c r="H20" s="22"/>
      <c r="I20" s="22"/>
    </row>
    <row r="21" spans="2:9" ht="18" customHeight="1" x14ac:dyDescent="0.25">
      <c r="B21" s="18"/>
      <c r="C21" s="19"/>
      <c r="D21" s="22"/>
      <c r="E21" s="22"/>
      <c r="F21" s="6"/>
      <c r="G21" s="6"/>
      <c r="H21" s="22"/>
      <c r="I21" s="22"/>
    </row>
    <row r="22" spans="2:9" ht="18" customHeight="1" x14ac:dyDescent="0.25">
      <c r="B22" s="20"/>
      <c r="C22" s="21"/>
      <c r="D22" s="22"/>
      <c r="E22" s="22"/>
      <c r="F22" s="6"/>
      <c r="G22" s="6"/>
      <c r="H22" s="22"/>
      <c r="I22" s="22"/>
    </row>
    <row r="23" spans="2:9" ht="18" customHeight="1" x14ac:dyDescent="0.25">
      <c r="B23" s="16" t="str">
        <f ca="1">出賽名單!$F$21</f>
        <v>資三乙</v>
      </c>
      <c r="C23" s="17"/>
      <c r="D23" s="22"/>
      <c r="E23" s="22"/>
      <c r="F23" s="5" t="str">
        <f ca="1">出賽名單!$F$25</f>
        <v>應三乙</v>
      </c>
      <c r="G23" s="6"/>
      <c r="H23" s="22"/>
      <c r="I23" s="22"/>
    </row>
    <row r="24" spans="2:9" ht="18" customHeight="1" x14ac:dyDescent="0.25">
      <c r="B24" s="18"/>
      <c r="C24" s="19"/>
      <c r="D24" s="22"/>
      <c r="E24" s="22"/>
      <c r="F24" s="6"/>
      <c r="G24" s="6"/>
      <c r="H24" s="22"/>
      <c r="I24" s="22"/>
    </row>
    <row r="25" spans="2:9" ht="18" customHeight="1" x14ac:dyDescent="0.25">
      <c r="B25" s="20"/>
      <c r="C25" s="21"/>
      <c r="D25" s="22"/>
      <c r="E25" s="22"/>
      <c r="F25" s="6"/>
      <c r="G25" s="6"/>
      <c r="H25" s="22"/>
      <c r="I25" s="22"/>
    </row>
    <row r="26" spans="2:9" x14ac:dyDescent="0.25">
      <c r="B26" s="7"/>
      <c r="C26" s="23"/>
      <c r="D26" s="23"/>
      <c r="E26" s="23"/>
      <c r="F26" s="23"/>
      <c r="G26" s="23"/>
      <c r="H26" s="23"/>
      <c r="I26" s="8"/>
    </row>
    <row r="27" spans="2:9" x14ac:dyDescent="0.25">
      <c r="B27" s="9"/>
      <c r="C27" s="15"/>
      <c r="D27" s="15"/>
      <c r="E27" s="15"/>
      <c r="F27" s="15"/>
      <c r="G27" s="15"/>
      <c r="H27" s="15"/>
      <c r="I27" s="10"/>
    </row>
    <row r="28" spans="2:9" x14ac:dyDescent="0.25">
      <c r="B28" s="13" t="s">
        <v>2</v>
      </c>
      <c r="C28" s="14"/>
      <c r="D28" s="15"/>
      <c r="E28" s="15"/>
      <c r="F28" s="15"/>
      <c r="G28" s="15"/>
      <c r="H28" s="15"/>
      <c r="I28" s="10"/>
    </row>
    <row r="29" spans="2:9" x14ac:dyDescent="0.25">
      <c r="B29" s="13"/>
      <c r="C29" s="14"/>
      <c r="D29" s="15"/>
      <c r="E29" s="15"/>
      <c r="F29" s="15"/>
      <c r="G29" s="15"/>
      <c r="H29" s="15"/>
      <c r="I29" s="10"/>
    </row>
    <row r="30" spans="2:9" x14ac:dyDescent="0.25">
      <c r="B30" s="5" t="s">
        <v>3</v>
      </c>
      <c r="C30" s="6"/>
      <c r="D30" s="5" t="s">
        <v>4</v>
      </c>
      <c r="E30" s="6"/>
      <c r="F30" s="5" t="s">
        <v>3</v>
      </c>
      <c r="G30" s="6"/>
      <c r="H30" s="5" t="s">
        <v>5</v>
      </c>
      <c r="I30" s="6"/>
    </row>
    <row r="31" spans="2:9" x14ac:dyDescent="0.25">
      <c r="B31" s="6"/>
      <c r="C31" s="6"/>
      <c r="D31" s="6"/>
      <c r="E31" s="6"/>
      <c r="F31" s="6"/>
      <c r="G31" s="6"/>
      <c r="H31" s="6"/>
      <c r="I31" s="6"/>
    </row>
    <row r="32" spans="2:9" x14ac:dyDescent="0.25">
      <c r="B32" s="6"/>
      <c r="C32" s="6"/>
      <c r="D32" s="6"/>
      <c r="E32" s="6"/>
      <c r="F32" s="6"/>
      <c r="G32" s="6"/>
      <c r="H32" s="6"/>
      <c r="I32" s="6"/>
    </row>
    <row r="33" spans="2:9" ht="18" customHeight="1" x14ac:dyDescent="0.25">
      <c r="B33" s="5" t="str">
        <f ca="1">出賽名單!$G$18</f>
        <v>商三丙</v>
      </c>
      <c r="C33" s="6"/>
      <c r="D33" s="5"/>
      <c r="E33" s="6"/>
      <c r="F33" s="5" t="str">
        <f ca="1">出賽名單!$G$22</f>
        <v>廣三甲</v>
      </c>
      <c r="G33" s="6"/>
      <c r="H33" s="7"/>
      <c r="I33" s="8"/>
    </row>
    <row r="34" spans="2:9" ht="18" customHeight="1" x14ac:dyDescent="0.25">
      <c r="B34" s="6"/>
      <c r="C34" s="6"/>
      <c r="D34" s="6"/>
      <c r="E34" s="6"/>
      <c r="F34" s="6"/>
      <c r="G34" s="6"/>
      <c r="H34" s="9"/>
      <c r="I34" s="10"/>
    </row>
    <row r="35" spans="2:9" ht="18" customHeight="1" x14ac:dyDescent="0.25">
      <c r="B35" s="6"/>
      <c r="C35" s="6"/>
      <c r="D35" s="6"/>
      <c r="E35" s="6"/>
      <c r="F35" s="6"/>
      <c r="G35" s="6"/>
      <c r="H35" s="11"/>
      <c r="I35" s="12"/>
    </row>
    <row r="36" spans="2:9" ht="18" customHeight="1" x14ac:dyDescent="0.25">
      <c r="B36" s="5" t="str">
        <f ca="1">出賽名單!$G$19</f>
        <v>貿三乙</v>
      </c>
      <c r="C36" s="6"/>
      <c r="D36" s="7"/>
      <c r="E36" s="8"/>
      <c r="F36" s="5" t="str">
        <f ca="1">出賽名單!$G$23</f>
        <v>貿三丁</v>
      </c>
      <c r="G36" s="6"/>
      <c r="H36" s="7"/>
      <c r="I36" s="8"/>
    </row>
    <row r="37" spans="2:9" ht="18" customHeight="1" x14ac:dyDescent="0.25">
      <c r="B37" s="6"/>
      <c r="C37" s="6"/>
      <c r="D37" s="9"/>
      <c r="E37" s="10"/>
      <c r="F37" s="6"/>
      <c r="G37" s="6"/>
      <c r="H37" s="9"/>
      <c r="I37" s="10"/>
    </row>
    <row r="38" spans="2:9" ht="18" customHeight="1" x14ac:dyDescent="0.25">
      <c r="B38" s="6"/>
      <c r="C38" s="6"/>
      <c r="D38" s="11"/>
      <c r="E38" s="12"/>
      <c r="F38" s="6"/>
      <c r="G38" s="6"/>
      <c r="H38" s="11"/>
      <c r="I38" s="12"/>
    </row>
    <row r="39" spans="2:9" ht="18" customHeight="1" x14ac:dyDescent="0.25">
      <c r="B39" s="5" t="str">
        <f ca="1">出賽名單!$G$20</f>
        <v>商三甲</v>
      </c>
      <c r="C39" s="6"/>
      <c r="D39" s="7"/>
      <c r="E39" s="8"/>
      <c r="F39" s="5" t="str">
        <f ca="1">出賽名單!$G$24</f>
        <v>觀三甲</v>
      </c>
      <c r="G39" s="6"/>
      <c r="H39" s="7"/>
      <c r="I39" s="8"/>
    </row>
    <row r="40" spans="2:9" ht="18" customHeight="1" x14ac:dyDescent="0.25">
      <c r="B40" s="6"/>
      <c r="C40" s="6"/>
      <c r="D40" s="9"/>
      <c r="E40" s="10"/>
      <c r="F40" s="6"/>
      <c r="G40" s="6"/>
      <c r="H40" s="9"/>
      <c r="I40" s="10"/>
    </row>
    <row r="41" spans="2:9" ht="18" customHeight="1" x14ac:dyDescent="0.25">
      <c r="B41" s="6"/>
      <c r="C41" s="6"/>
      <c r="D41" s="11"/>
      <c r="E41" s="12"/>
      <c r="F41" s="6"/>
      <c r="G41" s="6"/>
      <c r="H41" s="11"/>
      <c r="I41" s="12"/>
    </row>
    <row r="42" spans="2:9" ht="18" customHeight="1" x14ac:dyDescent="0.25">
      <c r="B42" s="5" t="str">
        <f ca="1">出賽名單!$G$21</f>
        <v>廣三乙</v>
      </c>
      <c r="C42" s="6"/>
      <c r="D42" s="7"/>
      <c r="E42" s="8"/>
      <c r="F42" s="5" t="str">
        <f ca="1">出賽名單!$G$25</f>
        <v>會三甲</v>
      </c>
      <c r="G42" s="6"/>
      <c r="H42" s="7"/>
      <c r="I42" s="8"/>
    </row>
    <row r="43" spans="2:9" ht="18" customHeight="1" x14ac:dyDescent="0.25">
      <c r="B43" s="6"/>
      <c r="C43" s="6"/>
      <c r="D43" s="9"/>
      <c r="E43" s="10"/>
      <c r="F43" s="6"/>
      <c r="G43" s="6"/>
      <c r="H43" s="9"/>
      <c r="I43" s="10"/>
    </row>
    <row r="44" spans="2:9" ht="18" customHeight="1" x14ac:dyDescent="0.25">
      <c r="B44" s="6"/>
      <c r="C44" s="6"/>
      <c r="D44" s="11"/>
      <c r="E44" s="12"/>
      <c r="F44" s="6"/>
      <c r="G44" s="6"/>
      <c r="H44" s="11"/>
      <c r="I44" s="12"/>
    </row>
  </sheetData>
  <sheetProtection algorithmName="SHA-512" hashValue="oCCHpkEUm5i1tj3A8VmlCTLvEUwvcZa8lKJFQ4rY+s/R7Z4hLcJEVyYftrMTVXZ3ttSsq2SyuyYn/lNfjYIwFw==" saltValue="7ZwAU2PX0n4v0uH/PWk8Xg==" spinCount="100000" sheet="1" objects="1" scenarios="1" selectLockedCells="1" selectUnlockedCells="1"/>
  <mergeCells count="47">
    <mergeCell ref="B5:I7"/>
    <mergeCell ref="B8:I8"/>
    <mergeCell ref="B9:C10"/>
    <mergeCell ref="D9:I10"/>
    <mergeCell ref="B11:C13"/>
    <mergeCell ref="D11:E13"/>
    <mergeCell ref="F11:G13"/>
    <mergeCell ref="H11:I13"/>
    <mergeCell ref="B14:C16"/>
    <mergeCell ref="D14:E16"/>
    <mergeCell ref="F14:G16"/>
    <mergeCell ref="H14:I16"/>
    <mergeCell ref="B17:C19"/>
    <mergeCell ref="D17:E19"/>
    <mergeCell ref="F17:G19"/>
    <mergeCell ref="H17:I19"/>
    <mergeCell ref="B20:C22"/>
    <mergeCell ref="D20:E22"/>
    <mergeCell ref="F20:G22"/>
    <mergeCell ref="H20:I22"/>
    <mergeCell ref="B23:C25"/>
    <mergeCell ref="D23:E25"/>
    <mergeCell ref="F23:G25"/>
    <mergeCell ref="H23:I25"/>
    <mergeCell ref="B26:I27"/>
    <mergeCell ref="B28:C29"/>
    <mergeCell ref="D28:I29"/>
    <mergeCell ref="B30:C32"/>
    <mergeCell ref="D30:E32"/>
    <mergeCell ref="F30:G32"/>
    <mergeCell ref="H30:I32"/>
    <mergeCell ref="B33:C35"/>
    <mergeCell ref="D33:E35"/>
    <mergeCell ref="F33:G35"/>
    <mergeCell ref="H33:I35"/>
    <mergeCell ref="B36:C38"/>
    <mergeCell ref="D36:E38"/>
    <mergeCell ref="F36:G38"/>
    <mergeCell ref="H36:I38"/>
    <mergeCell ref="B39:C41"/>
    <mergeCell ref="D39:E41"/>
    <mergeCell ref="F39:G41"/>
    <mergeCell ref="H39:I41"/>
    <mergeCell ref="B42:C44"/>
    <mergeCell ref="D42:E44"/>
    <mergeCell ref="F42:G44"/>
    <mergeCell ref="H42:I44"/>
  </mergeCells>
  <phoneticPr fontId="1" type="noConversion"/>
  <dataValidations count="2">
    <dataValidation type="decimal" allowBlank="1" showInputMessage="1" showErrorMessage="1" sqref="K15" xr:uid="{00000000-0002-0000-0300-000000000000}">
      <formula1>1</formula1>
      <formula2>6</formula2>
    </dataValidation>
    <dataValidation type="list" allowBlank="1" showInputMessage="1" showErrorMessage="1" sqref="K5" xr:uid="{00000000-0002-0000-0300-000001000000}">
      <formula1>"1,2,3,4,5,6"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I44"/>
  <sheetViews>
    <sheetView tabSelected="1" zoomScaleNormal="100" workbookViewId="0">
      <selection activeCell="F45" sqref="F45"/>
    </sheetView>
  </sheetViews>
  <sheetFormatPr defaultRowHeight="15.75" x14ac:dyDescent="0.25"/>
  <cols>
    <col min="1" max="1" width="6.7109375" customWidth="1"/>
    <col min="2" max="9" width="9.7109375" customWidth="1"/>
  </cols>
  <sheetData>
    <row r="5" spans="2:9" x14ac:dyDescent="0.25">
      <c r="B5" s="24" t="s">
        <v>79</v>
      </c>
      <c r="C5" s="25"/>
      <c r="D5" s="25"/>
      <c r="E5" s="25"/>
      <c r="F5" s="25"/>
      <c r="G5" s="25"/>
      <c r="H5" s="25"/>
      <c r="I5" s="26"/>
    </row>
    <row r="6" spans="2:9" x14ac:dyDescent="0.25">
      <c r="B6" s="27"/>
      <c r="C6" s="28"/>
      <c r="D6" s="28"/>
      <c r="E6" s="28"/>
      <c r="F6" s="28"/>
      <c r="G6" s="28"/>
      <c r="H6" s="28"/>
      <c r="I6" s="29"/>
    </row>
    <row r="7" spans="2:9" x14ac:dyDescent="0.25">
      <c r="B7" s="27"/>
      <c r="C7" s="28"/>
      <c r="D7" s="28"/>
      <c r="E7" s="28"/>
      <c r="F7" s="28"/>
      <c r="G7" s="28"/>
      <c r="H7" s="28"/>
      <c r="I7" s="29"/>
    </row>
    <row r="8" spans="2:9" ht="15.75" customHeight="1" x14ac:dyDescent="0.25">
      <c r="B8" s="27"/>
      <c r="C8" s="28"/>
      <c r="D8" s="28"/>
      <c r="E8" s="28"/>
      <c r="F8" s="28"/>
      <c r="G8" s="28"/>
      <c r="H8" s="28"/>
      <c r="I8" s="29"/>
    </row>
    <row r="9" spans="2:9" x14ac:dyDescent="0.25">
      <c r="B9" s="13" t="s">
        <v>1</v>
      </c>
      <c r="C9" s="14"/>
      <c r="D9" s="15"/>
      <c r="E9" s="15"/>
      <c r="F9" s="15"/>
      <c r="G9" s="15"/>
      <c r="H9" s="15"/>
      <c r="I9" s="10"/>
    </row>
    <row r="10" spans="2:9" x14ac:dyDescent="0.25">
      <c r="B10" s="30"/>
      <c r="C10" s="31"/>
      <c r="D10" s="32"/>
      <c r="E10" s="32"/>
      <c r="F10" s="32"/>
      <c r="G10" s="32"/>
      <c r="H10" s="32"/>
      <c r="I10" s="12"/>
    </row>
    <row r="11" spans="2:9" x14ac:dyDescent="0.25">
      <c r="B11" s="5" t="s">
        <v>3</v>
      </c>
      <c r="C11" s="6"/>
      <c r="D11" s="5" t="s">
        <v>4</v>
      </c>
      <c r="E11" s="6"/>
      <c r="F11" s="5" t="s">
        <v>3</v>
      </c>
      <c r="G11" s="6"/>
      <c r="H11" s="5" t="s">
        <v>5</v>
      </c>
      <c r="I11" s="6"/>
    </row>
    <row r="12" spans="2:9" x14ac:dyDescent="0.25">
      <c r="B12" s="6"/>
      <c r="C12" s="6"/>
      <c r="D12" s="6"/>
      <c r="E12" s="6"/>
      <c r="F12" s="6"/>
      <c r="G12" s="6"/>
      <c r="H12" s="6"/>
      <c r="I12" s="6"/>
    </row>
    <row r="13" spans="2:9" x14ac:dyDescent="0.25">
      <c r="B13" s="6"/>
      <c r="C13" s="6"/>
      <c r="D13" s="6"/>
      <c r="E13" s="6"/>
      <c r="F13" s="6"/>
      <c r="G13" s="6"/>
      <c r="H13" s="6"/>
      <c r="I13" s="6"/>
    </row>
    <row r="14" spans="2:9" ht="18" customHeight="1" x14ac:dyDescent="0.25">
      <c r="B14" s="5" t="str">
        <f ca="1">出賽名單!$F$26</f>
        <v>資甲聯</v>
      </c>
      <c r="C14" s="6"/>
      <c r="D14" s="22"/>
      <c r="E14" s="22"/>
      <c r="F14" s="5" t="str">
        <f ca="1">出賽名單!$F$30</f>
        <v>廣甲聯</v>
      </c>
      <c r="G14" s="6"/>
      <c r="H14" s="22"/>
      <c r="I14" s="22"/>
    </row>
    <row r="15" spans="2:9" ht="18" customHeight="1" x14ac:dyDescent="0.25">
      <c r="B15" s="6"/>
      <c r="C15" s="6"/>
      <c r="D15" s="22"/>
      <c r="E15" s="22"/>
      <c r="F15" s="6"/>
      <c r="G15" s="6"/>
      <c r="H15" s="22"/>
      <c r="I15" s="22"/>
    </row>
    <row r="16" spans="2:9" ht="18" customHeight="1" x14ac:dyDescent="0.25">
      <c r="B16" s="6"/>
      <c r="C16" s="6"/>
      <c r="D16" s="22"/>
      <c r="E16" s="22"/>
      <c r="F16" s="6"/>
      <c r="G16" s="6"/>
      <c r="H16" s="22"/>
      <c r="I16" s="22"/>
    </row>
    <row r="17" spans="2:9" ht="18" customHeight="1" x14ac:dyDescent="0.25">
      <c r="B17" s="16" t="str">
        <f ca="1">出賽名單!$F$27</f>
        <v>商甲聯</v>
      </c>
      <c r="C17" s="17"/>
      <c r="D17" s="22"/>
      <c r="E17" s="22"/>
      <c r="F17" s="5" t="str">
        <f ca="1">出賽名單!$F$31</f>
        <v>貿甲聯</v>
      </c>
      <c r="G17" s="6"/>
      <c r="H17" s="22"/>
      <c r="I17" s="22"/>
    </row>
    <row r="18" spans="2:9" ht="18" customHeight="1" x14ac:dyDescent="0.25">
      <c r="B18" s="18"/>
      <c r="C18" s="19"/>
      <c r="D18" s="22"/>
      <c r="E18" s="22"/>
      <c r="F18" s="6"/>
      <c r="G18" s="6"/>
      <c r="H18" s="22"/>
      <c r="I18" s="22"/>
    </row>
    <row r="19" spans="2:9" ht="18" customHeight="1" x14ac:dyDescent="0.25">
      <c r="B19" s="20"/>
      <c r="C19" s="21"/>
      <c r="D19" s="22"/>
      <c r="E19" s="22"/>
      <c r="F19" s="6"/>
      <c r="G19" s="6"/>
      <c r="H19" s="22"/>
      <c r="I19" s="22"/>
    </row>
    <row r="20" spans="2:9" ht="18" customHeight="1" x14ac:dyDescent="0.25">
      <c r="B20" s="16" t="str">
        <f ca="1">出賽名單!$F$28</f>
        <v>廣乙聯</v>
      </c>
      <c r="C20" s="17"/>
      <c r="D20" s="22"/>
      <c r="E20" s="22"/>
      <c r="F20" s="5" t="str">
        <f ca="1">出賽名單!$F$32</f>
        <v>觀甲聯</v>
      </c>
      <c r="G20" s="6"/>
      <c r="H20" s="22"/>
      <c r="I20" s="22"/>
    </row>
    <row r="21" spans="2:9" ht="18" customHeight="1" x14ac:dyDescent="0.25">
      <c r="B21" s="18"/>
      <c r="C21" s="19"/>
      <c r="D21" s="22"/>
      <c r="E21" s="22"/>
      <c r="F21" s="6"/>
      <c r="G21" s="6"/>
      <c r="H21" s="22"/>
      <c r="I21" s="22"/>
    </row>
    <row r="22" spans="2:9" ht="18" customHeight="1" x14ac:dyDescent="0.25">
      <c r="B22" s="20"/>
      <c r="C22" s="21"/>
      <c r="D22" s="22"/>
      <c r="E22" s="22"/>
      <c r="F22" s="6"/>
      <c r="G22" s="6"/>
      <c r="H22" s="22"/>
      <c r="I22" s="22"/>
    </row>
    <row r="23" spans="2:9" ht="18" customHeight="1" x14ac:dyDescent="0.25">
      <c r="B23" s="16" t="str">
        <f ca="1">出賽名單!$F$29</f>
        <v>應甲聯</v>
      </c>
      <c r="C23" s="17"/>
      <c r="D23" s="22"/>
      <c r="E23" s="22"/>
      <c r="F23" s="5" t="str">
        <f ca="1">出賽名單!$F$33</f>
        <v>會甲聯</v>
      </c>
      <c r="G23" s="6"/>
      <c r="H23" s="22"/>
      <c r="I23" s="22"/>
    </row>
    <row r="24" spans="2:9" ht="18" customHeight="1" x14ac:dyDescent="0.25">
      <c r="B24" s="18"/>
      <c r="C24" s="19"/>
      <c r="D24" s="22"/>
      <c r="E24" s="22"/>
      <c r="F24" s="6"/>
      <c r="G24" s="6"/>
      <c r="H24" s="22"/>
      <c r="I24" s="22"/>
    </row>
    <row r="25" spans="2:9" ht="18" customHeight="1" x14ac:dyDescent="0.25">
      <c r="B25" s="20"/>
      <c r="C25" s="21"/>
      <c r="D25" s="22"/>
      <c r="E25" s="22"/>
      <c r="F25" s="6"/>
      <c r="G25" s="6"/>
      <c r="H25" s="22"/>
      <c r="I25" s="22"/>
    </row>
    <row r="26" spans="2:9" x14ac:dyDescent="0.25">
      <c r="B26" s="7"/>
      <c r="C26" s="23"/>
      <c r="D26" s="23"/>
      <c r="E26" s="23"/>
      <c r="F26" s="23"/>
      <c r="G26" s="23"/>
      <c r="H26" s="23"/>
      <c r="I26" s="8"/>
    </row>
    <row r="27" spans="2:9" x14ac:dyDescent="0.25">
      <c r="B27" s="9"/>
      <c r="C27" s="15"/>
      <c r="D27" s="15"/>
      <c r="E27" s="15"/>
      <c r="F27" s="15"/>
      <c r="G27" s="15"/>
      <c r="H27" s="15"/>
      <c r="I27" s="10"/>
    </row>
    <row r="28" spans="2:9" x14ac:dyDescent="0.25">
      <c r="B28" s="13" t="s">
        <v>2</v>
      </c>
      <c r="C28" s="14"/>
      <c r="D28" s="15"/>
      <c r="E28" s="15"/>
      <c r="F28" s="15"/>
      <c r="G28" s="15"/>
      <c r="H28" s="15"/>
      <c r="I28" s="10"/>
    </row>
    <row r="29" spans="2:9" x14ac:dyDescent="0.25">
      <c r="B29" s="13"/>
      <c r="C29" s="14"/>
      <c r="D29" s="15"/>
      <c r="E29" s="15"/>
      <c r="F29" s="15"/>
      <c r="G29" s="15"/>
      <c r="H29" s="15"/>
      <c r="I29" s="10"/>
    </row>
    <row r="30" spans="2:9" x14ac:dyDescent="0.25">
      <c r="B30" s="5" t="s">
        <v>3</v>
      </c>
      <c r="C30" s="6"/>
      <c r="D30" s="5" t="s">
        <v>4</v>
      </c>
      <c r="E30" s="6"/>
      <c r="F30" s="5" t="s">
        <v>3</v>
      </c>
      <c r="G30" s="6"/>
      <c r="H30" s="5" t="s">
        <v>5</v>
      </c>
      <c r="I30" s="6"/>
    </row>
    <row r="31" spans="2:9" x14ac:dyDescent="0.25">
      <c r="B31" s="6"/>
      <c r="C31" s="6"/>
      <c r="D31" s="6"/>
      <c r="E31" s="6"/>
      <c r="F31" s="6"/>
      <c r="G31" s="6"/>
      <c r="H31" s="6"/>
      <c r="I31" s="6"/>
    </row>
    <row r="32" spans="2:9" x14ac:dyDescent="0.25">
      <c r="B32" s="6"/>
      <c r="C32" s="6"/>
      <c r="D32" s="6"/>
      <c r="E32" s="6"/>
      <c r="F32" s="6"/>
      <c r="G32" s="6"/>
      <c r="H32" s="6"/>
      <c r="I32" s="6"/>
    </row>
    <row r="33" spans="2:9" ht="18" customHeight="1" x14ac:dyDescent="0.25">
      <c r="B33" s="5" t="str">
        <f ca="1">出賽名單!$G$26</f>
        <v>商丙聯</v>
      </c>
      <c r="C33" s="6"/>
      <c r="D33" s="5"/>
      <c r="E33" s="6"/>
      <c r="F33" s="5" t="str">
        <f ca="1">出賽名單!$G$30</f>
        <v>資乙聯</v>
      </c>
      <c r="G33" s="6"/>
      <c r="H33" s="7"/>
      <c r="I33" s="8"/>
    </row>
    <row r="34" spans="2:9" ht="18" customHeight="1" x14ac:dyDescent="0.25">
      <c r="B34" s="6"/>
      <c r="C34" s="6"/>
      <c r="D34" s="6"/>
      <c r="E34" s="6"/>
      <c r="F34" s="6"/>
      <c r="G34" s="6"/>
      <c r="H34" s="9"/>
      <c r="I34" s="10"/>
    </row>
    <row r="35" spans="2:9" ht="18" customHeight="1" x14ac:dyDescent="0.25">
      <c r="B35" s="6"/>
      <c r="C35" s="6"/>
      <c r="D35" s="6"/>
      <c r="E35" s="6"/>
      <c r="F35" s="6"/>
      <c r="G35" s="6"/>
      <c r="H35" s="11"/>
      <c r="I35" s="12"/>
    </row>
    <row r="36" spans="2:9" ht="18" customHeight="1" x14ac:dyDescent="0.25">
      <c r="B36" s="5" t="str">
        <f ca="1">出賽名單!$G$27</f>
        <v>貿乙聯</v>
      </c>
      <c r="C36" s="6"/>
      <c r="D36" s="7"/>
      <c r="E36" s="8"/>
      <c r="F36" s="5" t="str">
        <f ca="1">出賽名單!$G$31</f>
        <v>貿丙聯</v>
      </c>
      <c r="G36" s="6"/>
      <c r="H36" s="7"/>
      <c r="I36" s="8"/>
    </row>
    <row r="37" spans="2:9" ht="18" customHeight="1" x14ac:dyDescent="0.25">
      <c r="B37" s="6"/>
      <c r="C37" s="6"/>
      <c r="D37" s="9"/>
      <c r="E37" s="10"/>
      <c r="F37" s="6"/>
      <c r="G37" s="6"/>
      <c r="H37" s="9"/>
      <c r="I37" s="10"/>
    </row>
    <row r="38" spans="2:9" ht="18" customHeight="1" x14ac:dyDescent="0.25">
      <c r="B38" s="6"/>
      <c r="C38" s="6"/>
      <c r="D38" s="11"/>
      <c r="E38" s="12"/>
      <c r="F38" s="6"/>
      <c r="G38" s="6"/>
      <c r="H38" s="11"/>
      <c r="I38" s="12"/>
    </row>
    <row r="39" spans="2:9" ht="18" customHeight="1" x14ac:dyDescent="0.25">
      <c r="B39" s="5" t="str">
        <f ca="1">出賽名單!$G$28</f>
        <v>觀乙聯</v>
      </c>
      <c r="C39" s="6"/>
      <c r="D39" s="7"/>
      <c r="E39" s="8"/>
      <c r="F39" s="5" t="str">
        <f ca="1">出賽名單!$G$32</f>
        <v>商乙聯</v>
      </c>
      <c r="G39" s="6"/>
      <c r="H39" s="7"/>
      <c r="I39" s="8"/>
    </row>
    <row r="40" spans="2:9" ht="18" customHeight="1" x14ac:dyDescent="0.25">
      <c r="B40" s="6"/>
      <c r="C40" s="6"/>
      <c r="D40" s="9"/>
      <c r="E40" s="10"/>
      <c r="F40" s="6"/>
      <c r="G40" s="6"/>
      <c r="H40" s="9"/>
      <c r="I40" s="10"/>
    </row>
    <row r="41" spans="2:9" ht="18" customHeight="1" x14ac:dyDescent="0.25">
      <c r="B41" s="6"/>
      <c r="C41" s="6"/>
      <c r="D41" s="11"/>
      <c r="E41" s="12"/>
      <c r="F41" s="6"/>
      <c r="G41" s="6"/>
      <c r="H41" s="11"/>
      <c r="I41" s="12"/>
    </row>
    <row r="42" spans="2:9" ht="18" customHeight="1" x14ac:dyDescent="0.25">
      <c r="B42" s="5" t="str">
        <f ca="1">出賽名單!$G$29</f>
        <v>貿丁聯</v>
      </c>
      <c r="C42" s="6"/>
      <c r="D42" s="7"/>
      <c r="E42" s="8"/>
      <c r="F42" s="5" t="str">
        <f ca="1">出賽名單!$G$33</f>
        <v>應乙聯</v>
      </c>
      <c r="G42" s="6"/>
      <c r="H42" s="7"/>
      <c r="I42" s="8"/>
    </row>
    <row r="43" spans="2:9" ht="18" customHeight="1" x14ac:dyDescent="0.25">
      <c r="B43" s="6"/>
      <c r="C43" s="6"/>
      <c r="D43" s="9"/>
      <c r="E43" s="10"/>
      <c r="F43" s="6"/>
      <c r="G43" s="6"/>
      <c r="H43" s="9"/>
      <c r="I43" s="10"/>
    </row>
    <row r="44" spans="2:9" ht="18" customHeight="1" x14ac:dyDescent="0.25">
      <c r="B44" s="6"/>
      <c r="C44" s="6"/>
      <c r="D44" s="11"/>
      <c r="E44" s="12"/>
      <c r="F44" s="6"/>
      <c r="G44" s="6"/>
      <c r="H44" s="11"/>
      <c r="I44" s="12"/>
    </row>
  </sheetData>
  <sheetProtection algorithmName="SHA-512" hashValue="QH4o4LejpW04kJ/wp7W7f+7dxkpMY+ppatroyV+AdwCQf9md1T12Sb3lszncayVOZRTRgzMJBMc4BghyzRJNYQ==" saltValue="R1MCNmlCOebBaaFa2E3qbQ==" spinCount="100000" sheet="1" objects="1" scenarios="1" selectLockedCells="1" selectUnlockedCells="1"/>
  <mergeCells count="47">
    <mergeCell ref="B5:I7"/>
    <mergeCell ref="B8:I8"/>
    <mergeCell ref="B9:C10"/>
    <mergeCell ref="D9:I10"/>
    <mergeCell ref="B11:C13"/>
    <mergeCell ref="D11:E13"/>
    <mergeCell ref="F11:G13"/>
    <mergeCell ref="H11:I13"/>
    <mergeCell ref="B14:C16"/>
    <mergeCell ref="D14:E16"/>
    <mergeCell ref="F14:G16"/>
    <mergeCell ref="H14:I16"/>
    <mergeCell ref="B17:C19"/>
    <mergeCell ref="D17:E19"/>
    <mergeCell ref="F17:G19"/>
    <mergeCell ref="H17:I19"/>
    <mergeCell ref="B20:C22"/>
    <mergeCell ref="D20:E22"/>
    <mergeCell ref="F20:G22"/>
    <mergeCell ref="H20:I22"/>
    <mergeCell ref="B23:C25"/>
    <mergeCell ref="D23:E25"/>
    <mergeCell ref="F23:G25"/>
    <mergeCell ref="H23:I25"/>
    <mergeCell ref="B26:I27"/>
    <mergeCell ref="B28:C29"/>
    <mergeCell ref="D28:I29"/>
    <mergeCell ref="B30:C32"/>
    <mergeCell ref="D30:E32"/>
    <mergeCell ref="F30:G32"/>
    <mergeCell ref="H30:I32"/>
    <mergeCell ref="B33:C35"/>
    <mergeCell ref="D33:E35"/>
    <mergeCell ref="F33:G35"/>
    <mergeCell ref="H33:I35"/>
    <mergeCell ref="B36:C38"/>
    <mergeCell ref="D36:E38"/>
    <mergeCell ref="F36:G38"/>
    <mergeCell ref="H36:I38"/>
    <mergeCell ref="B39:C41"/>
    <mergeCell ref="D39:E41"/>
    <mergeCell ref="F39:G41"/>
    <mergeCell ref="H39:I41"/>
    <mergeCell ref="B42:C44"/>
    <mergeCell ref="D42:E44"/>
    <mergeCell ref="F42:G44"/>
    <mergeCell ref="H42:I44"/>
  </mergeCells>
  <phoneticPr fontId="1" type="noConversion"/>
  <dataValidations count="2">
    <dataValidation type="list" allowBlank="1" showInputMessage="1" showErrorMessage="1" sqref="K5" xr:uid="{00000000-0002-0000-0400-000000000000}">
      <formula1>"1,2,3,4,5,6"</formula1>
    </dataValidation>
    <dataValidation type="decimal" allowBlank="1" showInputMessage="1" showErrorMessage="1" sqref="K15" xr:uid="{00000000-0002-0000-0400-000001000000}">
      <formula1>1</formula1>
      <formula2>6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出賽名單</vt:lpstr>
      <vt:lpstr>高一女</vt:lpstr>
      <vt:lpstr>高二女</vt:lpstr>
      <vt:lpstr>高三女</vt:lpstr>
      <vt:lpstr>高男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2024-11-23T12:17:12Z</dcterms:modified>
</cp:coreProperties>
</file>