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R93900\Downloads\憲(新版檢錄單\高一女\"/>
    </mc:Choice>
  </mc:AlternateContent>
  <xr:revisionPtr revIDLastSave="0" documentId="13_ncr:1_{337DC869-9BA5-4CA3-BE7B-F9BA7A0F4DB9}" xr6:coauthVersionLast="47" xr6:coauthVersionMax="47" xr10:uidLastSave="{00000000-0000-0000-0000-000000000000}"/>
  <bookViews>
    <workbookView xWindow="14865" yWindow="0" windowWidth="13935" windowHeight="16200" xr2:uid="{00000000-000D-0000-FFFF-FFFF00000000}"/>
  </bookViews>
  <sheets>
    <sheet name="出賽名單" sheetId="10" r:id="rId1"/>
    <sheet name="決賽成績" sheetId="1" r:id="rId2"/>
    <sheet name="決賽成績報告單" sheetId="7" r:id="rId3"/>
    <sheet name="獎狀組" sheetId="11" r:id="rId4"/>
  </sheets>
  <definedNames>
    <definedName name="_xlnm._FilterDatabase" localSheetId="1" hidden="1">決賽成績!$E$1:$I$49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A4" i="1" s="1"/>
  <c r="B5" i="1"/>
  <c r="A5" i="1" s="1"/>
  <c r="B6" i="1"/>
  <c r="A6" i="1" s="1"/>
  <c r="B7" i="1"/>
  <c r="A7" i="1" s="1"/>
  <c r="B8" i="1"/>
  <c r="A8" i="1" s="1"/>
  <c r="B9" i="1"/>
  <c r="A9" i="1" s="1"/>
  <c r="B10" i="1"/>
  <c r="A10" i="1" s="1"/>
  <c r="B11" i="1"/>
  <c r="A11" i="1" s="1"/>
  <c r="B12" i="1"/>
  <c r="A12" i="1" s="1"/>
  <c r="B13" i="1"/>
  <c r="A13" i="1" s="1"/>
  <c r="B14" i="1"/>
  <c r="A14" i="1" s="1"/>
  <c r="B15" i="1"/>
  <c r="A15" i="1" s="1"/>
  <c r="B16" i="1"/>
  <c r="A16" i="1" s="1"/>
  <c r="B17" i="1"/>
  <c r="A17" i="1" s="1"/>
  <c r="B18" i="1"/>
  <c r="A18" i="1" s="1"/>
  <c r="B19" i="1"/>
  <c r="A19" i="1" s="1"/>
  <c r="B20" i="1"/>
  <c r="A20" i="1" s="1"/>
  <c r="B21" i="1"/>
  <c r="A21" i="1" s="1"/>
  <c r="B22" i="1"/>
  <c r="A22" i="1" s="1"/>
  <c r="B23" i="1"/>
  <c r="A23" i="1" s="1"/>
  <c r="B24" i="1"/>
  <c r="A24" i="1" s="1"/>
  <c r="B25" i="1"/>
  <c r="A25" i="1" s="1"/>
  <c r="B26" i="1"/>
  <c r="A26" i="1" s="1"/>
  <c r="B27" i="1"/>
  <c r="B28" i="1"/>
  <c r="A28" i="1" s="1"/>
  <c r="B29" i="1"/>
  <c r="A29" i="1" s="1"/>
  <c r="B30" i="1"/>
  <c r="A30" i="1" s="1"/>
  <c r="B31" i="1"/>
  <c r="A31" i="1" s="1"/>
  <c r="B32" i="1"/>
  <c r="A32" i="1" s="1"/>
  <c r="B33" i="1"/>
  <c r="A33" i="1" s="1"/>
  <c r="B34" i="1"/>
  <c r="A34" i="1" s="1"/>
  <c r="B35" i="1"/>
  <c r="A35" i="1" s="1"/>
  <c r="B36" i="1"/>
  <c r="A36" i="1" s="1"/>
  <c r="B37" i="1"/>
  <c r="A37" i="1" s="1"/>
  <c r="B38" i="1"/>
  <c r="A38" i="1" s="1"/>
  <c r="B39" i="1"/>
  <c r="A39" i="1" s="1"/>
  <c r="B40" i="1"/>
  <c r="A40" i="1" s="1"/>
  <c r="B41" i="1"/>
  <c r="A41" i="1" s="1"/>
  <c r="B42" i="1"/>
  <c r="A42" i="1" s="1"/>
  <c r="B43" i="1"/>
  <c r="A43" i="1" s="1"/>
  <c r="B44" i="1"/>
  <c r="A44" i="1" s="1"/>
  <c r="B45" i="1"/>
  <c r="A45" i="1" s="1"/>
  <c r="B46" i="1"/>
  <c r="A46" i="1" s="1"/>
  <c r="B47" i="1"/>
  <c r="A47" i="1" s="1"/>
  <c r="B48" i="1"/>
  <c r="A48" i="1" s="1"/>
  <c r="B49" i="1"/>
  <c r="A49" i="1" s="1"/>
  <c r="A3" i="1"/>
  <c r="A27" i="1"/>
  <c r="B2" i="1"/>
  <c r="A2" i="1" s="1"/>
  <c r="F19" i="7" l="1"/>
  <c r="F6" i="7"/>
  <c r="F20" i="7"/>
  <c r="F7" i="7"/>
  <c r="F9" i="7"/>
  <c r="F11" i="7"/>
  <c r="F21" i="7"/>
  <c r="F8" i="7"/>
  <c r="F10" i="7"/>
  <c r="F22" i="7"/>
  <c r="F23" i="7"/>
  <c r="F18" i="7"/>
  <c r="E7" i="11"/>
  <c r="E6" i="11"/>
  <c r="E5" i="11"/>
  <c r="E4" i="11"/>
  <c r="E3" i="11"/>
  <c r="E2" i="11"/>
  <c r="D3" i="11" l="1"/>
  <c r="D4" i="11"/>
  <c r="D5" i="11"/>
  <c r="D6" i="11"/>
  <c r="D7" i="11"/>
  <c r="D2" i="11"/>
  <c r="A3" i="10" l="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2" i="10"/>
  <c r="G11" i="1" l="1"/>
  <c r="G12" i="1"/>
  <c r="G37" i="1"/>
  <c r="G14" i="1"/>
  <c r="G38" i="1"/>
  <c r="G15" i="1"/>
  <c r="G39" i="1"/>
  <c r="G16" i="1"/>
  <c r="G49" i="1"/>
  <c r="G40" i="1"/>
  <c r="G17" i="1"/>
  <c r="G41" i="1"/>
  <c r="G19" i="1"/>
  <c r="G47" i="1"/>
  <c r="G4" i="1"/>
  <c r="G18" i="1"/>
  <c r="G42" i="1"/>
  <c r="G43" i="1"/>
  <c r="G44" i="1"/>
  <c r="G20" i="1"/>
  <c r="G28" i="1"/>
  <c r="G21" i="1"/>
  <c r="G45" i="1"/>
  <c r="G22" i="1"/>
  <c r="G46" i="1"/>
  <c r="G23" i="1"/>
  <c r="G24" i="1"/>
  <c r="G48" i="1"/>
  <c r="G25" i="1"/>
  <c r="G26" i="1"/>
  <c r="G3" i="1"/>
  <c r="G27" i="1"/>
  <c r="G5" i="1"/>
  <c r="G29" i="1"/>
  <c r="G7" i="1"/>
  <c r="G32" i="1"/>
  <c r="G6" i="1"/>
  <c r="G30" i="1"/>
  <c r="G31" i="1"/>
  <c r="G8" i="1"/>
  <c r="G9" i="1"/>
  <c r="G33" i="1"/>
  <c r="G10" i="1"/>
  <c r="G34" i="1"/>
  <c r="G35" i="1"/>
  <c r="G36" i="1"/>
  <c r="G13" i="1"/>
  <c r="G2" i="1"/>
  <c r="F3" i="11"/>
  <c r="F4" i="11"/>
  <c r="F5" i="11"/>
  <c r="F6" i="11"/>
  <c r="F7" i="11"/>
  <c r="F2" i="11"/>
  <c r="D18" i="7" l="1"/>
  <c r="D6" i="7"/>
  <c r="D8" i="7"/>
  <c r="D20" i="7"/>
  <c r="D9" i="7"/>
  <c r="A5" i="11" s="1"/>
  <c r="D21" i="7"/>
  <c r="D7" i="7"/>
  <c r="A3" i="11" s="1"/>
  <c r="D19" i="7"/>
  <c r="D23" i="7"/>
  <c r="D11" i="7"/>
  <c r="A7" i="11" s="1"/>
  <c r="D10" i="7"/>
  <c r="A6" i="11" s="1"/>
  <c r="D22" i="7"/>
  <c r="A2" i="11"/>
  <c r="A4" i="11"/>
  <c r="I2" i="11"/>
  <c r="H2" i="11"/>
  <c r="G2" i="11"/>
  <c r="G7" i="11"/>
  <c r="H7" i="11"/>
  <c r="I7" i="11"/>
  <c r="I6" i="11"/>
  <c r="H6" i="11"/>
  <c r="G6" i="11"/>
  <c r="I5" i="11"/>
  <c r="G5" i="11"/>
  <c r="H5" i="11"/>
  <c r="I4" i="11"/>
  <c r="H4" i="11"/>
  <c r="G4" i="11"/>
  <c r="I3" i="11"/>
  <c r="G3" i="11"/>
  <c r="H3" i="11"/>
</calcChain>
</file>

<file path=xl/sharedStrings.xml><?xml version="1.0" encoding="utf-8"?>
<sst xmlns="http://schemas.openxmlformats.org/spreadsheetml/2006/main" count="216" uniqueCount="51">
  <si>
    <t>班級</t>
  </si>
  <si>
    <t>姓名</t>
  </si>
  <si>
    <t>性別</t>
  </si>
  <si>
    <t>比賽項目</t>
  </si>
  <si>
    <t>分組</t>
  </si>
  <si>
    <t>道次</t>
  </si>
  <si>
    <t>秒數</t>
    <phoneticPr fontId="2" type="noConversion"/>
  </si>
  <si>
    <t>成績報告單</t>
  </si>
  <si>
    <t>決</t>
  </si>
  <si>
    <t>報告</t>
  </si>
  <si>
    <t>成績</t>
  </si>
  <si>
    <t>備註</t>
  </si>
  <si>
    <t>名次</t>
    <phoneticPr fontId="2" type="noConversion"/>
  </si>
  <si>
    <t>道次</t>
    <phoneticPr fontId="2" type="noConversion"/>
  </si>
  <si>
    <t>欄1</t>
  </si>
  <si>
    <t>欄2</t>
  </si>
  <si>
    <t>欄3</t>
  </si>
  <si>
    <t>組別</t>
    <phoneticPr fontId="2" type="noConversion"/>
  </si>
  <si>
    <t>分組</t>
    <phoneticPr fontId="2" type="noConversion"/>
  </si>
  <si>
    <t>分組道次</t>
    <phoneticPr fontId="2" type="noConversion"/>
  </si>
  <si>
    <t>隊伍</t>
    <phoneticPr fontId="2" type="noConversion"/>
  </si>
  <si>
    <t>比賽項目</t>
    <phoneticPr fontId="2" type="noConversion"/>
  </si>
  <si>
    <t>單位</t>
    <phoneticPr fontId="2" type="noConversion"/>
  </si>
  <si>
    <t>單位</t>
    <phoneticPr fontId="2" type="noConversion"/>
  </si>
  <si>
    <t>姓名</t>
    <phoneticPr fontId="2" type="noConversion"/>
  </si>
  <si>
    <t>成績</t>
    <phoneticPr fontId="2" type="noConversion"/>
  </si>
  <si>
    <t>呀哈</t>
    <phoneticPr fontId="2" type="noConversion"/>
  </si>
  <si>
    <t>四</t>
    <phoneticPr fontId="2" type="noConversion"/>
  </si>
  <si>
    <t>七</t>
    <phoneticPr fontId="2" type="noConversion"/>
  </si>
  <si>
    <t>第一名</t>
    <phoneticPr fontId="2" type="noConversion"/>
  </si>
  <si>
    <t>第二名</t>
    <phoneticPr fontId="2" type="noConversion"/>
  </si>
  <si>
    <t>第三名</t>
    <phoneticPr fontId="2" type="noConversion"/>
  </si>
  <si>
    <t>第四名</t>
    <phoneticPr fontId="2" type="noConversion"/>
  </si>
  <si>
    <t>第五名</t>
    <phoneticPr fontId="2" type="noConversion"/>
  </si>
  <si>
    <t>第六名</t>
    <phoneticPr fontId="2" type="noConversion"/>
  </si>
  <si>
    <t>分</t>
    <phoneticPr fontId="2" type="noConversion"/>
  </si>
  <si>
    <t>秒</t>
    <phoneticPr fontId="2" type="noConversion"/>
  </si>
  <si>
    <t>毫秒</t>
    <phoneticPr fontId="2" type="noConversion"/>
  </si>
  <si>
    <t>總名次</t>
    <phoneticPr fontId="2" type="noConversion"/>
  </si>
  <si>
    <t>一</t>
    <phoneticPr fontId="2" type="noConversion"/>
  </si>
  <si>
    <t>二</t>
    <phoneticPr fontId="2" type="noConversion"/>
  </si>
  <si>
    <t>三</t>
    <phoneticPr fontId="2" type="noConversion"/>
  </si>
  <si>
    <t>五</t>
    <phoneticPr fontId="2" type="noConversion"/>
  </si>
  <si>
    <t>六</t>
    <phoneticPr fontId="2" type="noConversion"/>
  </si>
  <si>
    <t>八</t>
    <phoneticPr fontId="2" type="noConversion"/>
  </si>
  <si>
    <t>總名次(秒數)</t>
    <phoneticPr fontId="2" type="noConversion"/>
  </si>
  <si>
    <t>高一女</t>
    <phoneticPr fontId="2" type="noConversion"/>
  </si>
  <si>
    <t>女子1600公尺</t>
    <phoneticPr fontId="2" type="noConversion"/>
  </si>
  <si>
    <t>女</t>
    <phoneticPr fontId="2" type="noConversion"/>
  </si>
  <si>
    <t>高一女子組</t>
    <phoneticPr fontId="2" type="noConversion"/>
  </si>
  <si>
    <t>女子1600公尺接力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</si>
</sst>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\'00\'\'00"/>
  </numFmts>
  <fonts count="13">
    <font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20"/>
      <color theme="1"/>
      <name val="新細明體"/>
      <family val="1"/>
      <charset val="136"/>
      <scheme val="minor"/>
    </font>
    <font>
      <sz val="36"/>
      <color theme="1"/>
      <name val="新細明體"/>
      <family val="2"/>
      <charset val="136"/>
      <scheme val="minor"/>
    </font>
    <font>
      <sz val="36"/>
      <color theme="1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4"/>
      <color theme="1"/>
      <name val="新細明體"/>
      <family val="2"/>
      <charset val="136"/>
      <scheme val="minor"/>
    </font>
    <font>
      <sz val="20"/>
      <color theme="1"/>
      <name val="新細明體"/>
      <family val="1"/>
      <charset val="136"/>
    </font>
    <font>
      <sz val="12"/>
      <color rgb="FF000000"/>
      <name val="Microsoft JhengHei"/>
      <family val="2"/>
      <charset val="136"/>
    </font>
    <font>
      <sz val="19"/>
      <color theme="1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theme="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 style="medium">
        <color indexed="64"/>
      </bottom>
      <diagonal style="hair">
        <color indexed="64"/>
      </diagonal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Down="1">
      <left/>
      <right/>
      <top/>
      <bottom/>
      <diagonal style="thin">
        <color auto="1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medium">
        <color indexed="64"/>
      </left>
      <right/>
      <top style="medium">
        <color indexed="64"/>
      </top>
      <bottom style="medium">
        <color indexed="64"/>
      </bottom>
      <diagonal style="medium">
        <color indexed="64"/>
      </diagonal>
    </border>
    <border diagonalDown="1">
      <left/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2" borderId="0" xfId="1">
      <alignment vertical="center"/>
    </xf>
    <xf numFmtId="0" fontId="3" fillId="2" borderId="4" xfId="1" applyFont="1" applyBorder="1">
      <alignment vertical="center"/>
    </xf>
    <xf numFmtId="0" fontId="7" fillId="0" borderId="0" xfId="0" applyFont="1">
      <alignment vertical="center"/>
    </xf>
    <xf numFmtId="0" fontId="0" fillId="0" borderId="12" xfId="0" applyBorder="1">
      <alignment vertical="center"/>
    </xf>
    <xf numFmtId="0" fontId="4" fillId="0" borderId="5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0" fillId="3" borderId="2" xfId="0" applyFill="1" applyBorder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17" xfId="0" applyFill="1" applyBorder="1">
      <alignment vertical="center"/>
    </xf>
    <xf numFmtId="176" fontId="0" fillId="0" borderId="1" xfId="0" applyNumberFormat="1" applyBorder="1" applyProtection="1">
      <alignment vertical="center"/>
      <protection locked="0"/>
    </xf>
    <xf numFmtId="176" fontId="0" fillId="0" borderId="3" xfId="0" applyNumberFormat="1" applyBorder="1" applyProtection="1">
      <alignment vertical="center"/>
      <protection locked="0"/>
    </xf>
    <xf numFmtId="176" fontId="0" fillId="0" borderId="2" xfId="0" applyNumberFormat="1" applyBorder="1" applyProtection="1">
      <alignment vertical="center"/>
      <protection locked="0"/>
    </xf>
    <xf numFmtId="176" fontId="0" fillId="0" borderId="17" xfId="0" applyNumberFormat="1" applyBorder="1" applyProtection="1">
      <alignment vertical="center"/>
      <protection locked="0"/>
    </xf>
    <xf numFmtId="49" fontId="0" fillId="0" borderId="0" xfId="0" applyNumberFormat="1">
      <alignment vertical="center"/>
    </xf>
    <xf numFmtId="0" fontId="3" fillId="2" borderId="4" xfId="1" applyFont="1" applyBorder="1" applyAlignment="1">
      <alignment horizontal="center" vertical="center"/>
    </xf>
    <xf numFmtId="0" fontId="3" fillId="2" borderId="0" xfId="1" applyFont="1" applyBorder="1" applyAlignment="1">
      <alignment horizontal="center" vertical="center"/>
    </xf>
    <xf numFmtId="0" fontId="0" fillId="0" borderId="20" xfId="0" applyBorder="1">
      <alignment vertical="center"/>
    </xf>
    <xf numFmtId="0" fontId="0" fillId="3" borderId="21" xfId="0" applyFill="1" applyBorder="1">
      <alignment vertical="center"/>
    </xf>
    <xf numFmtId="0" fontId="11" fillId="0" borderId="19" xfId="0" applyFont="1" applyBorder="1" applyAlignment="1" applyProtection="1">
      <alignment vertical="center" wrapText="1"/>
      <protection locked="0"/>
    </xf>
    <xf numFmtId="176" fontId="0" fillId="0" borderId="18" xfId="0" applyNumberFormat="1" applyBorder="1" applyProtection="1">
      <alignment vertical="center"/>
      <protection locked="0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76" fontId="4" fillId="0" borderId="14" xfId="0" applyNumberFormat="1" applyFont="1" applyBorder="1" applyAlignment="1">
      <alignment horizontal="center" vertical="center"/>
    </xf>
    <xf numFmtId="176" fontId="4" fillId="0" borderId="13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</cellXfs>
  <cellStyles count="2">
    <cellStyle name="一般" xfId="0" builtinId="0"/>
    <cellStyle name="輔色1" xfId="1" builtinId="29"/>
  </cellStyles>
  <dxfs count="8">
    <dxf>
      <font>
        <color rgb="FF9C6500"/>
      </font>
      <fill>
        <patternFill>
          <bgColor rgb="FFFFEB9C"/>
        </patternFill>
      </fill>
    </dxf>
    <dxf>
      <numFmt numFmtId="176" formatCode="00\'00\'\'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39997558519241921"/>
        </patternFill>
      </fill>
      <border diagonalUp="0" diagonalDown="1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 style="thin">
          <color indexed="64"/>
        </diagonal>
        <vertical/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3</xdr:row>
      <xdr:rowOff>200025</xdr:rowOff>
    </xdr:from>
    <xdr:to>
      <xdr:col>1</xdr:col>
      <xdr:colOff>333375</xdr:colOff>
      <xdr:row>4</xdr:row>
      <xdr:rowOff>209550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28625" y="1057275"/>
          <a:ext cx="8382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/>
            <a:t>成績</a:t>
          </a:r>
        </a:p>
      </xdr:txBody>
    </xdr:sp>
    <xdr:clientData/>
  </xdr:twoCellAnchor>
  <xdr:twoCellAnchor>
    <xdr:from>
      <xdr:col>0</xdr:col>
      <xdr:colOff>0</xdr:colOff>
      <xdr:row>4</xdr:row>
      <xdr:rowOff>123825</xdr:rowOff>
    </xdr:from>
    <xdr:to>
      <xdr:col>0</xdr:col>
      <xdr:colOff>590550</xdr:colOff>
      <xdr:row>4</xdr:row>
      <xdr:rowOff>352425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0" y="1200150"/>
          <a:ext cx="5905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/>
            <a:t>名次</a:t>
          </a:r>
        </a:p>
      </xdr:txBody>
    </xdr:sp>
    <xdr:clientData/>
  </xdr:twoCellAnchor>
  <xdr:twoCellAnchor>
    <xdr:from>
      <xdr:col>0</xdr:col>
      <xdr:colOff>428625</xdr:colOff>
      <xdr:row>15</xdr:row>
      <xdr:rowOff>200025</xdr:rowOff>
    </xdr:from>
    <xdr:to>
      <xdr:col>1</xdr:col>
      <xdr:colOff>333375</xdr:colOff>
      <xdr:row>16</xdr:row>
      <xdr:rowOff>209550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E5782E87-8F47-4572-B6D3-9A0E18C22145}"/>
            </a:ext>
          </a:extLst>
        </xdr:cNvPr>
        <xdr:cNvSpPr txBox="1"/>
      </xdr:nvSpPr>
      <xdr:spPr>
        <a:xfrm>
          <a:off x="428625" y="1304925"/>
          <a:ext cx="8382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/>
            <a:t>成績</a:t>
          </a:r>
        </a:p>
      </xdr:txBody>
    </xdr:sp>
    <xdr:clientData/>
  </xdr:twoCellAnchor>
  <xdr:twoCellAnchor>
    <xdr:from>
      <xdr:col>0</xdr:col>
      <xdr:colOff>0</xdr:colOff>
      <xdr:row>16</xdr:row>
      <xdr:rowOff>123825</xdr:rowOff>
    </xdr:from>
    <xdr:to>
      <xdr:col>0</xdr:col>
      <xdr:colOff>590550</xdr:colOff>
      <xdr:row>16</xdr:row>
      <xdr:rowOff>352425</xdr:rowOff>
    </xdr:to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id="{192B984C-6DF9-43F6-BF4F-82F01513FE09}"/>
            </a:ext>
          </a:extLst>
        </xdr:cNvPr>
        <xdr:cNvSpPr txBox="1"/>
      </xdr:nvSpPr>
      <xdr:spPr>
        <a:xfrm>
          <a:off x="0" y="1447800"/>
          <a:ext cx="5905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/>
            <a:t>名次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格1" displayName="表格1" ref="D1:M49" totalsRowShown="0" headerRowCellStyle="輔色1">
  <autoFilter ref="D1:M49" xr:uid="{00000000-0009-0000-0100-000001000000}"/>
  <sortState xmlns:xlrd2="http://schemas.microsoft.com/office/spreadsheetml/2017/richdata2" ref="D2:L20">
    <sortCondition ref="E1:E20"/>
  </sortState>
  <tableColumns count="10">
    <tableColumn id="6" xr3:uid="{00000000-0010-0000-0000-000006000000}" name="比賽項目" dataDxfId="7"/>
    <tableColumn id="1" xr3:uid="{00000000-0010-0000-0000-000001000000}" name="分組" dataDxfId="6"/>
    <tableColumn id="2" xr3:uid="{00000000-0010-0000-0000-000002000000}" name="道次" dataDxfId="5"/>
    <tableColumn id="3" xr3:uid="{00000000-0010-0000-0000-000003000000}" name="班級" dataDxfId="4">
      <calculatedColumnFormula>VLOOKUP(E2 &amp; "-" &amp; F2,出賽名單!$A$2:$D$48,2,FALSE)</calculatedColumnFormula>
    </tableColumn>
    <tableColumn id="4" xr3:uid="{00000000-0010-0000-0000-000004000000}" name="姓名" dataDxfId="3"/>
    <tableColumn id="5" xr3:uid="{00000000-0010-0000-0000-000005000000}" name="性別" dataDxfId="2"/>
    <tableColumn id="7" xr3:uid="{00000000-0010-0000-0000-000007000000}" name="秒數" dataDxfId="1"/>
    <tableColumn id="15" xr3:uid="{00000000-0010-0000-0000-00000F000000}" name="欄1"/>
    <tableColumn id="16" xr3:uid="{00000000-0010-0000-0000-000010000000}" name="欄2"/>
    <tableColumn id="17" xr3:uid="{00000000-0010-0000-0000-000011000000}" name="欄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abSelected="1" workbookViewId="0">
      <selection activeCell="D2" sqref="D2"/>
    </sheetView>
  </sheetViews>
  <sheetFormatPr defaultRowHeight="16.5"/>
  <cols>
    <col min="3" max="3" width="9" style="16"/>
    <col min="8" max="8" width="12.75" bestFit="1" customWidth="1"/>
  </cols>
  <sheetData>
    <row r="1" spans="1:4">
      <c r="A1" s="2" t="s">
        <v>19</v>
      </c>
      <c r="B1" s="2" t="s">
        <v>20</v>
      </c>
      <c r="C1" s="2" t="s">
        <v>18</v>
      </c>
      <c r="D1" s="2" t="s">
        <v>13</v>
      </c>
    </row>
    <row r="2" spans="1:4">
      <c r="A2" s="8" t="str">
        <f>C2 &amp; "-" &amp; D2</f>
        <v>-</v>
      </c>
      <c r="B2" s="21"/>
      <c r="C2" s="21"/>
      <c r="D2" s="21"/>
    </row>
    <row r="3" spans="1:4">
      <c r="A3" s="8" t="str">
        <f t="shared" ref="A3:A48" si="0">C3 &amp; "-" &amp; D3</f>
        <v>-</v>
      </c>
      <c r="B3" s="21"/>
      <c r="C3" s="21"/>
      <c r="D3" s="21"/>
    </row>
    <row r="4" spans="1:4">
      <c r="A4" s="8" t="str">
        <f t="shared" si="0"/>
        <v>-</v>
      </c>
      <c r="B4" s="21"/>
      <c r="C4" s="21"/>
      <c r="D4" s="21"/>
    </row>
    <row r="5" spans="1:4">
      <c r="A5" s="8" t="str">
        <f t="shared" si="0"/>
        <v>-</v>
      </c>
      <c r="B5" s="21"/>
      <c r="C5" s="21"/>
      <c r="D5" s="21"/>
    </row>
    <row r="6" spans="1:4">
      <c r="A6" s="8" t="str">
        <f t="shared" si="0"/>
        <v>-</v>
      </c>
      <c r="B6" s="21"/>
      <c r="C6" s="21"/>
      <c r="D6" s="21"/>
    </row>
    <row r="7" spans="1:4">
      <c r="A7" s="8" t="str">
        <f t="shared" si="0"/>
        <v>-</v>
      </c>
      <c r="B7" s="21"/>
      <c r="C7" s="21"/>
      <c r="D7" s="21"/>
    </row>
    <row r="8" spans="1:4">
      <c r="A8" s="8" t="str">
        <f t="shared" si="0"/>
        <v>-</v>
      </c>
      <c r="B8" s="21"/>
      <c r="C8" s="21"/>
      <c r="D8" s="21"/>
    </row>
    <row r="9" spans="1:4">
      <c r="A9" s="8" t="str">
        <f t="shared" si="0"/>
        <v>-</v>
      </c>
      <c r="B9" s="21"/>
      <c r="C9" s="21"/>
      <c r="D9" s="21"/>
    </row>
    <row r="10" spans="1:4">
      <c r="A10" s="8" t="str">
        <f t="shared" si="0"/>
        <v>-</v>
      </c>
      <c r="B10" s="21"/>
      <c r="C10" s="21"/>
      <c r="D10" s="21"/>
    </row>
    <row r="11" spans="1:4">
      <c r="A11" s="8" t="str">
        <f t="shared" si="0"/>
        <v>-</v>
      </c>
      <c r="B11" s="21"/>
      <c r="C11" s="21"/>
      <c r="D11" s="21"/>
    </row>
    <row r="12" spans="1:4">
      <c r="A12" s="8" t="str">
        <f t="shared" si="0"/>
        <v>-</v>
      </c>
      <c r="B12" s="21"/>
      <c r="C12" s="21"/>
      <c r="D12" s="21"/>
    </row>
    <row r="13" spans="1:4">
      <c r="A13" s="8" t="str">
        <f t="shared" si="0"/>
        <v>-</v>
      </c>
      <c r="B13" s="21"/>
      <c r="C13" s="21"/>
      <c r="D13" s="21"/>
    </row>
    <row r="14" spans="1:4">
      <c r="A14" s="8" t="str">
        <f t="shared" si="0"/>
        <v>-</v>
      </c>
      <c r="B14" s="21"/>
      <c r="C14" s="21"/>
      <c r="D14" s="21"/>
    </row>
    <row r="15" spans="1:4">
      <c r="A15" s="8" t="str">
        <f t="shared" si="0"/>
        <v>-</v>
      </c>
      <c r="B15" s="21"/>
      <c r="C15" s="21"/>
      <c r="D15" s="21"/>
    </row>
    <row r="16" spans="1:4">
      <c r="A16" s="8" t="str">
        <f t="shared" si="0"/>
        <v>-</v>
      </c>
      <c r="B16" s="21"/>
      <c r="C16" s="21"/>
      <c r="D16" s="21"/>
    </row>
    <row r="17" spans="1:4">
      <c r="A17" s="8" t="str">
        <f t="shared" si="0"/>
        <v>-</v>
      </c>
      <c r="B17" s="21"/>
      <c r="C17" s="21"/>
      <c r="D17" s="21"/>
    </row>
    <row r="18" spans="1:4">
      <c r="A18" s="8" t="str">
        <f t="shared" si="0"/>
        <v>-</v>
      </c>
      <c r="B18" s="21"/>
      <c r="C18" s="21"/>
      <c r="D18" s="21"/>
    </row>
    <row r="19" spans="1:4">
      <c r="A19" s="8" t="str">
        <f t="shared" si="0"/>
        <v>-</v>
      </c>
      <c r="B19" s="21"/>
      <c r="C19" s="21"/>
      <c r="D19" s="21"/>
    </row>
    <row r="20" spans="1:4">
      <c r="A20" s="8" t="str">
        <f t="shared" si="0"/>
        <v>-</v>
      </c>
      <c r="B20" s="21"/>
      <c r="C20" s="21"/>
      <c r="D20" s="21"/>
    </row>
    <row r="21" spans="1:4">
      <c r="A21" s="8" t="str">
        <f t="shared" si="0"/>
        <v>-</v>
      </c>
      <c r="B21" s="21"/>
      <c r="C21" s="21"/>
      <c r="D21" s="21"/>
    </row>
    <row r="22" spans="1:4">
      <c r="A22" s="8" t="str">
        <f t="shared" si="0"/>
        <v>-</v>
      </c>
      <c r="B22" s="21"/>
      <c r="C22" s="21"/>
      <c r="D22" s="21"/>
    </row>
    <row r="23" spans="1:4">
      <c r="A23" s="8" t="str">
        <f t="shared" si="0"/>
        <v>-</v>
      </c>
      <c r="B23" s="21"/>
      <c r="C23" s="21"/>
      <c r="D23" s="21"/>
    </row>
    <row r="24" spans="1:4">
      <c r="A24" s="8" t="str">
        <f t="shared" si="0"/>
        <v>-</v>
      </c>
      <c r="B24" s="21"/>
      <c r="C24" s="21"/>
      <c r="D24" s="21"/>
    </row>
    <row r="25" spans="1:4">
      <c r="A25" s="8" t="str">
        <f t="shared" si="0"/>
        <v>-</v>
      </c>
      <c r="B25" s="21"/>
      <c r="C25" s="21"/>
      <c r="D25" s="21"/>
    </row>
    <row r="26" spans="1:4">
      <c r="A26" s="8" t="str">
        <f t="shared" si="0"/>
        <v>-</v>
      </c>
      <c r="B26" s="21"/>
      <c r="C26" s="21"/>
      <c r="D26" s="21"/>
    </row>
    <row r="27" spans="1:4">
      <c r="A27" s="8" t="str">
        <f t="shared" si="0"/>
        <v>-</v>
      </c>
      <c r="B27" s="21"/>
      <c r="C27" s="21"/>
      <c r="D27" s="21"/>
    </row>
    <row r="28" spans="1:4">
      <c r="A28" s="8" t="str">
        <f t="shared" si="0"/>
        <v>-</v>
      </c>
      <c r="B28" s="21"/>
      <c r="C28" s="21"/>
      <c r="D28" s="21"/>
    </row>
    <row r="29" spans="1:4">
      <c r="A29" s="8" t="str">
        <f t="shared" si="0"/>
        <v>-</v>
      </c>
      <c r="B29" s="21"/>
      <c r="C29" s="21"/>
      <c r="D29" s="21"/>
    </row>
    <row r="30" spans="1:4">
      <c r="A30" s="8" t="str">
        <f t="shared" si="0"/>
        <v>-</v>
      </c>
      <c r="B30" s="21"/>
      <c r="C30" s="21"/>
      <c r="D30" s="21"/>
    </row>
    <row r="31" spans="1:4">
      <c r="A31" s="8" t="str">
        <f t="shared" si="0"/>
        <v>-</v>
      </c>
      <c r="B31" s="21"/>
      <c r="C31" s="21"/>
      <c r="D31" s="21"/>
    </row>
    <row r="32" spans="1:4">
      <c r="A32" s="8" t="str">
        <f t="shared" si="0"/>
        <v>-</v>
      </c>
      <c r="B32" s="21"/>
      <c r="C32" s="21"/>
      <c r="D32" s="21"/>
    </row>
    <row r="33" spans="1:4">
      <c r="A33" s="8" t="str">
        <f t="shared" si="0"/>
        <v>-</v>
      </c>
      <c r="B33" s="21"/>
      <c r="C33" s="21"/>
      <c r="D33" s="21"/>
    </row>
    <row r="34" spans="1:4">
      <c r="A34" s="8" t="str">
        <f t="shared" si="0"/>
        <v>-</v>
      </c>
      <c r="B34" s="21"/>
      <c r="C34" s="21"/>
      <c r="D34" s="21"/>
    </row>
    <row r="35" spans="1:4">
      <c r="A35" s="8" t="str">
        <f t="shared" si="0"/>
        <v>-</v>
      </c>
      <c r="B35" s="21"/>
      <c r="C35" s="21"/>
      <c r="D35" s="21"/>
    </row>
    <row r="36" spans="1:4">
      <c r="A36" s="8" t="str">
        <f t="shared" si="0"/>
        <v>-</v>
      </c>
      <c r="B36" s="21"/>
      <c r="C36" s="21"/>
      <c r="D36" s="21"/>
    </row>
    <row r="37" spans="1:4">
      <c r="A37" s="8" t="str">
        <f t="shared" si="0"/>
        <v>-</v>
      </c>
      <c r="B37" s="21"/>
      <c r="C37" s="21"/>
      <c r="D37" s="21"/>
    </row>
    <row r="38" spans="1:4">
      <c r="A38" s="8" t="str">
        <f t="shared" si="0"/>
        <v>-</v>
      </c>
      <c r="B38" s="21"/>
      <c r="C38" s="21"/>
      <c r="D38" s="21"/>
    </row>
    <row r="39" spans="1:4">
      <c r="A39" s="8" t="str">
        <f t="shared" si="0"/>
        <v>-</v>
      </c>
      <c r="B39" s="21"/>
      <c r="C39" s="21"/>
      <c r="D39" s="21"/>
    </row>
    <row r="40" spans="1:4">
      <c r="A40" s="8" t="str">
        <f t="shared" si="0"/>
        <v>-</v>
      </c>
      <c r="B40" s="21"/>
      <c r="C40" s="21"/>
      <c r="D40" s="21"/>
    </row>
    <row r="41" spans="1:4">
      <c r="A41" s="8" t="str">
        <f t="shared" si="0"/>
        <v>-</v>
      </c>
      <c r="B41" s="21"/>
      <c r="C41" s="21"/>
      <c r="D41" s="21"/>
    </row>
    <row r="42" spans="1:4">
      <c r="A42" s="8" t="str">
        <f t="shared" si="0"/>
        <v>-</v>
      </c>
      <c r="B42" s="21"/>
      <c r="C42" s="21"/>
      <c r="D42" s="21"/>
    </row>
    <row r="43" spans="1:4">
      <c r="A43" s="8" t="str">
        <f t="shared" si="0"/>
        <v>-</v>
      </c>
      <c r="B43" s="21"/>
      <c r="C43" s="21"/>
      <c r="D43" s="21"/>
    </row>
    <row r="44" spans="1:4">
      <c r="A44" s="8" t="str">
        <f t="shared" si="0"/>
        <v>-</v>
      </c>
      <c r="B44" s="21"/>
      <c r="C44" s="21"/>
      <c r="D44" s="21"/>
    </row>
    <row r="45" spans="1:4">
      <c r="A45" s="8" t="str">
        <f t="shared" si="0"/>
        <v>-</v>
      </c>
      <c r="B45" s="21"/>
      <c r="C45" s="21"/>
      <c r="D45" s="21"/>
    </row>
    <row r="46" spans="1:4">
      <c r="A46" s="8" t="str">
        <f t="shared" si="0"/>
        <v>-</v>
      </c>
      <c r="B46" s="21"/>
      <c r="C46" s="21"/>
      <c r="D46" s="21"/>
    </row>
    <row r="47" spans="1:4">
      <c r="A47" s="8" t="str">
        <f t="shared" si="0"/>
        <v>-</v>
      </c>
      <c r="B47" s="21"/>
      <c r="C47" s="21"/>
      <c r="D47" s="21"/>
    </row>
    <row r="48" spans="1:4">
      <c r="A48" s="8" t="str">
        <f t="shared" si="0"/>
        <v>-</v>
      </c>
      <c r="B48" s="21"/>
      <c r="C48" s="21"/>
      <c r="D48" s="21"/>
    </row>
  </sheetData>
  <sheetProtection sheet="1" selectLockedCells="1"/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9"/>
  <sheetViews>
    <sheetView zoomScaleNormal="100" workbookViewId="0">
      <selection activeCell="J4" sqref="J4"/>
    </sheetView>
  </sheetViews>
  <sheetFormatPr defaultRowHeight="16.5"/>
  <cols>
    <col min="1" max="1" width="11.875" bestFit="1" customWidth="1"/>
    <col min="2" max="2" width="14.25" bestFit="1" customWidth="1"/>
    <col min="4" max="4" width="12.75" bestFit="1" customWidth="1"/>
    <col min="5" max="5" width="7" customWidth="1"/>
    <col min="6" max="6" width="7.5" customWidth="1"/>
    <col min="7" max="7" width="7.875" customWidth="1"/>
    <col min="8" max="8" width="7.5" customWidth="1"/>
    <col min="9" max="9" width="6" customWidth="1"/>
    <col min="10" max="10" width="9.625" bestFit="1" customWidth="1"/>
    <col min="11" max="11" width="8.125" bestFit="1" customWidth="1"/>
    <col min="12" max="12" width="14.5" bestFit="1" customWidth="1"/>
  </cols>
  <sheetData>
    <row r="1" spans="1:13">
      <c r="A1" s="2" t="s">
        <v>38</v>
      </c>
      <c r="B1" s="2" t="s">
        <v>45</v>
      </c>
      <c r="C1" s="2" t="s">
        <v>17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6</v>
      </c>
      <c r="K1" s="1" t="s">
        <v>14</v>
      </c>
      <c r="L1" s="1" t="s">
        <v>15</v>
      </c>
      <c r="M1" s="1" t="s">
        <v>16</v>
      </c>
    </row>
    <row r="2" spans="1:13" ht="20.100000000000001" customHeight="1">
      <c r="A2" s="9" t="e">
        <f>IF(B2&lt;7,"第" &amp; VLOOKUP(B2,$L$3:$M$10,2,FALSE) &amp; "名","")</f>
        <v>#N/A</v>
      </c>
      <c r="B2" s="9" t="e">
        <f>RANK(J2,$J$2:$J$49,1)</f>
        <v>#N/A</v>
      </c>
      <c r="C2" s="8" t="s">
        <v>46</v>
      </c>
      <c r="D2" s="9" t="s">
        <v>47</v>
      </c>
      <c r="E2" s="8">
        <v>1</v>
      </c>
      <c r="F2" s="8">
        <v>1</v>
      </c>
      <c r="G2" s="9" t="e">
        <f>VLOOKUP(E2 &amp; "-" &amp; F2,出賽名單!$A$2:$D$48,2,FALSE)</f>
        <v>#N/A</v>
      </c>
      <c r="H2" s="20"/>
      <c r="I2" s="9" t="s">
        <v>48</v>
      </c>
      <c r="J2" s="12"/>
      <c r="L2" s="9" t="s">
        <v>12</v>
      </c>
      <c r="M2" s="9" t="s">
        <v>13</v>
      </c>
    </row>
    <row r="3" spans="1:13" ht="20.100000000000001" customHeight="1">
      <c r="A3" s="9" t="e">
        <f t="shared" ref="A3:A49" si="0">IF(B3&lt;7,"第" &amp; VLOOKUP(B3,$L$3:$M$10,2,FALSE) &amp; "名","")</f>
        <v>#N/A</v>
      </c>
      <c r="B3" s="9" t="e">
        <f t="shared" ref="B3:B49" si="1">RANK(J3,$J$2:$J$49,1)</f>
        <v>#N/A</v>
      </c>
      <c r="C3" s="8" t="s">
        <v>46</v>
      </c>
      <c r="D3" s="9" t="s">
        <v>47</v>
      </c>
      <c r="E3" s="8">
        <v>1</v>
      </c>
      <c r="F3" s="9">
        <v>2</v>
      </c>
      <c r="G3" s="9" t="e">
        <f>VLOOKUP(E3 &amp; "-" &amp; F3,出賽名單!$A$2:$D$48,2,FALSE)</f>
        <v>#N/A</v>
      </c>
      <c r="H3" s="20"/>
      <c r="I3" s="9" t="s">
        <v>48</v>
      </c>
      <c r="J3" s="12"/>
      <c r="L3" s="9">
        <v>1</v>
      </c>
      <c r="M3" s="9" t="s">
        <v>39</v>
      </c>
    </row>
    <row r="4" spans="1:13" ht="20.100000000000001" customHeight="1">
      <c r="A4" s="9" t="e">
        <f t="shared" si="0"/>
        <v>#N/A</v>
      </c>
      <c r="B4" s="9" t="e">
        <f t="shared" si="1"/>
        <v>#N/A</v>
      </c>
      <c r="C4" s="8" t="s">
        <v>46</v>
      </c>
      <c r="D4" s="9" t="s">
        <v>47</v>
      </c>
      <c r="E4" s="8">
        <v>1</v>
      </c>
      <c r="F4" s="9">
        <v>3</v>
      </c>
      <c r="G4" s="9" t="e">
        <f>VLOOKUP(E4 &amp; "-" &amp; F4,出賽名單!$A$2:$D$48,2,FALSE)</f>
        <v>#N/A</v>
      </c>
      <c r="H4" s="20"/>
      <c r="I4" s="9" t="s">
        <v>48</v>
      </c>
      <c r="J4" s="12"/>
      <c r="L4" s="9">
        <v>2</v>
      </c>
      <c r="M4" s="9" t="s">
        <v>40</v>
      </c>
    </row>
    <row r="5" spans="1:13" ht="20.100000000000001" customHeight="1">
      <c r="A5" s="9" t="e">
        <f t="shared" si="0"/>
        <v>#N/A</v>
      </c>
      <c r="B5" s="9" t="e">
        <f t="shared" si="1"/>
        <v>#N/A</v>
      </c>
      <c r="C5" s="8" t="s">
        <v>46</v>
      </c>
      <c r="D5" s="9" t="s">
        <v>47</v>
      </c>
      <c r="E5" s="8">
        <v>1</v>
      </c>
      <c r="F5" s="9">
        <v>4</v>
      </c>
      <c r="G5" s="9" t="e">
        <f>VLOOKUP(E5 &amp; "-" &amp; F5,出賽名單!$A$2:$D$48,2,FALSE)</f>
        <v>#N/A</v>
      </c>
      <c r="H5" s="20"/>
      <c r="I5" s="9" t="s">
        <v>48</v>
      </c>
      <c r="J5" s="12"/>
      <c r="L5" s="9">
        <v>3</v>
      </c>
      <c r="M5" s="9" t="s">
        <v>41</v>
      </c>
    </row>
    <row r="6" spans="1:13" ht="20.100000000000001" customHeight="1" thickBot="1">
      <c r="A6" s="9" t="e">
        <f t="shared" si="0"/>
        <v>#N/A</v>
      </c>
      <c r="B6" s="9" t="e">
        <f t="shared" si="1"/>
        <v>#N/A</v>
      </c>
      <c r="C6" s="8" t="s">
        <v>46</v>
      </c>
      <c r="D6" s="9" t="s">
        <v>47</v>
      </c>
      <c r="E6" s="8">
        <v>1</v>
      </c>
      <c r="F6" s="9">
        <v>5</v>
      </c>
      <c r="G6" s="9" t="e">
        <f>VLOOKUP(E6 &amp; "-" &amp; F6,出賽名單!$A$2:$D$48,2,FALSE)</f>
        <v>#N/A</v>
      </c>
      <c r="H6" s="20"/>
      <c r="I6" s="9" t="s">
        <v>48</v>
      </c>
      <c r="J6" s="13"/>
      <c r="L6" s="9">
        <v>4</v>
      </c>
      <c r="M6" s="9" t="s">
        <v>27</v>
      </c>
    </row>
    <row r="7" spans="1:13" ht="20.100000000000001" customHeight="1" thickTop="1">
      <c r="A7" s="9" t="e">
        <f t="shared" si="0"/>
        <v>#N/A</v>
      </c>
      <c r="B7" s="9" t="e">
        <f t="shared" si="1"/>
        <v>#N/A</v>
      </c>
      <c r="C7" s="8" t="s">
        <v>46</v>
      </c>
      <c r="D7" s="9" t="s">
        <v>47</v>
      </c>
      <c r="E7" s="8">
        <v>1</v>
      </c>
      <c r="F7" s="9">
        <v>6</v>
      </c>
      <c r="G7" s="9" t="e">
        <f>VLOOKUP(E7 &amp; "-" &amp; F7,出賽名單!$A$2:$D$48,2,FALSE)</f>
        <v>#N/A</v>
      </c>
      <c r="H7" s="20"/>
      <c r="I7" s="9" t="s">
        <v>48</v>
      </c>
      <c r="J7" s="22"/>
      <c r="L7" s="9">
        <v>5</v>
      </c>
      <c r="M7" s="9" t="s">
        <v>42</v>
      </c>
    </row>
    <row r="8" spans="1:13" ht="20.100000000000001" customHeight="1">
      <c r="A8" s="9" t="e">
        <f t="shared" si="0"/>
        <v>#N/A</v>
      </c>
      <c r="B8" s="9" t="e">
        <f t="shared" si="1"/>
        <v>#N/A</v>
      </c>
      <c r="C8" s="8" t="s">
        <v>46</v>
      </c>
      <c r="D8" s="9" t="s">
        <v>47</v>
      </c>
      <c r="E8" s="8">
        <v>1</v>
      </c>
      <c r="F8" s="9">
        <v>7</v>
      </c>
      <c r="G8" s="9" t="e">
        <f>VLOOKUP(E8 &amp; "-" &amp; F8,出賽名單!$A$2:$D$48,2,FALSE)</f>
        <v>#N/A</v>
      </c>
      <c r="H8" s="20"/>
      <c r="I8" s="9" t="s">
        <v>48</v>
      </c>
      <c r="J8" s="12"/>
      <c r="L8" s="9">
        <v>6</v>
      </c>
      <c r="M8" s="9" t="s">
        <v>43</v>
      </c>
    </row>
    <row r="9" spans="1:13" ht="20.100000000000001" customHeight="1">
      <c r="A9" s="9" t="e">
        <f t="shared" si="0"/>
        <v>#N/A</v>
      </c>
      <c r="B9" s="9" t="e">
        <f t="shared" si="1"/>
        <v>#N/A</v>
      </c>
      <c r="C9" s="8" t="s">
        <v>46</v>
      </c>
      <c r="D9" s="9" t="s">
        <v>47</v>
      </c>
      <c r="E9" s="8">
        <v>1</v>
      </c>
      <c r="F9" s="9">
        <v>8</v>
      </c>
      <c r="G9" s="9" t="e">
        <f>VLOOKUP(E9 &amp; "-" &amp; F9,出賽名單!$A$2:$D$48,2,FALSE)</f>
        <v>#N/A</v>
      </c>
      <c r="H9" s="20"/>
      <c r="I9" s="9" t="s">
        <v>48</v>
      </c>
      <c r="J9" s="12"/>
      <c r="L9" s="9">
        <v>7</v>
      </c>
      <c r="M9" s="9" t="s">
        <v>28</v>
      </c>
    </row>
    <row r="10" spans="1:13" ht="20.100000000000001" customHeight="1">
      <c r="A10" s="9" t="e">
        <f t="shared" si="0"/>
        <v>#N/A</v>
      </c>
      <c r="B10" s="9" t="e">
        <f t="shared" si="1"/>
        <v>#N/A</v>
      </c>
      <c r="C10" s="8" t="s">
        <v>46</v>
      </c>
      <c r="D10" s="9" t="s">
        <v>47</v>
      </c>
      <c r="E10" s="8">
        <v>2</v>
      </c>
      <c r="F10" s="9">
        <v>1</v>
      </c>
      <c r="G10" s="9" t="e">
        <f>VLOOKUP(E10 &amp; "-" &amp; F10,出賽名單!$A$2:$D$48,2,FALSE)</f>
        <v>#N/A</v>
      </c>
      <c r="H10" s="20"/>
      <c r="I10" s="9" t="s">
        <v>48</v>
      </c>
      <c r="J10" s="12"/>
      <c r="L10" s="9">
        <v>8</v>
      </c>
      <c r="M10" s="9" t="s">
        <v>44</v>
      </c>
    </row>
    <row r="11" spans="1:13" ht="20.100000000000001" customHeight="1" thickBot="1">
      <c r="A11" s="9" t="e">
        <f t="shared" si="0"/>
        <v>#N/A</v>
      </c>
      <c r="B11" s="9" t="e">
        <f t="shared" si="1"/>
        <v>#N/A</v>
      </c>
      <c r="C11" s="8" t="s">
        <v>46</v>
      </c>
      <c r="D11" s="9" t="s">
        <v>47</v>
      </c>
      <c r="E11" s="8">
        <v>2</v>
      </c>
      <c r="F11" s="10">
        <v>2</v>
      </c>
      <c r="G11" s="9" t="e">
        <f>VLOOKUP(E11 &amp; "-" &amp; F11,出賽名單!$A$2:$D$48,2,FALSE)</f>
        <v>#N/A</v>
      </c>
      <c r="H11" s="20"/>
      <c r="I11" s="9" t="s">
        <v>48</v>
      </c>
      <c r="J11" s="12"/>
    </row>
    <row r="12" spans="1:13" ht="20.100000000000001" customHeight="1" thickTop="1">
      <c r="A12" s="9" t="e">
        <f t="shared" si="0"/>
        <v>#N/A</v>
      </c>
      <c r="B12" s="9" t="e">
        <f t="shared" si="1"/>
        <v>#N/A</v>
      </c>
      <c r="C12" s="8" t="s">
        <v>46</v>
      </c>
      <c r="D12" s="9" t="s">
        <v>47</v>
      </c>
      <c r="E12" s="8">
        <v>2</v>
      </c>
      <c r="F12" s="7">
        <v>3</v>
      </c>
      <c r="G12" s="9" t="e">
        <f>VLOOKUP(E12 &amp; "-" &amp; F12,出賽名單!$A$2:$D$48,2,FALSE)</f>
        <v>#N/A</v>
      </c>
      <c r="H12" s="20"/>
      <c r="I12" s="9" t="s">
        <v>48</v>
      </c>
      <c r="J12" s="12"/>
    </row>
    <row r="13" spans="1:13" ht="20.100000000000001" customHeight="1">
      <c r="A13" s="9" t="e">
        <f t="shared" si="0"/>
        <v>#N/A</v>
      </c>
      <c r="B13" s="9" t="e">
        <f t="shared" si="1"/>
        <v>#N/A</v>
      </c>
      <c r="C13" s="8" t="s">
        <v>46</v>
      </c>
      <c r="D13" s="9" t="s">
        <v>47</v>
      </c>
      <c r="E13" s="8">
        <v>2</v>
      </c>
      <c r="F13" s="9">
        <v>4</v>
      </c>
      <c r="G13" s="9" t="e">
        <f>VLOOKUP(E13 &amp; "-" &amp; F13,出賽名單!$A$2:$D$48,2,FALSE)</f>
        <v>#N/A</v>
      </c>
      <c r="H13" s="20"/>
      <c r="I13" s="9" t="s">
        <v>48</v>
      </c>
      <c r="J13" s="12"/>
    </row>
    <row r="14" spans="1:13" ht="20.100000000000001" customHeight="1">
      <c r="A14" s="9" t="e">
        <f t="shared" si="0"/>
        <v>#N/A</v>
      </c>
      <c r="B14" s="9" t="e">
        <f t="shared" si="1"/>
        <v>#N/A</v>
      </c>
      <c r="C14" s="8" t="s">
        <v>46</v>
      </c>
      <c r="D14" s="9" t="s">
        <v>47</v>
      </c>
      <c r="E14" s="8">
        <v>2</v>
      </c>
      <c r="F14" s="9">
        <v>5</v>
      </c>
      <c r="G14" s="9" t="e">
        <f>VLOOKUP(E14 &amp; "-" &amp; F14,出賽名單!$A$2:$D$48,2,FALSE)</f>
        <v>#N/A</v>
      </c>
      <c r="H14" s="20"/>
      <c r="I14" s="9" t="s">
        <v>48</v>
      </c>
      <c r="J14" s="12"/>
    </row>
    <row r="15" spans="1:13" ht="20.100000000000001" customHeight="1">
      <c r="A15" s="9" t="e">
        <f t="shared" si="0"/>
        <v>#N/A</v>
      </c>
      <c r="B15" s="9" t="e">
        <f t="shared" si="1"/>
        <v>#N/A</v>
      </c>
      <c r="C15" s="8" t="s">
        <v>46</v>
      </c>
      <c r="D15" s="9" t="s">
        <v>47</v>
      </c>
      <c r="E15" s="8">
        <v>2</v>
      </c>
      <c r="F15" s="9">
        <v>6</v>
      </c>
      <c r="G15" s="9" t="e">
        <f>VLOOKUP(E15 &amp; "-" &amp; F15,出賽名單!$A$2:$D$48,2,FALSE)</f>
        <v>#N/A</v>
      </c>
      <c r="H15" s="20"/>
      <c r="I15" s="9" t="s">
        <v>48</v>
      </c>
      <c r="J15" s="12"/>
    </row>
    <row r="16" spans="1:13" ht="20.100000000000001" customHeight="1" thickBot="1">
      <c r="A16" s="9" t="e">
        <f t="shared" si="0"/>
        <v>#N/A</v>
      </c>
      <c r="B16" s="9" t="e">
        <f t="shared" si="1"/>
        <v>#N/A</v>
      </c>
      <c r="C16" s="8" t="s">
        <v>46</v>
      </c>
      <c r="D16" s="9" t="s">
        <v>47</v>
      </c>
      <c r="E16" s="8">
        <v>2</v>
      </c>
      <c r="F16" s="10">
        <v>7</v>
      </c>
      <c r="G16" s="9" t="e">
        <f>VLOOKUP(E16 &amp; "-" &amp; F16,出賽名單!$A$2:$D$48,2,FALSE)</f>
        <v>#N/A</v>
      </c>
      <c r="H16" s="20"/>
      <c r="I16" s="9" t="s">
        <v>48</v>
      </c>
      <c r="J16" s="12"/>
    </row>
    <row r="17" spans="1:10" ht="20.100000000000001" customHeight="1" thickTop="1">
      <c r="A17" s="9" t="e">
        <f t="shared" si="0"/>
        <v>#N/A</v>
      </c>
      <c r="B17" s="9" t="e">
        <f t="shared" si="1"/>
        <v>#N/A</v>
      </c>
      <c r="C17" s="8" t="s">
        <v>46</v>
      </c>
      <c r="D17" s="9" t="s">
        <v>47</v>
      </c>
      <c r="E17" s="8">
        <v>2</v>
      </c>
      <c r="F17" s="7">
        <v>8</v>
      </c>
      <c r="G17" s="9" t="e">
        <f>VLOOKUP(E17 &amp; "-" &amp; F17,出賽名單!$A$2:$D$48,2,FALSE)</f>
        <v>#N/A</v>
      </c>
      <c r="H17" s="20"/>
      <c r="I17" s="9" t="s">
        <v>48</v>
      </c>
      <c r="J17" s="12"/>
    </row>
    <row r="18" spans="1:10" ht="20.100000000000001" customHeight="1">
      <c r="A18" s="9" t="e">
        <f t="shared" si="0"/>
        <v>#N/A</v>
      </c>
      <c r="B18" s="9" t="e">
        <f t="shared" si="1"/>
        <v>#N/A</v>
      </c>
      <c r="C18" s="8" t="s">
        <v>46</v>
      </c>
      <c r="D18" s="9" t="s">
        <v>47</v>
      </c>
      <c r="E18" s="8">
        <v>3</v>
      </c>
      <c r="F18" s="9">
        <v>1</v>
      </c>
      <c r="G18" s="9" t="e">
        <f>VLOOKUP(E18 &amp; "-" &amp; F18,出賽名單!$A$2:$D$48,2,FALSE)</f>
        <v>#N/A</v>
      </c>
      <c r="H18" s="20"/>
      <c r="I18" s="9" t="s">
        <v>48</v>
      </c>
      <c r="J18" s="12"/>
    </row>
    <row r="19" spans="1:10" ht="20.100000000000001" customHeight="1" thickBot="1">
      <c r="A19" s="9" t="e">
        <f t="shared" si="0"/>
        <v>#N/A</v>
      </c>
      <c r="B19" s="9" t="e">
        <f t="shared" si="1"/>
        <v>#N/A</v>
      </c>
      <c r="C19" s="8" t="s">
        <v>46</v>
      </c>
      <c r="D19" s="9" t="s">
        <v>47</v>
      </c>
      <c r="E19" s="8">
        <v>3</v>
      </c>
      <c r="F19" s="10">
        <v>2</v>
      </c>
      <c r="G19" s="9" t="e">
        <f>VLOOKUP(E19 &amp; "-" &amp; F19,出賽名單!$A$2:$D$48,2,FALSE)</f>
        <v>#N/A</v>
      </c>
      <c r="H19" s="20"/>
      <c r="I19" s="9" t="s">
        <v>48</v>
      </c>
      <c r="J19" s="12"/>
    </row>
    <row r="20" spans="1:10" ht="20.100000000000001" customHeight="1" thickTop="1">
      <c r="A20" s="9" t="e">
        <f t="shared" si="0"/>
        <v>#N/A</v>
      </c>
      <c r="B20" s="9" t="e">
        <f t="shared" si="1"/>
        <v>#N/A</v>
      </c>
      <c r="C20" s="8" t="s">
        <v>46</v>
      </c>
      <c r="D20" s="9" t="s">
        <v>47</v>
      </c>
      <c r="E20" s="8">
        <v>3</v>
      </c>
      <c r="F20" s="7">
        <v>3</v>
      </c>
      <c r="G20" s="9" t="e">
        <f>VLOOKUP(E20 &amp; "-" &amp; F20,出賽名單!$A$2:$D$48,2,FALSE)</f>
        <v>#N/A</v>
      </c>
      <c r="H20" s="20"/>
      <c r="I20" s="9" t="s">
        <v>48</v>
      </c>
      <c r="J20" s="12"/>
    </row>
    <row r="21" spans="1:10" ht="20.100000000000001" customHeight="1">
      <c r="A21" s="9" t="e">
        <f t="shared" si="0"/>
        <v>#N/A</v>
      </c>
      <c r="B21" s="9" t="e">
        <f t="shared" si="1"/>
        <v>#N/A</v>
      </c>
      <c r="C21" s="8" t="s">
        <v>46</v>
      </c>
      <c r="D21" s="9" t="s">
        <v>47</v>
      </c>
      <c r="E21" s="8">
        <v>3</v>
      </c>
      <c r="F21" s="9">
        <v>4</v>
      </c>
      <c r="G21" s="9" t="e">
        <f>VLOOKUP(E21 &amp; "-" &amp; F21,出賽名單!$A$2:$D$48,2,FALSE)</f>
        <v>#N/A</v>
      </c>
      <c r="H21" s="20"/>
      <c r="I21" s="9" t="s">
        <v>48</v>
      </c>
      <c r="J21" s="22"/>
    </row>
    <row r="22" spans="1:10" ht="20.100000000000001" customHeight="1">
      <c r="A22" s="9" t="e">
        <f t="shared" si="0"/>
        <v>#N/A</v>
      </c>
      <c r="B22" s="9" t="e">
        <f t="shared" si="1"/>
        <v>#N/A</v>
      </c>
      <c r="C22" s="8" t="s">
        <v>46</v>
      </c>
      <c r="D22" s="9" t="s">
        <v>47</v>
      </c>
      <c r="E22" s="8">
        <v>3</v>
      </c>
      <c r="F22" s="9">
        <v>5</v>
      </c>
      <c r="G22" s="9" t="e">
        <f>VLOOKUP(E22 &amp; "-" &amp; F22,出賽名單!$A$2:$D$48,2,FALSE)</f>
        <v>#N/A</v>
      </c>
      <c r="H22" s="20"/>
      <c r="I22" s="9" t="s">
        <v>48</v>
      </c>
      <c r="J22" s="12"/>
    </row>
    <row r="23" spans="1:10" ht="20.100000000000001" customHeight="1" thickBot="1">
      <c r="A23" s="9" t="e">
        <f t="shared" si="0"/>
        <v>#N/A</v>
      </c>
      <c r="B23" s="9" t="e">
        <f t="shared" si="1"/>
        <v>#N/A</v>
      </c>
      <c r="C23" s="8" t="s">
        <v>46</v>
      </c>
      <c r="D23" s="9" t="s">
        <v>47</v>
      </c>
      <c r="E23" s="8">
        <v>3</v>
      </c>
      <c r="F23" s="9">
        <v>6</v>
      </c>
      <c r="G23" s="9" t="e">
        <f>VLOOKUP(E23 &amp; "-" &amp; F23,出賽名單!$A$2:$D$48,2,FALSE)</f>
        <v>#N/A</v>
      </c>
      <c r="H23" s="20"/>
      <c r="I23" s="9" t="s">
        <v>48</v>
      </c>
      <c r="J23" s="13"/>
    </row>
    <row r="24" spans="1:10" ht="20.100000000000001" customHeight="1" thickTop="1" thickBot="1">
      <c r="A24" s="9" t="e">
        <f t="shared" si="0"/>
        <v>#N/A</v>
      </c>
      <c r="B24" s="9" t="e">
        <f t="shared" si="1"/>
        <v>#N/A</v>
      </c>
      <c r="C24" s="8" t="s">
        <v>46</v>
      </c>
      <c r="D24" s="9" t="s">
        <v>47</v>
      </c>
      <c r="E24" s="8">
        <v>3</v>
      </c>
      <c r="F24" s="10">
        <v>7</v>
      </c>
      <c r="G24" s="9" t="e">
        <f>VLOOKUP(E24 &amp; "-" &amp; F24,出賽名單!$A$2:$D$48,2,FALSE)</f>
        <v>#N/A</v>
      </c>
      <c r="H24" s="20"/>
      <c r="I24" s="9" t="s">
        <v>48</v>
      </c>
      <c r="J24" s="12"/>
    </row>
    <row r="25" spans="1:10" ht="20.100000000000001" customHeight="1" thickTop="1">
      <c r="A25" s="9" t="e">
        <f t="shared" si="0"/>
        <v>#N/A</v>
      </c>
      <c r="B25" s="9" t="e">
        <f t="shared" si="1"/>
        <v>#N/A</v>
      </c>
      <c r="C25" s="8" t="s">
        <v>46</v>
      </c>
      <c r="D25" s="9" t="s">
        <v>47</v>
      </c>
      <c r="E25" s="8">
        <v>3</v>
      </c>
      <c r="F25" s="7">
        <v>8</v>
      </c>
      <c r="G25" s="9" t="e">
        <f>VLOOKUP(E25 &amp; "-" &amp; F25,出賽名單!$A$2:$D$48,2,FALSE)</f>
        <v>#N/A</v>
      </c>
      <c r="H25" s="20"/>
      <c r="I25" s="9" t="s">
        <v>48</v>
      </c>
      <c r="J25" s="12"/>
    </row>
    <row r="26" spans="1:10" ht="20.100000000000001" customHeight="1">
      <c r="A26" s="9" t="e">
        <f t="shared" si="0"/>
        <v>#N/A</v>
      </c>
      <c r="B26" s="9" t="e">
        <f t="shared" si="1"/>
        <v>#N/A</v>
      </c>
      <c r="C26" s="8" t="s">
        <v>46</v>
      </c>
      <c r="D26" s="9" t="s">
        <v>47</v>
      </c>
      <c r="E26" s="8">
        <v>4</v>
      </c>
      <c r="F26" s="9">
        <v>1</v>
      </c>
      <c r="G26" s="9" t="e">
        <f>VLOOKUP(E26 &amp; "-" &amp; F26,出賽名單!$A$2:$D$48,2,FALSE)</f>
        <v>#N/A</v>
      </c>
      <c r="H26" s="20"/>
      <c r="I26" s="9" t="s">
        <v>48</v>
      </c>
      <c r="J26" s="12"/>
    </row>
    <row r="27" spans="1:10" ht="20.100000000000001" customHeight="1">
      <c r="A27" s="9" t="e">
        <f t="shared" si="0"/>
        <v>#N/A</v>
      </c>
      <c r="B27" s="9" t="e">
        <f t="shared" si="1"/>
        <v>#N/A</v>
      </c>
      <c r="C27" s="8" t="s">
        <v>46</v>
      </c>
      <c r="D27" s="9" t="s">
        <v>47</v>
      </c>
      <c r="E27" s="8">
        <v>4</v>
      </c>
      <c r="F27" s="9">
        <v>2</v>
      </c>
      <c r="G27" s="9" t="e">
        <f>VLOOKUP(E27 &amp; "-" &amp; F27,出賽名單!$A$2:$D$48,2,FALSE)</f>
        <v>#N/A</v>
      </c>
      <c r="H27" s="20"/>
      <c r="I27" s="9" t="s">
        <v>48</v>
      </c>
      <c r="J27" s="14"/>
    </row>
    <row r="28" spans="1:10" ht="20.100000000000001" customHeight="1">
      <c r="A28" s="9" t="e">
        <f t="shared" si="0"/>
        <v>#N/A</v>
      </c>
      <c r="B28" s="9" t="e">
        <f t="shared" si="1"/>
        <v>#N/A</v>
      </c>
      <c r="C28" s="8" t="s">
        <v>46</v>
      </c>
      <c r="D28" s="9" t="s">
        <v>47</v>
      </c>
      <c r="E28" s="8">
        <v>4</v>
      </c>
      <c r="F28" s="9">
        <v>3</v>
      </c>
      <c r="G28" s="9" t="e">
        <f>VLOOKUP(E28 &amp; "-" &amp; F28,出賽名單!$A$2:$D$48,2,FALSE)</f>
        <v>#N/A</v>
      </c>
      <c r="H28" s="20"/>
      <c r="I28" s="9" t="s">
        <v>48</v>
      </c>
      <c r="J28" s="12"/>
    </row>
    <row r="29" spans="1:10" ht="20.100000000000001" customHeight="1">
      <c r="A29" s="9" t="e">
        <f t="shared" si="0"/>
        <v>#N/A</v>
      </c>
      <c r="B29" s="9" t="e">
        <f t="shared" si="1"/>
        <v>#N/A</v>
      </c>
      <c r="C29" s="8" t="s">
        <v>46</v>
      </c>
      <c r="D29" s="9" t="s">
        <v>47</v>
      </c>
      <c r="E29" s="8">
        <v>4</v>
      </c>
      <c r="F29" s="9">
        <v>4</v>
      </c>
      <c r="G29" s="9" t="e">
        <f>VLOOKUP(E29 &amp; "-" &amp; F29,出賽名單!$A$2:$D$48,2,FALSE)</f>
        <v>#N/A</v>
      </c>
      <c r="H29" s="20"/>
      <c r="I29" s="9" t="s">
        <v>48</v>
      </c>
      <c r="J29" s="12"/>
    </row>
    <row r="30" spans="1:10" ht="20.100000000000001" customHeight="1">
      <c r="A30" s="9" t="e">
        <f t="shared" si="0"/>
        <v>#N/A</v>
      </c>
      <c r="B30" s="9" t="e">
        <f t="shared" si="1"/>
        <v>#N/A</v>
      </c>
      <c r="C30" s="8" t="s">
        <v>46</v>
      </c>
      <c r="D30" s="9" t="s">
        <v>47</v>
      </c>
      <c r="E30" s="8">
        <v>4</v>
      </c>
      <c r="F30" s="9">
        <v>5</v>
      </c>
      <c r="G30" s="9" t="e">
        <f>VLOOKUP(E30 &amp; "-" &amp; F30,出賽名單!$A$2:$D$48,2,FALSE)</f>
        <v>#N/A</v>
      </c>
      <c r="H30" s="20"/>
      <c r="I30" s="9" t="s">
        <v>48</v>
      </c>
      <c r="J30" s="12"/>
    </row>
    <row r="31" spans="1:10" ht="20.100000000000001" customHeight="1" thickBot="1">
      <c r="A31" s="9" t="e">
        <f t="shared" si="0"/>
        <v>#N/A</v>
      </c>
      <c r="B31" s="9" t="e">
        <f t="shared" si="1"/>
        <v>#N/A</v>
      </c>
      <c r="C31" s="8" t="s">
        <v>46</v>
      </c>
      <c r="D31" s="9" t="s">
        <v>47</v>
      </c>
      <c r="E31" s="8">
        <v>4</v>
      </c>
      <c r="F31" s="9">
        <v>6</v>
      </c>
      <c r="G31" s="9" t="e">
        <f>VLOOKUP(E31 &amp; "-" &amp; F31,出賽名單!$A$2:$D$48,2,FALSE)</f>
        <v>#N/A</v>
      </c>
      <c r="H31" s="20"/>
      <c r="I31" s="9" t="s">
        <v>48</v>
      </c>
      <c r="J31" s="13"/>
    </row>
    <row r="32" spans="1:10" ht="20.100000000000001" customHeight="1" thickTop="1">
      <c r="A32" s="9" t="e">
        <f t="shared" si="0"/>
        <v>#N/A</v>
      </c>
      <c r="B32" s="9" t="e">
        <f t="shared" si="1"/>
        <v>#N/A</v>
      </c>
      <c r="C32" s="8" t="s">
        <v>46</v>
      </c>
      <c r="D32" s="9" t="s">
        <v>47</v>
      </c>
      <c r="E32" s="8">
        <v>4</v>
      </c>
      <c r="F32" s="9">
        <v>7</v>
      </c>
      <c r="G32" s="9" t="e">
        <f>VLOOKUP(E32 &amp; "-" &amp; F32,出賽名單!$A$2:$D$48,2,FALSE)</f>
        <v>#N/A</v>
      </c>
      <c r="H32" s="20"/>
      <c r="I32" s="9" t="s">
        <v>48</v>
      </c>
      <c r="J32" s="12"/>
    </row>
    <row r="33" spans="1:10" ht="20.100000000000001" customHeight="1">
      <c r="A33" s="9" t="e">
        <f t="shared" si="0"/>
        <v>#N/A</v>
      </c>
      <c r="B33" s="9" t="e">
        <f t="shared" si="1"/>
        <v>#N/A</v>
      </c>
      <c r="C33" s="8" t="s">
        <v>46</v>
      </c>
      <c r="D33" s="9" t="s">
        <v>47</v>
      </c>
      <c r="E33" s="8">
        <v>4</v>
      </c>
      <c r="F33" s="9">
        <v>8</v>
      </c>
      <c r="G33" s="9" t="e">
        <f>VLOOKUP(E33 &amp; "-" &amp; F33,出賽名單!$A$2:$D$48,2,FALSE)</f>
        <v>#N/A</v>
      </c>
      <c r="H33" s="20"/>
      <c r="I33" s="9" t="s">
        <v>48</v>
      </c>
      <c r="J33" s="12"/>
    </row>
    <row r="34" spans="1:10" ht="20.100000000000001" customHeight="1">
      <c r="A34" s="9" t="e">
        <f t="shared" si="0"/>
        <v>#N/A</v>
      </c>
      <c r="B34" s="9" t="e">
        <f t="shared" si="1"/>
        <v>#N/A</v>
      </c>
      <c r="C34" s="8" t="s">
        <v>46</v>
      </c>
      <c r="D34" s="9" t="s">
        <v>47</v>
      </c>
      <c r="E34" s="8">
        <v>5</v>
      </c>
      <c r="F34" s="9">
        <v>1</v>
      </c>
      <c r="G34" s="9" t="e">
        <f>VLOOKUP(E34 &amp; "-" &amp; F34,出賽名單!$A$2:$D$48,2,FALSE)</f>
        <v>#N/A</v>
      </c>
      <c r="H34" s="20"/>
      <c r="I34" s="9" t="s">
        <v>48</v>
      </c>
      <c r="J34" s="12"/>
    </row>
    <row r="35" spans="1:10" ht="20.100000000000001" customHeight="1">
      <c r="A35" s="9" t="e">
        <f t="shared" si="0"/>
        <v>#N/A</v>
      </c>
      <c r="B35" s="9" t="e">
        <f t="shared" si="1"/>
        <v>#N/A</v>
      </c>
      <c r="C35" s="8" t="s">
        <v>46</v>
      </c>
      <c r="D35" s="9" t="s">
        <v>47</v>
      </c>
      <c r="E35" s="8">
        <v>5</v>
      </c>
      <c r="F35" s="9">
        <v>2</v>
      </c>
      <c r="G35" s="9" t="e">
        <f>VLOOKUP(E35 &amp; "-" &amp; F35,出賽名單!$A$2:$D$48,2,FALSE)</f>
        <v>#N/A</v>
      </c>
      <c r="H35" s="20"/>
      <c r="I35" s="9" t="s">
        <v>48</v>
      </c>
      <c r="J35" s="14"/>
    </row>
    <row r="36" spans="1:10" ht="20.100000000000001" customHeight="1">
      <c r="A36" s="9" t="e">
        <f t="shared" si="0"/>
        <v>#N/A</v>
      </c>
      <c r="B36" s="9" t="e">
        <f t="shared" si="1"/>
        <v>#N/A</v>
      </c>
      <c r="C36" s="8" t="s">
        <v>46</v>
      </c>
      <c r="D36" s="9" t="s">
        <v>47</v>
      </c>
      <c r="E36" s="8">
        <v>5</v>
      </c>
      <c r="F36" s="9">
        <v>3</v>
      </c>
      <c r="G36" s="9" t="e">
        <f>VLOOKUP(E36 &amp; "-" &amp; F36,出賽名單!$A$2:$D$48,2,FALSE)</f>
        <v>#N/A</v>
      </c>
      <c r="H36" s="20"/>
      <c r="I36" s="9" t="s">
        <v>48</v>
      </c>
      <c r="J36" s="12"/>
    </row>
    <row r="37" spans="1:10" ht="20.100000000000001" customHeight="1">
      <c r="A37" s="9" t="e">
        <f t="shared" si="0"/>
        <v>#N/A</v>
      </c>
      <c r="B37" s="9" t="e">
        <f t="shared" si="1"/>
        <v>#N/A</v>
      </c>
      <c r="C37" s="8" t="s">
        <v>46</v>
      </c>
      <c r="D37" s="9" t="s">
        <v>47</v>
      </c>
      <c r="E37" s="8">
        <v>5</v>
      </c>
      <c r="F37" s="9">
        <v>4</v>
      </c>
      <c r="G37" s="9" t="e">
        <f>VLOOKUP(E37 &amp; "-" &amp; F37,出賽名單!$A$2:$D$48,2,FALSE)</f>
        <v>#N/A</v>
      </c>
      <c r="H37" s="20"/>
      <c r="I37" s="9" t="s">
        <v>48</v>
      </c>
      <c r="J37" s="12"/>
    </row>
    <row r="38" spans="1:10" ht="20.100000000000001" customHeight="1">
      <c r="A38" s="9" t="e">
        <f t="shared" si="0"/>
        <v>#N/A</v>
      </c>
      <c r="B38" s="9" t="e">
        <f t="shared" si="1"/>
        <v>#N/A</v>
      </c>
      <c r="C38" s="8" t="s">
        <v>46</v>
      </c>
      <c r="D38" s="9" t="s">
        <v>47</v>
      </c>
      <c r="E38" s="8">
        <v>5</v>
      </c>
      <c r="F38" s="9">
        <v>5</v>
      </c>
      <c r="G38" s="9" t="e">
        <f>VLOOKUP(E38 &amp; "-" &amp; F38,出賽名單!$A$2:$D$48,2,FALSE)</f>
        <v>#N/A</v>
      </c>
      <c r="H38" s="20"/>
      <c r="I38" s="9" t="s">
        <v>48</v>
      </c>
      <c r="J38" s="12"/>
    </row>
    <row r="39" spans="1:10" ht="20.100000000000001" customHeight="1">
      <c r="A39" s="9" t="e">
        <f t="shared" si="0"/>
        <v>#N/A</v>
      </c>
      <c r="B39" s="9" t="e">
        <f t="shared" si="1"/>
        <v>#N/A</v>
      </c>
      <c r="C39" s="8" t="s">
        <v>46</v>
      </c>
      <c r="D39" s="9" t="s">
        <v>47</v>
      </c>
      <c r="E39" s="8">
        <v>5</v>
      </c>
      <c r="F39" s="9">
        <v>6</v>
      </c>
      <c r="G39" s="9" t="e">
        <f>VLOOKUP(E39 &amp; "-" &amp; F39,出賽名單!$A$2:$D$48,2,FALSE)</f>
        <v>#N/A</v>
      </c>
      <c r="H39" s="20"/>
      <c r="I39" s="9" t="s">
        <v>48</v>
      </c>
      <c r="J39" s="12"/>
    </row>
    <row r="40" spans="1:10" ht="20.100000000000001" customHeight="1">
      <c r="A40" s="9" t="e">
        <f t="shared" si="0"/>
        <v>#N/A</v>
      </c>
      <c r="B40" s="9" t="e">
        <f t="shared" si="1"/>
        <v>#N/A</v>
      </c>
      <c r="C40" s="8" t="s">
        <v>46</v>
      </c>
      <c r="D40" s="9" t="s">
        <v>47</v>
      </c>
      <c r="E40" s="8">
        <v>5</v>
      </c>
      <c r="F40" s="9">
        <v>7</v>
      </c>
      <c r="G40" s="9" t="e">
        <f>VLOOKUP(E40 &amp; "-" &amp; F40,出賽名單!$A$2:$D$48,2,FALSE)</f>
        <v>#N/A</v>
      </c>
      <c r="H40" s="20"/>
      <c r="I40" s="9" t="s">
        <v>48</v>
      </c>
      <c r="J40" s="12"/>
    </row>
    <row r="41" spans="1:10" ht="20.100000000000001" customHeight="1">
      <c r="A41" s="9" t="e">
        <f t="shared" si="0"/>
        <v>#N/A</v>
      </c>
      <c r="B41" s="9" t="e">
        <f t="shared" si="1"/>
        <v>#N/A</v>
      </c>
      <c r="C41" s="8" t="s">
        <v>46</v>
      </c>
      <c r="D41" s="9" t="s">
        <v>47</v>
      </c>
      <c r="E41" s="8">
        <v>5</v>
      </c>
      <c r="F41" s="9">
        <v>8</v>
      </c>
      <c r="G41" s="9" t="e">
        <f>VLOOKUP(E41 &amp; "-" &amp; F41,出賽名單!$A$2:$D$48,2,FALSE)</f>
        <v>#N/A</v>
      </c>
      <c r="H41" s="20"/>
      <c r="I41" s="9" t="s">
        <v>48</v>
      </c>
      <c r="J41" s="12"/>
    </row>
    <row r="42" spans="1:10" ht="20.100000000000001" customHeight="1">
      <c r="A42" s="9" t="e">
        <f t="shared" si="0"/>
        <v>#N/A</v>
      </c>
      <c r="B42" s="9" t="e">
        <f t="shared" si="1"/>
        <v>#N/A</v>
      </c>
      <c r="C42" s="8" t="s">
        <v>46</v>
      </c>
      <c r="D42" s="9" t="s">
        <v>47</v>
      </c>
      <c r="E42" s="8">
        <v>6</v>
      </c>
      <c r="F42" s="9">
        <v>1</v>
      </c>
      <c r="G42" s="9" t="e">
        <f>VLOOKUP(E42 &amp; "-" &amp; F42,出賽名單!$A$2:$D$48,2,FALSE)</f>
        <v>#N/A</v>
      </c>
      <c r="H42" s="20"/>
      <c r="I42" s="9" t="s">
        <v>48</v>
      </c>
      <c r="J42" s="12"/>
    </row>
    <row r="43" spans="1:10" ht="20.100000000000001" customHeight="1">
      <c r="A43" s="9" t="e">
        <f t="shared" si="0"/>
        <v>#N/A</v>
      </c>
      <c r="B43" s="9" t="e">
        <f t="shared" si="1"/>
        <v>#N/A</v>
      </c>
      <c r="C43" s="8" t="s">
        <v>46</v>
      </c>
      <c r="D43" s="9" t="s">
        <v>47</v>
      </c>
      <c r="E43" s="8">
        <v>6</v>
      </c>
      <c r="F43" s="11">
        <v>2</v>
      </c>
      <c r="G43" s="9" t="e">
        <f>VLOOKUP(E43 &amp; "-" &amp; F43,出賽名單!$A$2:$D$48,2,FALSE)</f>
        <v>#N/A</v>
      </c>
      <c r="H43" s="20"/>
      <c r="I43" s="9" t="s">
        <v>48</v>
      </c>
      <c r="J43" s="15"/>
    </row>
    <row r="44" spans="1:10" ht="20.100000000000001" customHeight="1">
      <c r="A44" s="9" t="e">
        <f t="shared" si="0"/>
        <v>#N/A</v>
      </c>
      <c r="B44" s="9" t="e">
        <f t="shared" si="1"/>
        <v>#N/A</v>
      </c>
      <c r="C44" s="8" t="s">
        <v>46</v>
      </c>
      <c r="D44" s="9" t="s">
        <v>47</v>
      </c>
      <c r="E44" s="9">
        <v>6</v>
      </c>
      <c r="F44" s="9">
        <v>3</v>
      </c>
      <c r="G44" s="9" t="e">
        <f>VLOOKUP(E44 &amp; "-" &amp; F44,出賽名單!$A$2:$D$48,2,FALSE)</f>
        <v>#N/A</v>
      </c>
      <c r="H44" s="20"/>
      <c r="I44" s="9" t="s">
        <v>48</v>
      </c>
      <c r="J44" s="12"/>
    </row>
    <row r="45" spans="1:10" ht="20.100000000000001" customHeight="1">
      <c r="A45" s="9" t="e">
        <f t="shared" si="0"/>
        <v>#N/A</v>
      </c>
      <c r="B45" s="9" t="e">
        <f t="shared" si="1"/>
        <v>#N/A</v>
      </c>
      <c r="C45" s="8" t="s">
        <v>46</v>
      </c>
      <c r="D45" s="9" t="s">
        <v>47</v>
      </c>
      <c r="E45" s="9">
        <v>6</v>
      </c>
      <c r="F45" s="9">
        <v>4</v>
      </c>
      <c r="G45" s="9" t="e">
        <f>VLOOKUP(E45 &amp; "-" &amp; F45,出賽名單!$A$2:$D$48,2,FALSE)</f>
        <v>#N/A</v>
      </c>
      <c r="H45" s="20"/>
      <c r="I45" s="9" t="s">
        <v>48</v>
      </c>
      <c r="J45" s="12"/>
    </row>
    <row r="46" spans="1:10" ht="20.100000000000001" customHeight="1">
      <c r="A46" s="9" t="e">
        <f t="shared" si="0"/>
        <v>#N/A</v>
      </c>
      <c r="B46" s="9" t="e">
        <f t="shared" si="1"/>
        <v>#N/A</v>
      </c>
      <c r="C46" s="8" t="s">
        <v>46</v>
      </c>
      <c r="D46" s="9" t="s">
        <v>47</v>
      </c>
      <c r="E46" s="9">
        <v>6</v>
      </c>
      <c r="F46" s="9">
        <v>5</v>
      </c>
      <c r="G46" s="9" t="e">
        <f>VLOOKUP(E46 &amp; "-" &amp; F46,出賽名單!$A$2:$D$48,2,FALSE)</f>
        <v>#N/A</v>
      </c>
      <c r="H46" s="20"/>
      <c r="I46" s="9" t="s">
        <v>48</v>
      </c>
      <c r="J46" s="12"/>
    </row>
    <row r="47" spans="1:10" ht="20.100000000000001" customHeight="1">
      <c r="A47" s="9" t="e">
        <f t="shared" si="0"/>
        <v>#N/A</v>
      </c>
      <c r="B47" s="9" t="e">
        <f t="shared" si="1"/>
        <v>#N/A</v>
      </c>
      <c r="C47" s="8" t="s">
        <v>46</v>
      </c>
      <c r="D47" s="9" t="s">
        <v>47</v>
      </c>
      <c r="E47" s="9">
        <v>6</v>
      </c>
      <c r="F47" s="9">
        <v>6</v>
      </c>
      <c r="G47" s="9" t="e">
        <f>VLOOKUP(E47 &amp; "-" &amp; F47,出賽名單!$A$2:$D$48,2,FALSE)</f>
        <v>#N/A</v>
      </c>
      <c r="H47" s="20"/>
      <c r="I47" s="9" t="s">
        <v>48</v>
      </c>
      <c r="J47" s="12"/>
    </row>
    <row r="48" spans="1:10" ht="20.100000000000001" customHeight="1">
      <c r="A48" s="9" t="e">
        <f t="shared" si="0"/>
        <v>#N/A</v>
      </c>
      <c r="B48" s="9" t="e">
        <f t="shared" si="1"/>
        <v>#N/A</v>
      </c>
      <c r="C48" s="8" t="s">
        <v>46</v>
      </c>
      <c r="D48" s="9" t="s">
        <v>47</v>
      </c>
      <c r="E48" s="9">
        <v>6</v>
      </c>
      <c r="F48" s="9">
        <v>7</v>
      </c>
      <c r="G48" s="9" t="e">
        <f>VLOOKUP(E48 &amp; "-" &amp; F48,出賽名單!$A$2:$D$48,2,FALSE)</f>
        <v>#N/A</v>
      </c>
      <c r="H48" s="20"/>
      <c r="I48" s="9" t="s">
        <v>48</v>
      </c>
      <c r="J48" s="12"/>
    </row>
    <row r="49" spans="1:10" ht="20.100000000000001" customHeight="1">
      <c r="A49" s="9" t="e">
        <f t="shared" si="0"/>
        <v>#N/A</v>
      </c>
      <c r="B49" s="9" t="e">
        <f t="shared" si="1"/>
        <v>#N/A</v>
      </c>
      <c r="C49" s="8" t="s">
        <v>46</v>
      </c>
      <c r="D49" s="9" t="s">
        <v>47</v>
      </c>
      <c r="E49" s="9">
        <v>6</v>
      </c>
      <c r="F49" s="9">
        <v>8</v>
      </c>
      <c r="G49" s="9" t="e">
        <f>VLOOKUP(E49 &amp; "-" &amp; F49,出賽名單!$A$2:$D$48,2,FALSE)</f>
        <v>#N/A</v>
      </c>
      <c r="H49" s="20"/>
      <c r="I49" s="9" t="s">
        <v>48</v>
      </c>
      <c r="J49" s="12"/>
    </row>
  </sheetData>
  <sheetProtection sheet="1" selectLockedCells="1"/>
  <phoneticPr fontId="2" type="noConversion"/>
  <conditionalFormatting sqref="A2:B49">
    <cfRule type="cellIs" dxfId="0" priority="1" operator="lessThan">
      <formula>7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"/>
  <sheetViews>
    <sheetView zoomScaleNormal="100" workbookViewId="0">
      <selection activeCell="J7" sqref="J7"/>
    </sheetView>
  </sheetViews>
  <sheetFormatPr defaultRowHeight="16.5"/>
  <cols>
    <col min="1" max="1" width="12.25" bestFit="1" customWidth="1"/>
    <col min="2" max="3" width="9" customWidth="1"/>
    <col min="7" max="7" width="9" customWidth="1"/>
    <col min="9" max="9" width="9" customWidth="1"/>
  </cols>
  <sheetData>
    <row r="1" spans="1:11" ht="50.25">
      <c r="A1" s="32" t="s">
        <v>7</v>
      </c>
      <c r="B1" s="32"/>
      <c r="C1" s="32"/>
      <c r="D1" s="32"/>
      <c r="E1" s="32"/>
      <c r="F1" s="32"/>
      <c r="G1" s="32"/>
      <c r="H1" s="32"/>
      <c r="I1" s="32"/>
      <c r="J1" s="3"/>
      <c r="K1" s="3"/>
    </row>
    <row r="2" spans="1:11" ht="20.25" customHeight="1" thickBot="1">
      <c r="A2" s="6"/>
      <c r="B2" s="6"/>
      <c r="C2" s="6"/>
      <c r="D2" s="6"/>
      <c r="E2" s="6"/>
      <c r="F2" s="6"/>
      <c r="G2" s="6"/>
      <c r="H2" s="6"/>
      <c r="I2" s="6"/>
      <c r="J2" s="3"/>
      <c r="K2" s="3"/>
    </row>
    <row r="3" spans="1:11" ht="16.5" customHeight="1">
      <c r="A3" s="33" t="s">
        <v>49</v>
      </c>
      <c r="B3" s="34"/>
      <c r="C3" s="35"/>
      <c r="D3" s="39" t="s">
        <v>50</v>
      </c>
      <c r="E3" s="40"/>
      <c r="F3" s="40"/>
      <c r="G3" s="43" t="s">
        <v>8</v>
      </c>
      <c r="H3" s="45" t="s">
        <v>9</v>
      </c>
      <c r="I3" s="46"/>
    </row>
    <row r="4" spans="1:11" ht="17.25" customHeight="1" thickBot="1">
      <c r="A4" s="36"/>
      <c r="B4" s="37"/>
      <c r="C4" s="38"/>
      <c r="D4" s="41"/>
      <c r="E4" s="42"/>
      <c r="F4" s="42"/>
      <c r="G4" s="44"/>
      <c r="H4" s="47"/>
      <c r="I4" s="48"/>
    </row>
    <row r="5" spans="1:11" ht="30" customHeight="1" thickBot="1">
      <c r="A5" s="4"/>
      <c r="B5" s="25" t="s">
        <v>1</v>
      </c>
      <c r="C5" s="31"/>
      <c r="D5" s="25" t="s">
        <v>22</v>
      </c>
      <c r="E5" s="31"/>
      <c r="F5" s="25" t="s">
        <v>10</v>
      </c>
      <c r="G5" s="31"/>
      <c r="H5" s="25" t="s">
        <v>11</v>
      </c>
      <c r="I5" s="31"/>
    </row>
    <row r="6" spans="1:11" ht="42" customHeight="1" thickBot="1">
      <c r="A6" s="5" t="s">
        <v>29</v>
      </c>
      <c r="B6" s="23"/>
      <c r="C6" s="24"/>
      <c r="D6" s="25" t="e">
        <f>VLOOKUP(A6,決賽成績!$A$2:$J$49,7,FALSE)</f>
        <v>#N/A</v>
      </c>
      <c r="E6" s="26"/>
      <c r="F6" s="27" t="e">
        <f>VLOOKUP(A6,決賽成績!$A$2:$J$49,10,FALSE)</f>
        <v>#N/A</v>
      </c>
      <c r="G6" s="28"/>
      <c r="H6" s="29"/>
      <c r="I6" s="30"/>
    </row>
    <row r="7" spans="1:11" ht="42" customHeight="1" thickBot="1">
      <c r="A7" s="5" t="s">
        <v>30</v>
      </c>
      <c r="B7" s="23"/>
      <c r="C7" s="24"/>
      <c r="D7" s="25" t="e">
        <f>VLOOKUP(A7,決賽成績!$A$2:$J$49,7,FALSE)</f>
        <v>#N/A</v>
      </c>
      <c r="E7" s="26"/>
      <c r="F7" s="27" t="e">
        <f>VLOOKUP(A7,決賽成績!$A$2:$J$49,10,FALSE)</f>
        <v>#N/A</v>
      </c>
      <c r="G7" s="28"/>
      <c r="H7" s="29"/>
      <c r="I7" s="30"/>
    </row>
    <row r="8" spans="1:11" ht="42" customHeight="1" thickBot="1">
      <c r="A8" s="5" t="s">
        <v>31</v>
      </c>
      <c r="B8" s="23"/>
      <c r="C8" s="24"/>
      <c r="D8" s="25" t="e">
        <f>VLOOKUP(A8,決賽成績!$A$2:$J$49,7,FALSE)</f>
        <v>#N/A</v>
      </c>
      <c r="E8" s="26"/>
      <c r="F8" s="27" t="e">
        <f>VLOOKUP(A8,決賽成績!$A$2:$J$49,10,FALSE)</f>
        <v>#N/A</v>
      </c>
      <c r="G8" s="28"/>
      <c r="H8" s="29"/>
      <c r="I8" s="30"/>
    </row>
    <row r="9" spans="1:11" ht="42" customHeight="1" thickBot="1">
      <c r="A9" s="5" t="s">
        <v>32</v>
      </c>
      <c r="B9" s="23"/>
      <c r="C9" s="24"/>
      <c r="D9" s="25" t="e">
        <f>VLOOKUP(A9,決賽成績!$A$2:$J$49,7,FALSE)</f>
        <v>#N/A</v>
      </c>
      <c r="E9" s="26"/>
      <c r="F9" s="27" t="e">
        <f>VLOOKUP(A9,決賽成績!$A$2:$J$49,10,FALSE)</f>
        <v>#N/A</v>
      </c>
      <c r="G9" s="28"/>
      <c r="H9" s="29"/>
      <c r="I9" s="30"/>
    </row>
    <row r="10" spans="1:11" ht="42" customHeight="1" thickBot="1">
      <c r="A10" s="5" t="s">
        <v>33</v>
      </c>
      <c r="B10" s="23"/>
      <c r="C10" s="24"/>
      <c r="D10" s="25" t="e">
        <f>VLOOKUP(A10,決賽成績!$A$2:$J$49,7,FALSE)</f>
        <v>#N/A</v>
      </c>
      <c r="E10" s="26"/>
      <c r="F10" s="27" t="e">
        <f>VLOOKUP(A10,決賽成績!$A$2:$J$49,10,FALSE)</f>
        <v>#N/A</v>
      </c>
      <c r="G10" s="28"/>
      <c r="H10" s="29"/>
      <c r="I10" s="30"/>
    </row>
    <row r="11" spans="1:11" ht="42" customHeight="1" thickBot="1">
      <c r="A11" s="5" t="s">
        <v>34</v>
      </c>
      <c r="B11" s="23"/>
      <c r="C11" s="24"/>
      <c r="D11" s="25" t="e">
        <f>VLOOKUP(A11,決賽成績!$A$2:$J$49,7,FALSE)</f>
        <v>#N/A</v>
      </c>
      <c r="E11" s="26"/>
      <c r="F11" s="27" t="e">
        <f>VLOOKUP(A11,決賽成績!$A$2:$J$49,10,FALSE)</f>
        <v>#N/A</v>
      </c>
      <c r="G11" s="28"/>
      <c r="H11" s="29"/>
      <c r="I11" s="30"/>
    </row>
    <row r="12" spans="1:11" ht="54.95" customHeight="1"/>
    <row r="13" spans="1:11" ht="50.25">
      <c r="A13" s="32" t="s">
        <v>7</v>
      </c>
      <c r="B13" s="32"/>
      <c r="C13" s="32"/>
      <c r="D13" s="32"/>
      <c r="E13" s="32"/>
      <c r="F13" s="32"/>
      <c r="G13" s="32"/>
      <c r="H13" s="32"/>
      <c r="I13" s="32"/>
      <c r="J13" s="3"/>
      <c r="K13" s="3"/>
    </row>
    <row r="14" spans="1:11" ht="20.25" customHeight="1" thickBot="1">
      <c r="A14" s="6"/>
      <c r="B14" s="6"/>
      <c r="C14" s="6"/>
      <c r="D14" s="6"/>
      <c r="E14" s="6"/>
      <c r="F14" s="6"/>
      <c r="G14" s="6"/>
      <c r="H14" s="6"/>
      <c r="I14" s="6"/>
      <c r="J14" s="3"/>
      <c r="K14" s="3"/>
    </row>
    <row r="15" spans="1:11" ht="16.5" customHeight="1">
      <c r="A15" s="33" t="s">
        <v>49</v>
      </c>
      <c r="B15" s="34"/>
      <c r="C15" s="35"/>
      <c r="D15" s="39" t="s">
        <v>50</v>
      </c>
      <c r="E15" s="40"/>
      <c r="F15" s="40"/>
      <c r="G15" s="43" t="s">
        <v>8</v>
      </c>
      <c r="H15" s="45" t="s">
        <v>9</v>
      </c>
      <c r="I15" s="46"/>
    </row>
    <row r="16" spans="1:11" ht="17.25" customHeight="1" thickBot="1">
      <c r="A16" s="36"/>
      <c r="B16" s="37"/>
      <c r="C16" s="38"/>
      <c r="D16" s="41"/>
      <c r="E16" s="42"/>
      <c r="F16" s="42"/>
      <c r="G16" s="44"/>
      <c r="H16" s="47"/>
      <c r="I16" s="48"/>
    </row>
    <row r="17" spans="1:9" ht="30" customHeight="1" thickBot="1">
      <c r="A17" s="4"/>
      <c r="B17" s="25" t="s">
        <v>1</v>
      </c>
      <c r="C17" s="31"/>
      <c r="D17" s="25" t="s">
        <v>22</v>
      </c>
      <c r="E17" s="31"/>
      <c r="F17" s="25" t="s">
        <v>10</v>
      </c>
      <c r="G17" s="31"/>
      <c r="H17" s="25" t="s">
        <v>11</v>
      </c>
      <c r="I17" s="31"/>
    </row>
    <row r="18" spans="1:9" ht="42" customHeight="1" thickBot="1">
      <c r="A18" s="5" t="s">
        <v>29</v>
      </c>
      <c r="B18" s="23"/>
      <c r="C18" s="24"/>
      <c r="D18" s="25" t="e">
        <f>VLOOKUP(A18,決賽成績!$A$2:$J$49,7,FALSE)</f>
        <v>#N/A</v>
      </c>
      <c r="E18" s="26"/>
      <c r="F18" s="27" t="e">
        <f>VLOOKUP(A18,決賽成績!$A$2:$J$49,10,FALSE)</f>
        <v>#N/A</v>
      </c>
      <c r="G18" s="28"/>
      <c r="H18" s="29"/>
      <c r="I18" s="30"/>
    </row>
    <row r="19" spans="1:9" ht="42" customHeight="1" thickBot="1">
      <c r="A19" s="5" t="s">
        <v>30</v>
      </c>
      <c r="B19" s="23"/>
      <c r="C19" s="24"/>
      <c r="D19" s="25" t="e">
        <f>VLOOKUP(A19,決賽成績!$A$2:$J$49,7,FALSE)</f>
        <v>#N/A</v>
      </c>
      <c r="E19" s="26"/>
      <c r="F19" s="27" t="e">
        <f>VLOOKUP(A19,決賽成績!$A$2:$J$49,10,FALSE)</f>
        <v>#N/A</v>
      </c>
      <c r="G19" s="28"/>
      <c r="H19" s="29"/>
      <c r="I19" s="30"/>
    </row>
    <row r="20" spans="1:9" ht="42" customHeight="1" thickBot="1">
      <c r="A20" s="5" t="s">
        <v>31</v>
      </c>
      <c r="B20" s="23"/>
      <c r="C20" s="24"/>
      <c r="D20" s="25" t="e">
        <f>VLOOKUP(A20,決賽成績!$A$2:$J$49,7,FALSE)</f>
        <v>#N/A</v>
      </c>
      <c r="E20" s="26"/>
      <c r="F20" s="27" t="e">
        <f>VLOOKUP(A20,決賽成績!$A$2:$J$49,10,FALSE)</f>
        <v>#N/A</v>
      </c>
      <c r="G20" s="28"/>
      <c r="H20" s="29"/>
      <c r="I20" s="30"/>
    </row>
    <row r="21" spans="1:9" ht="42" customHeight="1" thickBot="1">
      <c r="A21" s="5" t="s">
        <v>32</v>
      </c>
      <c r="B21" s="23"/>
      <c r="C21" s="24"/>
      <c r="D21" s="25" t="e">
        <f>VLOOKUP(A21,決賽成績!$A$2:$J$49,7,FALSE)</f>
        <v>#N/A</v>
      </c>
      <c r="E21" s="26"/>
      <c r="F21" s="27" t="e">
        <f>VLOOKUP(A21,決賽成績!$A$2:$J$49,10,FALSE)</f>
        <v>#N/A</v>
      </c>
      <c r="G21" s="28"/>
      <c r="H21" s="29"/>
      <c r="I21" s="30"/>
    </row>
    <row r="22" spans="1:9" ht="42" customHeight="1" thickBot="1">
      <c r="A22" s="5" t="s">
        <v>33</v>
      </c>
      <c r="B22" s="23"/>
      <c r="C22" s="24"/>
      <c r="D22" s="25" t="e">
        <f>VLOOKUP(A22,決賽成績!$A$2:$J$49,7,FALSE)</f>
        <v>#N/A</v>
      </c>
      <c r="E22" s="26"/>
      <c r="F22" s="27" t="e">
        <f>VLOOKUP(A22,決賽成績!$A$2:$J$49,10,FALSE)</f>
        <v>#N/A</v>
      </c>
      <c r="G22" s="28"/>
      <c r="H22" s="29"/>
      <c r="I22" s="30"/>
    </row>
    <row r="23" spans="1:9" ht="42" customHeight="1" thickBot="1">
      <c r="A23" s="5" t="s">
        <v>34</v>
      </c>
      <c r="B23" s="23"/>
      <c r="C23" s="24"/>
      <c r="D23" s="25" t="e">
        <f>VLOOKUP(A23,決賽成績!$A$2:$J$49,7,FALSE)</f>
        <v>#N/A</v>
      </c>
      <c r="E23" s="26"/>
      <c r="F23" s="27" t="e">
        <f>VLOOKUP(A23,決賽成績!$A$2:$J$49,10,FALSE)</f>
        <v>#N/A</v>
      </c>
      <c r="G23" s="28"/>
      <c r="H23" s="29"/>
      <c r="I23" s="30"/>
    </row>
  </sheetData>
  <sheetProtection sheet="1" selectLockedCells="1"/>
  <mergeCells count="66">
    <mergeCell ref="H11:I11"/>
    <mergeCell ref="H9:I9"/>
    <mergeCell ref="B10:C10"/>
    <mergeCell ref="D10:E10"/>
    <mergeCell ref="F10:G10"/>
    <mergeCell ref="H10:I10"/>
    <mergeCell ref="B9:C9"/>
    <mergeCell ref="D9:E9"/>
    <mergeCell ref="F9:G9"/>
    <mergeCell ref="B11:C11"/>
    <mergeCell ref="D11:E11"/>
    <mergeCell ref="F11:G11"/>
    <mergeCell ref="H6:I6"/>
    <mergeCell ref="F7:G7"/>
    <mergeCell ref="H7:I7"/>
    <mergeCell ref="B8:C8"/>
    <mergeCell ref="D8:E8"/>
    <mergeCell ref="F8:G8"/>
    <mergeCell ref="H8:I8"/>
    <mergeCell ref="B6:C6"/>
    <mergeCell ref="B7:C7"/>
    <mergeCell ref="D6:E6"/>
    <mergeCell ref="D7:E7"/>
    <mergeCell ref="F6:G6"/>
    <mergeCell ref="H5:I5"/>
    <mergeCell ref="F5:G5"/>
    <mergeCell ref="D5:E5"/>
    <mergeCell ref="B5:C5"/>
    <mergeCell ref="A1:I1"/>
    <mergeCell ref="G3:G4"/>
    <mergeCell ref="H3:I4"/>
    <mergeCell ref="D3:F4"/>
    <mergeCell ref="A3:C4"/>
    <mergeCell ref="A13:I13"/>
    <mergeCell ref="A15:C16"/>
    <mergeCell ref="D15:F16"/>
    <mergeCell ref="G15:G16"/>
    <mergeCell ref="H15:I16"/>
    <mergeCell ref="B17:C17"/>
    <mergeCell ref="D17:E17"/>
    <mergeCell ref="F17:G17"/>
    <mergeCell ref="H17:I17"/>
    <mergeCell ref="B18:C18"/>
    <mergeCell ref="D18:E18"/>
    <mergeCell ref="F18:G18"/>
    <mergeCell ref="H18:I18"/>
    <mergeCell ref="B19:C19"/>
    <mergeCell ref="D19:E19"/>
    <mergeCell ref="F19:G19"/>
    <mergeCell ref="H19:I19"/>
    <mergeCell ref="B20:C20"/>
    <mergeCell ref="D20:E20"/>
    <mergeCell ref="F20:G20"/>
    <mergeCell ref="H20:I20"/>
    <mergeCell ref="B23:C23"/>
    <mergeCell ref="D23:E23"/>
    <mergeCell ref="F23:G23"/>
    <mergeCell ref="H23:I23"/>
    <mergeCell ref="B21:C21"/>
    <mergeCell ref="D21:E21"/>
    <mergeCell ref="F21:G21"/>
    <mergeCell ref="H21:I21"/>
    <mergeCell ref="B22:C22"/>
    <mergeCell ref="D22:E22"/>
    <mergeCell ref="F22:G22"/>
    <mergeCell ref="H22:I2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"/>
  <sheetViews>
    <sheetView workbookViewId="0">
      <selection activeCell="D13" sqref="D13"/>
    </sheetView>
  </sheetViews>
  <sheetFormatPr defaultRowHeight="16.5"/>
  <cols>
    <col min="1" max="2" width="7.5" bestFit="1" customWidth="1"/>
    <col min="4" max="4" width="18.375" bestFit="1" customWidth="1"/>
    <col min="6" max="6" width="8.625" bestFit="1" customWidth="1"/>
  </cols>
  <sheetData>
    <row r="1" spans="1:9">
      <c r="A1" s="17" t="s">
        <v>23</v>
      </c>
      <c r="B1" s="17" t="s">
        <v>24</v>
      </c>
      <c r="C1" s="17" t="s">
        <v>17</v>
      </c>
      <c r="D1" s="17" t="s">
        <v>21</v>
      </c>
      <c r="E1" s="18" t="s">
        <v>26</v>
      </c>
      <c r="F1" s="17" t="s">
        <v>25</v>
      </c>
      <c r="G1" s="18" t="s">
        <v>35</v>
      </c>
      <c r="H1" s="18" t="s">
        <v>36</v>
      </c>
      <c r="I1" s="18" t="s">
        <v>37</v>
      </c>
    </row>
    <row r="2" spans="1:9">
      <c r="A2" t="e">
        <f>決賽成績報告單!$D$6</f>
        <v>#N/A</v>
      </c>
      <c r="B2" s="19"/>
      <c r="C2" t="s">
        <v>46</v>
      </c>
      <c r="D2" t="str">
        <f>決賽成績報告單!$D$3</f>
        <v>女子1600公尺接力</v>
      </c>
      <c r="E2" t="str">
        <f>決賽成績報告單!$A$6</f>
        <v>第一名</v>
      </c>
      <c r="F2" t="e">
        <f>決賽成績報告單!$F$6</f>
        <v>#N/A</v>
      </c>
      <c r="G2" t="e">
        <f>IF(LEN(F2)=6,MID(F2,1,2),"00")</f>
        <v>#N/A</v>
      </c>
      <c r="H2" t="e">
        <f>IF(LEN(F2)=6,MID(F2,3,2),IF(LEN(F2)=4,MID(F2,1,2),"404"))</f>
        <v>#N/A</v>
      </c>
      <c r="I2" t="e">
        <f>IF(LEN(F2)=6,MID(F2,5,2),IF(LEN(F2)=4,MID(F2,3,2),"404"))</f>
        <v>#N/A</v>
      </c>
    </row>
    <row r="3" spans="1:9">
      <c r="A3" t="e">
        <f>決賽成績報告單!$D$7</f>
        <v>#N/A</v>
      </c>
      <c r="B3" s="19"/>
      <c r="C3" t="s">
        <v>46</v>
      </c>
      <c r="D3" t="str">
        <f>決賽成績報告單!$D$3</f>
        <v>女子1600公尺接力</v>
      </c>
      <c r="E3" t="str">
        <f>決賽成績報告單!$A$7</f>
        <v>第二名</v>
      </c>
      <c r="F3" t="e">
        <f>決賽成績報告單!$F$7</f>
        <v>#N/A</v>
      </c>
      <c r="G3" t="e">
        <f t="shared" ref="G3:G7" si="0">IF(LEN(F3)=6,MID(F3,1,2),"00")</f>
        <v>#N/A</v>
      </c>
      <c r="H3" t="e">
        <f t="shared" ref="H3:H7" si="1">IF(LEN(F3)=6,MID(F3,3,2),IF(LEN(F3)=4,MID(F3,1,2),"404"))</f>
        <v>#N/A</v>
      </c>
      <c r="I3" t="e">
        <f t="shared" ref="I3:I7" si="2">IF(LEN(F3)=6,MID(F3,5,2),IF(LEN(F3)=4,MID(F3,3,2),"404"))</f>
        <v>#N/A</v>
      </c>
    </row>
    <row r="4" spans="1:9">
      <c r="A4" t="e">
        <f>決賽成績報告單!$D$8</f>
        <v>#N/A</v>
      </c>
      <c r="B4" s="19"/>
      <c r="C4" t="s">
        <v>46</v>
      </c>
      <c r="D4" t="str">
        <f>決賽成績報告單!$D$3</f>
        <v>女子1600公尺接力</v>
      </c>
      <c r="E4" t="str">
        <f>決賽成績報告單!$A$8</f>
        <v>第三名</v>
      </c>
      <c r="F4" t="e">
        <f>決賽成績報告單!$F$8</f>
        <v>#N/A</v>
      </c>
      <c r="G4" t="e">
        <f t="shared" si="0"/>
        <v>#N/A</v>
      </c>
      <c r="H4" t="e">
        <f t="shared" si="1"/>
        <v>#N/A</v>
      </c>
      <c r="I4" t="e">
        <f t="shared" si="2"/>
        <v>#N/A</v>
      </c>
    </row>
    <row r="5" spans="1:9">
      <c r="A5" t="e">
        <f>決賽成績報告單!$D$9</f>
        <v>#N/A</v>
      </c>
      <c r="B5" s="19"/>
      <c r="C5" t="s">
        <v>46</v>
      </c>
      <c r="D5" t="str">
        <f>決賽成績報告單!$D$3</f>
        <v>女子1600公尺接力</v>
      </c>
      <c r="E5" t="str">
        <f>決賽成績報告單!$A$9</f>
        <v>第四名</v>
      </c>
      <c r="F5" t="e">
        <f>決賽成績報告單!$F$9</f>
        <v>#N/A</v>
      </c>
      <c r="G5" t="e">
        <f t="shared" si="0"/>
        <v>#N/A</v>
      </c>
      <c r="H5" t="e">
        <f t="shared" si="1"/>
        <v>#N/A</v>
      </c>
      <c r="I5" t="e">
        <f t="shared" si="2"/>
        <v>#N/A</v>
      </c>
    </row>
    <row r="6" spans="1:9">
      <c r="A6" t="e">
        <f>決賽成績報告單!$D$10</f>
        <v>#N/A</v>
      </c>
      <c r="B6" s="19"/>
      <c r="C6" t="s">
        <v>46</v>
      </c>
      <c r="D6" t="str">
        <f>決賽成績報告單!$D$3</f>
        <v>女子1600公尺接力</v>
      </c>
      <c r="E6" t="str">
        <f>決賽成績報告單!$A$10</f>
        <v>第五名</v>
      </c>
      <c r="F6" t="e">
        <f>決賽成績報告單!$F$10</f>
        <v>#N/A</v>
      </c>
      <c r="G6" t="e">
        <f t="shared" si="0"/>
        <v>#N/A</v>
      </c>
      <c r="H6" t="e">
        <f t="shared" si="1"/>
        <v>#N/A</v>
      </c>
      <c r="I6" t="e">
        <f t="shared" si="2"/>
        <v>#N/A</v>
      </c>
    </row>
    <row r="7" spans="1:9">
      <c r="A7" t="e">
        <f>決賽成績報告單!$D$11</f>
        <v>#N/A</v>
      </c>
      <c r="B7" s="19"/>
      <c r="C7" t="s">
        <v>46</v>
      </c>
      <c r="D7" t="str">
        <f>決賽成績報告單!$D$3</f>
        <v>女子1600公尺接力</v>
      </c>
      <c r="E7" t="str">
        <f>決賽成績報告單!$A$11</f>
        <v>第六名</v>
      </c>
      <c r="F7" t="e">
        <f>決賽成績報告單!$F$11</f>
        <v>#N/A</v>
      </c>
      <c r="G7" t="e">
        <f t="shared" si="0"/>
        <v>#N/A</v>
      </c>
      <c r="H7" t="e">
        <f t="shared" si="1"/>
        <v>#N/A</v>
      </c>
      <c r="I7" t="e">
        <f t="shared" si="2"/>
        <v>#N/A</v>
      </c>
    </row>
  </sheetData>
  <sheetProtection sheet="1" selectLockedCells="1"/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出賽名單</vt:lpstr>
      <vt:lpstr>決賽成績</vt:lpstr>
      <vt:lpstr>決賽成績報告單</vt:lpstr>
      <vt:lpstr>獎狀組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Oscar oscarosc</cp:lastModifiedBy>
  <cp:lastPrinted>2023-12-14T08:37:19Z</cp:lastPrinted>
  <dcterms:created xsi:type="dcterms:W3CDTF">2023-11-29T07:56:41Z</dcterms:created>
  <dcterms:modified xsi:type="dcterms:W3CDTF">2024-02-14T23:15:14Z</dcterms:modified>
</cp:coreProperties>
</file>