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534FE32-47CD-4FA5-A813-53521E179480}" xr6:coauthVersionLast="41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blem" sheetId="5" r:id="rId1"/>
    <sheet name="Solution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7" i="5" l="1"/>
  <c r="E118" i="5"/>
  <c r="E119" i="5"/>
  <c r="E120" i="5"/>
  <c r="E121" i="5"/>
  <c r="E116" i="5"/>
  <c r="C101" i="5"/>
  <c r="E84" i="5"/>
  <c r="E85" i="5"/>
  <c r="E86" i="5"/>
  <c r="E87" i="5"/>
  <c r="E88" i="5"/>
  <c r="E83" i="5"/>
  <c r="D84" i="5"/>
  <c r="D85" i="5"/>
  <c r="D86" i="5"/>
  <c r="D87" i="5"/>
  <c r="D88" i="5"/>
  <c r="D83" i="5"/>
  <c r="C84" i="5"/>
  <c r="C85" i="5"/>
  <c r="C86" i="5"/>
  <c r="C87" i="5"/>
  <c r="C88" i="5"/>
  <c r="C83" i="5"/>
  <c r="D68" i="5"/>
  <c r="D69" i="5"/>
  <c r="D70" i="5"/>
  <c r="D71" i="5"/>
  <c r="D67" i="5"/>
  <c r="C67" i="5"/>
  <c r="C68" i="5" s="1"/>
  <c r="C69" i="5" s="1"/>
  <c r="D48" i="5"/>
  <c r="D49" i="5"/>
  <c r="D50" i="5"/>
  <c r="D51" i="5"/>
  <c r="D52" i="5"/>
  <c r="D47" i="5"/>
  <c r="F38" i="5"/>
  <c r="F39" i="5"/>
  <c r="F40" i="5"/>
  <c r="F41" i="5"/>
  <c r="F42" i="5"/>
  <c r="F37" i="5"/>
  <c r="E38" i="5"/>
  <c r="E39" i="5"/>
  <c r="E40" i="5"/>
  <c r="E41" i="5"/>
  <c r="E42" i="5"/>
  <c r="E37" i="5"/>
  <c r="D28" i="5"/>
  <c r="D29" i="5"/>
  <c r="D30" i="5"/>
  <c r="D31" i="5"/>
  <c r="D32" i="5"/>
  <c r="D27" i="5"/>
  <c r="D17" i="5"/>
  <c r="D18" i="5"/>
  <c r="D19" i="5"/>
  <c r="D20" i="5"/>
  <c r="D21" i="5"/>
  <c r="D22" i="5"/>
  <c r="G8" i="5"/>
  <c r="G9" i="5"/>
  <c r="G10" i="5"/>
  <c r="G11" i="5"/>
  <c r="G12" i="5"/>
  <c r="G7" i="5"/>
  <c r="E7" i="5"/>
  <c r="E8" i="5"/>
  <c r="E9" i="5"/>
  <c r="E10" i="5"/>
  <c r="E11" i="5"/>
  <c r="E12" i="5"/>
  <c r="F8" i="5"/>
  <c r="F9" i="5"/>
  <c r="F10" i="5"/>
  <c r="F11" i="5"/>
  <c r="F12" i="5"/>
  <c r="F7" i="5"/>
  <c r="C70" i="5" l="1"/>
  <c r="D18" i="6"/>
  <c r="D19" i="6"/>
  <c r="D20" i="6"/>
  <c r="D21" i="6"/>
  <c r="D22" i="6"/>
  <c r="D17" i="6"/>
  <c r="E121" i="6"/>
  <c r="E120" i="6"/>
  <c r="E119" i="6"/>
  <c r="E118" i="6"/>
  <c r="E117" i="6"/>
  <c r="E116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C67" i="6" a="1"/>
  <c r="D71" i="6" s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D27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71" i="5" l="1"/>
  <c r="C67" i="6"/>
  <c r="D67" i="6" s="1"/>
  <c r="D68" i="6"/>
  <c r="D69" i="6"/>
  <c r="D70" i="6"/>
  <c r="C71" i="6"/>
  <c r="C70" i="6"/>
  <c r="C69" i="6"/>
  <c r="C68" i="6"/>
  <c r="C72" i="5" l="1"/>
  <c r="C73" i="5" l="1"/>
  <c r="C74" i="5" l="1"/>
  <c r="C75" i="5" s="1"/>
  <c r="C76" i="5" l="1"/>
  <c r="C77" i="5" s="1"/>
  <c r="C78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<sst xmlns="http://schemas.openxmlformats.org/spreadsheetml/2006/main" count="306" uniqueCount="66">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</sst>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  <numFmt numFmtId="170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0" fontId="1" fillId="0" borderId="1" xfId="0" applyNumberFormat="1" applyFont="1" applyBorder="1" applyAlignment="1">
      <alignment vertical="center"/>
    </xf>
    <xf numFmtId="168" fontId="1" fillId="0" borderId="0" xfId="0" applyNumberFormat="1" applyFont="1" applyBorder="1" applyAlignment="1">
      <alignment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topLeftCell="A59" workbookViewId="0">
      <selection activeCell="E116" sqref="E116:E121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6" style="1" customWidth="1"/>
    <col min="4" max="4" width="18.5703125" style="1" bestFit="1" customWidth="1"/>
    <col min="5" max="5" width="15.425781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7" t="s">
        <v>65</v>
      </c>
      <c r="C2" s="27"/>
      <c r="D2" s="27"/>
      <c r="E2" s="27"/>
      <c r="F2" s="27"/>
      <c r="G2" s="27"/>
    </row>
    <row r="3" spans="2:10" ht="20.100000000000001" customHeight="1" thickTop="1" x14ac:dyDescent="0.25"/>
    <row r="4" spans="2:10" ht="20.100000000000001" customHeight="1" x14ac:dyDescent="0.25">
      <c r="B4" s="24" t="s">
        <v>59</v>
      </c>
      <c r="C4" s="25"/>
      <c r="D4" s="25"/>
      <c r="E4" s="25"/>
      <c r="F4" s="25"/>
      <c r="G4" s="26"/>
    </row>
    <row r="6" spans="2:10" ht="20.100000000000001" customHeight="1" x14ac:dyDescent="0.25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 x14ac:dyDescent="0.25">
      <c r="B7" s="3" t="s">
        <v>4</v>
      </c>
      <c r="C7" s="4">
        <v>65</v>
      </c>
      <c r="D7" s="3">
        <v>78</v>
      </c>
      <c r="E7" s="3">
        <f>SUM(D7,C7)</f>
        <v>143</v>
      </c>
      <c r="F7" s="3">
        <f>AVERAGE(D7,C7)</f>
        <v>71.5</v>
      </c>
      <c r="G7" s="3" t="str">
        <f>IF(F7&lt;60,"B","A")</f>
        <v>A</v>
      </c>
    </row>
    <row r="8" spans="2:10" ht="20.100000000000001" customHeight="1" x14ac:dyDescent="0.25">
      <c r="B8" s="3" t="s">
        <v>5</v>
      </c>
      <c r="C8" s="4">
        <v>57</v>
      </c>
      <c r="D8" s="3">
        <v>52</v>
      </c>
      <c r="E8" s="3">
        <f t="shared" ref="E8:E12" si="0">SUM(D8,C8)</f>
        <v>109</v>
      </c>
      <c r="F8" s="3">
        <f t="shared" ref="F8:F12" si="1">AVERAGE(D8,C8)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25">
      <c r="B9" s="3" t="s">
        <v>6</v>
      </c>
      <c r="C9" s="4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25">
      <c r="B10" s="3" t="s">
        <v>7</v>
      </c>
      <c r="C10" s="4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25">
      <c r="B11" s="3" t="s">
        <v>8</v>
      </c>
      <c r="C11" s="4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25">
      <c r="B12" s="3" t="s">
        <v>9</v>
      </c>
      <c r="C12" s="4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25">
      <c r="B13" s="6"/>
      <c r="C13" s="8"/>
      <c r="D13" s="6"/>
      <c r="E13" s="6"/>
      <c r="F13" s="6"/>
      <c r="G13" s="6"/>
      <c r="J13" s="2"/>
    </row>
    <row r="14" spans="2:10" ht="20.100000000000001" customHeight="1" x14ac:dyDescent="0.25">
      <c r="B14" s="28" t="s">
        <v>57</v>
      </c>
      <c r="C14" s="29"/>
      <c r="D14" s="29"/>
      <c r="E14" s="29"/>
      <c r="F14" s="29"/>
      <c r="G14" s="30"/>
      <c r="J14" s="2"/>
    </row>
    <row r="15" spans="2:10" ht="20.100000000000001" customHeight="1" x14ac:dyDescent="0.25">
      <c r="I15" s="17"/>
      <c r="J15" s="2"/>
    </row>
    <row r="16" spans="2:10" ht="20.100000000000001" customHeight="1" x14ac:dyDescent="0.25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 x14ac:dyDescent="0.25">
      <c r="B17" s="3" t="s">
        <v>4</v>
      </c>
      <c r="C17" s="4" t="s">
        <v>15</v>
      </c>
      <c r="D17" s="31">
        <f>VLOOKUP(F17,F17:G22,2,TRUE)</f>
        <v>3250</v>
      </c>
      <c r="F17" s="4" t="s">
        <v>15</v>
      </c>
      <c r="G17" s="7">
        <v>3250</v>
      </c>
      <c r="I17" s="12"/>
    </row>
    <row r="18" spans="2:9" ht="20.100000000000001" customHeight="1" x14ac:dyDescent="0.25">
      <c r="B18" s="3" t="s">
        <v>5</v>
      </c>
      <c r="C18" s="4" t="s">
        <v>14</v>
      </c>
      <c r="D18" s="31">
        <f t="shared" ref="D18:D22" si="3">VLOOKUP(F18,F18:G23,2,TRUE)</f>
        <v>3300</v>
      </c>
      <c r="F18" s="4" t="s">
        <v>14</v>
      </c>
      <c r="G18" s="7">
        <v>2789</v>
      </c>
      <c r="I18" s="12"/>
    </row>
    <row r="19" spans="2:9" ht="20.100000000000001" customHeight="1" x14ac:dyDescent="0.25">
      <c r="B19" s="3" t="s">
        <v>6</v>
      </c>
      <c r="C19" s="4" t="s">
        <v>16</v>
      </c>
      <c r="D19" s="31">
        <f t="shared" si="3"/>
        <v>3300</v>
      </c>
      <c r="F19" s="4" t="s">
        <v>16</v>
      </c>
      <c r="G19" s="7">
        <v>2984</v>
      </c>
      <c r="I19" s="17"/>
    </row>
    <row r="20" spans="2:9" ht="20.100000000000001" customHeight="1" x14ac:dyDescent="0.25">
      <c r="B20" s="3" t="s">
        <v>7</v>
      </c>
      <c r="C20" s="4" t="s">
        <v>17</v>
      </c>
      <c r="D20" s="31">
        <f t="shared" si="3"/>
        <v>3300</v>
      </c>
      <c r="F20" s="4" t="s">
        <v>17</v>
      </c>
      <c r="G20" s="7">
        <v>3320</v>
      </c>
      <c r="I20" s="17"/>
    </row>
    <row r="21" spans="2:9" ht="20.100000000000001" customHeight="1" x14ac:dyDescent="0.25">
      <c r="B21" s="3" t="s">
        <v>8</v>
      </c>
      <c r="C21" s="4" t="s">
        <v>18</v>
      </c>
      <c r="D21" s="31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 x14ac:dyDescent="0.25">
      <c r="B22" s="3" t="s">
        <v>9</v>
      </c>
      <c r="C22" s="4" t="s">
        <v>19</v>
      </c>
      <c r="D22" s="31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 x14ac:dyDescent="0.25">
      <c r="B24" s="24" t="s">
        <v>58</v>
      </c>
      <c r="C24" s="25"/>
      <c r="D24" s="25"/>
      <c r="E24" s="25"/>
      <c r="F24" s="25"/>
      <c r="G24" s="26"/>
    </row>
    <row r="26" spans="2:9" ht="20.100000000000001" customHeight="1" x14ac:dyDescent="0.25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 x14ac:dyDescent="0.25">
      <c r="B27" s="3" t="s">
        <v>4</v>
      </c>
      <c r="C27" s="4" t="s">
        <v>15</v>
      </c>
      <c r="D27" s="31">
        <f>INDEX(F27:G32,1,1)</f>
        <v>3250</v>
      </c>
      <c r="F27" s="7">
        <v>3250</v>
      </c>
      <c r="G27" s="4" t="s">
        <v>15</v>
      </c>
    </row>
    <row r="28" spans="2:9" ht="20.100000000000001" customHeight="1" x14ac:dyDescent="0.25">
      <c r="B28" s="3" t="s">
        <v>5</v>
      </c>
      <c r="C28" s="4" t="s">
        <v>14</v>
      </c>
      <c r="D28" s="31">
        <f t="shared" ref="D28:D32" si="4">INDEX(F28:G33,1,1)</f>
        <v>2789</v>
      </c>
      <c r="F28" s="7">
        <v>2789</v>
      </c>
      <c r="G28" s="4" t="s">
        <v>14</v>
      </c>
    </row>
    <row r="29" spans="2:9" ht="20.100000000000001" customHeight="1" x14ac:dyDescent="0.25">
      <c r="B29" s="3" t="s">
        <v>6</v>
      </c>
      <c r="C29" s="4" t="s">
        <v>16</v>
      </c>
      <c r="D29" s="31">
        <f t="shared" si="4"/>
        <v>2984</v>
      </c>
      <c r="F29" s="7">
        <v>2984</v>
      </c>
      <c r="G29" s="4" t="s">
        <v>16</v>
      </c>
    </row>
    <row r="30" spans="2:9" ht="20.100000000000001" customHeight="1" x14ac:dyDescent="0.25">
      <c r="B30" s="3" t="s">
        <v>7</v>
      </c>
      <c r="C30" s="4" t="s">
        <v>17</v>
      </c>
      <c r="D30" s="31">
        <f t="shared" si="4"/>
        <v>3320</v>
      </c>
      <c r="F30" s="7">
        <v>3320</v>
      </c>
      <c r="G30" s="4" t="s">
        <v>17</v>
      </c>
    </row>
    <row r="31" spans="2:9" ht="20.100000000000001" customHeight="1" x14ac:dyDescent="0.25">
      <c r="B31" s="3" t="s">
        <v>8</v>
      </c>
      <c r="C31" s="4" t="s">
        <v>18</v>
      </c>
      <c r="D31" s="31">
        <f t="shared" si="4"/>
        <v>2458</v>
      </c>
      <c r="F31" s="7">
        <v>2458</v>
      </c>
      <c r="G31" s="4" t="s">
        <v>18</v>
      </c>
    </row>
    <row r="32" spans="2:9" ht="20.100000000000001" customHeight="1" x14ac:dyDescent="0.25">
      <c r="B32" s="3" t="s">
        <v>9</v>
      </c>
      <c r="C32" s="4" t="s">
        <v>19</v>
      </c>
      <c r="D32" s="31">
        <f t="shared" si="4"/>
        <v>3300</v>
      </c>
      <c r="F32" s="7">
        <v>3300</v>
      </c>
      <c r="G32" s="4" t="s">
        <v>19</v>
      </c>
    </row>
    <row r="34" spans="2:7" ht="20.100000000000001" customHeight="1" x14ac:dyDescent="0.25">
      <c r="B34" s="21" t="s">
        <v>36</v>
      </c>
      <c r="C34" s="21"/>
      <c r="D34" s="21"/>
      <c r="E34" s="21"/>
      <c r="F34" s="21"/>
      <c r="G34" s="15"/>
    </row>
    <row r="36" spans="2:7" ht="20.100000000000001" customHeight="1" x14ac:dyDescent="0.25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 x14ac:dyDescent="0.25">
      <c r="B37" s="3" t="s">
        <v>4</v>
      </c>
      <c r="C37" s="4">
        <v>55</v>
      </c>
      <c r="D37" s="9">
        <v>0.99</v>
      </c>
      <c r="E37" s="10">
        <f>C37*D37</f>
        <v>54.45</v>
      </c>
      <c r="F37" s="11">
        <f>ROUND(E37,2)</f>
        <v>54.45</v>
      </c>
    </row>
    <row r="38" spans="2:7" ht="20.100000000000001" customHeight="1" x14ac:dyDescent="0.25">
      <c r="B38" s="3" t="s">
        <v>5</v>
      </c>
      <c r="C38" s="4">
        <v>25</v>
      </c>
      <c r="D38" s="9">
        <v>2.54</v>
      </c>
      <c r="E38" s="10">
        <f t="shared" ref="E38:E42" si="5">C38*D38</f>
        <v>63.5</v>
      </c>
      <c r="F38" s="11">
        <f t="shared" ref="F38:F42" si="6">ROUND(E38,2)</f>
        <v>63.5</v>
      </c>
    </row>
    <row r="39" spans="2:7" ht="20.100000000000001" customHeight="1" x14ac:dyDescent="0.25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139.65</v>
      </c>
    </row>
    <row r="40" spans="2:7" ht="20.100000000000001" customHeight="1" x14ac:dyDescent="0.25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83.72</v>
      </c>
    </row>
    <row r="41" spans="2:7" ht="20.100000000000001" customHeight="1" x14ac:dyDescent="0.25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108.5</v>
      </c>
    </row>
    <row r="42" spans="2:7" ht="20.100000000000001" customHeight="1" x14ac:dyDescent="0.25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 x14ac:dyDescent="0.25">
      <c r="B44" s="22" t="s">
        <v>28</v>
      </c>
      <c r="C44" s="22"/>
      <c r="D44" s="22"/>
      <c r="E44" s="15"/>
      <c r="F44" s="15"/>
      <c r="G44" s="15"/>
    </row>
    <row r="46" spans="2:7" ht="20.100000000000001" customHeight="1" x14ac:dyDescent="0.25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 x14ac:dyDescent="0.25">
      <c r="B47" s="3" t="s">
        <v>4</v>
      </c>
      <c r="C47" s="4" t="s">
        <v>31</v>
      </c>
      <c r="D47" s="3" t="str">
        <f>_xlfn.CONCAT(B47," ",C47)</f>
        <v>John Reese</v>
      </c>
      <c r="F47" s="13"/>
      <c r="G47" s="14"/>
    </row>
    <row r="48" spans="2:7" ht="20.100000000000001" customHeight="1" x14ac:dyDescent="0.25">
      <c r="B48" s="3" t="s">
        <v>5</v>
      </c>
      <c r="C48" s="4" t="s">
        <v>29</v>
      </c>
      <c r="D48" s="3" t="str">
        <f t="shared" ref="D48:D52" si="7">_xlfn.CONCAT(B48," ",C48)</f>
        <v>Ross Geller</v>
      </c>
      <c r="F48" s="13"/>
      <c r="G48" s="14"/>
    </row>
    <row r="49" spans="2:9" ht="20.100000000000001" customHeight="1" x14ac:dyDescent="0.25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9" ht="20.100000000000001" customHeight="1" x14ac:dyDescent="0.25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9" ht="20.100000000000001" customHeight="1" x14ac:dyDescent="0.25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9" ht="20.100000000000001" customHeight="1" x14ac:dyDescent="0.25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9" ht="20.100000000000001" customHeight="1" x14ac:dyDescent="0.25">
      <c r="B54" s="21" t="s">
        <v>27</v>
      </c>
      <c r="C54" s="21"/>
      <c r="D54" s="21"/>
      <c r="E54" s="15"/>
      <c r="F54" s="15"/>
      <c r="G54" s="15"/>
    </row>
    <row r="56" spans="2:9" ht="20.100000000000001" customHeight="1" x14ac:dyDescent="0.25">
      <c r="B56" s="5" t="s">
        <v>0</v>
      </c>
      <c r="C56" s="5" t="s">
        <v>35</v>
      </c>
      <c r="D56" s="5" t="s">
        <v>13</v>
      </c>
      <c r="F56" s="12"/>
      <c r="G56" s="12"/>
      <c r="I56" s="32"/>
    </row>
    <row r="57" spans="2:9" ht="20.100000000000001" customHeight="1" x14ac:dyDescent="0.25">
      <c r="B57" s="3" t="s">
        <v>4</v>
      </c>
      <c r="C57" s="16">
        <v>44652</v>
      </c>
      <c r="D57" s="11">
        <v>3250</v>
      </c>
      <c r="F57" s="13"/>
      <c r="G57" s="14"/>
      <c r="I57" s="32"/>
    </row>
    <row r="58" spans="2:9" ht="20.100000000000001" customHeight="1" x14ac:dyDescent="0.25">
      <c r="B58" s="3" t="s">
        <v>5</v>
      </c>
      <c r="C58" s="16">
        <v>44652</v>
      </c>
      <c r="D58" s="11">
        <v>2789</v>
      </c>
      <c r="F58" s="13"/>
      <c r="G58" s="14"/>
      <c r="I58" s="32"/>
    </row>
    <row r="59" spans="2:9" ht="20.100000000000001" customHeight="1" x14ac:dyDescent="0.25">
      <c r="B59" s="3" t="s">
        <v>6</v>
      </c>
      <c r="C59" s="16">
        <v>44724</v>
      </c>
      <c r="D59" s="11">
        <v>2984</v>
      </c>
      <c r="F59" s="13"/>
      <c r="G59" s="14"/>
      <c r="I59" s="32"/>
    </row>
    <row r="60" spans="2:9" ht="20.100000000000001" customHeight="1" x14ac:dyDescent="0.25">
      <c r="B60" s="3" t="s">
        <v>7</v>
      </c>
      <c r="C60" s="16">
        <v>44621</v>
      </c>
      <c r="D60" s="11">
        <v>3320</v>
      </c>
      <c r="F60" s="13"/>
      <c r="G60" s="14"/>
      <c r="I60" s="32"/>
    </row>
    <row r="61" spans="2:9" ht="20.100000000000001" customHeight="1" x14ac:dyDescent="0.25">
      <c r="B61" s="3" t="s">
        <v>8</v>
      </c>
      <c r="C61" s="16">
        <v>44767</v>
      </c>
      <c r="D61" s="11">
        <v>2458</v>
      </c>
      <c r="F61" s="13"/>
      <c r="G61" s="14"/>
      <c r="I61" s="32"/>
    </row>
    <row r="62" spans="2:9" ht="20.100000000000001" customHeight="1" x14ac:dyDescent="0.25">
      <c r="B62" s="3" t="s">
        <v>9</v>
      </c>
      <c r="C62" s="16">
        <v>44743</v>
      </c>
      <c r="D62" s="11">
        <v>3300</v>
      </c>
      <c r="F62" s="13"/>
      <c r="G62" s="14"/>
    </row>
    <row r="64" spans="2:9" ht="20.100000000000001" customHeight="1" x14ac:dyDescent="0.25">
      <c r="B64" s="22" t="s">
        <v>56</v>
      </c>
      <c r="C64" s="22"/>
      <c r="D64" s="22"/>
    </row>
    <row r="66" spans="2:5" ht="20.100000000000001" customHeight="1" x14ac:dyDescent="0.25">
      <c r="B66" s="5" t="s">
        <v>0</v>
      </c>
      <c r="C66" s="5" t="s">
        <v>38</v>
      </c>
      <c r="D66" s="5" t="s">
        <v>37</v>
      </c>
    </row>
    <row r="67" spans="2:5" ht="20.100000000000001" customHeight="1" x14ac:dyDescent="0.25">
      <c r="B67" s="3" t="s">
        <v>4</v>
      </c>
      <c r="C67" s="4" t="str">
        <f>IFERROR(INDEX($B$67:$B$78,MATCH(0,INDEX(COUNTIFS(C$66:C66,$B$67:$B$78),0),0))," ")</f>
        <v>John</v>
      </c>
      <c r="D67" s="3">
        <f>COUNTIF($B$67:$B$78,C67)</f>
        <v>3</v>
      </c>
    </row>
    <row r="68" spans="2:5" ht="20.100000000000001" customHeight="1" x14ac:dyDescent="0.25">
      <c r="B68" s="3" t="s">
        <v>6</v>
      </c>
      <c r="C68" s="4" t="str">
        <f>IFERROR(INDEX($B$67:$B$78,MATCH(0,INDEX(COUNTIFS(C$66:C67,$B$67:$B$78),0),0))," ")</f>
        <v>Natasha</v>
      </c>
      <c r="D68" s="3">
        <f t="shared" ref="D68:D78" si="8">COUNTIF($B$67:$B$78,C68)</f>
        <v>4</v>
      </c>
    </row>
    <row r="69" spans="2:5" ht="20.100000000000001" customHeight="1" x14ac:dyDescent="0.25">
      <c r="B69" s="3" t="s">
        <v>6</v>
      </c>
      <c r="C69" s="4" t="str">
        <f>IFERROR(INDEX($B$67:$B$78,MATCH(0,INDEX(COUNTIFS(C$66:C68,$B$67:$B$78),0),0))," ")</f>
        <v>Marco</v>
      </c>
      <c r="D69" s="3">
        <f t="shared" si="8"/>
        <v>1</v>
      </c>
    </row>
    <row r="70" spans="2:5" ht="20.100000000000001" customHeight="1" x14ac:dyDescent="0.25">
      <c r="B70" s="3" t="s">
        <v>4</v>
      </c>
      <c r="C70" s="4" t="str">
        <f>IFERROR(INDEX($B$67:$B$78,MATCH(0,INDEX(COUNTIFS(C$66:C69,$B$67:$B$78),0),0))," ")</f>
        <v>Leonardo</v>
      </c>
      <c r="D70" s="3">
        <f t="shared" si="8"/>
        <v>2</v>
      </c>
    </row>
    <row r="71" spans="2:5" ht="20.100000000000001" customHeight="1" x14ac:dyDescent="0.25">
      <c r="B71" s="3" t="s">
        <v>8</v>
      </c>
      <c r="C71" s="4" t="str">
        <f>IFERROR(INDEX($B$67:$B$78,MATCH(0,INDEX(COUNTIFS(C$66:C70,$B$67:$B$78),0),0))," ")</f>
        <v>Casper</v>
      </c>
      <c r="D71" s="3">
        <f t="shared" si="8"/>
        <v>2</v>
      </c>
    </row>
    <row r="72" spans="2:5" ht="20.100000000000001" customHeight="1" x14ac:dyDescent="0.25">
      <c r="B72" s="3" t="s">
        <v>40</v>
      </c>
      <c r="C72" s="4" t="str">
        <f>IFERROR(INDEX($B$67:$B$78,MATCH(0,INDEX(COUNTIFS(C$66:C71,$B$67:$B$78),0),0))," ")</f>
        <v xml:space="preserve"> </v>
      </c>
      <c r="D72" s="3"/>
    </row>
    <row r="73" spans="2:5" ht="20.100000000000001" customHeight="1" x14ac:dyDescent="0.25">
      <c r="B73" s="3" t="s">
        <v>39</v>
      </c>
      <c r="C73" s="4" t="str">
        <f>IFERROR(INDEX($B$67:$B$78,MATCH(0,INDEX(COUNTIFS(C$66:C72,$B$67:$B$78),0),0))," ")</f>
        <v xml:space="preserve"> </v>
      </c>
      <c r="D73" s="3"/>
    </row>
    <row r="74" spans="2:5" ht="20.100000000000001" customHeight="1" x14ac:dyDescent="0.25">
      <c r="B74" s="3" t="s">
        <v>40</v>
      </c>
      <c r="C74" s="4" t="str">
        <f>IFERROR(INDEX($B$67:$B$78,MATCH(0,INDEX(COUNTIFS(C$66:C73,$B$67:$B$78),0),0))," ")</f>
        <v xml:space="preserve"> </v>
      </c>
      <c r="D74" s="3"/>
    </row>
    <row r="75" spans="2:5" ht="20.100000000000001" customHeight="1" x14ac:dyDescent="0.25">
      <c r="B75" s="3" t="s">
        <v>6</v>
      </c>
      <c r="C75" s="4" t="str">
        <f>IFERROR(INDEX($B$67:$B$78,MATCH(0,INDEX(COUNTIFS(C$66:C74,$B$67:$B$78),0),0))," ")</f>
        <v xml:space="preserve"> </v>
      </c>
      <c r="D75" s="3"/>
    </row>
    <row r="76" spans="2:5" ht="20.100000000000001" customHeight="1" x14ac:dyDescent="0.25">
      <c r="B76" s="3" t="s">
        <v>4</v>
      </c>
      <c r="C76" s="4" t="str">
        <f>IFERROR(INDEX($B$67:$B$78,MATCH(0,INDEX(COUNTIFS(C$66:C75,$B$67:$B$78),0),0))," ")</f>
        <v xml:space="preserve"> </v>
      </c>
      <c r="D76" s="3"/>
    </row>
    <row r="77" spans="2:5" ht="20.100000000000001" customHeight="1" x14ac:dyDescent="0.25">
      <c r="B77" s="3" t="s">
        <v>39</v>
      </c>
      <c r="C77" s="4" t="str">
        <f>IFERROR(INDEX($B$67:$B$78,MATCH(0,INDEX(COUNTIFS(C$66:C76,$B$67:$B$78),0),0))," ")</f>
        <v xml:space="preserve"> </v>
      </c>
      <c r="D77" s="3"/>
    </row>
    <row r="78" spans="2:5" ht="20.100000000000001" customHeight="1" x14ac:dyDescent="0.25">
      <c r="B78" s="3" t="s">
        <v>6</v>
      </c>
      <c r="C78" s="4" t="str">
        <f>IFERROR(INDEX($B$67:$B$78,MATCH(0,INDEX(COUNTIFS(C$66:C77,$B$67:$B$78),0),0))," ")</f>
        <v xml:space="preserve"> </v>
      </c>
      <c r="D78" s="3"/>
    </row>
    <row r="80" spans="2:5" ht="20.100000000000001" customHeight="1" x14ac:dyDescent="0.25">
      <c r="B80" s="23" t="s">
        <v>48</v>
      </c>
      <c r="C80" s="23"/>
      <c r="D80" s="23"/>
      <c r="E80" s="23"/>
    </row>
    <row r="82" spans="2:8" ht="20.100000000000001" customHeight="1" x14ac:dyDescent="0.25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 x14ac:dyDescent="0.25">
      <c r="B83" s="3" t="s">
        <v>42</v>
      </c>
      <c r="C83" s="3" t="str">
        <f>LEFT(B83,SEARCH(" ",B83)-1)</f>
        <v>Mary</v>
      </c>
      <c r="D83" s="3" t="str">
        <f>MID(B83,SEARCH(" ",B83)+1,SEARCH(" ",B83,SEARCH(" ",B83)+1)-SEARCH(" ",B83)-1)</f>
        <v>Elizabeth</v>
      </c>
      <c r="E83" s="3" t="str">
        <f>RIGHT(B83,LEN(B83)-SEARCH(" ",B83,SEARCH(" ",B83,1)+1))</f>
        <v>Smith</v>
      </c>
    </row>
    <row r="84" spans="2:8" ht="20.100000000000001" customHeight="1" x14ac:dyDescent="0.25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",B84)+1)-SEARCH(" ",B84)-1)</f>
        <v>James</v>
      </c>
      <c r="E84" s="3" t="str">
        <f t="shared" ref="E84:E88" si="11">RIGHT(B84,LEN(B84)-SEARCH(" ",B84,SEARCH(" ",B84,1)+1))</f>
        <v>Geller</v>
      </c>
    </row>
    <row r="85" spans="2:8" ht="20.100000000000001" customHeight="1" x14ac:dyDescent="0.25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25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25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25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25">
      <c r="B90" s="21" t="s">
        <v>49</v>
      </c>
      <c r="C90" s="21"/>
      <c r="D90" s="15"/>
    </row>
    <row r="92" spans="2:8" ht="20.100000000000001" customHeight="1" x14ac:dyDescent="0.25">
      <c r="B92" s="5" t="s">
        <v>50</v>
      </c>
      <c r="C92" s="5" t="s">
        <v>20</v>
      </c>
    </row>
    <row r="93" spans="2:8" ht="20.100000000000001" customHeight="1" x14ac:dyDescent="0.25">
      <c r="B93" s="3" t="s">
        <v>51</v>
      </c>
      <c r="C93" s="7">
        <v>500000</v>
      </c>
    </row>
    <row r="94" spans="2:8" ht="20.100000000000001" customHeight="1" x14ac:dyDescent="0.25">
      <c r="B94" s="3" t="s">
        <v>52</v>
      </c>
      <c r="C94" s="7">
        <v>350000</v>
      </c>
    </row>
    <row r="95" spans="2:8" ht="20.100000000000001" customHeight="1" x14ac:dyDescent="0.25">
      <c r="B95" s="3" t="s">
        <v>53</v>
      </c>
      <c r="C95" s="7">
        <v>450000</v>
      </c>
      <c r="H95" s="18"/>
    </row>
    <row r="96" spans="2:8" ht="20.100000000000001" customHeight="1" x14ac:dyDescent="0.25">
      <c r="B96" s="3" t="s">
        <v>53</v>
      </c>
      <c r="C96" s="7">
        <v>398000</v>
      </c>
      <c r="H96" s="17"/>
    </row>
    <row r="97" spans="2:8" ht="20.100000000000001" customHeight="1" x14ac:dyDescent="0.25">
      <c r="B97" s="3" t="s">
        <v>51</v>
      </c>
      <c r="C97" s="7">
        <v>458000</v>
      </c>
      <c r="H97" s="17"/>
    </row>
    <row r="98" spans="2:8" ht="20.100000000000001" customHeight="1" x14ac:dyDescent="0.25">
      <c r="B98" s="3" t="s">
        <v>54</v>
      </c>
      <c r="C98" s="7">
        <v>300000</v>
      </c>
      <c r="H98" s="17"/>
    </row>
    <row r="99" spans="2:8" ht="20.100000000000001" customHeight="1" x14ac:dyDescent="0.25">
      <c r="H99" s="17"/>
    </row>
    <row r="100" spans="2:8" ht="20.100000000000001" customHeight="1" x14ac:dyDescent="0.25">
      <c r="B100" s="5" t="s">
        <v>50</v>
      </c>
      <c r="C100" s="5" t="s">
        <v>20</v>
      </c>
      <c r="H100" s="17"/>
    </row>
    <row r="101" spans="2:8" ht="20.100000000000001" customHeight="1" x14ac:dyDescent="0.25">
      <c r="B101" s="3" t="s">
        <v>51</v>
      </c>
      <c r="C101" s="11">
        <f>SUMIF(B93:B98,"=Japan",C93:C98)</f>
        <v>958000</v>
      </c>
      <c r="H101" s="17"/>
    </row>
    <row r="103" spans="2:8" ht="20.100000000000001" customHeight="1" x14ac:dyDescent="0.25">
      <c r="B103" s="20" t="s">
        <v>55</v>
      </c>
      <c r="C103" s="20"/>
    </row>
    <row r="105" spans="2:8" ht="20.100000000000001" customHeight="1" x14ac:dyDescent="0.25">
      <c r="B105" s="5" t="s">
        <v>50</v>
      </c>
      <c r="C105" s="5" t="s">
        <v>20</v>
      </c>
    </row>
    <row r="106" spans="2:8" ht="20.100000000000001" customHeight="1" x14ac:dyDescent="0.25">
      <c r="B106" s="3" t="s">
        <v>51</v>
      </c>
      <c r="C106" s="7">
        <v>500000</v>
      </c>
    </row>
    <row r="107" spans="2:8" ht="20.100000000000001" customHeight="1" x14ac:dyDescent="0.25">
      <c r="B107" s="3" t="s">
        <v>52</v>
      </c>
      <c r="C107" s="7">
        <v>350000</v>
      </c>
    </row>
    <row r="108" spans="2:8" ht="20.100000000000001" customHeight="1" x14ac:dyDescent="0.25">
      <c r="B108" s="3" t="s">
        <v>53</v>
      </c>
      <c r="C108" s="7">
        <v>450000</v>
      </c>
    </row>
    <row r="109" spans="2:8" ht="20.100000000000001" customHeight="1" x14ac:dyDescent="0.25">
      <c r="B109" s="3" t="s">
        <v>53</v>
      </c>
      <c r="C109" s="7">
        <v>398000</v>
      </c>
    </row>
    <row r="110" spans="2:8" ht="20.100000000000001" customHeight="1" x14ac:dyDescent="0.25">
      <c r="B110" s="3" t="s">
        <v>51</v>
      </c>
      <c r="C110" s="7">
        <v>458000</v>
      </c>
    </row>
    <row r="111" spans="2:8" ht="20.100000000000001" customHeight="1" x14ac:dyDescent="0.25">
      <c r="B111" s="3" t="s">
        <v>54</v>
      </c>
      <c r="C111" s="7">
        <v>300000</v>
      </c>
    </row>
    <row r="113" spans="2:5" ht="20.100000000000001" customHeight="1" x14ac:dyDescent="0.25">
      <c r="B113" s="21" t="s">
        <v>64</v>
      </c>
      <c r="C113" s="21"/>
      <c r="D113" s="21"/>
      <c r="E113" s="21"/>
    </row>
    <row r="115" spans="2:5" ht="20.100000000000001" customHeight="1" x14ac:dyDescent="0.25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 x14ac:dyDescent="0.25">
      <c r="B116" s="19">
        <v>43842</v>
      </c>
      <c r="C116" s="19">
        <v>43908</v>
      </c>
      <c r="D116" s="19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25">
      <c r="B117" s="19">
        <v>43968</v>
      </c>
      <c r="C117" s="19">
        <v>44032</v>
      </c>
      <c r="D117" s="19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25">
      <c r="B118" s="19">
        <v>44094</v>
      </c>
      <c r="C118" s="19">
        <v>44180</v>
      </c>
      <c r="D118" s="19">
        <v>44182</v>
      </c>
      <c r="E118" s="3" t="str">
        <f t="shared" si="12"/>
        <v>Not In Between</v>
      </c>
    </row>
    <row r="119" spans="2:5" ht="20.100000000000001" customHeight="1" x14ac:dyDescent="0.25">
      <c r="B119" s="19">
        <v>44222</v>
      </c>
      <c r="C119" s="19">
        <v>44314</v>
      </c>
      <c r="D119" s="19">
        <v>44281</v>
      </c>
      <c r="E119" s="3" t="str">
        <f t="shared" si="12"/>
        <v>In Between</v>
      </c>
    </row>
    <row r="120" spans="2:5" ht="20.100000000000001" customHeight="1" x14ac:dyDescent="0.25">
      <c r="B120" s="19">
        <v>44521</v>
      </c>
      <c r="C120" s="19">
        <v>44581</v>
      </c>
      <c r="D120" s="19">
        <v>44546</v>
      </c>
      <c r="E120" s="3" t="str">
        <f t="shared" si="12"/>
        <v>In Between</v>
      </c>
    </row>
    <row r="121" spans="2:5" ht="20.100000000000001" customHeight="1" x14ac:dyDescent="0.25">
      <c r="B121" s="16">
        <v>44555</v>
      </c>
      <c r="C121" s="16">
        <v>44804</v>
      </c>
      <c r="D121" s="16">
        <v>44557</v>
      </c>
      <c r="E121" s="3" t="str">
        <f t="shared" si="12"/>
        <v>In Between</v>
      </c>
    </row>
  </sheetData>
  <mergeCells count="12">
    <mergeCell ref="B4:G4"/>
    <mergeCell ref="B44:D44"/>
    <mergeCell ref="B54:D54"/>
    <mergeCell ref="B34:F34"/>
    <mergeCell ref="B2:G2"/>
    <mergeCell ref="B14:G14"/>
    <mergeCell ref="B24:G24"/>
    <mergeCell ref="B103:C103"/>
    <mergeCell ref="B113:E113"/>
    <mergeCell ref="B64:D64"/>
    <mergeCell ref="B80:E80"/>
    <mergeCell ref="B90:C90"/>
  </mergeCells>
  <conditionalFormatting sqref="D57:D62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{D8741447-1527-47FC-BBE0-1DFB80C8196B}</x14:id>
        </ext>
      </extLst>
    </cfRule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{FD3B2AE5-06E1-432F-9E85-0F2A01FA8DFE}</x14:id>
        </ext>
      </extLst>
    </cfRule>
  </conditionalFormatting>
  <dataValidations count="1">
    <dataValidation type="whole" operator="greaterThan" allowBlank="1" showInputMessage="1" showErrorMessage="1" sqref="B106:B111" xr:uid="{51102CB7-6D57-4A02-954F-56B7659562EC}">
      <formula1>1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741447-1527-47FC-BBE0-1DFB80C8196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FD3B2AE5-06E1-432F-9E85-0F2A01FA8DF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topLeftCell="A109" workbookViewId="0">
      <selection activeCell="D37" sqref="D37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5.5703125" style="1" bestFit="1" customWidth="1"/>
    <col min="4" max="4" width="18.5703125" style="1" bestFit="1" customWidth="1"/>
    <col min="5" max="5" width="15.425781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7" t="s">
        <v>65</v>
      </c>
      <c r="C2" s="27"/>
      <c r="D2" s="27"/>
      <c r="E2" s="27"/>
      <c r="F2" s="27"/>
      <c r="G2" s="27"/>
    </row>
    <row r="3" spans="2:10" ht="20.100000000000001" customHeight="1" thickTop="1" x14ac:dyDescent="0.25"/>
    <row r="4" spans="2:10" ht="20.100000000000001" customHeight="1" x14ac:dyDescent="0.25">
      <c r="B4" s="24" t="s">
        <v>59</v>
      </c>
      <c r="C4" s="25"/>
      <c r="D4" s="25"/>
      <c r="E4" s="25"/>
      <c r="F4" s="25"/>
      <c r="G4" s="26"/>
    </row>
    <row r="6" spans="2:10" ht="20.100000000000001" customHeight="1" x14ac:dyDescent="0.25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 x14ac:dyDescent="0.25">
      <c r="B7" s="3" t="s">
        <v>4</v>
      </c>
      <c r="C7" s="4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25">
      <c r="B8" s="3" t="s">
        <v>5</v>
      </c>
      <c r="C8" s="4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25">
      <c r="B9" s="3" t="s">
        <v>6</v>
      </c>
      <c r="C9" s="4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25">
      <c r="B10" s="3" t="s">
        <v>7</v>
      </c>
      <c r="C10" s="4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25">
      <c r="B11" s="3" t="s">
        <v>8</v>
      </c>
      <c r="C11" s="4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25">
      <c r="B12" s="3" t="s">
        <v>9</v>
      </c>
      <c r="C12" s="4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25">
      <c r="B13" s="6"/>
      <c r="C13" s="8"/>
      <c r="D13" s="6"/>
      <c r="E13" s="6"/>
      <c r="F13" s="6"/>
      <c r="G13" s="6"/>
      <c r="J13" s="2"/>
    </row>
    <row r="14" spans="2:10" ht="20.100000000000001" customHeight="1" x14ac:dyDescent="0.25">
      <c r="B14" s="28" t="s">
        <v>57</v>
      </c>
      <c r="C14" s="29"/>
      <c r="D14" s="29"/>
      <c r="E14" s="29"/>
      <c r="F14" s="29"/>
      <c r="G14" s="30"/>
      <c r="J14" s="2"/>
    </row>
    <row r="15" spans="2:10" ht="20.100000000000001" customHeight="1" x14ac:dyDescent="0.25">
      <c r="I15" s="17"/>
      <c r="J15" s="2"/>
    </row>
    <row r="16" spans="2:10" ht="20.100000000000001" customHeight="1" x14ac:dyDescent="0.25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 x14ac:dyDescent="0.25">
      <c r="B17" s="3" t="s">
        <v>4</v>
      </c>
      <c r="C17" s="4" t="s">
        <v>15</v>
      </c>
      <c r="D17" s="7">
        <f>VLOOKUP(C17,$F$17:$G$22,2,0)</f>
        <v>3250</v>
      </c>
      <c r="F17" s="4" t="s">
        <v>15</v>
      </c>
      <c r="G17" s="7">
        <v>3250</v>
      </c>
      <c r="I17" s="12"/>
    </row>
    <row r="18" spans="2:9" ht="20.100000000000001" customHeight="1" x14ac:dyDescent="0.25">
      <c r="B18" s="3" t="s">
        <v>5</v>
      </c>
      <c r="C18" s="4" t="s">
        <v>14</v>
      </c>
      <c r="D18" s="7">
        <f t="shared" ref="D18:D22" si="3">VLOOKUP(C18,$F$17:$G$22,2,0)</f>
        <v>2789</v>
      </c>
      <c r="F18" s="4" t="s">
        <v>14</v>
      </c>
      <c r="G18" s="7">
        <v>2789</v>
      </c>
      <c r="I18" s="12"/>
    </row>
    <row r="19" spans="2:9" ht="20.100000000000001" customHeight="1" x14ac:dyDescent="0.25">
      <c r="B19" s="3" t="s">
        <v>6</v>
      </c>
      <c r="C19" s="4" t="s">
        <v>16</v>
      </c>
      <c r="D19" s="7">
        <f t="shared" si="3"/>
        <v>2984</v>
      </c>
      <c r="F19" s="4" t="s">
        <v>16</v>
      </c>
      <c r="G19" s="7">
        <v>2984</v>
      </c>
      <c r="I19" s="17"/>
    </row>
    <row r="20" spans="2:9" ht="20.100000000000001" customHeight="1" x14ac:dyDescent="0.25">
      <c r="B20" s="3" t="s">
        <v>7</v>
      </c>
      <c r="C20" s="4" t="s">
        <v>17</v>
      </c>
      <c r="D20" s="7">
        <f t="shared" si="3"/>
        <v>3320</v>
      </c>
      <c r="F20" s="4" t="s">
        <v>17</v>
      </c>
      <c r="G20" s="7">
        <v>3320</v>
      </c>
      <c r="I20" s="17"/>
    </row>
    <row r="21" spans="2:9" ht="20.100000000000001" customHeight="1" x14ac:dyDescent="0.25">
      <c r="B21" s="3" t="s">
        <v>8</v>
      </c>
      <c r="C21" s="4" t="s">
        <v>18</v>
      </c>
      <c r="D21" s="7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 x14ac:dyDescent="0.25">
      <c r="B22" s="3" t="s">
        <v>9</v>
      </c>
      <c r="C22" s="4" t="s">
        <v>19</v>
      </c>
      <c r="D22" s="7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 x14ac:dyDescent="0.25">
      <c r="B24" s="24" t="s">
        <v>58</v>
      </c>
      <c r="C24" s="25"/>
      <c r="D24" s="25"/>
      <c r="E24" s="25"/>
      <c r="F24" s="25"/>
      <c r="G24" s="26"/>
    </row>
    <row r="26" spans="2:9" ht="20.100000000000001" customHeight="1" x14ac:dyDescent="0.25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 x14ac:dyDescent="0.25">
      <c r="B27" s="3" t="s">
        <v>4</v>
      </c>
      <c r="C27" s="4" t="s">
        <v>15</v>
      </c>
      <c r="D27" s="7">
        <f>INDEX($F$27:$F$32,MATCH(C27,$G$27:$G$32,0))</f>
        <v>3250</v>
      </c>
      <c r="F27" s="7">
        <v>3250</v>
      </c>
      <c r="G27" s="4" t="s">
        <v>15</v>
      </c>
    </row>
    <row r="28" spans="2:9" ht="20.100000000000001" customHeight="1" x14ac:dyDescent="0.25">
      <c r="B28" s="3" t="s">
        <v>5</v>
      </c>
      <c r="C28" s="4" t="s">
        <v>14</v>
      </c>
      <c r="D28" s="7">
        <f t="shared" ref="D28:D32" si="4">INDEX($F$27:$F$32,MATCH(C28,$G$27:$G$32,0))</f>
        <v>2789</v>
      </c>
      <c r="F28" s="7">
        <v>2789</v>
      </c>
      <c r="G28" s="4" t="s">
        <v>14</v>
      </c>
    </row>
    <row r="29" spans="2:9" ht="20.100000000000001" customHeight="1" x14ac:dyDescent="0.25">
      <c r="B29" s="3" t="s">
        <v>6</v>
      </c>
      <c r="C29" s="4" t="s">
        <v>16</v>
      </c>
      <c r="D29" s="7">
        <f t="shared" si="4"/>
        <v>2984</v>
      </c>
      <c r="F29" s="7">
        <v>2984</v>
      </c>
      <c r="G29" s="4" t="s">
        <v>16</v>
      </c>
    </row>
    <row r="30" spans="2:9" ht="20.100000000000001" customHeight="1" x14ac:dyDescent="0.25">
      <c r="B30" s="3" t="s">
        <v>7</v>
      </c>
      <c r="C30" s="4" t="s">
        <v>17</v>
      </c>
      <c r="D30" s="7">
        <f t="shared" si="4"/>
        <v>3320</v>
      </c>
      <c r="F30" s="7">
        <v>3320</v>
      </c>
      <c r="G30" s="4" t="s">
        <v>17</v>
      </c>
    </row>
    <row r="31" spans="2:9" ht="20.100000000000001" customHeight="1" x14ac:dyDescent="0.25">
      <c r="B31" s="3" t="s">
        <v>8</v>
      </c>
      <c r="C31" s="4" t="s">
        <v>18</v>
      </c>
      <c r="D31" s="7">
        <f t="shared" si="4"/>
        <v>2458</v>
      </c>
      <c r="F31" s="7">
        <v>2458</v>
      </c>
      <c r="G31" s="4" t="s">
        <v>18</v>
      </c>
    </row>
    <row r="32" spans="2:9" ht="20.100000000000001" customHeight="1" x14ac:dyDescent="0.25">
      <c r="B32" s="3" t="s">
        <v>9</v>
      </c>
      <c r="C32" s="4" t="s">
        <v>19</v>
      </c>
      <c r="D32" s="7">
        <f t="shared" si="4"/>
        <v>3300</v>
      </c>
      <c r="F32" s="7">
        <v>3300</v>
      </c>
      <c r="G32" s="4" t="s">
        <v>19</v>
      </c>
    </row>
    <row r="34" spans="2:7" ht="20.100000000000001" customHeight="1" x14ac:dyDescent="0.25">
      <c r="B34" s="21" t="s">
        <v>36</v>
      </c>
      <c r="C34" s="21"/>
      <c r="D34" s="21"/>
      <c r="E34" s="21"/>
      <c r="F34" s="21"/>
      <c r="G34" s="15"/>
    </row>
    <row r="36" spans="2:7" ht="20.100000000000001" customHeight="1" x14ac:dyDescent="0.25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 x14ac:dyDescent="0.25">
      <c r="B37" s="3" t="s">
        <v>4</v>
      </c>
      <c r="C37" s="4">
        <v>55</v>
      </c>
      <c r="D37" s="9">
        <v>0.99</v>
      </c>
      <c r="E37" s="10">
        <f>C37*D37</f>
        <v>54.45</v>
      </c>
      <c r="F37" s="11">
        <f>ROUNDUP(C37*D37,0)</f>
        <v>55</v>
      </c>
    </row>
    <row r="38" spans="2:7" ht="20.100000000000001" customHeight="1" x14ac:dyDescent="0.25">
      <c r="B38" s="3" t="s">
        <v>5</v>
      </c>
      <c r="C38" s="4">
        <v>25</v>
      </c>
      <c r="D38" s="9">
        <v>2.54</v>
      </c>
      <c r="E38" s="10">
        <f t="shared" ref="E38:E42" si="5">C38*D38</f>
        <v>63.5</v>
      </c>
      <c r="F38" s="11">
        <f t="shared" ref="F38:F42" si="6">ROUNDUP(C38*D38,0)</f>
        <v>64</v>
      </c>
    </row>
    <row r="39" spans="2:7" ht="20.100000000000001" customHeight="1" x14ac:dyDescent="0.25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140</v>
      </c>
    </row>
    <row r="40" spans="2:7" ht="20.100000000000001" customHeight="1" x14ac:dyDescent="0.25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84</v>
      </c>
    </row>
    <row r="41" spans="2:7" ht="20.100000000000001" customHeight="1" x14ac:dyDescent="0.25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109</v>
      </c>
    </row>
    <row r="42" spans="2:7" ht="20.100000000000001" customHeight="1" x14ac:dyDescent="0.25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 x14ac:dyDescent="0.25">
      <c r="B44" s="22" t="s">
        <v>28</v>
      </c>
      <c r="C44" s="22"/>
      <c r="D44" s="22"/>
      <c r="E44" s="15"/>
      <c r="F44" s="15"/>
      <c r="G44" s="15"/>
    </row>
    <row r="46" spans="2:7" ht="20.100000000000001" customHeight="1" x14ac:dyDescent="0.25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 x14ac:dyDescent="0.25">
      <c r="B47" s="3" t="s">
        <v>4</v>
      </c>
      <c r="C47" s="4" t="s">
        <v>31</v>
      </c>
      <c r="D47" s="3" t="str">
        <f>B47&amp;" "&amp;C47</f>
        <v>John Reese</v>
      </c>
      <c r="F47" s="13"/>
      <c r="G47" s="14"/>
    </row>
    <row r="48" spans="2:7" ht="20.100000000000001" customHeight="1" x14ac:dyDescent="0.25">
      <c r="B48" s="3" t="s">
        <v>5</v>
      </c>
      <c r="C48" s="4" t="s">
        <v>29</v>
      </c>
      <c r="D48" s="3" t="str">
        <f t="shared" ref="D48:D52" si="7">B48&amp;" "&amp;C48</f>
        <v>Ross Geller</v>
      </c>
      <c r="F48" s="13"/>
      <c r="G48" s="14"/>
    </row>
    <row r="49" spans="2:7" ht="20.100000000000001" customHeight="1" x14ac:dyDescent="0.25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7" ht="20.100000000000001" customHeight="1" x14ac:dyDescent="0.25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7" ht="20.100000000000001" customHeight="1" x14ac:dyDescent="0.25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7" ht="20.100000000000001" customHeight="1" x14ac:dyDescent="0.25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7" ht="20.100000000000001" customHeight="1" x14ac:dyDescent="0.25">
      <c r="B54" s="21" t="s">
        <v>27</v>
      </c>
      <c r="C54" s="21"/>
      <c r="D54" s="21"/>
      <c r="E54" s="15"/>
      <c r="F54" s="15"/>
      <c r="G54" s="15"/>
    </row>
    <row r="56" spans="2:7" ht="20.100000000000001" customHeight="1" x14ac:dyDescent="0.25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 x14ac:dyDescent="0.25">
      <c r="B57" s="3" t="s">
        <v>4</v>
      </c>
      <c r="C57" s="16">
        <v>44652</v>
      </c>
      <c r="D57" s="11">
        <v>3250</v>
      </c>
      <c r="F57" s="13"/>
      <c r="G57" s="14"/>
    </row>
    <row r="58" spans="2:7" ht="20.100000000000001" customHeight="1" x14ac:dyDescent="0.25">
      <c r="B58" s="3" t="s">
        <v>5</v>
      </c>
      <c r="C58" s="16">
        <v>44652</v>
      </c>
      <c r="D58" s="11">
        <v>2789</v>
      </c>
      <c r="F58" s="13"/>
      <c r="G58" s="14"/>
    </row>
    <row r="59" spans="2:7" ht="20.100000000000001" customHeight="1" x14ac:dyDescent="0.25">
      <c r="B59" s="3" t="s">
        <v>6</v>
      </c>
      <c r="C59" s="16">
        <v>44724</v>
      </c>
      <c r="D59" s="11">
        <v>2984</v>
      </c>
      <c r="F59" s="13"/>
      <c r="G59" s="14"/>
    </row>
    <row r="60" spans="2:7" ht="20.100000000000001" customHeight="1" x14ac:dyDescent="0.25">
      <c r="B60" s="3" t="s">
        <v>7</v>
      </c>
      <c r="C60" s="16">
        <v>44621</v>
      </c>
      <c r="D60" s="11">
        <v>3320</v>
      </c>
      <c r="F60" s="13"/>
      <c r="G60" s="14"/>
    </row>
    <row r="61" spans="2:7" ht="20.100000000000001" customHeight="1" x14ac:dyDescent="0.25">
      <c r="B61" s="3" t="s">
        <v>8</v>
      </c>
      <c r="C61" s="16">
        <v>44767</v>
      </c>
      <c r="D61" s="11">
        <v>2458</v>
      </c>
      <c r="F61" s="13"/>
      <c r="G61" s="14"/>
    </row>
    <row r="62" spans="2:7" ht="20.100000000000001" customHeight="1" x14ac:dyDescent="0.25">
      <c r="B62" s="3" t="s">
        <v>9</v>
      </c>
      <c r="C62" s="16">
        <v>44743</v>
      </c>
      <c r="D62" s="11">
        <v>3300</v>
      </c>
      <c r="F62" s="13"/>
      <c r="G62" s="14"/>
    </row>
    <row r="64" spans="2:7" ht="20.100000000000001" customHeight="1" x14ac:dyDescent="0.25">
      <c r="B64" s="22" t="s">
        <v>56</v>
      </c>
      <c r="C64" s="22"/>
      <c r="D64" s="22"/>
    </row>
    <row r="66" spans="2:5" ht="20.100000000000001" customHeight="1" x14ac:dyDescent="0.25">
      <c r="B66" s="5" t="s">
        <v>0</v>
      </c>
      <c r="C66" s="5" t="s">
        <v>38</v>
      </c>
      <c r="D66" s="5" t="s">
        <v>37</v>
      </c>
    </row>
    <row r="67" spans="2:5" ht="20.100000000000001" customHeight="1" x14ac:dyDescent="0.25">
      <c r="B67" s="3" t="s">
        <v>4</v>
      </c>
      <c r="C67" s="4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25">
      <c r="B68" s="3" t="s">
        <v>6</v>
      </c>
      <c r="C68" s="4" t="str">
        <v>Natasha</v>
      </c>
      <c r="D68" s="3">
        <f t="shared" ref="D68:D71" si="8">COUNTIF($B$67:$B$78,C68)</f>
        <v>4</v>
      </c>
    </row>
    <row r="69" spans="2:5" ht="20.100000000000001" customHeight="1" x14ac:dyDescent="0.25">
      <c r="B69" s="3" t="s">
        <v>6</v>
      </c>
      <c r="C69" s="4" t="str">
        <v>Marco</v>
      </c>
      <c r="D69" s="3">
        <f t="shared" si="8"/>
        <v>1</v>
      </c>
    </row>
    <row r="70" spans="2:5" ht="20.100000000000001" customHeight="1" x14ac:dyDescent="0.25">
      <c r="B70" s="3" t="s">
        <v>4</v>
      </c>
      <c r="C70" s="4" t="str">
        <v>Leonardo</v>
      </c>
      <c r="D70" s="3">
        <f t="shared" si="8"/>
        <v>2</v>
      </c>
    </row>
    <row r="71" spans="2:5" ht="20.100000000000001" customHeight="1" x14ac:dyDescent="0.25">
      <c r="B71" s="3" t="s">
        <v>8</v>
      </c>
      <c r="C71" s="4" t="str">
        <v>Casper</v>
      </c>
      <c r="D71" s="3">
        <f t="shared" si="8"/>
        <v>2</v>
      </c>
    </row>
    <row r="72" spans="2:5" ht="20.100000000000001" customHeight="1" x14ac:dyDescent="0.25">
      <c r="B72" s="3" t="s">
        <v>40</v>
      </c>
      <c r="C72" s="4"/>
      <c r="D72" s="3"/>
    </row>
    <row r="73" spans="2:5" ht="20.100000000000001" customHeight="1" x14ac:dyDescent="0.25">
      <c r="B73" s="3" t="s">
        <v>39</v>
      </c>
      <c r="C73" s="3"/>
      <c r="D73" s="3"/>
    </row>
    <row r="74" spans="2:5" ht="20.100000000000001" customHeight="1" x14ac:dyDescent="0.25">
      <c r="B74" s="3" t="s">
        <v>40</v>
      </c>
      <c r="C74" s="3"/>
      <c r="D74" s="3"/>
    </row>
    <row r="75" spans="2:5" ht="20.100000000000001" customHeight="1" x14ac:dyDescent="0.25">
      <c r="B75" s="3" t="s">
        <v>6</v>
      </c>
      <c r="C75" s="3"/>
      <c r="D75" s="3"/>
    </row>
    <row r="76" spans="2:5" ht="20.100000000000001" customHeight="1" x14ac:dyDescent="0.25">
      <c r="B76" s="3" t="s">
        <v>4</v>
      </c>
      <c r="C76" s="3"/>
      <c r="D76" s="3"/>
    </row>
    <row r="77" spans="2:5" ht="20.100000000000001" customHeight="1" x14ac:dyDescent="0.25">
      <c r="B77" s="3" t="s">
        <v>39</v>
      </c>
      <c r="C77" s="3"/>
      <c r="D77" s="3"/>
    </row>
    <row r="78" spans="2:5" ht="20.100000000000001" customHeight="1" x14ac:dyDescent="0.25">
      <c r="B78" s="3" t="s">
        <v>6</v>
      </c>
      <c r="C78" s="3"/>
      <c r="D78" s="3"/>
    </row>
    <row r="80" spans="2:5" ht="20.100000000000001" customHeight="1" x14ac:dyDescent="0.25">
      <c r="B80" s="23" t="s">
        <v>48</v>
      </c>
      <c r="C80" s="23"/>
      <c r="D80" s="23"/>
      <c r="E80" s="23"/>
    </row>
    <row r="82" spans="2:8" ht="20.100000000000001" customHeight="1" x14ac:dyDescent="0.25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 x14ac:dyDescent="0.25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25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25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25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25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25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25">
      <c r="B90" s="21" t="s">
        <v>49</v>
      </c>
      <c r="C90" s="21"/>
      <c r="D90" s="15"/>
    </row>
    <row r="92" spans="2:8" ht="20.100000000000001" customHeight="1" x14ac:dyDescent="0.25">
      <c r="B92" s="5" t="s">
        <v>50</v>
      </c>
      <c r="C92" s="5" t="s">
        <v>20</v>
      </c>
    </row>
    <row r="93" spans="2:8" ht="20.100000000000001" customHeight="1" x14ac:dyDescent="0.25">
      <c r="B93" s="3" t="s">
        <v>51</v>
      </c>
      <c r="C93" s="7">
        <v>500000</v>
      </c>
    </row>
    <row r="94" spans="2:8" ht="20.100000000000001" customHeight="1" x14ac:dyDescent="0.25">
      <c r="B94" s="3" t="s">
        <v>52</v>
      </c>
      <c r="C94" s="7">
        <v>350000</v>
      </c>
    </row>
    <row r="95" spans="2:8" ht="20.100000000000001" customHeight="1" x14ac:dyDescent="0.25">
      <c r="B95" s="3" t="s">
        <v>53</v>
      </c>
      <c r="C95" s="7">
        <v>450000</v>
      </c>
      <c r="H95" s="18"/>
    </row>
    <row r="96" spans="2:8" ht="20.100000000000001" customHeight="1" x14ac:dyDescent="0.25">
      <c r="B96" s="3" t="s">
        <v>53</v>
      </c>
      <c r="C96" s="7">
        <v>398000</v>
      </c>
      <c r="H96" s="17"/>
    </row>
    <row r="97" spans="2:8" ht="20.100000000000001" customHeight="1" x14ac:dyDescent="0.25">
      <c r="B97" s="3" t="s">
        <v>51</v>
      </c>
      <c r="C97" s="7">
        <v>458000</v>
      </c>
      <c r="H97" s="17"/>
    </row>
    <row r="98" spans="2:8" ht="20.100000000000001" customHeight="1" x14ac:dyDescent="0.25">
      <c r="B98" s="3" t="s">
        <v>54</v>
      </c>
      <c r="C98" s="7">
        <v>300000</v>
      </c>
      <c r="H98" s="17"/>
    </row>
    <row r="99" spans="2:8" ht="20.100000000000001" customHeight="1" x14ac:dyDescent="0.25">
      <c r="H99" s="17"/>
    </row>
    <row r="100" spans="2:8" ht="20.100000000000001" customHeight="1" x14ac:dyDescent="0.25">
      <c r="B100" s="5" t="s">
        <v>50</v>
      </c>
      <c r="C100" s="5" t="s">
        <v>20</v>
      </c>
      <c r="H100" s="17"/>
    </row>
    <row r="101" spans="2:8" ht="20.100000000000001" customHeight="1" x14ac:dyDescent="0.25">
      <c r="B101" s="3" t="s">
        <v>51</v>
      </c>
      <c r="C101" s="11">
        <f>SUMIF(B93:B98,B101,C93:C98)</f>
        <v>958000</v>
      </c>
      <c r="H101" s="17"/>
    </row>
    <row r="103" spans="2:8" ht="20.100000000000001" customHeight="1" x14ac:dyDescent="0.25">
      <c r="B103" s="20" t="s">
        <v>55</v>
      </c>
      <c r="C103" s="20"/>
    </row>
    <row r="105" spans="2:8" ht="20.100000000000001" customHeight="1" x14ac:dyDescent="0.25">
      <c r="B105" s="5" t="s">
        <v>50</v>
      </c>
      <c r="C105" s="5" t="s">
        <v>20</v>
      </c>
    </row>
    <row r="106" spans="2:8" ht="20.100000000000001" customHeight="1" x14ac:dyDescent="0.25">
      <c r="B106" s="3" t="s">
        <v>51</v>
      </c>
      <c r="C106" s="7">
        <v>500000</v>
      </c>
    </row>
    <row r="107" spans="2:8" ht="20.100000000000001" customHeight="1" x14ac:dyDescent="0.25">
      <c r="B107" s="3" t="s">
        <v>52</v>
      </c>
      <c r="C107" s="7">
        <v>350000</v>
      </c>
    </row>
    <row r="108" spans="2:8" ht="20.100000000000001" customHeight="1" x14ac:dyDescent="0.25">
      <c r="B108" s="3" t="s">
        <v>53</v>
      </c>
      <c r="C108" s="7">
        <v>450000</v>
      </c>
    </row>
    <row r="109" spans="2:8" ht="20.100000000000001" customHeight="1" x14ac:dyDescent="0.25">
      <c r="B109" s="3" t="s">
        <v>53</v>
      </c>
      <c r="C109" s="7">
        <v>398000</v>
      </c>
    </row>
    <row r="110" spans="2:8" ht="20.100000000000001" customHeight="1" x14ac:dyDescent="0.25">
      <c r="B110" s="3" t="s">
        <v>51</v>
      </c>
      <c r="C110" s="7">
        <v>458000</v>
      </c>
    </row>
    <row r="111" spans="2:8" ht="20.100000000000001" customHeight="1" x14ac:dyDescent="0.25">
      <c r="B111" s="3" t="s">
        <v>54</v>
      </c>
      <c r="C111" s="7">
        <v>300000</v>
      </c>
    </row>
    <row r="113" spans="2:5" ht="20.100000000000001" customHeight="1" x14ac:dyDescent="0.25">
      <c r="B113" s="21" t="s">
        <v>64</v>
      </c>
      <c r="C113" s="21"/>
      <c r="D113" s="21"/>
      <c r="E113" s="21"/>
    </row>
    <row r="115" spans="2:5" ht="20.100000000000001" customHeight="1" x14ac:dyDescent="0.25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 x14ac:dyDescent="0.25">
      <c r="B116" s="19">
        <v>43842</v>
      </c>
      <c r="C116" s="19">
        <v>43908</v>
      </c>
      <c r="D116" s="19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25">
      <c r="B117" s="19">
        <v>43968</v>
      </c>
      <c r="C117" s="19">
        <v>44032</v>
      </c>
      <c r="D117" s="19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25">
      <c r="B118" s="19">
        <v>44094</v>
      </c>
      <c r="C118" s="19">
        <v>44180</v>
      </c>
      <c r="D118" s="19">
        <v>44182</v>
      </c>
      <c r="E118" s="3" t="str">
        <f t="shared" si="12"/>
        <v>Not In Between</v>
      </c>
    </row>
    <row r="119" spans="2:5" ht="20.100000000000001" customHeight="1" x14ac:dyDescent="0.25">
      <c r="B119" s="19">
        <v>44222</v>
      </c>
      <c r="C119" s="19">
        <v>44314</v>
      </c>
      <c r="D119" s="19">
        <v>44281</v>
      </c>
      <c r="E119" s="3" t="str">
        <f t="shared" si="12"/>
        <v>In Between</v>
      </c>
    </row>
    <row r="120" spans="2:5" ht="20.100000000000001" customHeight="1" x14ac:dyDescent="0.25">
      <c r="B120" s="19">
        <v>44521</v>
      </c>
      <c r="C120" s="19">
        <v>44581</v>
      </c>
      <c r="D120" s="19">
        <v>44546</v>
      </c>
      <c r="E120" s="3" t="str">
        <f t="shared" si="12"/>
        <v>In Between</v>
      </c>
    </row>
    <row r="121" spans="2:5" ht="20.100000000000001" customHeight="1" x14ac:dyDescent="0.25">
      <c r="B121" s="16">
        <v>44555</v>
      </c>
      <c r="C121" s="16">
        <v>44804</v>
      </c>
      <c r="D121" s="16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DELL</cp:lastModifiedBy>
  <dcterms:created xsi:type="dcterms:W3CDTF">2015-06-05T18:17:20Z</dcterms:created>
  <dcterms:modified xsi:type="dcterms:W3CDTF">2023-09-23T15:24:05Z</dcterms:modified>
</cp:coreProperties>
</file>