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oookk\Google Drive\Studia\NLP\Lab9\"/>
    </mc:Choice>
  </mc:AlternateContent>
  <xr:revisionPtr revIDLastSave="0" documentId="13_ncr:1_{5F43F1E2-EF10-42BC-91F1-553CEF52825D}" xr6:coauthVersionLast="47" xr6:coauthVersionMax="47" xr10:uidLastSave="{00000000-0000-0000-0000-000000000000}"/>
  <bookViews>
    <workbookView xWindow="-120" yWindow="-120" windowWidth="29040" windowHeight="15840" xr2:uid="{F714C6E3-D169-40D8-A3B2-9FB57611063D}"/>
  </bookViews>
  <sheets>
    <sheet name="faiss_answers_pandas" sheetId="2" r:id="rId1"/>
    <sheet name="Arkusz1" sheetId="1" r:id="rId2"/>
  </sheets>
  <definedNames>
    <definedName name="DaneZewnętrzne_1" localSheetId="0" hidden="1">faiss_answers_pandas!$A$1:$G$91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B26" i="2" l="1"/>
  <c r="AA26" i="2"/>
  <c r="Q92" i="2"/>
  <c r="N92" i="2"/>
  <c r="N5" i="2"/>
  <c r="O5" i="2"/>
  <c r="P5" i="2"/>
  <c r="Q5" i="2" s="1"/>
  <c r="N8" i="2"/>
  <c r="O8" i="2"/>
  <c r="P8" i="2"/>
  <c r="Q8" i="2" s="1"/>
  <c r="N11" i="2"/>
  <c r="O11" i="2"/>
  <c r="P11" i="2"/>
  <c r="Q11" i="2" s="1"/>
  <c r="N14" i="2"/>
  <c r="O14" i="2"/>
  <c r="P14" i="2"/>
  <c r="Q14" i="2" s="1"/>
  <c r="N17" i="2"/>
  <c r="O17" i="2"/>
  <c r="P17" i="2"/>
  <c r="Q17" i="2" s="1"/>
  <c r="N20" i="2"/>
  <c r="O20" i="2"/>
  <c r="P20" i="2"/>
  <c r="Q20" i="2" s="1"/>
  <c r="N23" i="2"/>
  <c r="O23" i="2"/>
  <c r="P23" i="2"/>
  <c r="Q23" i="2" s="1"/>
  <c r="N26" i="2"/>
  <c r="O26" i="2"/>
  <c r="P26" i="2"/>
  <c r="Q26" i="2" s="1"/>
  <c r="N29" i="2"/>
  <c r="O29" i="2"/>
  <c r="P29" i="2"/>
  <c r="Q29" i="2" s="1"/>
  <c r="N32" i="2"/>
  <c r="O32" i="2"/>
  <c r="P32" i="2"/>
  <c r="Q32" i="2" s="1"/>
  <c r="N35" i="2"/>
  <c r="O35" i="2"/>
  <c r="P35" i="2"/>
  <c r="Q35" i="2" s="1"/>
  <c r="N38" i="2"/>
  <c r="O38" i="2"/>
  <c r="P38" i="2"/>
  <c r="Q38" i="2" s="1"/>
  <c r="N41" i="2"/>
  <c r="O41" i="2"/>
  <c r="P41" i="2"/>
  <c r="Q41" i="2" s="1"/>
  <c r="N44" i="2"/>
  <c r="O44" i="2"/>
  <c r="P44" i="2"/>
  <c r="Q44" i="2" s="1"/>
  <c r="N47" i="2"/>
  <c r="O47" i="2"/>
  <c r="P47" i="2"/>
  <c r="Q47" i="2" s="1"/>
  <c r="N50" i="2"/>
  <c r="O50" i="2"/>
  <c r="P50" i="2"/>
  <c r="Q50" i="2" s="1"/>
  <c r="N53" i="2"/>
  <c r="O53" i="2"/>
  <c r="P53" i="2"/>
  <c r="Q53" i="2" s="1"/>
  <c r="N56" i="2"/>
  <c r="O56" i="2"/>
  <c r="P56" i="2"/>
  <c r="Q56" i="2" s="1"/>
  <c r="N59" i="2"/>
  <c r="O59" i="2"/>
  <c r="P59" i="2"/>
  <c r="Q59" i="2" s="1"/>
  <c r="N62" i="2"/>
  <c r="O62" i="2"/>
  <c r="P62" i="2"/>
  <c r="Q62" i="2" s="1"/>
  <c r="N65" i="2"/>
  <c r="O65" i="2"/>
  <c r="P65" i="2"/>
  <c r="Q65" i="2" s="1"/>
  <c r="N68" i="2"/>
  <c r="O68" i="2"/>
  <c r="P68" i="2"/>
  <c r="Q68" i="2" s="1"/>
  <c r="N71" i="2"/>
  <c r="O71" i="2"/>
  <c r="P71" i="2"/>
  <c r="Q71" i="2" s="1"/>
  <c r="N74" i="2"/>
  <c r="O74" i="2"/>
  <c r="P74" i="2"/>
  <c r="Q74" i="2" s="1"/>
  <c r="N77" i="2"/>
  <c r="O77" i="2"/>
  <c r="P77" i="2"/>
  <c r="Q77" i="2" s="1"/>
  <c r="N80" i="2"/>
  <c r="O80" i="2"/>
  <c r="P80" i="2"/>
  <c r="Q80" i="2" s="1"/>
  <c r="N83" i="2"/>
  <c r="O83" i="2"/>
  <c r="P83" i="2"/>
  <c r="Q83" i="2" s="1"/>
  <c r="N86" i="2"/>
  <c r="O86" i="2"/>
  <c r="P86" i="2"/>
  <c r="Q86" i="2" s="1"/>
  <c r="N89" i="2"/>
  <c r="O89" i="2"/>
  <c r="P89" i="2"/>
  <c r="Q89" i="2" s="1"/>
  <c r="N2" i="2"/>
  <c r="O2" i="2"/>
  <c r="P2" i="2" s="1"/>
  <c r="Q2" i="2" s="1"/>
  <c r="M2"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L2" i="2"/>
  <c r="L5" i="2"/>
  <c r="L8" i="2"/>
  <c r="L11" i="2"/>
  <c r="L14" i="2"/>
  <c r="L17" i="2"/>
  <c r="L20" i="2"/>
  <c r="L23" i="2"/>
  <c r="L26" i="2"/>
  <c r="L29" i="2"/>
  <c r="L32" i="2"/>
  <c r="L35" i="2"/>
  <c r="L38" i="2"/>
  <c r="L41" i="2"/>
  <c r="L44" i="2"/>
  <c r="L47" i="2"/>
  <c r="L50" i="2"/>
  <c r="L53" i="2"/>
  <c r="L56" i="2"/>
  <c r="L59" i="2"/>
  <c r="L62" i="2"/>
  <c r="L65" i="2"/>
  <c r="L68" i="2"/>
  <c r="L71" i="2"/>
  <c r="L74" i="2"/>
  <c r="L77" i="2"/>
  <c r="L80" i="2"/>
  <c r="L83" i="2"/>
  <c r="L86" i="2"/>
  <c r="L89" i="2"/>
  <c r="K2"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J92" i="2"/>
  <c r="W11" i="2" s="1"/>
  <c r="V21" i="2" s="1"/>
  <c r="P92" i="2" l="1"/>
  <c r="M92" i="2"/>
  <c r="W14" i="2" s="1"/>
  <c r="V22" i="2"/>
  <c r="L92" i="2"/>
  <c r="W13" i="2" s="1"/>
  <c r="W21" i="2" s="1"/>
  <c r="V26" i="2" s="1"/>
  <c r="W26" i="2"/>
  <c r="K92" i="2"/>
  <c r="W12" i="2" s="1"/>
  <c r="X21" i="2" l="1"/>
  <c r="X22" i="2"/>
  <c r="Y21" i="2"/>
  <c r="Y26" i="2" l="1"/>
  <c r="X26"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885264D-B298-450F-B4AA-0351FD53CEF8}" keepAlive="1" name="Zapytanie — faiss_answers_pandas" description="Połączenie z zapytaniem „faiss_answers_pandas” w skoroszycie." type="5" refreshedVersion="7" background="1" saveData="1">
    <dbPr connection="Provider=Microsoft.Mashup.OleDb.1;Data Source=$Workbook$;Location=faiss_answers_pandas;Extended Properties=&quot;&quot;" command="SELECT * FROM [faiss_answers_pandas]"/>
  </connection>
</connections>
</file>

<file path=xl/sharedStrings.xml><?xml version="1.0" encoding="utf-8"?>
<sst xmlns="http://schemas.openxmlformats.org/spreadsheetml/2006/main" count="494" uniqueCount="289">
  <si>
    <t>Column1</t>
  </si>
  <si>
    <t>passage_id</t>
  </si>
  <si>
    <t>question</t>
  </si>
  <si>
    <t>passage</t>
  </si>
  <si>
    <t>finish_id</t>
  </si>
  <si>
    <t>score</t>
  </si>
  <si>
    <t>finish_question</t>
  </si>
  <si>
    <t>1997_553_345.txt</t>
  </si>
  <si>
    <t>Czy żołnierz, który dopuszcza się czynnej napaści na przełożonego podlega karze pozbawienia wolności?</t>
  </si>
  <si>
    <t>Art. 345. § 1. Żołnierz, który dopuszcza się czynnej napaści na przełożonego, podlega karze aresztu wojskowego albo pozbawienia wolności do lat 3. § 2. Jeżeli sprawca dopuszcza się czynnej napaści w związku z pełnieniem przez przełożonego obowiązków służbowych albo wspólnie z innymi żołnierzami lub w obecności zebranych żołnierzy, podlega karze pozbawienia wolności od 6 miesięcy do lat 8. § 3. Jeżeli sprawca czynu określonego w § 1 lub 2 używa broni, noża lub innego podobnie niebezpiecznego przedmiotu, podlega karze pozbawienia wolności od roku do lat 10. § 4. Karze przewidzianej w § 3 podlega sprawca czynu określonego w § 1 lub 2, jeżeli jego następstwem jest skutek określony w art. 156 lub 157 § 1.</t>
  </si>
  <si>
    <t>1997_553_351.txt</t>
  </si>
  <si>
    <t>Art. 351. Żołnierz, który uderza podwładnego lub w inny sposób narusza jego nietykalność cielesną, podlega karze aresztu wojskowego albo pozbawienia wolności do lat 2.</t>
  </si>
  <si>
    <t>1997_553_350.txt</t>
  </si>
  <si>
    <t>Art. 350. § 1. Żołnierz, który poniża lub znieważa podwładnego, podlega karze ograniczenia wolności, aresztu wojskowego albo pozbawienia wolności do lat 2. § 2. Ściganie następuje na wniosek pokrzywdzonego lub dowódcy jednostki.</t>
  </si>
  <si>
    <t>1997_553_246.txt</t>
  </si>
  <si>
    <t>Art. 246. Funkcjonariusz publiczny lub ten, który działając na jego polecenie w celu uzyskania określonych zeznań, wyjaśnień, informacji lub oświadczenia stosuje przemoc, groźbę bezprawną lub w inny sposób znęca się fizycznie lub psychicznie nad inną osobą, podlega karze pozbawienia wolności od roku do lat 10.</t>
  </si>
  <si>
    <t>2004_177_21.txt</t>
  </si>
  <si>
    <t>Z ilu osób składa się komisja przetargowa?</t>
  </si>
  <si>
    <t>Art. 21. 1. Członków komisji przetargowej powołuje i odwołuje kierownik zamawiającego. 2. Komisja przetargowa składa się z co najmniej trzech osób. 3. Kierownik zamawiającego określa organizację, skład, tryb pracy oraz zakres obowiązków członków komisji przetargowej, mając na celu zapewnienie sprawności jej działania, indywidualizacji odpowiedzialności jej członków za wykonywane czynności oraz przejrzystości jej prac. 4. Jeżeli dokonanie określonych czynności związanych z przygotowaniem i przeprowadzeniem postępowania o udzielenie zamówienia wymaga wiadomości specjalnych, kierownik zamawiającego, z własnej inicjatywy lub na wniosek komisji przetargowej, może powołać biegłych. Przepis art. 17 stosuje się.</t>
  </si>
  <si>
    <t>2004_177_20.txt</t>
  </si>
  <si>
    <t>Art. 20. 1. Komisja przetargowa jest zespołem pomocniczym kierownika zamawiającego powoływanym do oceny spełniania przez wykonawców warunków udziału w postępowaniu o udzielenie zamówienia oraz do badania i oceny ofert. 2. Kierownik zamawiającego może także powierzyć komisji przetargowej dokonanie innych, niż określone w ust. 1, czynności w postępowaniu o udzielenie zamówienia oraz czynności związanych z przygotowaniem postępowania o udzielenie zamówienia. Przepisy niniejszego rozdziału stosuje się odpowiednio. 3. Komisja przetargowa w szczególności przedstawia kierownikowi zamawiającego propozycje wykluczenia wykonawcy, odrzucenia oferty oraz wyboru najkorzystniejszej oferty, a także w zakresie, o którym mowa w ust. 1, występuje z wnioskiem o unieważnienie postępowania o udzielenie zamówienia.</t>
  </si>
  <si>
    <t>2004_177_51.txt</t>
  </si>
  <si>
    <t>Art. 51. 1. Zamawiający zaprasza do składania ofert wykonawców, którzy spełniają warunki udziału w postępowaniu, w liczbie określonej w ogłoszeniu zapewniającej konkurencję, nie mniejszej niż 5 i nie większej niż 20. 2. Jeżeli liczba wykonawców, którzy spełniają warunki udziału w postępowaniu, jest większa niż określona w ogłoszeniu, zamawiający zaprasza do składania ofert wykonawców, którzy otrzymali najwyższą ocenę spełniania tych warunków. 3. Jeżeli liczba wykonawców, którzy spełniają warunki udziału w postępowaniu, jest mniejsza niż określona w ogłoszeniu o zamówieniu, zamawiający zaprasza do składania ofert wszystkich wykonawców spełniających te warunki. 4. Wraz z zaproszeniem do składania ofert zamawiający przekazuje wykonawcy specyfikację istotnych warunków zamówienia oraz wskazuje dzień i miejsce opublikowania ogłoszenia o zamówieniu, o którym mowa w art. 47. Przepisów art. 36 ust. 1 pkt 8 i 9 nie stosuje się.</t>
  </si>
  <si>
    <t>1996_465_111.txt</t>
  </si>
  <si>
    <t>Do jakiej wysokości za zobowiązania spółki odpowiada komandytariusz?</t>
  </si>
  <si>
    <t>Art. 111. Komandytariusz odpowiada za zobowiązania spółki wobec jej wierzycieli tylko do wysokości sumy komandytowej.</t>
  </si>
  <si>
    <t>1996_465_123.txt</t>
  </si>
  <si>
    <t>Art. 123. §1. Komandytariusz uczestniczy w zysku spółki proporcjonalnie do jego wkładu rzeczywiście wniesionego do spółki, chyba że umowa spółki stanowi inaczej. §2. Zysk przypadający komandytariuszowi za dany rok obrotowy jest przeznaczany w pierwszej kolejności na uzupełnienie jego wkładu rzeczywiście wniesionego do wartości umówionego wkładu. §3. W razie wątpliwości komandytariusz uczestniczy w stracie jedynie do wartości umówionego wkładu.</t>
  </si>
  <si>
    <t>1996_465_124.txt</t>
  </si>
  <si>
    <t>Art. 124. §1. Śmierć komandytariusza nie stanowi przyczyny rozwiązania spółki. Spadkobiercy komandytariusza powinni wskazać spółce jedną osobę do wykonywania ich praw. Czynności dokonane przez pozostałych wspólników przed takim wskazaniem wiążą spadkobierców komandytariusza. §2. Podział udziału komandytariusza w majątku spółki między spadkobierców jest skuteczny wobec spółki jedynie za zgodą pozostałych wspólników. Dział IV Spółka komandytowo-akcyjna Rozdział 1 Przepisy ogólne</t>
  </si>
  <si>
    <t>1996_465_122.txt</t>
  </si>
  <si>
    <t>Art. 122. W przypadku zbycia ogółu praw i obowiązków komandytariusza na nabywcę nie przechodzi prawo do prowadzenia spraw spółki.</t>
  </si>
  <si>
    <t>1994_591_35.txt</t>
  </si>
  <si>
    <t>Kiedy ustala się wartość majątku obrotowego, który stracił swoją przydatność?</t>
  </si>
  <si>
    <t>Art. 35. 1. Wartość rzeczowych składników majątku obrotowego, które utraciły swoje cechy użytkowe lub przydatność, oraz odpadów ustala się nie później niż na dzień bilansowy w cenach sprzedaży netto możliwych do uzyskania. 2. Wartość produktów gotowych i towarów, z wyjątkiem towarów używanych znajdujących się w punktach sprzedaży oraz towarów przewidzianych do wieloletniej sprzedaży, zmniejsza się stopniowo, uwzględniając utratę ich wartości rynkowej, przez okres nie dłuższy niż 5 lat, poczynając od roku obrotowego następującego po roku, w którym je zakupiono lub wytworzono. 3. Odpisy aktualizujące: 1) wartość rzeczowych składników majątku obrotowego, o których mowa w ust. 1 i 2, oraz wynikające z wyceny według cen sprzedaży netto zamiast według cen nabycia (zakupu) lub kosztów wytworzenia - zwiększają pozostałe koszty operacyjne, 2) wartość udziałów w innych jednostkach oraz długoterminowych papierów wartościowych (lokat) - obciążają koszty operacji finansowych; jeżeli w wyniku wzrostu kursów giełdowych ceny sprzedaży netto długoterminowych papierów wartościowych (lokat) są wyższe od cen, po których je nabyto, to długoterminowe papiery wartościowe (lokaty) wykazuje się według cen ich nabycia, odnosząc różnice między ich dotychczasową, niższą wyceną a wartością według cen nabycia na przychody z operacji finansowych.</t>
  </si>
  <si>
    <t>1994_591_7.txt</t>
  </si>
  <si>
    <t>Art. 7. 1. Poszczególne składniki aktywów i pasywów wycenia się stosując rzeczywiście poniesione na ich nabycie (wytworzenie) ceny (koszty), z zachowaniem zasady ostrożnej wyceny. W szczególności należy w wyniku finansowym, bez względu na jego wysokość, uwzględnić: 1) zmniejszenia wartości użytkowej składników majątkowych, w tym również dokonywane w postaci odpisów amortyzacyjnych (umorzeniowych), 2) zmniejszenia wartości innych niż środki trwałe, inwestycje rozpoczęte oraz wartości niematerialne i prawne składników majątkowych wywołane trwałymi zmianami ich cen, 3) wyłącznie niewątpliwe pozostałe przychody operacyjne i zyski nadzwyczajne, 4) wszystkie poniesione pozostałe koszty operacyjne i straty nadzwyczajne, 5) rezerwy na znane jednostce ryzyko, grożące straty oraz skutki innych zdarzeń. 2. Zdarzenia, o których mowa w ust. 1, należy uwzględnić także wtedy, gdy zostaną one ujawnione między dniem bilansowym a dniem, w którym rzeczywiście następuje zamknięcie ksiąg rachunkowych. 3. Wartość poszczególnych składników aktywów i pasywów, przychodów i związanych z nimi kosztów, jak też zysków i strat nadzwyczajnych ustala się oddzielnie. Nie można kompensować ze sobą wartości różnych co do rodzaju aktywów i pasywów, przychodów i kosztów związanych z nimi oraz zysków i strat nadzwyczajnych.</t>
  </si>
  <si>
    <t>2000_1186_44b.txt</t>
  </si>
  <si>
    <t>Art. 44b. 1. Rozliczenie połączenia metodą nabycia polega na sumowaniu poszczególnych pozycji aktywów i pasywów spółki przejmującej, według ich wartości księgowej, z odpowiednimi pozycjami aktywów i pasywów spółki przejętej, według ich wartości godziwej ustalonej na dzień ich połączenia. 2. Aktywa i zobowiązania spółki przejętej na dzień połączenia obejmują także aktywa lub zobowiązania nie wykazywane dotychczas w księgach rachunkowych i sprawozdaniu finansowym spółki przejętej, jeżeli w wyniku połączenia następuje ich ujawnienie i odpowiadają one definicji aktywów i zobowiązań. 3. Kapitał (fundusz) własny spółki przejętej ustalony na dzień połączenia jako aktywa netto według wartości godziwej podlega wyłączeniu. 4. Za wartość godziwą określonych aktywów lub zobowiązań przyjmuje się w szczególności w przypadku: 1) notowanych papierów wartościowych - aktualny kurs notowań pomniejszony o koszty sprzedaży, 2) nie notowanych papierów wartościowych - wartość oszacowaną, uwzględniającą takie czynniki, jak współczynnik cena do zysku i stopa dywidendy porównywalnych papierów wartościowych wyemitowanych przez spółki o podobnych charakterystykach, 3) należności - wartość bieżącą (zdyskontowaną) kwot wymagających zapłaty, wyznaczoną przy odpowiednich bieżących stopach procentowych, pomniejszoną o odpisy na należności zagrożone i nieściągalne oraz ewentualne koszty windykacji. Wyznaczanie wartości bieżących (zdyskontowanych) w odniesieniu do należności krótkoterminowych nie jest konieczne, jeżeli różnica pomiędzy wartością należności według kwot wymagających zapłaty a według ich wartością zdyskontowaną nie jest istotna, 4) zapasów produktów gotowych i towarów - cenę sprzedaży netto pomniejszoną o opust marży zysku wynikający z kosztów doprowadzenia przez spółkę przejmującą do sprzedaży zapasu lub znalezienia nabywcy, 5) zapasów produktów w toku - cenę sprzedaży netto produktów gotowych pomniejszoną o koszty zakończenia produkcji i opust marży zysku wynikający z kosztów doprowadzenia przez spółkę przejmującą zapasów do sprzedaży lub znalezienia nabywcy, 6) zapasów materiałów - aktualną cenę nabycia, 7) środków trwałych - wartość rynkową lub ich wartość według niezależnej wyceny. W przypadku gdy nie jest możliwe uzyskanie niezależnej wyceny środków trwałych - aktualną cenę nabycia albo koszt wytworzenia, z uwzględnieniem aktualnego stopnia ich zużycia, 8) wartości niematerialnych i prawnych - wartość oszacowaną, wyznaczoną w oparciu o ceny rynkowe takich samych lub podobnych wartości niematerialnych i prawnych, a w odniesieniu do wartości firmy lub ujemnej wartości firmy zawartej w bilansie spółki przejętej - wartość zerową. W przypadku gdy wartość oszacowana nie może zostać wyznaczona w oparciu o ceny rynkowe, to przyjmuje się taką wartość, która nie spowoduje powstania lub zwiększenia ujemnej wartości firmy w wyniku połączenia, 9) zobowiązań - wartość bieżącą (zdyskontowaną) kwot wymagających zapłaty, wyznaczoną przy odpowiednich bieżących stopach procentowych. Wyznaczanie wartości bieżących (zdyskontowa-nych) w odniesieniu do zobowiązań krótkoterminowych nie jest konieczne, jeżeli różnica pomiędzy wartością zobowiązań według kwot wymagających zapłaty a według ich wartością zdyskontowaną nie jest istotna, 10) rezerwy lub aktywów z tytułu odroczonego podatku dochodowego wartość możliwą do realizacji przez połączone spółki, po uwzględnieniu zmiany wartości podatkowej i księgowej aktywów netto spółki przejmowanej. 5. Przez cenę przejęcia rozumie się w przypadku: 1) gdy w celu połączenia spółka wydaje (emituje) udziały - cenę rynkową tych udziałów lub inaczej ustaloną ich wartość godziwą, jeżeli nie jest znana ich cena rynkowa. W takim przypadku nadwyżkę wartości rynkowej udziałów lub inaczej ustalonej ich wartości godziwej zalicza się do kapitału zapasowego. Cenę rynkową wydanych (wyemitowanych) udziałów przyjmuje się z dnia, w którym wszystkie istotne warunki połączenia, w tym relacja wymienna udziałów, zostały ogłoszone. Jeżeli cena rynkowa w tym okresie podlegała istotnym zmianom, wówczas za cenę rynkową można przyjąć średnią cen rynkowych z miesiąca poprzedzającego i miesiąca następującego po dniu ogłoszenia wszystkich istotnych warunków połączenia, 2) nabycia własnych udziałów w celu połączenia - cenę nabycia własnych udziałów, 3) nabycia udziałów spółki przejmowanej - cenę nabycia tych udziałów, 4) gdy w celu połączenia spółka dokonuje zapłaty w innej formie niż określona w pkt 1-3 - wartość godziwą przedmiotu zapłaty, 5) gdy w celu połączenia spółka dokonuje zapłaty w różnych formach sumę odpowiednich wartości, o których mowa w pkt 1-4. 6. Nadwyżka ceny przejęcia, o której mowa w ust. 5, nad wartością godziwą aktywów netto spółki przejętej wykazywana jest w aktywach spółki, na którą przeszedł majątek połączonych spółek lub spółki powstałej w wyniku połączenia, jako wartość firmy. 7. W przypadku gdy połączenie jest wynikiem kilku następujących po sobie transakcji, cena przejęcia, wartość godziwa aktywów netto spółki przejętej w procencie odzwierciedlającym procent nabytych praw do aktywów netto oraz różnica ceny przejęcia wartości godziwej aktywów netto spółki przejętej, ustalane są osobno na dzień każdej istotnej transakcji, przyjmując iż pierwsza istotna transakcja została przeprowadzona nie później, niż na dzień powstania stosunku podporządkowania pomiędzy spółką przejmującą a spółką przejmowaną. Ostateczna cena przejęcia, wartość godziwa aktywów netto spółki przejętej oraz różnica ceny przejęcia nad wartością godziwą aktywów netto spółki przejętej na dzień połączenia, stanowi sumę odpo wiednich wielkości z dnia poszczególnych istotnych transakcji. 8. Wartość bilansową aktywów i zobowiązań ustalonych na dzień połączenia koryguje się w kolejnych okresach sprawozdawczych, jeżeli w wyniku zaistniałych zdarzeń lub uzyskanych informacji ustalenie wartości godziwej na dzień połączenia było niewłaściwe. W takich przypadkach należy dokonać odpowiedniej korekty wartości firmy lub ujemnej wartości firmy, pod warunkiem że jednostka przewiduje odzyskanie wartości wynikającej z korekty z przyszłych korzyści ekonomicznych i korekta taka dokonywana jest w ciągu tego roku obrotowego, w którym nastąpiło połączenie. W przeciwnym przypadku korektę taką zalicza się odpowiednio do pozostałych przychodów lub kosztów operacyjnych. 9. W przypadku gdy warunki połączenia zakładają możliwość korekty ceny przejęcia w wyniku zaistnienia w przyszłości określonych zdarzeń, wówczas korektę taką uwzględnia się przy określaniu ceny przejęcia na dzień połączenia, jeżeli wystąpienie w przyszłości zdarzeń powodujących korektę ceny jest prawdopodobne, a kwota korekty ceny może być określona w sposób wiarygodny. W przypadku gdy w kolejnych okresach sprawozdawczych nie wystąpią zdarzenia warunkujące zmianę ceny przejęcia lub faktyczna zmiana ceny będzie różniła się od wartości oszacowanej, wówczas należy dokonać odpowiedniej korekty ceny przejęcia i wartości firmy lub ujemnej wartości firmy. 10. Od wartości firmy jednostka dokonuje odpisów amortyzacyjnych w okresie nie dłuższym niż 5 lat. W uzasadnionych przypadkach kierownik jednostki może wydłużyć ten okres do lat 20. Wydłużenie okresu amortyzacji należy podać w informacji dodatkowej wraz z jego uzasadnieniem. Odpisów amortyzacyjnych dokonuje się metodą liniową i zalicza się je do pozostałych kosztów operacyjnych. 11. Z zastrzeżeniem ust. 12, nadwyżkę wartości godziwej aktywów netto spółki przejętej nad ceną przejęcia, czyli ujemną wartość firmy, do wysokości nie przekraczającej wartości godziwej nabytych aktywów trwałych, z wyłączeniem długoterminowych aktywów finansowych notowanych na regulowanych rynkach, jednostka zalicza do rozliczeń międzyokresowych przychodów przez okres będący średnią ważoną okresu ekonomicznej użyteczności nabytych i podlegających amortyzacji aktywów. Ujemna wartość firmy w wysokości przekraczającej wartość godziwą aktywów trwałych, z wyłączeniem długoterminowych aktywów finansowych notowanych na regulowanych rynkach, zaliczana jest do przychodów na dzień połączenia. 12. Ujemną wartość firmy odpisuje się w pozostałe przychody operacyjne do wysokości, w jakiej dotyczy oszacowanych w sposób wiarygodny przyszłych strat i kosztów, ustalonych przez spółkę przejmującą na dzień połączenia, nie stanowiących jednak zobowiązania, o którym mowa w ust. 2. Odpis ten następuje w tym okresie sprawozdawczym, w którym straty i koszty wpływają na wynik finansowy. Jeżeli straty i koszty te nie zostały poniesione w uprzednio przewidywanych okresach sprawozdawczych, to dotyczącą ich ujemną wartość firmy odpisuje się w sposób określony w ust. 11. 13. W bilansie połączonych spółek wyłączeniu podlegają wzajemne należności i zobowiązania oraz inne rozrachunki o podobnym charakterze. 14. W przypadku gdy w wyniku połączenia powstała nowa spółka, włączeniu do rachunku zysków i strat za rok obrotowy, w którym nastąpiło połączenie, podlegają przychody i koszty oraz zyski i straty spółki przejętej i spółki przejmującej od dnia połączenia. W przypadku gdy w wyniku połączenia na spółkę przejmującą przeszedł majątek spółki przejmowanej, włączeniu do rachunku zysków i strat za rok obrotowy, w którym nastąpiło połączenie, podlegają przychody i koszty oraz zyski i straty spółki przejętej od dnia połączenia oraz spółki przejmującej od początku roku obrotowego. W przypadku gdy przed dniem połączenia łączące się spółki pozostawały w stosunku podporządkowania, wówczas zyski lub straty netto spółki przejmowanej, osiągnięte przed dniem połączenia, wpływają w odpowiednim procencie, ustalonym jako procent kontrolowanych przez spółkę przejmującą w danym okresie przed dniem połączenia aktywów netto spółki przejmowanej, na odpowiednie pozycje kapitałów własnych spółki przejmującej, spółki powstałej w wyniku połączenia, z uwzględnieniem odpisów wartości firmy albo ujemnej wartości firmy, za okres od dnia powstania stosunku podporządkowania do dnia połączenia. 15. Koszty poniesione bezpośrednio w związku z połączeniem powiększają cenę przejęcia. Koszty organizacji poniesione przy założeniu nowej spółki akcyjnej lub koszty podwyższenia kapitału zakładowego w celu połączenia zmniejszają kapitał zapasowy spółki przejmującej lub spółki powstałej w wyniku połączenia, do wysokości nadwyżki wartości emisyjnej nad wartością nominalną akcji, a pozostałą część zalicza się do kosztów finansowych. 16. Sprawozdanie finansowe sporządzone na koniec okresu sprawozdawczego, w ciągu którego nastąpiło połączenie, powinno zawierać dane porównawcze za poprzedni rok obrotowy. Dane porównawcze za poprzedni rok obrotowy stanowią dane ze sprawozdania finansowego spółki przejmującej.</t>
  </si>
  <si>
    <t>2000_1186_32.txt</t>
  </si>
  <si>
    <t>Art. 32. 1. Odpisów amortyzacyjnych lub umorzeniowych od środka trwałego dokonuje się drogą systematycznego, planowego rozłożenia jego wartości początkowej na ustalony okres amortyzacji. Rozpoczęcie amortyzacji następuje nie wcześniej niż po przyjęciu środka trwałego do używania, a jej zakończenie, nie później niż z chwilą zrównania wartości odpisów amortyzacyjnych lub umorzeniowych z wartością początkową środka trwałego lub przeznaczenia go do likwidacji, sprzedaży lub stwierdzenia jego niedoboru, z ewentualnym uwzględnieniem przewidywanej przy likwidacji ceny sprzedaży netto pozostałości środka trwałego. 2. Przy ustalaniu okresu amortyzacji i rocznej stawki amortyzacyjnej uwzględnia się okres ekonomicznej użyteczności środka trwałego, na określenie którego wpływają w szczególności: 1) liczba zmian, na których pracuje środek trwały, 2) tempo postępu techniczno-ekonomicznego, 3) wydajność środka trwałego mierzona liczbą godzin jego pracy lub liczbą wytworzonych produktów, albo innym właściwym miernikiem, 4) prawne lub inne ograniczenia czasu używania środka trwałego, 5) przewidywana przy likwidacji cena sprzedaży netto istotnej pozostałości środka trwałego. 3. Na dzień przyjęcia środka trwałego do używania należy ustalić okres lub stawkę i metodę jego amortyzacji. Poprawność stosowanych okresów i stawek amortyzacji środków trwałych powinna być przez jednostkę okresowo weryfikowana, powodując odpowiednią korektę dokonywanych w następnych latach obrotowych odpisów amortyzacyjnych. 4. W przypadku zmiany technologii produkcji, przeznaczenia do likwidacji, wycofania z używania lub innych przyczyn powodujących trwałą utratę wartości środka trwałego, dokonuje się - w ciężar pozostałych kosztów operacyjnych - odpowiedniego odpisu aktualizującego jego wartość. 5. Odpisy, o których mowa w ust. 4, dotyczące środków trwałych, których wycena została zaktualizowana na podstawie odrębnych przepisów, zmniejszają odniesione na kapitał (fundusz) z aktualizacji wyceny różnice spowodowane aktualizacją wyceny. Ewentualną nadwyżkę odpisu, o którym mowa w ust. 4, nad różnicami z aktualizacji wyceny zalicza się do pozostałych kosztów operacyjnych. 6. Dla środków trwałych o niskiej jednostkowej wartości początkowej można ustalać odpisy amortyzacyjne lub umorzeniowe w sposób uproszczony, przez dokonywanie zbiorczych odpisów dla grup środków zbliżonych rodzajem i przeznaczeniem lub jednorazowo odpisując wartość tego rodzaju środków trwałych.</t>
  </si>
  <si>
    <t>2001_1441_74.txt</t>
  </si>
  <si>
    <t>Jakiej karze podlega armator, który wykonuje rybołówstwo morskie w polskich obszarach morskich, z naruszeniem przepisów ustawy?</t>
  </si>
  <si>
    <t>Art. 74. 1. Armator, który wykonuje rybołówstwo morskie w polskich obszarach morskich, z naruszeniem przepisów ustawy, podlega karze pieniężnej do wysokości 1 000 000 złotych. 2. Karze, o której mowa w ust. 1, podlega również armator statku o polskiej przynależności, który wykonuje rybołówstwo morskie poza polskimi obszarami morskimi, z naruszeniem przepisów ustawy lub postanowień umów międzynarodowych, których Rzeczpospolita Polska jest stroną. 3. Minister właściwy do spraw rolnictwa określi, w drodze rozporządzenia, wysokość kar pieniężnych za naruszenia, o których mowa w ust. 1 i 2, zróżnicowane w zależności od ich rodzaju i społecznej szkodliwości.</t>
  </si>
  <si>
    <t>2004_574_63.txt</t>
  </si>
  <si>
    <t>Art. 63. 1. Kto wykonuje rybołówstwo morskie statkiem rybackim z naruszeniem przepisów ustawy i aktów wykonawczych wydanych na jej podstawie oraz przepisów Wspólnej Polityki Rybackiej Unii Europejskiej, podlega, w przypadku: 1) armatora statku rybackiego o długości całkowitej równej albo większej niż 10 m - karze pieniężnej do wysokości nieprzekraczającej pięćdziesięciokrotnego przeciętnego wynagrodzenia miesięcznego w gospodarce narodowej za rok poprzedzający, ogłaszanego przez Prezesa Głównego Urzędu Statystycznego; 2) kapitana statku rybackiego o długości całkowitej równej albo większej niż 10 m - karze pieniężnej do wysokości nieprzekraczającej dwudziestokrotnego przeciętnego wynagrodzenia miesięcznego w gospodarce narodowej za rok poprzedzający, ogłaszanego przez Prezesa Głównego Urzędu Statystycznego; 3) armatora lub kapitana statku rybackiego o długości całkowitej mniejszej niż 10 m - karze pieniężnej do wysokości nieprzekraczającej dziesięciokrotnego przeciętnego wynagrodzenia miesięcznego w gospodarce narodowej za rok poprzedzający, ogłaszanego przez Prezesa Głównego Urzędu Statystycznego. 2. Kto z naruszeniem przepisów o rybołówstwie: 1) prowadzi połowy organizmów morskich w celach naukowo-badawczych albo szkoleniowych; 2) prowadzi skup lub przetwórstwo na morzu organizmów morskich; 3) prowadzi chów lub hodowlę ryb i innych organizmów morskich; 4) dokonuje zarybiania; 5) prowadzi obrót produktami rybołówstwa - podlega karze pieniężnej do wysokości nieprzekraczającej dziesięciokrotnego przeciętnego wynagrodzenia miesięcznego w gospodarce narodowej za rok poprzedzający, ogłaszanego przez Prezesa Głównego Urzędu Statystycznego. 3. Kto z naruszeniem przepisów o rybołówstwie prowadzi połowy w celach sportoworekreacyjnych, podlega karze pieniężnej do wysokości nieprzekraczającej dwukrotnego przeciętnego wynagrodzenia miesięcznego w gospodarce narodowej za rok poprzedzający, ogłaszanego przez Prezesa Głównego Urzędu Statystycznego. 4. Minister właściwy do spraw rolnictwa określi, w drodze rozporządzenia, wysokość kar pieniężnych za naruszenia, o których mowa w ust. 1-3, zróżnicowane w zależności od ich rodzaju i społecznej szkodliwości.</t>
  </si>
  <si>
    <t>2004_574_67.txt</t>
  </si>
  <si>
    <t>Art. 67. W ustawie z dnia 9 września 2000 r. o opłacie skarbowej (Dz.U. Nr 86, poz. 960, z późn. zm.)[3] w załączniku do ustawy, w części IV, w kolumnie drugiej i trzeciej, pkt 20-22 otrzymują brzmienie: "20. Od licencji połowowych wydawanych: 1) na statek rybacki o długości całkowitej mniejszej 570 zł lub równej 10 m 2) na statek rybacki o długości całkowitej powyżej 10 m 1140 zł 21. Od sportowych zezwoleń połowowych wydawanych: 1) na okres jednego miesiąca 11 zł 2) na okres jednego roku: a) emerytom, rencistom oraz młodziey szkolnej w 25 zł wieku do 24 lat b) od pozostałych 42 zł 3) na okres zawodów sportowych 10 zł 22. Od pozwoleń albo zezwoleń na: 1) połowy organizmów morskich w celach naukowo- 10 zł badawczych albo w celach szkoleniowych 2) prowadzenie chowu lub hodowli ryb i innych 400 zł organizmów morskich 3) prowadzenie zarybiania 10 zł"</t>
  </si>
  <si>
    <t>2002_1689_31.txt</t>
  </si>
  <si>
    <t>Kogo zwalnia się od akcyzy według zasady wzajemności?</t>
  </si>
  <si>
    <t>Art. 31. 1. Zwalnia się od akcyzy, jeżeli wynika to z porozumień międzynarodowych, lub zasady wzajemności, czynności podlegające opodatkowaniu akcyzą wobec instytucji Wspólnot Europejskich oraz wobec: organizacji międzynarodowych, przedstawicielstw dyplomatycznych, urzędów konsularnych oraz członków personelu tych przedstawicielstw i urzędów, a także innych osób zrównanych z nimi na podstawie ustaw, umów lub zwyczajów międzynarodowych, jeżeli nie są obywatelami polskimi i nie mają stałego miejsca pobytu na terytorium kraju. 2. Zwalnia się od akcyzy, jeżeli wynika to z porozumień międzynarodowych, czynności podlegające opodatkowaniu akcyzą, których przedmiotem są wyroby akcyzowe przeznaczone dla sił zbrojnych Państw-Stron Traktatu Północnoatlantyckiego, sił zbrojnych uczestniczących w Partnerstwie dla Pokoju oraz dla Kwatery Głównej Wielonarodowego Korpusu Północno-Wschodniego i członków jej personelu oraz dowództw sojuszniczych, w szczególności Centrum Szkolenia Sił Połączonych i członków ich personelu. 3. Zwolnień, o których mowa w ust. 2, nie stosuje się do Sił Zbrojnych Rzeczypospolitej Polskiej. 4. Zwolnienia, o których mowa w ust. 1 i 2, mogą być realizowane również przez zwrot zapłaconej kwoty akcyzy dokonywany przez wyznaczonego naczelnika urzędu celnego. 5. W przypadku zwolnienia od akcyzy realizowanego przez zwrot zapłaconej kwoty akcyzy, wyznaczony naczelnik urzędu celnego określa, w drodze decyzji, wysokość kwoty zwrotu akcyzy. 6. Minister właściwy do spraw finansów publicznych, w drodze rozporządzenia: 1) określi szczegółowy zakres oraz warunki i tryb stosowania zwolnień od akcyzy, o których mowa w ust. 1 i 2 , 2) wyznaczy naczelników urzędów celnych właściwych w sprawach zwrotu zapłaconej kwoty akcyzy – uwzględniając konieczność skutecznego funkcjonowania zwolnień od akcyzy, konieczność zapewnienia właściwej kontroli oraz konieczność zapewnienia przepływu informacji dotyczących wyrobów zwolnionych od akcyzy.</t>
  </si>
  <si>
    <t>2002_1689_83.txt</t>
  </si>
  <si>
    <t>Art. 83. 1. W przypadku reklamacji wyrobów akcyzowych z zapłaconą akcyzą uznanej przez podmiot prowadzący skład podatkowy, podmiot ten może dokonać obniżenia kwoty akcyzy, do której zapłacenia jest zobowiązany, o kwotę akcyzy zapłaconej od reklamowanych wyrobów. 2. Podmiot prowadzący skład podatkowy może dokonać obniżenia, o którym mowa w ust. 1, w przypadku: 1) wykorzystania reklamowanych wyrobów akcyzowych do produkcji wyrobów akcyzowych; 2) zniszczenia reklamowanych wyrobów akcyzowych w składzie podatkowym. Rozdział 8 Zezwolenia</t>
  </si>
  <si>
    <t>2002_1689_62.txt</t>
  </si>
  <si>
    <t>Art. 62. 1. Niezarejestrowany handlowiec nie może magazynować ani wysyłać wyrobów akcyzowych z zastosowaniem procedury zawieszenia poboru akcyzy. 2. Niezarejestrowany handlowiec jest obowiązany: 1) przed wprowadzeniem wyrobów akcyzowych na terytorium kraju wystawić i przesłać podmiotowi wysyłającemu wyroby akcyzowe dokument potwierdzenia złożenia zabezpieczenia akcyzowego lub zapłaty akcyzy na terytorium kraju, w zakresie złożenia zabezpieczenia akcyzowego; 2) potwierdzić odbiór wyrobów akcyzowych na administracyjnym dokumencie towarzyszącym i przedstawić go właściwemu naczelnikowi urzędu celnego w celu opieczętowania urzędowymi pieczęciami; 3) bez wezwania organu podatkowego, złożyć właściwemu naczelnikowi urzędu celnego deklarację uproszczoną, według ustalonego wzoru, oraz obliczyć akcyzę i dokonać jej zapłaty na rachunek właściwej izby celnej, w terminie 3 dni, licząc od dnia powstania obowiązku podatkowego. 3. Niezarejestrowany handlowiec przed wysłaniem dokumentu, o którym mowa w ust. 2 pkt 1, jest obowiązany uzyskać na tym dokumencie potwierdzenie przez właściwego naczelnika urzędu celnego złożenia zabezpieczenia akcyzowego. 4. Minister właściwy do spraw finansów publicznych określi, w drodze rozporządzenia, wzór deklaracji uproszczonej, o której mowa w ust. 2 pkt 3 i art. 78 ust. 1 pkt 3, wraz z objaśnieniami co do sposobu prawidłowego złożenia tej deklaracji, informacją o terminie i miejscu jej złożenia, pouczeniem podatnika, że deklaracja ta stanowi podstawę do wystawienia tytułu wykonawczego, uwzględniając konieczność zapewnienia prawidłowego obliczenia wysokości akcyzy. Rozdział 6 Zabezpieczenie akcyzowe</t>
  </si>
  <si>
    <t>2002_1689_29.txt</t>
  </si>
  <si>
    <t>Art. 29. Jeżeli zgodnie z przepisami prawa celnego powiadomienie dłużnika o wysokości długu celnego nie może nastąpić z uwagi na przedawnienie, a istnieje podstawa do obliczenia lub zweryfikowania należności podatkowych, właściwy naczelnik urzędu celnego może określić elementy kalkulacyjne według zasad określonych w przepisach prawa celnego na potrzeby prawidłowego określenia kwoty akcyzy z tytułu importu. Rozdział 6 Zwolnienia</t>
  </si>
  <si>
    <t>2001_1353_12.txt</t>
  </si>
  <si>
    <t>Czy żołnierze przy wykonaniu czynności służbowej nie muszą się przedstawiać?</t>
  </si>
  <si>
    <t>Art. 12. 1. Żołnierze Żandarmerii Wojskowej przed przystąpieniem do wykonania czynności służbowej są obowiązani przedstawić się, podając stopień wojskowy oraz imię i nazwisko, a ponadto na żądanie osoby, której czynność ta dotyczy, są obowiązani okazać legitymację żołnierza Żandarmerii Wojskowej w sposób umożliwiający odczytanie oraz zanotowanie serii i numeru legitymacji, a także danych osobowych żołnierza. 2. Przepis art. 11 ust. 2 stosuje się odpowiednio.</t>
  </si>
  <si>
    <t>1999_802_56.txt</t>
  </si>
  <si>
    <t>Art. 56. Z tytułu podróży służbowej funkcjonariuszowi celnemu przysługują należności na zasadach określonych w przepisach w sprawie zasad ustalania oraz wysokości należności przysługujących pracownikom z tytułu podróży służbowej, wydanych na podstawie Kodeksu pracy.</t>
  </si>
  <si>
    <t>2001_298_55.txt</t>
  </si>
  <si>
    <t>Art. 55. Nie umundurowany funkcjonariusz jest obowiązany na żądanie obywatela, wobec którego wykonuje czynność służbową, okazać legitymację służbową w taki sposób, aby zainteresowany miał możliwość odczytania i zanotowania nazwiska i imienia funkcjonariusza, numeru legitymacji i nazwy organu, który ją wydał.</t>
  </si>
  <si>
    <t>1999_802_30.txt</t>
  </si>
  <si>
    <t>Art. 30. 1. Funkcjonariusz celny zwolniony ze służby otrzymuje niezwłocznie świadectwo służby. 2. Funkcjonariusz może żądać sprostowania świadectwa służby. 3. Świadectwo służby jest wydawane na zasadach określonych w przepisach prawa pracy. Rozdział 8 Czas służby</t>
  </si>
  <si>
    <t>1994_592_85.txt</t>
  </si>
  <si>
    <t>Ile budżetów ma miasto na prawach powiatu?</t>
  </si>
  <si>
    <t>Art. 85. 1. Miasto na prawach powiatu sporządza jeden budżet. 2. Uchwała budżetowa miasta na prawach powiatu określa poszczególne dochody z uwzględnieniem podziału według źródeł dochodów gmin, powiatów oraz rodzajów przewidzianych na zadania realizowane przez gminy i powiaty wydatków.</t>
  </si>
  <si>
    <t>1995_436_52.txt</t>
  </si>
  <si>
    <t>Art. 52. Zamieszczenie w budżecie powiatu wydatków na określone cele nie stanowi podstawy zobowiązań wobec osób trzecich oraz roszczeń osób trzecich wobec powiatu.</t>
  </si>
  <si>
    <t>1995_436_50.txt</t>
  </si>
  <si>
    <t>Art. 50. Zarząd i ochrona mienia powiatu powinny być wykonywane ze szczególną starannością. Rozdział 6 Finanse powiatu</t>
  </si>
  <si>
    <t>1997_44_27.txt</t>
  </si>
  <si>
    <t>Art. 27. Kwotę rekompensującą, o której mowa w art. 24 pkt 2, przeznaczoną dla wszystkich gmin określa dla każdego roku budżetowego ustawa budżetowa. Rozdział 2 Subwencja ogólna dla powiatu</t>
  </si>
  <si>
    <t>2001_1353_40.txt</t>
  </si>
  <si>
    <t>Czy żołnierze Żandarmerii Wojskowej mogą uniemożliwiać ich identyfikację podczas wykonywania operacyjno-rozpoznawcze?</t>
  </si>
  <si>
    <t>Art. 40. 1. Żandarmeria Wojskowa, wykonując czynności operacyjno-rozpoznawcze, zapewnia ochronę środków, form i metod ich wykonywania, zgromadzonych informacji oraz własnych obiektów i danych identyfikacyjnych pozwalających na ustalenie tożsamości żołnierzy Żandarmerii Wojskowej. 2. Wykonując czynności operacyjno-rozpoznawcze, żołnierze Żandarmerii Wojskowej mogą posługiwać się dokumentami, które uniemożliwiają ustalenie danych pozwalających na identyfikację oraz środków, którymi posługują się, wykonując te czynności. 3. Minister Obrony Narodowej określi, w drodze zarządzenia, szczegółowe zasady i tryb wydawania oraz posługiwania się i przechowywania dokumentów, o których mowa w ust. 2, z uwzględnieniem przepisów dotyczących odpowiednich dokumentów oraz przepisów o ochronie informacji niejawnych.</t>
  </si>
  <si>
    <t>2001_1353_42.txt</t>
  </si>
  <si>
    <t>Art. 42. 1. W razie niepodporządkowania się wydanym na podstawie prawa rozkazom (poleceniom) żołnierzy Żandarmerii Wojskowej, a także wobec osób uniemożliwiających wykonanie przez nich czynności służbowych, żołnierze Żandarmerii Wojskowej mogą stosować następujące środki przymusu bezpośredniego: 1) siłę fizyczną w postaci chwytów obezwładniających oraz podobnych technik obrony, 2) kajdanki, 3) pałki wielofunkcyjne, 4) paralizatory elektryczne, 5) wodne, chemiczne i techniczne środki obezwładniające, 6) psy służbowe, 7) broń gazową i ręczne miotacze gazu, 8) pociski niepenetracyjne, miotane z broni palnej. 2. Żołnierze Żandarmerii Wojskowej mogą stosować również urządzenia techniczne umożliwiające zatrzymanie pojazdu, a w szczególności kolczatkę drogową, zaporę drogową, kozły oporowe i zasieki. 3. Żołnierze Żandarmerii Wojskowej mogą stosować środki przymusu bezpośredniego odpowiadające potrzebom wynikającym z istniejącej sytuacji i niezbędne do osiągnięcia podporządkowania się wydanym rozkazom (poleceniom). 4. Rada Ministrów określi, w drodze rozporządzenia, warunki i sposoby użycia środków przymusu bezpośredniego przez żołnierzy Żandarmerii Wojskowej przy wykonywaniu zadań, o których mowa w art. 4 ust. 1. Rozporządzenie to ustali w szczególności postępowanie żołnierzy Żandarmerii Wojskowej związane z użyciem środków przymusu bezpośredniego oraz cel i sposób użycia poszczególnych środków, a także sposób dokumentowania użycia tych środków.</t>
  </si>
  <si>
    <t>2001_1353_11.txt</t>
  </si>
  <si>
    <t>Art. 11. 1. Żołnierze Żandarmerii Wojskowej podczas wykonywania czynności służbowych są obowiązani: 1) nosić mundury, 2) mieć przy sobie legitymację żołnierza Żandarmerii Wojskowej, 3) mieć przy sobie odznakę identyfikacyjną żołnierza Żandarmerii Wojskowej. 2. Przepisu ust. 1 nie stosuje się przy wykonywaniu czynności operacyjnorozpoznawczych, o których mowa w art. 40 ust. 2.</t>
  </si>
  <si>
    <t>1997_735_44.txt</t>
  </si>
  <si>
    <t>W jakim przypadku policja może dokonać przeszukania pomieszczeń w domu?</t>
  </si>
  <si>
    <t>Art. 44. §1. W celu znalezienia i zatrzymania przedmiotów podlegających oględzinom lub mogących stanowić dowód rzeczowy, Policja, a w toku czynności wyjaśniających również inne organy je prowadzące, mogą dokonać przeszukania pomieszczeń i innych miejsc, jeżeli istnieją uzasadnione podstawy do przypuszczenia, że przedmioty te lub dowody tam się znajdują. §2. Przepis § 1 stosuje się odpowiednio do przeszukania osoby, jej odzieży lub podręcznych przedmiotów. §3. Przeszukanie następuje na mocy postanowienia prokuratora lub sądu. §4. W wypadkach niecierpiących zwłoki, jeżeli postanowienie nie mogło być uprzednio wydane, można przeprowadzić przeszukanie bez takiego postanowienia, jednak organ dokonujący tej czynności zobowiązany jest następnie zwrócić się niezwłocznie do prokuratora o zatwierdzenie przeszukania. Na żądanie osoby, u której dokonano przeszukania, doręcza się jej w terminie 14 dni postanowienie w przedmiocie zatwierdzenia przeszukania. O prawie wystąpienia z takim żądaniem należy ją pouczyć. §5. Przy przeprowadzaniu przeszukania i zatrzymania przedmiotów stosuje się odpowiednio przepisy art. 217, 221- 234 i 236 Kodeksu postępowania karnego. Dział VI Środki przymusu Rozdział 8 Zatrzymanie</t>
  </si>
  <si>
    <t>1997_555_224.txt</t>
  </si>
  <si>
    <t>Art. 224. § 1. Osobę, u której ma nastąpić przeszukanie, należy przed rozpoczęciem czynności zawiadomić o jej celu i wezwać do wydania poszukiwanych przedmiotów. § 2. Podczas przeszukania ma prawo być obecna osoba wymieniona w § 1 oraz osoba przybrana przez prowadzącego czynność. Ponadto może być obecna osoba wskazana przez tego, u kogo dokonuje się przeszukania, jeżeli nie uniemożliwia to przeszukania albo nie utrudnia go w istotny sposób. § 3. Jeżeli przy przeszukaniu nie ma na miejscu gospodarza lokalu, należy do przeszukania przywołać przynajmniej jednego dorosłego domownika lub sąsiada.</t>
  </si>
  <si>
    <t>1997_555_221.txt</t>
  </si>
  <si>
    <t>Art. 221. § 1. Przeszukania zamieszkałych pomieszczeń można dokonać w porze nocnej tylko w wypadkach nie cierpiących zwłoki; za porę nocną uważa się czas od godziny 22 do godziny 6. § 2. Przeszukanie rozpoczęte za dnia można prowadzić nadal mimo nastania pory nocnej. § 3. W porze nocnej można przeszukać lokale dostępne w tym czasie dla nieokreślonej liczby osób albo służące do przechowywania przedmiotów.</t>
  </si>
  <si>
    <t>1997_555_223.txt</t>
  </si>
  <si>
    <t>Art. 223. Przeszukania osoby i odzieży na niej należy dokonywać w miarę możności za pośrednictwem osoby tej samej płci.</t>
  </si>
  <si>
    <t>1997_884_31.txt</t>
  </si>
  <si>
    <t>Jakim warunkom powinny odpowiadać przekazywane gminie urządzenia wodociągowe?</t>
  </si>
  <si>
    <t>Art. 31. 1. Osoby, które wybudowały z własnych środków urządzenia wodociągowe i urządzenia kanalizacyjne, mogą je przekazywać odpłatnie gminie lub przedsiębiorstwu wodociągowo-kanalizacyjnemu, na warunkach uzgodnionych w umowie. 2. Przekazywane urządzenia, o których mowa w ust. l, powinny odpowiadać warunkom technicznym określonym w odrębnych przepisach.</t>
  </si>
  <si>
    <t>1997_884_5.txt</t>
  </si>
  <si>
    <t>Art. 5. 1. Przedsiębiorstwo wodociągowo-kanalizacyjne ma obowiązek zapewnić zdolność posiadanych urządzeń wodociągowych i urządzeń kanalizacyjnych do realizacji dostaw wody w wymaganej ilości i pod odpowiednim ciśnieniem oraz dostaw wody i odprowadzania ścieków w sposób ciągły i niezawodny, a także zapewnić należytą jakość dostarczanej wody i odprowadzanych ścieków. 2. Jeżeli umowa o zaopatrzenie w wodę lub odprowadzanie ścieków nie stanowi inaczej, odbiorca usług odpowiada za zapewnienie niezawodnego działania posiadanych instalacji i przyłączy wodociągowych lub instalacji i przyłączy kanalizacyjnych z urządzeniem pomiarowym włącznie.</t>
  </si>
  <si>
    <t>1997_884_10.txt</t>
  </si>
  <si>
    <t>Art. 10. Dostawca ścieków przemysłowych wprowadzanych do urządzeń kanalizacyjnych jest obowiązany do: 1) niezwłocznego powiadomienia właściciela urządzeń kanalizacyjnych o awarii powodującej zrzut niebezpiecznych substancji do urządzeń kanalizacyjnych, w celu podjęcia odpowiednich przedsięwzięć zmniejszających skutki awarii, 2) instalowania niezbędnych urządzeń podczyszczających ścieki przemysłowe i prawidłowej eksploatacji tych urządzeń, 3) umożliwienia właścicielowi urządzeń kanalizacyjnych dostępu w każdym czasie do miejsc kontroli ilości i jakości ścieków przemysłowych wprowadzanych do tych urządzeń oraz przeprowadzania kontroli sieci i urządzeń do podczyszczania ścieków będących własnością odbiorcy usług, 4) wewnętrznej kontroli przestrzegania dopuszczalnych ilości i natężeń dopływu ścieków przemysłowych oraz ich wskaźników zanieczyszczenia, w szczególności gdy wprowadzane ścieki przemysłowe stanowią więcej niż 10% wszystkich ścieków komunalnych dopływających do oczyszczalni oraz gdy zanieczyszczenie w ściekach przemysłowych może stwarzać zagrożenia dla bezpieczeństwa lub zdrowia osób obsługujących urządzenia kanalizacyjne lub bezpieczeństwa konstrukcji budowlanych i wyposażenia technicznego urządzeń kanalizacyjnych lub procesu oczyszczania ścieków, 5) udostępniania wyników wewnętrznej kontroli właścicielowi urządzeń kanalizacyjnych oraz informacji na temat posiadanych urządzeń podczyszczających ścieki, a także rodzaju i źródeł substancji niebezpiecznych wprowadzanych do ścieków, 6) zainstalowania urządzeń pomiarowych służących do określania ilości i jakości ścieków przemysłowych, na żądanie właściciela urządzeń kanalizacyjnych, jeżeli takie wymaganie jest uzasadnione możliwością wystąpienia zagrożeń dla bezpieczeństwa lub zdrowia osób obsługujących urządzenia kanalizacyjne lub bezpieczeństwa konstrukcji budowlanych i wyposażenia technicznego urządzeń kanalizacyjnych lub procesu oczyszczania ścieków.</t>
  </si>
  <si>
    <t>1997_348_56.txt</t>
  </si>
  <si>
    <t>Jakiej karze podlega osoba, która nie stosuje się do ograniczeń w dostarczaniu paliw?</t>
  </si>
  <si>
    <t>Art. 56. 1. Karze pieniężnej podlega ten, kto: 1) nie przestrzega obowiązków wynikających ze współpracy z jednostkami upoważnionymi do dysponowania energią elektryczną i paliwami gazowymi, wynikających z przepisów wydanych na podstawie art. 9 ust. 1 i 2, 2) nie przestrzega obowiązku utrzymywania zapasów paliw, wprowadzonego na podstawie art. 10, 3) nie stosuje się do ograniczeń w dostarczaniu paliw i energii, wprowadzonych na podstawie art. 11, 4) z nieuzasadnionych powodów odmawia zawarcia umowy, o której mowa w art. 7 ust. 1, 5) stosuje ceny i taryfy, nie przestrzegając obowiązku ich przedstawienia Prezesowi URE do zatwierdzenia oraz obowiązku ich publikacji, o których mowa w art. 47, 6) stosuje ceny i taryfy wyższe od zatwierdzonych, 7) odmawia udzielenia informacji, o których mowa w art. 28, 8) prowadzi ewidencję księgową niezgodnie z zasadami określonymi w art. 44, 9) zatrudnia osoby bez wymaganych ustawą kwalifikacji, 10) nie utrzymuje w należytym stanie technicznym obiektów, instalacji i urządzeń, 11) wprowadza do obrotu na obszarze kraju urządzenia nie spełniające wymagań określonych w art. 52, 12) nie przestrzega obowiązków wynikających z koncesji, 13) realizuje działania w zakresie zaopatrzenia w ciepło niezgodnie z planem zaopatrzenia w ciepło, o którym mowa w art. 20 ust. 4. 2. Karę pieniężną, o której mowa w ust. 1, wymierza Prezes URE. 3. Wysokość kary pieniężnej, o której mowa w ust. 1, nie może przekroczyć 15% przychodu ukaranego podmiotu gospodarczego, osiągniętego w poprzednim roku podatkowym, a jeżeli kara pieniężna związana jest z działalnością prowadzoną na podstawie koncesji, wysokość kary nie może przekroczyć 15% przychodu ukaranego podmiotu gospodarczego, wynikającego z działalności koncesjonowanej, osiągniętego w poprzednim roku podatkowym. 4. Kara pieniężna jest płatna z dochodu po opodatkowaniu lub z innej formy nadwyżki przychodu nad wydatkami zmniejszonej o podatki i jest dokonywana na konto właściwego urzędu skarbowego. 5. Niezależnie od kary pieniężnej określonej w ust. 1-4 Prezes URE może nałożyć karę pieniężną na kierownika podmiotu gospodarczego, z tym że kara ta może być wymierzona w kwocie nie większej niż 300% jego miesięcznego wynagrodzenia. 6. Ustalając wysokość kary pieniężnej, Prezes URE uwzględnia stopień szkodliwości czynu, stopień zawinienia oraz dotychczasowe zachowanie podmiotu i jego możliwości finansowe. 7. Kary pieniężne, o których mowa w ust. 1, podlegają ściągnięciu w trybie przepisów o postępowaniu egzekucyjnym w administracji.</t>
  </si>
  <si>
    <t>1997_348_55.txt</t>
  </si>
  <si>
    <t>Art. 55. Minister Gospodarki może określić, w drodze rozporządzenia, obligatoryjne wymagania dotyczące jakości paliw oraz sposób kontroli spełniania tych wymagań. Rozdział 7 Kary pieniężne</t>
  </si>
  <si>
    <t>2004_293_6.txt</t>
  </si>
  <si>
    <t>Art. 6. 1. Zabrania się obrotu paliwami ciekłymi lub ich gromadzenia przez przedsiębiorcę w stacjach zakładowych, jeżeli nie spełniają wymagań jakościowych określonych w przepisach wydanych na podstawie art. 4 ust. 2 albo art. 5 ust. 3. 2. Zabrania się obrotu biopaliwami ciekłymi lub ich gromadzenia przez przedsiębiorcę w stacjach zakładowych, jeżeli nie spełniają wymagań jakościowych określonych w przepisach wydanych na podstawie art. 4 ust. 3 albo art. 5 ust. 3. Rozdział 2 System monitorowania i kontrolowania jakości paliw ciekłych i biopaliw ciekłych</t>
  </si>
  <si>
    <t>2002_1689_35.txt</t>
  </si>
  <si>
    <t>Art. 35. 1. Zwalnia się od akcyzy import: 1) paliw silnikowych przewożonych w standardowych zbiornikach: a) pojazdów silnikowych, w ilości nieprzekraczającej 600 litrów na pojazd, b) pojemników specjalnego przeznaczenia, w ilości nieprzekraczającej 200 litrów na pojemnik, c) statków powietrznych lub jednostek pływających; 2) paliw silnikowych znajdujących się w kanistrach przewożonych przez pojazdy silnikowe i w ilości nieprzekraczającej 10 litrów na pojazd zgodnie z warunkami określonymi w przepisach dotyczących przechowywania i transportu paliw; 3) smarów znajdujących się w środkach transportu, o których mowa w pkt 1, niezbędnych do ich eksploatacji. 2. Przepisy art. 33 ust. 3–6 stosuje się odpowiednio.</t>
  </si>
  <si>
    <t>1998_577_37.txt</t>
  </si>
  <si>
    <t>Kto wchodzi w skład kolegium doradczego wojewody?</t>
  </si>
  <si>
    <t>Art. 37. 1. Przy wojewodzie działa kolegium doradcze. 2. W skład kolegium wchodzą: 1) wicewojewodowie, 2) dyrektor generalny urzędu wojewódzkiego, 3) komendant wojewódzki Policji, 4) komendant wojewódzki Państwowej Straży Pożarnej, 5) inne osoby wymienione w statucie urzędu wojewódzkiego. 3. Do udziału w pracach i posiedzeniach kolegium wojewoda może zaprosić inne osoby, w szczególności kierowników zespolonych służb, inspekcji i straży wojewódzkich oraz dyrektorów wydziałów. 4. Wojewoda może tworzyć inne zespoły doradcze.</t>
  </si>
  <si>
    <t>1998_577_11.txt</t>
  </si>
  <si>
    <t>Art. 11. 1. Prezes Rady Ministrów sprawuje nadzór nad działalnością wojewody i dokonuje okresowej oceny jego pracy. 2. Nadzór nad działalnością wojewody sprawowany jest pod względem zgodności jego działania z prawem oraz polityką rządu, a także pod względem rzetelności i gospodarności. 3. Prezes Rady Ministrów kieruje działalnością wojewody, wydając w tym zakresie zarządzenia i polecenia, także z inicjatywy właściwych ministrów, oraz sprawuje kontrolę nad ich wykonaniem. 4. Prezes Rady Ministrów określa, w drodze zarządzenia, szczegółowe zasady składania przez wojewodę sprawozdania z wykonywanej działalności.</t>
  </si>
  <si>
    <t>1998_577_28.txt</t>
  </si>
  <si>
    <t>Art. 28. 1. Wicewojewodów powołuje i odwołuje Prezes Rady Ministrów na wniosek wojewody. 2. Wojewoda określa zakres kompetencji i zadań wykonywanych przez wicewojewodów. 3. Jeżeli wojewoda nie pełni obowiązków służbowych, zakres zastępstwa I wicewojewody rozciąga się na wszystkie kompetencje wojewody.</t>
  </si>
  <si>
    <t>2000_1310_2.txt</t>
  </si>
  <si>
    <t>Czy poręczenia od Skarbu Państwa są bezterminowe?</t>
  </si>
  <si>
    <t>Art. 2. 1. Skarb Państwa, w drodze umowy poręczenia, udziela bankom poręczeń spłaty kredytów mieszkaniowych, spłacanych na zasadach określonych w ustawie o pomocy państwa, zwanych dalej "poręczeniami". 2. Minister właściwy do spraw finansów publicznych, zwany dalej "Ministrem", w imieniu Skarbu Państwa zawiera z bankami umowy poręczenia. 3. Poręczenia są terminowe i udzielane do kwoty z góry oznaczonej. 4. Poręczenia są udzielane do wysokości 90% pozostających do spłaty kwot kredytów, o których mowa w art. 1. 5. Odpowiedzialność Skarbu Państwa z tytułu udzielanych poręczeń jest ograniczona w każdym przypadku oddzielnie do kwoty kredytu, odsetek skapitalizowanych i odsetek bieżących od kredytu. 6. Dokonane spłaty kredytu oraz kwoty uzyskane przez banki w wyniku działań zmierzających do odzyskania niespłaconej części kredytu lub odsetek zmniejszają odpowiednio zakres odpowiedzialności Skarbu Państwa, o której mowa w ust. 5.</t>
  </si>
  <si>
    <t>2001_246_6.txt</t>
  </si>
  <si>
    <t>Art. 6. Poręczenia i gwarancje mogą być udzielane przez Skarb Państwa w 2001 r. do kwoty 15.000.000 tys. zł, w tym gwarancje naprawienia szkód - do kwoty 1.000.000 tys. zł.</t>
  </si>
  <si>
    <t>2000_85_7.txt</t>
  </si>
  <si>
    <t>Art. 7. Poręczenia i gwarancje mogą być udzielane przez Skarb Państwa w 2000 r. do kwoty 18.000.000 tys. zł, w tym gwarancje naprawienia szkód - do kwoty 1.000.000 tys. zł.</t>
  </si>
  <si>
    <t>2001_1368_165.txt</t>
  </si>
  <si>
    <t>Art. 165. § 1. Wydane w formie dokumentu papiery wartościowe zajęte w celu zabezpieczenia należności pieniężnych podlegają złożeniu do depozytu organu egzekucyjnego. § 2. Zajęte pieniądze w celu zabezpieczenia wpłaca się na wydzielony oprocentowany rachunek bankowy organu egzekucyjnego z oprocentowaniem udzielonym przez bank dla wkładów wypłacanych na każde żądanie, z zastrzeżeniem § 3. § 3. Jeżeli z okoliczności sprawy wynika, że zabezpieczenie trwać będzie dłużej niż 3 miesiące, zajęte pieniądze, na wniosek zobowiązanego, wpłaca się na rachunek lokaty terminowej. § 4. Zajęta wierzytelność po nadejściu terminu jej płatności przez dłużnika tej wierzytelności zrealizowana jest w celu zabezpieczenia przez przekazanie jej na rachunek, o którym mowa w § 2. Tak samo przekazywane są zajęte w celu zabezpieczenia wynagrodzenia za pracę i inne należności płatne w przyszłości, bez ponawiania ich zajęcia aż do wysokości należności zabezpieczonej.</t>
  </si>
  <si>
    <t>2001_298_29.txt</t>
  </si>
  <si>
    <t>Co jaki okres funkcjonariusze podlegają opiniowaniu służbowemu?</t>
  </si>
  <si>
    <t>Art. 29. 1. Funkcjonariusz podlega corocznemu opiniowaniu służbowemu 2. Przełożony funkcjonariusza może wydać opinię służbową o funkcjonariuszu także w innym terminie niż określony w ust. 1, jednakże nie wcześniej niż po upływie 6 miesięcy od wydania poprzedniej opinii. 3. W wydanej opinii służbowej przełożony zamieszcza ogólną ocenę o opiniowanym funkcjonariuszu wyrażoną w skali od 1 do 6 (niedostateczna, mierna, dostateczna, dobra, bardzo dobra, wzorowa). 4. Przełożony jest obowiązany zapoznać funkcjonariusza z wydaną o nim opinią służbową w ciągu 30 dni od dnia jej sporządzenia. 5. W przypadku, jeżeli niemożliwe jest zapoznanie funkcjonariusza z opinią służbową w terminie, o którym mowa w ust. 4, termin ten biegnie od dnia ustania przeszkody. 6. Funkcjonariuszowi przysługuje prawo wniesienia odwołania od wydanej o nim opinii służbowej do wyższego przełożonego w terminie 14 dni od dnia zapoznania się z opinią. 7. Od opinii wydanej przez Szefa BOR przysługuje funkcjonariuszowi odwołanie do ministra właściwego do spraw wewnętrznych. 8. Opinia służbowa wydana wskutek odwołania, w trybie określonym w ust. 6 i 7, jest ostateczna. 9. Minister właściwy do spraw wewnętrznych określi, w drodze rozporządzenia, szczegółowe warunki i tryb opiniowania służbowego funkcjonariuszy, zapoznania się ich z opinią służbową oraz przypadki, w których zapoznanie się nie jest możliwe w terminie, o którym mowa w ust. 4, a także tryb wnoszenia i rozpatrywania odwołań od opinii służbowych.</t>
  </si>
  <si>
    <t>2001_498_38.txt</t>
  </si>
  <si>
    <t>Art. 38. Minister właściwy do spraw wewnętrznych określi, w drodze rozporządzenia, warunki w zakresie wykształcenia i kwalifikacji zawodowych oraz stażu służby, jakim powinien odpowiadać funkcjonariusz na określonym stanowisku służbowym, uwzględniając rodzaj służby i stanowisk, warunki uzyskania wykształcenia zawodowego, jak również okresy zaliczane do stażu służby wskazujące na posiadanie odpowiedniego doświadczenia zawodowego."; 35) w art. 39 ust. 3 otrzymuje brzmienie: "3. Minister właściwy do spraw wewnętrznych określi, w drodze rozporządzenia, tryb okresowego opiniowania funkcjonariuszy oraz tryb wnoszenia i rozpatrywania odwołań od opinii służbowych, uwzględniając terminy i okoliczności powodujące sporządzanie opinii, kryteria, na podstawie których są sporządzane opinie, skalę ocen i przesłanki, które uwzględnia się w procesie opiniowania, właściwość przełożonych w zakresie wydawania i rozpatrywania odwołań od opinii, a także wzór kwestionariusza opinii służbowej."; 36) po art. 39 dodaje się art. 39a w brzmieniu: "Art. 39a. 1. Funkcjonariusza zwolnionego lub odwołanego z zajmowanego stanowiska można przenieść do dyspozycji właściwego przełożonego, jeżeli przewiduje się wyznaczenie go na inne stanowisko służbowe albo zwolnienie ze służby. Okres pozostawania funkcjonariusza w dyspozycji nie może być dłuższy niż 1 rok. 2. W okresie pozostawania w dyspozycji funkcjonariusz nie wykonuje obowiązków służbowych zachowując prawo do uposażenia i innych świadczeń przysługujących na ostatnio zajmowanym stanowisku służbowym. 3. Funkcjonariusz przeniesiony do dyspozycji jest obowiązany do podjęcia obowiązków służbowych w każdym czasie na polecenie właściwego przełożonego. 4. Okres pozostawania funkcjonariusza w dyspozycji wlicza się do okresu służby, od którego zależą uprawnienia funkcjonariuszy. 5. Minister właściwy do spraw wewnętrznych określi, w drodze rozporządzenia, przełożonych właściwych do przenoszenia funkcjonariuszy do dyspozycji, rodzaje stanowisk, na których możliwe jest przeniesienie do dyspozycji, warunki i tryb przenoszenia oraz sposób pełnienia służby w tym okresie. Rozporządzenie powinno określić sposób pełnienia służby, uwzględniając posiadane przez funkcjonariusza kwalifikacje oraz predyspozycje do pełnienia służby na określonym stanowisku służbowym."; 37) w art. 40: a) w ust. 1 dodaje się zdanie drugie w brzmieniu: "Funkcjonariusz może być oddelegowany na niezbędny okres, za jego pisemną zgodą, do pełnienia służby poza granicami państwa, w ramach wykonywania zadań określonych w umowach międzynarodowych wiążących Rzeczpospolitą Polską.", b) w ust. 2: - w pkt 1 po wyrazie "państwa" dodaje się wyrazy "i poza jego granicami", - w pkt 2 wyraz "obszaru" zastępuje się wyrazami "terytorialnego zasięgu", c) dodaje się ust. 3 w brzmieniu: "3. Minister właściwy do spraw wewnętrznych określi, w drodze rozporządzenia, należności i świadczenia przysługujące funkcjonariuszom oddelegowanym do pełnienia służby poza granicami państwa, uwzględniając rodzaje i warunki wykonywanych przez funkcjonariusza zadań."; 38) w art. 41: a) w ust. 1 zdanie drugie otrzymuje brzmienie: "W okresie tym funkcjonariuszowi przysługuje uposażenie stosownie do powierzonego stanowiska, lecz nie niższe od dotychczasowego.", b) ust. 2 otrzymuje brzmienie: "2. Funkcjonariusza można oddelegować do wykonywania pracy poza Strażą Graniczną.", c) po ust. 2 dodaje się ust. 3 w brzmieniu: "3. Minister właściwy do spraw wewnętrznych, określi, w drodze rozporządzenia, warunki i tryb oddelegowania, przyznawania uposażenia oraz innych świadczeń przysługujących funkcjonariuszowi w czasie oddelegowania, uwzględniając charakter zadań służbowych wykonywanych poza Strażą Graniczną, do których funkcjonariusz może być oddelegowany, podmioty uprawnione do występowania z wnioskiem o oddelegowanie funkcjonariusza, sposób wyrażania przez niego zgody na oddelegowanie, tryb postępowania w przypadku zmiany warunków oddelegowania, uprawnienia i obowiązki funkcjonariusza, w szczególności w zakresie ustalania i wypłaty uposażenia oraz prawa do urlopu, a także tryb i sposób odwołania funkcjonariusza z oddelegowania."; 39) w art. 42: a) w ust. 2 dodaje się pkt 5 w brzmieniu: "5) upływu okresu jednego roku pozostawania w dyspozycji, gdy nie ma możliwości mianowania go na równorzędne stanowisko służbowe.", b) skreśla się ust. 4; 40) w art. 43: a) ust. 1 otrzymuje brzmienie: "1. Funkcjonariusza zawiesza się w czynnościach służbowych na okres nie dłuższy niż 3 miesiące w razie jego tymczasowego aresztowania lub wszczęcia przeciwko niemu postępowania karnego w sprawie o przestępstwo umyślne ścigane z oskarżenia publicznego. Jeżeli okres tymczasowego aresztowania jest dłuższy niż 3 miesiące, zawieszenie ulega z mocy prawa przedłużeniu do czasu zakończenia tymczasowego aresztowania.", b) w ust. 2 wyraz "oraz" zastępuje się wyrazem "lub", c) ust. 4 otrzymuje brzmienie: "4. Minister właściwy do spraw wewnętrznych określi, w drodze rozporządzenia, tryb zawieszania funkcjonariuszy w czynnościach służbowych, uwzględniając przełożonych właściwych do zawieszania funkcjonariuszy w czynnościach służbowych, sposób wnoszenia odwołań oraz terminy ich rozpatrywania."; 41) w art. 44 dotychczasową treść oznacza się jako ust. 1 oraz dodaje się ust. 2 w brzmieniu: "2. Funkcjonariusz obowiązany jest poddać się badaniom zleconym przez komisję, w tym również badaniom specjalistycznym, psychologicznym i dodatkowym, a gdy zachodzi potrzeba - obserwacji w zakładzie opieki zdrowotnej."; 42) w art. 45: a) w ust. 1: - w pkt 4 wyraz "wyrokiem" zastępuje się wyrazem "orzeczeniem", - w pkt 5 wyraz "utraty" zastępuje się wyrazami "zrzeczenia się", b) ust. 2 otrzymuje brzmienie: "2. Funkcjonariusza można zwolnić ze służby w przypadkach: 1) niewywiązywania się z obowiązków służbowych w okresie odbywania służby stałej, stwierdzonego w dwóch kolejnych opiniach, między którymi upłynęło co najmniej 6 miesięcy, 2) skazania prawomocnym orzeczeniem sądu za przestępstwo inne niż określone w ust. 1 pkt 4, 3) powołania do innej służby państwowej, a także objęcia funkcji z wyboru w organach samorządu terytorialnego, 4) nabycia prawa do emerytury z tytułu osiągnięcia 30 lat wysługi emerytalnej, 5) gdy wymaga tego ważny interes służby, 6) niewyrażenia zgody na przeniesienie na niższe stanowisko służbowe z przyczyn określonych w art. 42 ust. 2, 7) rozformowania jednostki organizacyjnej, w której funkcjonariusz pełni służbę, lub zmniejszenia jej stanu etatowego, jeżeli przeniesienie funkcjonariusza do innej jednostki lub na niższe stanowisko nie jest możliwe, 8) upływu 12 miesięcy od dnia zaprzestania służby z powodu choroby, 9) dwukrotnego nieusprawiedliwionego niestawienia się na badanie lub obserwację w zakładzie opieki zdrowotnej, wyznaczone zgodnie z art. 44 ust. 2, chyba że skierowanie do komisji nastąpiło na prośbę funkcjonariusza.", c) dodaje się ust. 5 w brzmieniu: "5. Zwolnienie funkcjonariusza przeniesionego do dyspozycji, w przypadku określonym w art. 42 ust. 2 pkt 5, w razie niewyrażenia przez funkcjonariusza zgody na przeniesienie na niższe stanowisko służbowe następuje po upływie 6 miesięcy."; 43) po art. 45 dodaje się art. 45a w brzmieniu: "Art. 45a. 1. Stosunek służbowy wygasa w przypadku: 1) śmierci funkcjonariusza, 2) stwierdzenia zaginięcia funkcjonariusza. 2. Rozkaz personalny o wygaśnięciu stosunku służbowego wydaje się na podstawie skróconego aktu zgonu albo ostatecznej decyzji ministra właściwego do spraw wewnętrznych o stwierdzeniu zaginięcia funkcjonariusza."; 44) art. 46 otrzymuje brzmienie: "Art. 46. 1. Uchylenie lub stwierdzenie nieważności decyzji o zwolnieniu ze służby w Straży Granicznej z powodu jej niezgodności z prawem stanowi podstawę przywrócenia do służby na stanowisko równorzędne. 2. Jeżeli zwolniony funkcjonariusz w ciągu 7 dni od przywrócenia do służby nie zgłosi pisemnie gotowości niezwłocznego jej podjęcia, stosunek służbowy ulega rozwiązaniu. Przepis art. 45 ust. 3 stosuje się odpowiednio. 3. Prawo do uposażenia powstaje z dniem podjęcia służby, chyba że po zgłoszeniu się do służby zaistniały okoliczności usprawiedliwiające niepodjęcie tej służby. 4. Funkcjonariuszowi przywróconemu do służby przysługuje za okres pozostawania poza służbą świadczenie pieniężne równe uposażeniu na stanowisku zajmowanym przed zwolnieniem, nie więcej jednak niż za okres 6 miesięcy i nie mniej niż za 1 miesiąc. 5. W zakresie innych praw niż określone w ust. 1-4, wynikających ze stosunku służbowego, okres, za który przyznano świadczenie pieniężne, uważa się za równorzędny ze służbą. Okresu pozostawania poza służbą nie uważa się za przerwę w służbie, której skutkiem byłaby utrata uprawnień uzależnionych od nieprzerwanej służby."; 45) w art. 47: a) ust. 1 otrzymuje brzmienie: "1. Zwolnienie funkcjonariusza ze służby na podstawie art. 45 ust. 1 pkt 1, 2 i 5 i ust. 2 pkt 1 i 3-7 nie może nastąpić przed upływem 12 miesięcy od dnia zaprzestania służby z powodu choroby, chyba że funkcjonariusz zgłosi pisemne wystąpienie ze służby.", b) w ust. 2 wyrazy "3 miesięcy" zastępuje się wyrazami "1 miesiąca"; 46) w art. 48 w ust. 1 wyrazy "w art. 45 ust. 1 pkt 3 i 4 oraz ust. 2 pkt 2,3,5 i 7" zastępuje się wyrazami "w art. 45 ust. 1 pkt 3 i 4, ust. 2 pkt 2,3,5 i 7 oraz ust. 3"; 47) w art. 50 ust. 3 otrzymuje brzmienie: "3. Minister właściwy do spraw wewnętrznych określi, w drodze rozporządzenia, szczegółowe dane, które należy podać w świadectwie służby oraz w opinii o służbie, a także tryb wydawania i dokonywania sprostowań świadectw służby oraz odwoływania się od opinii o służbie, uwzględniając przełożonych właściwych w sprawach świadectw służby i opinii o służbie, informacje, które zamieszczane są w świadectwie służby na życzenie funkcjonariusza oraz wzór formularza świadectwa służby."; 48) po art. 50 dodaje się art. 50a w brzmieniu: "Art. 50a. Komendant Główny Straży Granicznej określi, w drodze zarządzenia, sposób prowadzenia przez przełożonych dokumentacji w sprawach związanych ze stosunkiem służbowym funkcjonariuszy, sposób prowadzenia akt osobowych oraz wzory dokumentów w tych sprawach w zakresie nieuregulowanym innymi przepisami wydanymi na podstawie ustawy. Zarządzenie powinno określić sposób zakładania akt osobowych funkcjonariuszy, rodzaje gromadzonych w nich dokumentów oraz sposób ich ewidencjonowania."; 49) w art. 53: a) ust. 1 otrzymuje brzmienie: "1. Na stopnie chorążych Straży Granicznej mianuje Komendant Główny Straży Granicznej.", b) w ust. 2: - w zdaniu pierwszym wyrazy "Ministra Spraw Wewnętrznych" zastępuje się wyrazami "ministra właściwego do spraw wewnętrznych", - w zdaniu drugim wyrazy "Minister Spraw Wewnętrznych" zastępuje się wyrazami "minister właściwy do spraw wewnętrznych"; 50) w art. 55: a) w ust. 1 skreśla się wyrazy "lub zdał egzamin oficerski bez odbycia przeszkolenia", b) ust. 2 otrzymuje brzmienie: "2. Minister właściwy do spraw wewnętrznych określi, w drodze rozporządzenia, rodzaje, zakres oraz sposób prowadzenia przeszkolenia specjalistycznego, o którym mowa w ust. 1. Rozporządzenie powinno określić formy, w jakich prowadzone jest przeszkolenie, sposób składania egzaminu, a także jednostki organizacyjne prowadzące przeszkolenie."; 51) art. 56 otrzymuje brzmienie: "Art. 56. Mianowanie na kolejny wyższy stopień następuje stosownie do zajmowanego stanowiska służbowego, posiadanych kwalifikacji zawodowych oraz w zależności od opinii służbowej. Nadanie tego stopnia nie może jednak nastąpić wcześniej niż po przesłużeniu w stopniu: - kaprala (mata) - 1 roku, - starszego kaprala (starszego mata) - 1 roku, - plutonowego (bosmanmata) - 2 lat, - starszego plutonowego (starszego bosmanmata)- 2 lat, - sierżanta (bosmana) - 2 lat, - starszego sierżanta (starszego bosmana) - 2 lat, - sierżanta sztabowego (bosmana sztabowego) - 2 lat, - młodszego chorążego (młodszego chorążego marynarki) - 3 lat, - chorążego (chorążego marynarki) - 3 lat, - starszego chorążego (starszego chorążego marynarki) - 3 lat, - młodszego chorążego sztabowego (młodszego chorążego sztabowego marynarki) - 3 lat, - chorążego sztabowego (chorążego sztabowego marynarki) - 4 lat, - podporucznika (podporucznika marynarki) - 3 lat, - porucznika (porucznika marynarki) - 4 lat, - kapitana (kapitana marynarki) - 4 lat, - majora (komandora podporucznika) - 3 lat, - podpułkownika (komandora porucznika) - 4 lat."; 52) w art. 57 w ust. 1 skreśla się zdanie drugie; 53) w art. 58 w ust. 3: a) pkt 1 i 2 otrzymują brzmienie: "1) zrzeczenia się obywatelstwa polskiego, 2) prawomocnego orzeczenia środka karnego pozbawienia praw publicznych,", b) w pkt 3 wyrazy "z niskich pobudek" zastępuje się wyrazami "w wyniku motywacji zasługującej na szczególne potępienie"; 54) art. 59 otrzymuje brzmienie: "Art. 59. O obniżeniu lub utracie stopnia w przypadkach określonych w ustawie orzeka organ właściwy do mianowania na ten stopień, z tym że o utracie stopnia podporucznika orzeka minister właściwy do spraw wewnętrznych, a o utracie stopnia generała Prezydent Rzeczypospolitej Polskiej na wniosek ministra właściwego do spraw wewnętrznych."; 55) w art. 60: a) w ust. 1: - pkt 1 otrzymuje brzmienie: "1) prawomocnego orzeczenia pozbawienia praw publicznych albo", - w pkt 2 wyrazy "z niskich pobudek" zastępuje się wyrazami "w wyniku motywacji zasługującej na szczególne potępienie", b) w ust. 2 wyrazy "Minister Spraw Wewnętrznych" zastępuje się wyrazami "minister właściwy do spraw wewnętrznych", a wyrazy "Ministra Spraw Wewnętrznych" zastępuje się wyrazami "ministra właściwego do spraw wewnętrznych"; 56) art. 61 otrzymuje brzmienie: "Art. 61. 1. Osobę przyjmowaną do służby i posiadającą stopień wojskowy, policyjny, Urzędu Ochrony Państwa, Biura Ochrony Rządu, Państwowej Straży Pożarnej lub Służby Więziennej mianuje się na stopień obowiązujący w Straży Granicznej, równorzędny z posiadanym stopniem. 2. Mianowanie osoby posiadającej stopień wojskowy, policyjny, Urzędu Ochrony Państwa, Biura Ochrony Rządu, Państwowej Straży Pożarnej lub Służby Więziennej może być uzależnione od odbycia przeszkolenia wymaganego w Straży Granicznej do mianowania na dany stopień. 3. Osobę przyjmowaną do służby i posiadającą stopień wojskowy podporucznika, stopień policyjny podkomisarza, stopień podporucznika Urzędu Ochrony Państwa, stopień podporucznika Biura Ochrony Rządu, stopień młodszego kapitana Państwowej Straży Pożarnej lub stopień podporucznika Służby Więziennej, na stopień podporucznika w Straży Granicznej mianuje minister właściwy do spraw wewnętrznych. 4. Osobę przyjmowaną do służby i posiadającą inny niż wymieniony w ust. 3 stopień Sił Zbrojnych Rzeczypospolitej Polskiej, Policji, Urzędu Ochrony Państwa, Biura Ochrony Rządu, Państwowej Straży Pożarnej lub Służby Więziennej na równorzędny stopień w Straży Granicznej mianuje Komendant Główny Straży Granicznej."; 57) art. 62 otrzymuje brzmienie: "Art. 62. Minister właściwy do spraw wewnętrznych określi, w drodze rozporządzenia, szczegółowy tryb mianowania funkcjonariuszy na stopnie, uwzględniając podmioty uprawnione do składania wniosków oraz do mianowania na określone stopnie, terminy dokonywania mianowań, wzór wniosku o mianowanie, a także sposób ogłaszania o utracie stopnia w przypadkach określonych w art. 58 ust. 3."; 58) w art. 63 : a) w ust. 2 wyrazy "rozkazu lub polecenia" zastępuje się wyrazami "rozkazu lub innego polecenia", b) w ust. 3 wyrazy "rozkazu lub polecenia" zastępuje się wyrazami "rozkazu lub innego polecenia", a po wyrazie "powinien" dodaje się wyrazy "w formie pisemnej"; 59) w art. 65: a) ust. 4 otrzymuje brzmienie: "4. Minister właściwy do spraw wewnętrznych, w porozumieniu z ministrem właściwym do spraw finansów publicznych, określi, w drodze rozporządzenia, wysokość i warunki przyznawania równoważnika pieniężnego w zamian za umundurowanie. Rozporządzenie powinno określić podstawę obliczania równoważnika pieniężnego, przedmioty za które równoważnik ten przysługuje, przypadki, w których równoważnik nie przysługuje lub w których wypłata równoważnika jest zawieszana, warunki zwrotu i termin wypłaty równoważnika oraz podmioty właściwe w tych sprawach.", b) ust. 9 otrzymuje brzmienie: "9. Minister właściwy do spraw wewnętrznych określi, w drodze rozporządzenia, wzory, normy oraz zasady noszenia umundurowania, a także wzory oznak i emblematów, uwzględniając rodzaj noszonego przez funkcjonariusza umundurowania, opis poszczególnych części umundurowania oraz sposób noszenia emblematów, odznaki, oznak i symbolu oraz przypadki, w których funkcjonariusz obowiązany jest zwrócić przedmioty umundurowania lub ich równowartość."; 60) w art. 66 dotychczasową treść oznacza się jako ust. 1 oraz dodaje ust. 2 i 3 w brzmieniu: "2. Funkcjonariusz przy wykonywaniu czynności administracyjnoporządkowych jest obowiązany okazać na żądanie legitymację służbową lub znak identyfikacyjny w sposób umożliwiający odczytanie i zanotowanie danych w nim zawartych. 3. Minister właściwy do spraw wewnętrznych określi, w drodze rozporządzenia, rodzaje i wzory legitymacji służbowych, znaków identyfikacyjnych oraz innych dokumentów służbowych funkcjonariuszy, szczegółowy sposób posługiwania się nimi i dokonywania w nich zmian oraz podmioty właściwe do ich wydawania. Rozporządzenie powinno określić wzory dokumentów oraz znaków identyfikacyjnych w sposób umożliwiający odczytanie i odnotowanie przez osobę zainteresowaną danych w nich zawartych ."; 61) w art. 68 ust. 4 otrzymuje brzmienie: "4. Przynależność do organizacji lub stowarzyszeń zagranicznych albo międzynarodowych wymaga zezwolenia Komendanta Głównego Straży Granicznej."; 62) art. 76 otrzymuje brzmienie: "Art. 76. 1. Minister właściwy do spraw wewnętrznych określi, w drodze rozporządzenia, przypadki, w których funkcjonariusz otrzymuje wyżywienie, oraz normy wyżywienia, uwzględniając rodzaj pełnionej służby oraz szczególne warunki jej pełnienia. 2. Minister właściwy do spraw wewnętrznych, w porozumieniu z ministrem właściwym do spraw finansów publicznych, określi, w drodze rozporządzenia, przypadki otrzymywania i wysokość równoważnika pieniężnego w zamian za wyżywienie, uwzględniając warunki otrzymywania, rodzaje oraz stawki zasadniczych i dodatkowych norm wyżywienia oraz napojów, a także podstawy obliczania wysokości równoważnika pieniężnego."; 63) art. 77 otrzymuje brzmienie: "Art. 77. 1. Funkcjonariuszowi i członkom jego rodziny przysługuje prawo przejazdu na koszt właściwego organu Straży Granicznej środkami publicznego transportu zbiorowego raz w roku, do jednej z obranych przez siebie miejscowości w kraju i z powrotem. 2. Minister właściwy do spraw wewnętrznych określi, w drodze rozporządzenia, warunki przejazdu na koszt organu, o którym mowa w ust. 1, uwzględniając warunki i sposób rozliczania kosztów przejazdu oraz rodzaje środków transportu, którymi ma być dokonywany przejazd. 3. W razie niewykorzystania przysługującego przejazdu, osoba uprawniona otrzymuje zryczałtowany równoważnik pieniężny. 4. Minister właściwy do spraw wewnętrznych określi, w drodze rozporządzenia, warunki przyznawania zryczałtowanego równoważnika pieniężnego, uwzględniając tryb wypłaty równoważnika w razie niewykorzystania przysługującego przejazdu, w tym ustalania jego wysokości oraz przypadki kiedy równoważnik nie przysługuje. 5. Zwrot kosztów przejazdu lub zryczałtowany równoważnik pieniężny, o których mowa w ust. 1 i 3, nie przysługuje funkcjonariuszowi w roku kalendarzowym, w którym wykupiono uprawnienia do bezpłatnych przejazdów środkami publicznego transportu zbiorowego, na podstawie odrębnych przepisów. 6. Osobom, o których mowa w ust. 1, mogą być przyznawane także inne świadczenia socjalne i bytowe. 7. Minister właściwy do spraw wewnętrznych w porozumieniu z ministrem właściwym do spraw zabezpieczenia społecznego określi, w drodze rozporządzenia, rodzaje świadczeń, o których mowa w ust. 6, uwzględniając zakres podmiotowy świadczeń socjalnych, warunki korzystania z tych świadczeń, sposób ich realizacji, a w przypadku świadczeń finansowych ich wysokość, sposób obliczania, terminy rozliczeń oraz wypłaty."; 64) art. 79 skreśla się; 65) art. 80 skreśla się; 66) w art. 81: a) w ust. 1 skreśla się wyrazy " , 79 i 80", b) w ust. 2: - w pkt 1 wyrazy "a ukończenie 24 lat" zastępuje się wyrazami "a ukończenie 25 lat", - w pkt 2 wyrazy "inwalidami I lub II grupy" zastępuje się wyrazami "osobami całkowicie niezdolnymi do pracy"; 67) w art. 82 wyrazy "w rozumieniu przepisów o zaopatrzeniu emerytalnym pracowników i ich rodzin" zastępuje się wyrazami "w rozumieniu przepisów o emeryturach i rentach z Funduszu Ubezpieczeń Społecznych"; 68) w art. 83 dotychczasową treść oznacza się jako ust. 1 oraz dodaje się ust. 2 w brzmieniu: "2. Przepis ust. 1 stosuje się także do funkcjonariuszy " mężczyzn w zakresie, w jakim pracownicy mogą korzystać ze szczególnych uprawnień przewidzianych dla pracownic. Jeżeli oboje rodzice lub opiekunowie są zatrudnieni, z uprawnień może korzystać tylko jedno z nich."; 69) w art. 84 skreśla się ust. 2-4 oraz oznaczenie ust. 1; 70) w art. 85 ust. 1 otrzymuje brzmienie: "1. Minister właściwy do spraw wewnętrznych określi, w drodze rozporządzenia: 1) właściwość organów i jednostek organizacyjnych Straży Granicznej w sprawach wynikających ze stosunku służbowego funkcjonariuszy oraz tryb postępowania w tych sprawach, uwzględniając rodzaje i zakres spraw osobowych podległych poszczególnym organom i jednostkom Straży Granicznej oraz sposób postępowania w sprawach związanych z nawiązaniem i rozwiązaniem stosunku służbowego, a także jego zmianą, 2) szczegółowy zakres obowiązków funkcjonariuszy wynikający ze stosunku służbowego oraz podstawy, zakres i tryb udzielania funkcjonariuszom zwolnień od zajęć służbowych, uwzględniając rodzaje zdarzeń dotyczących osoby funkcjonariusza, o których, ze względu na ich wpływ na treść stosunku służbowego, funkcjonariusz obowiązany jest poinformować właściwego przełożonego oraz sposób postępowania w tych przypadkach, okoliczności usprawiedliwiające nieobecność w służbie i sposób jej usprawiedliwiania, okoliczności uzasadniające udzielanie zwolnień od zajęć służbowych, warunki udzielania zwolnień, okresy, na które zwolnienia mogą być udzielone i właściwość przełożonych w tym zakresie, a także częstotliwość przeprowadzania badań lekarskich funkcjonariuszy."; 71) w art. 86 w ust. 1 kropkę na końcu zdania zastępuje się przecinkiem i dodaje się wyrazy "z wyłączeniem dni ustawowo wolnych od pracy."; 72) w art. 87: a) ust. 2 otrzymuje brzmienie: "2. Funkcjonariuszowi odwołanemu z urlopu przysługuje zwrot kosztów przejazdu spowodowanych odwołaniem, według zasad ustalonych w przepisach o należnościach służbowych w przypadkach przeniesienia lub delegowania, jak również innych poniesionych kosztów.", b) dodaje się ust. 2a w brzmieniu: "2a. Minister właściwy do spraw wewnętrznych określi, w drodze rozporządzenia, tryb zwrotu kosztów przejazdu i innych poniesionych kosztów przysługujących funkcjonariuszowi w razie odwołania z urlopu, z uwzględnieniem norm określonych dla przenoszonych lub delegowanych funkcjonariuszy, udokumentowanych opłat dokonanych przez funkcjonariusza, a które nie zostały wykorzystane w związku z odwołaniem z urlopu, jak również opłat dokonanych na członków rodziny, o których mowa w art. 81, jeżeli odwołanie funkcjonariusza z urlopu spowodowało także ich powrót."; 73) art. 88 otrzymuje brzmienie: "Art. 88. Minister właściwy do spraw wewnętrznych może, w drodze rozporządzenia, wprowadzić płatne urlopy dodatkowe dla funkcjonariuszy w wymiarze do 15 dni kalendarzowych rocznie, uwzględniając pełnienie służby w warunkach szczególnie uciążliwych lub szkodliwych dla zdrowia albo osiągnięcie określonego wieku lub stażu służby, albo szczególne właściwości służby."; 74) art. 90 otrzymuje brzmienie: "Art. 90. Minister właściwy do spraw wewnętrznych określi , w drodze rozporządzenia, warunki przyznawania funkcjonariuszom urlopów, tryb postępowania w tych sprawach oraz wymiar urlopów, o których mowa w art. 88 i 89, uwzględniając okres służby, wiek funkcjonariuszy, przypadki warunków szczególnie uciążliwych lub szkodliwych dla zdrowia oraz stopnie szkodliwości wpływające na wymiar urlopu dodatkowego."; 75) w art. 91 dotychczasową treść oznaczyć jako ust. 1 i dodać ust. 2 w brzmieniu: "2. Minister właściwy do spraw wewnętrznych, określi w drodze rozporządzenia, warunki i tryb udzielania wyróżnień funkcjonariuszom, uwzględniając podmioty właściwe w tych sprawach, sposób i terminy przyznawania wyróżnień, okoliczności w których wyróżnienia nie mogą być przyznawane oraz wzory dokumentów w tych sprawach."; 76) po art. 91 dodaje się art. 91a w brzmieniu: "Art. 91a. 1. Funkcjonariusze oraz pracownicy Straży Granicznej są obowiązani złożyć oświadczenie o stanie majątkowym swoim, swoich małżonków oraz osób pozostających we wspólnym gospodarstwie domowym przy nawiązaniu lub rozwiązaniu stosunku służbowego lub stosunku pracy oraz na żądanie Komendanta Głównego Straży Granicznej lub właściwych komendantów oddziałów Straży Granicznej. 2. Minister właściwy do spraw wewnętrznych określi, w drodze rozporządzenia, tryb postępowania w sprawach oświadczeń, o których mowa w ust. 1, a także wzór oświadczenia wraz z objaśnieniami co do miejsca i terminu jego składania oraz odpowiedzialności za podanie informacji niezgodnych ze stanem faktycznym. Rozporządzenie powinno określić zakres danych objętych oświadczeniem dotyczących małżonka oraz osób pozostających we wspólnym gospodarstwie domowym z funkcjonariuszem lub pracownikiem."; 77) w art. 92: a) po ust. 1 dodaje się ust. 1a w brzmieniu: "1a. Jeżeli w miejscowości, w której funkcjonariusz pełni służbę lub w miejscowości pobliskiej nie ma możliwości zrealizowania prawa, o którym mowa w ust. 1, funkcjonariusz może otrzymać tymczasową kwaterę na okres pełnienia służby w tej miejscowości.", b) po ust. 2 dodaje się ust. 3 w brzmieniu: "3. Miejscowością pobliską, o której mowa w ust. 1, jest miejscowość, z której czas dojazdu do miejsca pełnienia służby i z powrotem środkami publicznego transportu zbiorowego, zgodnie z rozkładem jazdy, łącznie z przesiadkami lub środkami transportu Straży Granicznej nie przekracza łącznie w obie strony dwóch godzin, licząc od stacji (przystanku) położonej najbliżej miejsca zamieszkania do stacji (przystanku) położonej najbliżej miejsca pełnienia służby, bez uwzględnienia czasu dojazdu do i od stacji (przystanku) w obrębie miejscowości, z której funkcjonariusz dojeżdża oraz miejscowości, w której wykonuje obowiązki służbowe."; 78) w art. 93 w pkt 3 wyraz "inwalidztwo" zastępuje się wyrazami "niezdolność do pracy"; 79) w art. 94: a) w ust. 1 wyrazy "Ministra Spraw Wewnętrznych" zastępuje się wyrazami "ministra właściwego do spraw wewnętrznych", a wyrazy Ministrowi Spraw Wewnętrznych" zastępuje się wyrazami "ministrowi właściwemu do spraw wewnętrznych", b) ust. 2 otrzymuje brzmienie: "2. Na kwatery tymczasowe przeznacza się lokale mieszkalne albo pomieszczenia mieszkalne w należytym stanie technicznym i sanitarnym, które znajdują się w budynkach na terenie zamkniętym lub w budynkach przeznaczonych na cele służbowe.", c) skreśla się ust. 3-5; 80) w art. 95 ust. 2 otrzymuje brzmienie: "2. Minister właściwy do spraw wewnętrznych, w porozumieniu z ministrem właściwym do spraw finansów publicznych, określi, w drodze rozporządzenia, warunki przyznawania i zwracania równoważnika, o którym mowa w ust. 1, uwzględniając osoby uprawnione do jego otrzymania, wysokość równoważnika, wzory wymaganych dokumentów, podmioty właściwe do jego przyznania i wypłaty lub odmowy przyznania oraz sposób postępowania w przypadku wystąpienia zbiegu uprawnień do jego otrzymania."; 81) w art. 96 ust. 2 otrzymuje brzmienie: "2. Minister właściwy do spraw wewnętrznych, w porozumieniu z ministrem właściwym do spraw finansów publicznych, określi, w drodze rozporządzenia, wysokość oraz warunki przyznawania i zwracania równoważnika pieniężnego, o którym mowa w ust. 1, uwzględniając osoby uprawnione do jego otrzymania, wysokość równoważnika, wzory wymaganych dokumentów, podmioty właściwe do jego przyznania i wypłaty lub odmowy przyznania oraz sposób postępowania w przypadku wystąpienia zbiegu uprawnień do jego otrzymania."; 82) w art. 97: a) w ust. 2 wyrazy "państwowymi środkami komunikacji" zastępuje się wyrazami "środkami publicznego transportu zbiorowego", b) po ust. 2 dodaje się ust. 3 w brzmieniu: "3. Minister właściwy do spraw wewnętrznych określi, w drodze rozporządzenia, warunki, tryb oraz terminy zwrotu kosztów, o których mowa w ust. 1, uwzględniając w szczególności ich wysokość w odniesieniu do cen biletów za przejazd koleją lub autobusem."; 83) w art. 98 ust. 2 otrzymuje brzmienie: "2. Minister właściwy do spraw wewnętrznych określi, w drodze rozporządzenia, tryb postępowania oraz warunki przyznawania, cofania oraz zwracania pomocy finansowej, o której mowa w ust. 1, uwzględniając przypadki, w których pomoc ta jest przyznawana, cofana lub podlega zwrotowi, jak również sposób obliczania wysokości pomocy finansowej przyznawanej lub orzekanej do zwrotu, a także rodzaje dokumentów wymaganych przy ubieganiu się o przyznanie tej pomocy."; 84) w art. 101 ust. 1 i 2 otrzymują brzmienie: "1. Minister właściwy do spraw wewnętrznych, w porozumieniu z ministrem właściwym do spraw gospodarki przestrzennej i mieszkalnictwa, określi, w drodze rozporządzenia, warunki przydziału i opróżniania oraz normy zaludnienia lokali mieszkalnych, o których mowa w art. 94, warunki przydziału i opróżniania tymczasowych kwater, a także podmioty właściwe do wydawania decyzji w tych sprawach, uwzględniając funkcjonariuszy uprawnionych do otrzymania lokalu mieszkalnego lub tymczasowej kwatery, wzory wymaganych dokumentów i podmioty właściwe do wydawania decyzji w tych sprawach. 2. Minister właściwy do spraw wewnętrznych, w porozumieniu z ministrem właściwym do spraw gospodarki przestrzennej i mieszkalnictwa, oraz ministrem właściwym do spraw finansów publicznych, określi, w drodze rozporządzenia, warunki najmu lokali mieszkalnych znajdujących się w budynkach będących własnością Skarbu Państwa, pozostających w zarządzie jednostek organizacyjnych podległych i nadzorowanych przez ministra właściwego do spraw wewnętrznych, a także sposób obliczania wysokości czynszu najmu za te lokale, uwzględniając warunki na jakich następuje najem lokalu oraz podstawy ustalania wysokości czynszu za najem tych lokali."; 85) art. 105 otrzymuje brzmienie: "Art. 105. Minister właściwy do spraw wewnętrznych, w porozumieniu z ministrem właściwym do spraw pracy, określi, w drodze rozporządzenia, stawki i grupy uposażenia zasadniczego funkcjonariuszy, zaszeregowanie stanowisk służbowych do poszczególnych grup uposażenia zasadniczego oraz stopni etatowych, a także zasady wzrostu tego uposażenia z tytułu wysługi lat, uwzględniając stawki i grupy uposażenia zasadniczego, charakter i rodzaje stanowisk służbowych w poszczególnych jednostkach organizacyjnych Straży Granicznej, a także przyporządkowanie stanowisk do poszczególnych grup uposażenia zasadniczego oraz odpowiadające tym stanowiskom stopnie etatowe, jak również zasady wzrostu uposażenia zasadniczego z tytułu wysługi lat."; 86) art. 106 otrzymuje brzmienie: "Art. 106. Minister właściwy do spraw wewnętrznych określi, w drodze rozporządzenia, sposób i tryb zaliczania okresów służby i pracy do wysługi lat uwzględnianej przy ustalaniu wzrostu uposażenia zasadniczego, uwzględniając okresy służby w Straży Granicznej, Urzędzie Ochrony Państwa, Policji, Państwowej Straży Pożarnej, Służbie Wię</t>
  </si>
  <si>
    <t>2003_1031_75c.txt</t>
  </si>
  <si>
    <t>Art. 75c. 1. W celu ustalenia zdolności do wykonywania zadań na zajmowanym stanowisku służbowym funkcjonariusz jest obowiązany poddać się badaniom okresowym lub kontrolnym w terminie wskazanym w skierowaniu na takie badanie. 2. Skierowanie na badanie okresowe lub kontrolne zawiera w szczególności imię i nazwisko, numer PESEL, adres zamieszkania, stanowisko służbowe funkcjonariusza kierowanego na badanie oraz opis warunków pełnienia służby występujących na zajmowanym stanowisku służbowym, w tym czynników szkodliwych lub uciążliwych, o których mowa w przepisach wykonawczych wydanych na podstawie art. 229 § 8 Kodeksu pracy, i innych wynikających z warunków pełnienia służby. 3. Rodzaj i zakres badań okresowych są uzależnione od rodzaju pełnionej służby przez funkcjonariusza oraz narażenia na czynniki szkodliwe i uciążliwe dla zdrowia występujące w czasie służby. 4. Lekarz przeprowadzający badanie okresowe lub kontrolne, w celu uwzględnienia wszystkich czynników szkodliwych lub uciążliwych i innych wynikających z warunków pełnienia służby wskazanych w skierowaniu na badanie, może poszerzyć jego zakres o dodatkowe badania lekarskie, konsultacje u lekarzy specjalistów lub badania diagnostyczne, a także wyznaczyć termin następnego badania okresowego krótszy niż określony w przepisach wykonawczych wydanych na podstawie art. 85 ust. 1 pkt 2, jeżeli stwierdzi, że jest to niezbędne dla ustalenia zdolności do wykonywania zadań na zajmowanym stanowisku służbowym. Badania i konsultacje stanowią część badania okresowego lub kontrolnego. 5. W przypadku, o którym mowa w ust. 4, lekarz wykorzystuje wskazówki metodyczne w sprawie przeprowadzania badań profilaktycznych pracowników określone w przepisach wykonawczych wydanych na podstawie art. 229 § 8 Kodeksu pracy. 6. Badania okresowe i kontrolne są wykonywane na podstawie skierowania na badanie wystawionego przez: 1) przełożonych, o których mowa w art. 75a ust. 1, lub upoważnione przez nich osoby; 2) ministra właściwego do spraw wewnętrznych lub upoważnioną przez niego osobę w stosunku do Komendanta Głównego Straży Granicznej oraz zastępców Komendanta Głównego Straży Granicznej. 7. Skierowanie na badanie: 1) kontrolne – wystawia się najpóźniej w dniu zgłoszenia się funkcjonariusza do służby, 2) okresowe – wystawia się nie później niż w terminie 30 dni przed upływem ważności orzeczenia lekarskiego – w 3 egzemplarzach, z których jeden przeznaczony jest dla funkcjonariusza kierowanego na badanie. 8. Badania okresowe i kontrolne kończą się orzeczeniem lekarskim stwierdzającym: 1) brak przeciwwskazań zdrowotnych do służby na określonym stanowisku służbowym, 2) istnienie przeciwwskazań zdrowotnych do służby na określonym stanowisku służbowym – w warunkach służby opisanych w skierowaniu na badanie. 9. Od orzeczenia lekarskiego funkcjonariuszowi i przełożonym, o których mowa w art. 75a ust. 1, przysługuje odwołanie w terminie 7 dni od dnia otrzymania orzeczenia. 10. Odwołanie od orzeczenia lekarskiego wraz z uzasadnieniem wnosi się na piśmie za pośrednictwem lekarza, który wydał to orzeczenie, do: 1) wojewódzkiego ośrodka medycyny pracy właściwego ze względu na miejsce pełnienia służby funkcjonariusza; 2) instytutu badawczego w dziedzinie medycyny pracy lub Uniwersyteckiego Centrum Medycyny Morskiej i Tropikalnej w Gdyni, jeżeli odwołanie dotyczy orzeczenia lekarskiego wydanego przez lekarza zatrudnionego w wojewódzkim ośrodku medycyny pracy. 11. Lekarz, za którego pośrednictwem jest składane odwołanie, w terminie 7 dni od dnia otrzymania odwołania wraz z uzasadnieniem przekazuje je wraz z dokumentacją stanowiącą podstawę wydanego orzeczenia lekarskiego do właściwego podmiotu, o którym mowa w ust. 10. 12. Badanie w trybie odwołania przeprowadza w terminie 14 dni od dnia otrzymania odwołania właściwy podmiot, o którym mowa w ust. 10. 13. Orzeczenie lekarskie wydane w trybie odwołania jest ostateczne. 14. Badania okresowe i kontrolne podlegają dokumentowaniu i kontroli w sposób określony w przepisach wykonawczych wydanych na podstawie art. 229 § 8 Kodeksu pracy. 15. Kontrolę badań okresowych i kontrolnych wykonują podmioty, o których mowa w ust. 10. 16. Minister właściwy do spraw wewnętrznych określi, w drodze rozporządzenia: 1) rodzaj i zakres badań okresowych, uwzględniając rodzaj pełnionej służby oraz narażenie na czynniki szkodliwe i uciążliwe dla zdrowia występujące w czasie służby; 2) wzór skierowania na badania okresowe lub kontrolne, uwzględniając konieczność zamieszczenia w tym wzorze informacji niezbędnych do jednoznacznego ustalenia zakresu badań; 3) wzór orzeczenia lekarskiego, uwzględniając jednolitość informacji znajdujących się w orzeczeniu.”.</t>
  </si>
  <si>
    <t>2001_19_8.txt</t>
  </si>
  <si>
    <t>Co zawiera rejestr grup?</t>
  </si>
  <si>
    <t>Art. 8. 1. Rejestr grup uznanych jest jawny i zawiera: 1) nazwę i adres grupy, 2) datę i numer wydania decyzji o wpisie grupy do rejestru, 3) grupę produktów objętych decyzją, 4) informacje o osobach upoważnionych do reprezentowania grupy. 2. Grupa jest obowiązana informować właściwego wojewodę o każdej zmianie danych, o których mowa w ust. 1 pkt 1 i 4.</t>
  </si>
  <si>
    <t>2000_580_15.txt</t>
  </si>
  <si>
    <t>Art. 15. Dane oraz informacje, podlegające gromadzeniu w Rejestrze, zawarte w kartach rejestracyjnych i zawiadomieniach, wprowadza się niezwłocznie do bazy danych systemu informatycznego.</t>
  </si>
  <si>
    <t>1997_769_8.txt</t>
  </si>
  <si>
    <t>Art. 8. 1. Rejestr jest jawny. 2. Każdy ma prawo dostępu do danych zawartych w Rejestrze za pośrednictwem Centralnej Informacji. 3. Każdy ma prawo otrzymać poświadczone odpisy, wyciągi i zaświadczenia o danych zawartych w Rejestrze.</t>
  </si>
  <si>
    <t>1997_491_9.txt</t>
  </si>
  <si>
    <t>Art. 9. 1. Rejestr grup prowadzi wojewoda. 2. Rejestr grup zawiera: 1) nazwę i siedzibę grupy, 2) datę wydania decyzji administracyjnej, o której mowa w art. 7 ust. 1, 3) nazwę produktu lub grupy produktów, ze względu na które grupa otrzymała decyzję, 4) dane osób upoważnionych do reprezentowania grupy zgodnie z jej aktem założycielskim. 3. Rejestr jest jawny. 4. Grupa jest obowiązana do informowania wojewody o każdej zmianie danych zawartych w rejestrze.</t>
  </si>
  <si>
    <t>1996_465_345.txt</t>
  </si>
  <si>
    <t>Czy spółka może udzielać pożyczek na nabycie emitowanych przez nią akcji?</t>
  </si>
  <si>
    <t>Art. 345. §1. Spółka nie może udzielać pożyczek, zabezpieczeń, zaliczkowych wypłat, jak również w jakiejkolwiek innej formie bezpośrednio lub pośrednio finansować nabycie lub objęcie emitowanych przez nią akcji. §2. Przepisu § 1 nie stosuje się do świadczeń dokonywanych w ramach zwykłej działalności instytucji finansowych, jak również do świadczeń dokonywanych na rzecz pracowników spółki lub spółki z nią powiązanej, a podejmowanych w celu ułatwienia nabycia lub objęcia emitowanych przez spółkę akcji.</t>
  </si>
  <si>
    <t>1996_465_315.txt</t>
  </si>
  <si>
    <t>Art. 315. §1. Wpłaty na akcje powinny być dokonane bezpośrednio lub za pośrednictwem domu maklerskiego, na rachunek spółki w organizacji prowadzony przez bank w Rzeczypospolitej Polskiej. §2. Przedmiot wkładu pozostaje do wyłącznej dyspozycji zarządu.</t>
  </si>
  <si>
    <t>2001_1196_37.txt</t>
  </si>
  <si>
    <t>Art. 37. 1. PHS S.A. przekaże do Agencji, określone uchwałą Walnego Zgromadzenia wkłady niepieniężne oraz składniki materialne wyodrębnione z jej przedsiębiorstwa, inne niż wymienione w art. 33 ust. 1. 2.Wkłady niepieniężne oraz składniki materialne, o których mowa w ust. 1, zostaną przekazane według wartości skorygowanej aktywów netto.</t>
  </si>
  <si>
    <t>1996_465_329.txt</t>
  </si>
  <si>
    <t>Art. 329. §1. Akcjonariusz obowiązany jest do wniesienia pełnego wkładu na akcje. §2. Wpłaty powinny być dokonane równomiernie na wszystkie akcje. §3. Wpłaty na akcje powinny być dokonane, bezpośrednio lub za pośrednictwem domu maklerskiego, na rachunek spółki prowadzony przez bank w Rzeczpospolitej Polskiej.</t>
  </si>
  <si>
    <t>1997_468_13.txt</t>
  </si>
  <si>
    <t>Czy poddanie się rehabilitacji jest dobrowolne?</t>
  </si>
  <si>
    <t>Art. 13. Poddanie się leczeniu, rehabilitacji lub readaptacji jest dobrowolne, o ile przepisy ustawy nie stanowią inaczej.</t>
  </si>
  <si>
    <t>1995_488_22.txt</t>
  </si>
  <si>
    <t>Art. 22. Do świadczenia rehabilitacyjnego stosuje się odpowiednio przepisy art. 11 ust. 4 i 5, art. 12, art. 13 ust. 1, art. 15 i 17. Rozdział 4 Zasiłek wyrównawczy</t>
  </si>
  <si>
    <t>1995_488_69.txt</t>
  </si>
  <si>
    <t>Art. 69. Przepisy art. 61 i 63-68 stosuje się odpowiednio do świadczenia rehabilitacyjnego.</t>
  </si>
  <si>
    <t>1996_113_43.txt</t>
  </si>
  <si>
    <t>Art. 43. 1. Zajęcia rehabilitacji ruchowej oraz zabiegi fizjoterapeutyczne mogą prowadzić fizjoterapeuci i absolwenci szkół wyższych ze specjalnością rehabilitacja lub gimnastyka lecznicza oraz technicy fizjoterapii. 2. Zajęcia o charakterze profilaktycznym i korektywnym mogą prowadzić absolwenci szkół wyższych lub średnich zawodowych i absolwenci zakładów kształcenia nauczycieli - o kierunku (specjalności) wychowanie fizyczne, jeżeli w trakcie nauki lub po jej ukończeniu nabyli kwalifikacje do prowadzenia tego typu zajęć, oraz absolwenci szkół wyższych lub średnich zawodowych i absolwenci zakładów kształcenia nauczycieli - o kierunku (specjalności) wychowanie przedszkolne lub nauczanie początkowe, po uzyskaniu kwalifikacji w zakresie gimnastyki korekcyjno-kompensacyjnej. 3. Kwalifikacje do prowadzenia zajęć gimnastyki korekcyjno-kompensacyjnej w szkołach określają odrębne przepisy. Rozdział 8 Kadry kultury fizycznej</t>
  </si>
  <si>
    <t>1995_59_71.txt</t>
  </si>
  <si>
    <t>Jakie obowiązki ma pracownik nadzorujący czynności kontrolne?</t>
  </si>
  <si>
    <t>Art. 71. Do obowiązków pracownika nadzorującego lub wykonującego czynności kontrolne należy w szczególności: 1) należyte, bezstronne i terminowe wykonywanie zadań, 2) obiektywne ustalanie i rzetelne dokumentowanie wyników kontroli, 3) przestrzeganie tajemnicy ustawowo chronionej, 4) godne zachowanie się w służbie i poza służbą, 5) stałe podnoszenie kwalifikacji zawodowych.</t>
  </si>
  <si>
    <t>1995_59_75.txt</t>
  </si>
  <si>
    <t>Art. 75. 1. Pracownik nadzorujący lub wykonujący czynności kontrolne nie może wykonywać zajęć, które godziłyby w interes Najwyższej Izby Kontroli lub byłyby niezgodne z jej zadaniami a także pozostawałyby w sprzeczności z obowiązkami pracownika lub mogłyby wywoływać podejrzenie o stronniczość lub interesowność. 2. Pracownik nadzorujący lub wykonujący czynności kontrolne może podjąć dodatkowe zajęcie zarobkowe po uzyskaniu zgody Prezesa Najwyższej Izby Kontroli.</t>
  </si>
  <si>
    <t>2001_1450_41.txt</t>
  </si>
  <si>
    <t>Art. 41. 1. Kontroler jest obowiązany zachować w tajemnicy informacje, które uzyskał w związku z wykonywaniem czynności służbowych. 2. Obowiązek zachowania tajemnicy trwa również po ustaniu zatrudnienia.</t>
  </si>
  <si>
    <t>1997_349_61.txt</t>
  </si>
  <si>
    <t>Czym jest budżet państwa?</t>
  </si>
  <si>
    <t>Art. 61. 1. Budżet państwa jest rocznym planem dochodów i wydatków oraz przychodów i rozchodów: 1) organów: władzy państwowej, kontroli i ochrony prawa, 2) sądów i trybunałów, 3) administracji rządowej. 2. Budżet państwa jest uchwalany w formie ustawy budżetowej na okres roku kalendarzowego, zwanego dalej "rokiem budżetowym". 3. Do budżetu państwa włączone są środki pochodzące ze źródeł zagranicznych, nie podlegające zwrotowi i wydatki z nich finansowane 4. Ustawa budżetowa zawiera także: 1) zestawienie przychodów i wydatków zakładów budżetowych, gospodarstw pomocniczych jednostek budżetowych i środków specjalnych, 2) plany przychodów i wydatków państwowych funduszy celowych, 3) zestawienie dotacji dla państwowych agencji i fundacji z udziałem Skarbu Państwa. 5. Ustawa budżetowa może zawierać plany przychodów i wydatków: 1) jednostek, o których mowa w ust. 4 pkt 1, 2) innych jednostek sektora rządowego.</t>
  </si>
  <si>
    <t>1997_349_28.txt</t>
  </si>
  <si>
    <t>Art. 28. 1. Wydatki publiczne mogą być ponoszone na cele i w wysokości ustalonych w ustawie budżetowej, uchwale budżetowej jednostki samorządu terytorialnego i w planie finansowym jednostki sektora finansów publicznych. 2. Jednostki sektora finansów publicznych dokonują wydatków zgodnie z prze pisami dotyczącymi poszczególnych rodzajów wydatków. 3. Wydatki publiczne powinny być dokonywane: 1) w sposób celowy i oszczędny, z zachowaniem zasady uzyskiwania najle pszych efektów z danych nakładów, 2) w sposób umożliwiający terminową realizację zadań, 3) w wysokości i terminach wynikających z wcześniej zaciągniętych zobo wiązań. 4. Jednostki sektora finansów publicznych dokonują zakupów dostaw, usług i ro bót budowlanych na zasadach określonych w przepisach ustawy o zamówieniach publicznych. 5. Planowanie i dokonywanie wydatków na realizację każdego kolejnego etapu programu wieloletniego poprzedzane jest analizą i oceną efektów uzyskanych w etapach poprzednich.</t>
  </si>
  <si>
    <t>2003_1692_11.txt</t>
  </si>
  <si>
    <t>Art. 11. 1. W latach 2013–2022 maksymalny limit wydatków budżetu państwa będących skutkiem finansowym niniejszej ustawy wynosi 53 025,0 tys. zł, z tym że w poszczególnych latach wyniesie odpowiednio: 1) 2013 r. – 1 239,0 tys. zł; 2) 2014 r. – 14 515,0 tys. zł; 3) 2015 r. – 6 055,0 tys. zł; 4) 2016 r. – 3 903,0 tys. zł; 5) 2017 r. – 3 749,0 tys. zł; 6) 2018 r. – 3 797,0 tys. zł; 7) 2019 r. – 7 944,0 tys. zł; 8) 2020 r. – 3 892,0 tys. zł; 9) 2021 r. – 3 941,0 tys. zł; 10) 2022 r. – 3 990,0 tys. zł. 2. W przypadku przekroczenia lub zagrożenia przekroczenia przyjętego na dany rok budżetowy maksymalnego limitu wydatków, o którym mowa w ust. 1, zostaną zastosowane mechanizmy korygujące polegające na ograniczeniu: 1) wydatków inwestycyjnych Urzędu Rejestracji Produktów Leczniczych, Wyrobów Medycznych i Produktów Biobójczych, 2) wydatków związanych z organizacją szkoleń pracowników Urzędu Rejestracji Produktów Leczniczych, Wyrobów Medycznych i Produktów Biobójczych, 3) kosztów zewnętrznej obsługi systemów informatycznych wdrożonych w Urzędzie Rejestracji Produktów Leczniczych, Wyrobów Medycznych i Produktów Biobójczych – przy jednoczesnym zapewnieniu skutecznego wykonywania zadań ustawowych przez Prezesa Urzędu Rejestracji Produktów Leczniczych, Wyrobów Medycznych i Produktów Biobójczych. 3. Organem właściwym do monitorowania wykorzystania limitu wydatków, o których mowa w ust. 1, oraz wdrożenia mechanizmów korygujących, o których mowa w ust. 2, jest minister właściwy do spraw zdrowia.</t>
  </si>
  <si>
    <t>1997_349_104.txt</t>
  </si>
  <si>
    <t>Art. 104. Minister Finansów przedstawia komisji sejmowej właściwej do spraw budżetu i Najwyższej Izbie Kontroli informację o przebiegu wykonania budżetu państwa za I półrocze, w terminie do dnia 10 września tego roku. Rozdział 4 Kasowa obsługa budżetu</t>
  </si>
  <si>
    <t>1997_553_209.txt</t>
  </si>
  <si>
    <t>Jak ściga się świadczenia w ramach funduszu alimentacyjnego?</t>
  </si>
  <si>
    <t>Art. 209. § 1. Kto uporczywie uchyla się od wykonania ciążącego na nim z mocy ustawy lub orzeczenia sądowego obowiązku opieki przez niełożenie na utrzymanie osoby najbliższej lub innej osoby i przez to naraża ją na niemożność zaspokojenia podstawowych potrzeb życiowych, podlega grzywnie, karze ograniczenia wolności albo pozbawienia wolności do lat 2. § 2. Ściganie następuje na wniosek pokrzywdzonego, organu opieki społecznej lub właściwej instytucji. § 3. Jeżeli pokrzywdzonemu przyznano świadczenie z funduszu alimentacyjnego, ściganie odbywa się z urzędu.</t>
  </si>
  <si>
    <t>1999_1000_2.txt</t>
  </si>
  <si>
    <t>Art. 2. W okresie od dnia 1 stycznia do dnia 31 maja 2000 r. świadczenia z funduszu alimentacyjnego przysługują w wysokości bieżąco ustalanych alimentów, jednakże nie wyższej niż 30% przeciętnego miesięcznego wynagrodzenia w III kwartale 1999 r., ogłoszonego przez Prezesa Głównego Urzędu Statystycznego do celów emerytalnych.</t>
  </si>
  <si>
    <t>2003_2255_60.txt</t>
  </si>
  <si>
    <t>Art. 60. 1. Osoba otrzymująca świadczenia z funduszu alimentacyjnego, która ukończyła 50 lat do dnia wejścia w życie ustawy, nabywa na swój wniosek prawo do dodatku, o którym mowa w art. 12, do czasu uzyskania prawa do emerytury lub renty albo prawa do zasiłku stałego wyrównawczego określonego w przepisach o pomocy społecznej, jeżeli dochód rodziny nie przekracza kwoty, o której mowa w art. 5 ust. 1, i egzekucja ustalonych wyrokiem sądu rodzinnego alimentów jest bezskuteczna. 2. Osoba pozostająca w związku małżeńskim otrzymująca na dzieci do dnia wejścia w życie ustawy świadczenie z funduszu alimentacyjnego nabywa prawo do dodatku, o którym mowa w art. 12, przez okres jednego roku, jeżeli spełnia warunki określone w ustawie.</t>
  </si>
  <si>
    <t>2003_2255_36.txt</t>
  </si>
  <si>
    <t>Art. 36. W ustawie z dnia 18 lipca 1974 r. o funduszu alimentacyjnym (Dz.U. z 1991 r. Nr 45, poz. 200, z późn. zm.)[6] w art. 4 wprowadza się następujące zmiany: 1) w ust. 4a wyrazy "31 grudnia 2003 r." zastępuje się wyrazami "30 kwietnia 2004 r."; 2) w ust. 5a wyrazy "31 grudnia 2003 r." zastępuje się wyrazami "30 kwietnia 2004 r."; 3) w ust. 7 wyrazy "31 grudnia 2003 r." zastępuje się wyrazami "30 kwietnia 2004 r."; 4) po ust. 7 dodaje się ust. 7a w brzmieniu: "7a. W przypadku osób ubiegających się o świadczenia z funduszu alimentacyjnego za okres po 31 grudnia 2003 r. świadczenia z funduszu alimentacyjnego przysługują, jeżeli przeciętny miesięczny dochód na osobę w rodzinie uprawnionego uzyskany w 2002 r. nie przekracza 612 zł.".</t>
  </si>
  <si>
    <t>1994_195_223.txt</t>
  </si>
  <si>
    <t>Co się stanie jeżeli nie zostanie uiszczona opłata dla wniosku patentowego?</t>
  </si>
  <si>
    <t>Art. 223. 1. Opłaty jednorazowe za zgłoszenia, wnioski, oświadczenia i inne czynności przewidziane w ustawie powinny być uiszczane z góry, o ile ustawa lub rozporządzenie, o którym mowa w art. 222 ust. 3, nie przewiduje uiszczenia opłaty na wezwanie Urzędu Patentowego w określonym terminie. 2. Opłata jednorazowa za zgłoszenie może być również uiszczona w ciągu jednego miesiąca od daty doręczenia wezwania Urzędu Patentowego. 3. Jeżeli w wyniku złożonego wniosku o ponowne rozpatrzenie sprawy decyzja lub postanowienie Urzędu Patentowego zostało uchylone, opłata uiszczona od tego wniosku podlega zwrotowi. 4. W razie nieuiszczenia w terminie opłaty, o której mowa w ust. 1, postępowanie wszczęte w wyniku dokonania zgłoszenia lub złożenia wniosku podlega umorzeniu, bądź czynność uzależniona od opłaty zostaje zaniechana.</t>
  </si>
  <si>
    <t>1994_195_37.txt</t>
  </si>
  <si>
    <t>Art. 37. 1. Do czasu wydania decyzji w sprawie udzielenia patentu zgłaszający może, z zastrzeżeniem ust. 2, wprowadzać uzupełnienia i poprawki do zgłoszenia, które nie mogą jednakże wykraczać poza to, co zostało ujawnione jako przedmiot rozwiązania w opisie wynalazku w dniu dokonania zgłoszenia. 2. Zmiana zastrzeżeń patentowych w sposób rozszerzający pierwotny zakres żądanej ochrony może być dokonana tylko do czasu ogłoszenia o zgłoszeniu i przy zachowaniu ograniczenia, określonego w ust. 1.</t>
  </si>
  <si>
    <t>1994_195_49.txt</t>
  </si>
  <si>
    <t>Art. 49. 1. Jeżeli Urząd Patentowy stwierdzi brak ustawowych warunków wymaganych do uzyskania patentu, wydaje, z zastrzeżeniem ust. 2, decyzję o odmowie jego udzielenia. 2. Przed wydaniem decyzji, o której mowa w ust. 1, Urząd Patentowy wyznacza zgłaszającemu termin do zajęcia stanowiska co do zebranych dowodów i materiałów mogących świadczyć o istnieniu przeszkód do uzyskania patentu. Dowody i materiały mogą wykraczać poza wykaz objęty sprawozdaniem o stanie techniki.</t>
  </si>
  <si>
    <t>1994_195_55.txt</t>
  </si>
  <si>
    <t>Art. 55. 1. Sprostowanie opisu patentowego może dotyczyć tylko oczywistych pomyłek albo błędów drukarskich. 2. W postanowieniu o sprostowaniu Urząd Patentowy określa jednocześnie, czy i w jakim zakresie: 1) powinna nastąpić ponowna publikacja opisu, 2) uprawniony jest obowiązany pokryć koszty związane z ponowną publikacją opisu. 3. Informację o sprostowaniu opisu patentowego ogłasza się w "Wiadomościach Urzędu Patentowego". Rozdział 4 Wynalazek tajny</t>
  </si>
  <si>
    <t>1999_95_57.txt</t>
  </si>
  <si>
    <t>Jak uniemożliwienić osobom nieuprawnionym dostępu do informacji niejawnych?</t>
  </si>
  <si>
    <t>Art. 57. W celu uniemożliwienia osobom nieuprawnionym dostępu do informacji niejawnych, należy w szczególności: 1) wydzielić części obiektów, które poddane są szczególnej kontroli wejść i wyjść oraz kontroli przebywania, zwane dalej "strefami bezpieczeństwa", 2) wydzielić wokół stref bezpieczeństwa strefy administracyjne służące do kontroli osób lub pojazdów, 3) wprowadzić system przepustek lub inny system określający uprawnienia do wejścia, przebywania i wyjścia ze strefy bezpieczeństwa, a także przechowywania kluczy do pomieszczeń chronionych, szaf pancernych i innych pojemników służących do przechowywania informacji niejawnych stanowiących tajemnicę państwową, 4) zapewnić kontrolę stref bezpieczeństwa i stref administracyjnych przez przeszkolonych zgodnie z ustawą pracowników pionu ochrony, 5) stosować wyposażenie i urządzenia służące ochronie informacji niejawnych, którym na podstawie odrębnych przepisów przyznano certyfikaty lub świadectwa kwalifikacyjne.</t>
  </si>
  <si>
    <t>2003_2277_11w.txt</t>
  </si>
  <si>
    <t>Art. 11w. 1. W celu zapobiegania lub wykrywania przestępstw Biuro może uzyskiwać dane niestanowiące treści odpowiednio, przekazu telekomunikacyjnego, przesyłki pocztowej albo przekazu w ramach usługi świadczonej drogą elektroniczną, określone w: 1) art. 180c i art. 180d ustawy z dnia 16 lipca 2004 r. – Prawo telekomunikacyjne (Dz. U. z 2017 r. poz. 1907 i ...), zwane dalej „danymi telekomunikacyjnymi”, 2) art. 82 ust. 1 pkt 1 ustawy z dnia 23 listopada 2012 r. – Prawo pocztowe (Dz. U. z 2017 r. poz. 1481 i ...), zwane dalej „danymi pocztowymi”, 3) art. 18 ust. 1–5 ustawy z dnia 18 lipca 2002 r. o świadczeniu usług drogą elektroniczną (Dz. U. z 2017 r. poz. 1219), zwane dalej „danymi internetowymi” – oraz może je przetwarzać bez wiedzy i zgody osoby, której dotyczą. 2. Przedsiębiorca telekomunikacyjny, operator pocztowy lub usługodawca świadczący usługi drogą elektroniczną przekazuje nieodpłatnie dane, o których mowa w ust. 1, Inspektorowi Nadzoru Wewnętrznego albo upoważnionemu inspektorowi Biura, w tym za pośrednictwem sieci telekomunikacyjnej. 3. W przypadku, o którym mowa w ust. 2, udostępnianie danych, o których mowa w ust. 1, za pośrednictwem sieci telekomunikacyjnej odbywa się bez udziału pracowników przedsiębiorcy telekomunikacyjnego, operatora pocztowego lub usługodawcy świadczącego usługi drogą elektroniczną lub przy niezbędnym ich udziale, jeżeli możliwość taka jest przewidziana w porozumieniu zawartym między ministrem właściwym do spraw wewnętrznych a tym podmiotem. 4. Udostępnienie Biuru danych, o których mowa w ust. 1, może nastąpić za pośrednictwem sieci telekomunikacyjnej, jeżeli: 1) wykorzystywane sieci telekomunikacyjne zapewniają: a) możliwość ustalenia osoby uzyskującej dane, ich rodzaju oraz czasu, w którym zostały uzyskane, b) zabezpieczenie techniczne i organizacyjne uniemożliwiające osobie nieuprawnionej dostęp do danych; 2) jest to uzasadnione specyfiką lub zakresem zadań wykonywanych przez Biuro albo prowadzonych przez nie czynności. 5. Inspektor Nadzoru Wewnętrznego prowadzi rejestry wystąpień o uzyskanie danych telekomunikacyjnych, pocztowych i internetowych zawierające informacje identyfikujące inspektorów Biura uzyskujących te dane, ich rodzaj, cel uzyskania oraz czas, w którym zostały uzyskane. Rejestry prowadzi się w formie elektronicznej, z zachowaniem przepisów o ochronie informacji niejawnych. 6. Dane, o których mowa w ust. 1, które mają znaczenie dla postępowania karnego, Inspektor Nadzoru Wewnętrznego przekazuje prokuratorowi właściwemu miejscowo lub rzeczowo. Prokurator podejmuje decyzję o zakresie i sposobie wykorzystania przekazanych danych. 7. Dane, o których mowa w ust. 1, które nie mają znaczenia dla postępowania karnego, podlegają niezwłocznemu, komisyjnemu i protokolarnemu zniszczeniu.</t>
  </si>
  <si>
    <t>1999_95_1.txt</t>
  </si>
  <si>
    <t>Art. 1. 1. Ustawa określa zasady ochrony informacji, które wymagają ochrony przed nieuprawnionym ujawnieniem, jako stanowiące tajemnicę państwową lub służbową, niezależnie od formy i sposobu ich wyrażania, także w trakcie ich opracowania, zwanych dalej "informacjami niejawnymi", a w szczególności: 1) organizowania ochrony informacji niejawnych, 2) klasyfikowania informacji niejawnych, 3) udostępniania informacji niejawnych, 4) postępowania sprawdzającego, w celu ustalenia czy osoba nim objęta daje rękojmię zachowania tajemnicy, zwanego dalej "postępowaniem sprawdzającym", 5) szkolenia w zakresie ochrony informacji niejawnych, 6) ewidencjonowania, przechowywania, przetwarzania i udostępniania danych uzyskiwanych w związku z prowadzonymi postępowaniami o ustalenie rękojmi zachowania tajemnicy, w zakresie określonym w ankiecie bezpieczeństwa osobowego oraz w ankiecie bezpieczeństwa przemysłowego, 7) organizacji kontroli przestrzegania zasad ochrony informacji niejawnych, 8) ochrony informacji niejawnych w systemach i sieciach teleinformatycznych, 9) stosowania środków fizycznej ochrony informacji niejawnych. 2. Przepisy ustawy mają zastosowanie do: 1) organów władzy publicznej, w szczególności: a) Sejmu i Senatu Rzeczypospolitej Polskiej, b) Prezydenta Rzeczypospolitej Polskiej, c) organów administracji rządowej, d) organów jednostek samorządu terytorialnego, e) sądów i trybunałów, f) organów kontroli państwowej i ochrony prawa, 2) Sił Zbrojnych Rzeczypospolitej Polskiej, zwanych dalej "Siłami Zbrojnymi", 3) Narodowego Banku Polskiego i banków państwowych, 4) państwowych osób prawnych i innych niż wymienione w pkt 1-3 państwowych jednostek organizacyjnych, 5) przedsiębiorców, jednostek naukowych lub badawczo-rozwojowych ubiegających się o zawarcie lub wykonujących umowy związane z dostępem do informacji niejawnych, dotyczące realizacji zadań opłacanych w całości lub w części ze środków publicznych, w rozumieniu przepisów ustawy z dnia 10 czerwca 1994 r. o zamówieniach publicznych (Dz.U. z 1998 r. Nr 119, poz. 773). 3. Przepisy ustawy nie naruszają przepisów innych ustaw o ochronie tajemnicy zawodowej lub innych tajemnic prawnie chronionych.</t>
  </si>
  <si>
    <t>1999_95_33.txt</t>
  </si>
  <si>
    <t>Art. 33. Poświadczenie bezpieczeństwa upoważniające do dostępu do informacji niejawnych oznaczonych wyższą klauzulą tajności uprawnia do dostępu do informacji niejawnych oznaczonych niższą klauzulą tajności, wyłącznie w zakresie określonym w art. 3.</t>
  </si>
  <si>
    <t>2001_1354_7.txt</t>
  </si>
  <si>
    <t>Jaki jest tygodniowy odpoczynek kierowcy?</t>
  </si>
  <si>
    <t>Art. 7. 1. W każdym tygodniu kierowca wykorzystuje odpoczynek w wymiarze co najmniej 45 kolejnych godzin. Odpoczynek może być skrócony nie więcej niż do 36 kolejnych godzin, jeżeli zostanie udzielony w miejscowości gdzie znajduje się siedziba pracodawcy lub w miejscu zamieszkania kierowcy i nie więcej niż do 24 kolejnych godzin, jeżeli zostanie udzielony w innym miejscu. Tygodniowy nieprzerwany odpoczynek obejmuje dobowy odpoczynek przypadający w dniu, w którym kierowca rozpoczął odpoczynek tygodniowy. 2. Okres odpoczynku niewykorzystany wskutek skrócenia, o którym mowa w ust. 1, kierowca powinien wykorzystać nie później niż przed upływem trzeciego tygodnia następującego po tygodniu, w którym odpoczynek został skrócony. 3. Tygodniowy odpoczynek kierowca powinien wykorzystać nie później niż po sześciu dobowych okresach prowadzenia pojazdu. 4. Przełożenie tygodniowego odpoczynku do końca szóstego dobowego okresu prowadzenia jest dopuszczalne w przypadku, gdy całkowity czas prowadzenia pojazdu nie przekracza maksymalnej normy, odpowiadającej sześciu dobowym okresom prowadzenia.</t>
  </si>
  <si>
    <t>2001_1354_18.txt</t>
  </si>
  <si>
    <t>Art. 18. W każdej dobie kierowca wykorzystuje co najmniej 11 godzin nieprzerwanego odpoczynku. Rozdział 4 Normy czasu pracy kierowców pozostających w stosunku pracy</t>
  </si>
  <si>
    <t>2001_1354_8.txt</t>
  </si>
  <si>
    <t>Art. 8. Każdy odpoczynek wykorzystany za skrócenie dobowego lub tygodniowego okresu odpoczynku jest odbierany łącznie z innym odpoczynkiem dobowym co najmniej ośmiogodzinnym i na żądanie zainteresowanego kierowcy jest udzielany w miejscu parkowania pojazdu lub w miejscu zamieszkania kierowcy.</t>
  </si>
  <si>
    <t>1999_930_20.txt</t>
  </si>
  <si>
    <t>Do jakich przestępstw nie ma zastosowania część ogólna Kodeksu Karnego?</t>
  </si>
  <si>
    <t>Art. 20. § 1. Do przestępstw skarbowych nie mają zastosowania przepisy części ogólnej Kodeksu karnego, z zastrzeżeniem § 2. § 2. Przepisy art. 18 § 2 i 3, art. 19-20, 21 § 2 i 3, art. 22-24, 27 § 1, art. 40 § 1, art. 41, 43 § 2, art. 51, 57-58 § 1, art. 60 § 1 i 2, art. 62-63, 65, 66 § 1 i 2, art. 67-70, 72-78 § 1 i 2, art. 79 § 1, art. 80 § 1 i 2, art. 81-83, 85, 86 § 2 i 3, art. 87, 89 § 1 i 3, art. 90, 92-98, 103 § 1, art. 104 § 1 zdanie pierwsze, art. 106-107 § 1, 2, 4 i 5, art. 108 oraz 114, a także wskazane w innych przepisach niniejszego rozdziału, przepisy części ogólnej Kodeksu karnego stosuje się odpowiednio do przestępstw skarbowych. § 3. W wypadku określonym w art. 21 § 3 Kodeksu karnego sąd może także odstąpić od wymierzenia kary lub środka karnego wymienionego w art. 22 § 2 pkt 2, 3, 5 i 6 niniejszego kodeksu, chyba że przepadek dotyczy przedmiotów określonych w art. 29 pkt 4. § 4. Wymieniona w art. 23 Kodeksu karnego przesłanka "dobrowolności" nie ma zastosowania do przestępstw skarbowych. § 5. W wypadku określonym w art. 27 § 1 Kodeksu karnego dopuszczalny eksperyment dotyczy tylko eksperymentu ekonomicznego lub technicznego. § 6. Wymienione w § 2 oraz w art. 21 § 3, art. 26 § 4, art. 40 § 1 i art. 45 przepisy części ogólnej Kodeksu karnego stosuje się odpowiednio także do osób wymienionych w art. 53 § 36, które dopuściły się przestępstwa skarbowego, chyba że część wojskowa Kodeksu karnego zawiera odmienne przepisy ogólne.</t>
  </si>
  <si>
    <t>1999_930_172.txt</t>
  </si>
  <si>
    <t>Art. 172. § 1. Nakazem karnym można orzec za przestępstwo skarbowe karę grzywny przewidzianą w art. 23 § 2 albo karę ograniczenia wolności, a za wykroczenie skarbowe - karę grzywny przewidzianą w art. 48 § 3. § 2. Obok kary określonej w § 1 można, w wypadkach przewidzianych w kodeksie, orzec przepadek przedmiotów oraz ściągnięcie równowartości pieniężnej przepadku przedmiotów. § 3. Sąd może poprzestać na orzeczeniu środków karnych, o których mowa w § 2, jeżeli zachodzą warunki orzeczenia tylko tych środków. DZIAŁ VI Postępowanie w stosunku do nieobecnych Rozdział 19 Przesłanki</t>
  </si>
  <si>
    <t>1999_930_188.txt</t>
  </si>
  <si>
    <t>Art. 188. W razie skazania sprawcy na karę ograniczenia wolności za przestępstwo skarbowe, w związku z którym nastąpiło uszczuplenie lub narażenie na uszczuplenie należności publicznoprawnej, uchylaniem się skazanego od odbywania kary ograniczenia wolności jest również nieuiszczenie tej należności w wyznaczonym terminie. Rozdział 24 Wykonywanie środków karnych</t>
  </si>
  <si>
    <t>2001_537_35.txt</t>
  </si>
  <si>
    <t>Art. 35. Obowiązek uiszczenia kary pieniężnej, o której mowa w art. 34, ulega przedawnieniu z upływem 5 lat od końca roku, w którym upłynął termin uiszczenia kary. Rozdział 8 Przepisy karne</t>
  </si>
  <si>
    <t>1997_555_408.txt</t>
  </si>
  <si>
    <t>Co robi sąd po wysłuchaniu głosów stron?</t>
  </si>
  <si>
    <t>Art. 408. Po wysłuchaniu głosów stron sąd niezwłocznie przystępuje do narady.</t>
  </si>
  <si>
    <t>1997_555_115.txt</t>
  </si>
  <si>
    <t>Art. 115. § 1. Uzasadnienie orzeczenia podpisują osoby, które orzeczenie wydały, nie wyłączając osoby przegłosowanej. § 2. W sprawach rozpoznawanych w składzie sędziego i dwóch ławników uzasadnienie podpisuje tylko przewodniczący, chyba że zgłoszono zdanie odrębne. § 3. Jeżeli nie można uzyskać podpisu przewodniczącego lub innego członka składu orzekającego, jeden z podpisujących czyni o tym wzmiankę na uzasadnieniu z zaznaczeniem przyczyny tego faktu. Rozdział 13 Porządek czynności procesowych</t>
  </si>
  <si>
    <t>1996_189_376.txt</t>
  </si>
  <si>
    <t>Art. 376. Rozprawa przed sądem drugiej instancji odbywa się bez względu na niestawiennictwo jednej lub obu stron. Wydany wyrok nie jest zaoczny.</t>
  </si>
  <si>
    <t>1997_555_405.txt</t>
  </si>
  <si>
    <t>Art. 405. Po przeprowadzeniu dowodów dopuszczonych w sprawie przewodniczący zapytuje strony, czy wnoszą o uzupełnienie postępowania dowodowego i w razie odpowiedzi przeczącej - zamyka przewód sądowy. Rozdział 46 Głosy stron"</t>
  </si>
  <si>
    <t>2002_110_6.txt</t>
  </si>
  <si>
    <t>Czy detektyw podczas pracy może naruszyć prawa obywatela?</t>
  </si>
  <si>
    <t>Art. 6. Detektyw przy wykonywaniu usługi detektywistycznej winien kierować się powszechnie obowiązującymi zasadami etyki, lojalnością wobec zlecającego usługę i szczególną starannością, by nie naruszyć wolności i praw człowieka i obywatela.</t>
  </si>
  <si>
    <t>2002_110_43.txt</t>
  </si>
  <si>
    <t>Art. 43. Koszty związane z przeprowadzeniem badań potwierdzających zdolność fizyczną i psychiczną do wykonywania czynności detektywa ponosi osoba poddana badaniu. Rozdział 5 Przepisy karne</t>
  </si>
  <si>
    <t>1996_175_19e.txt</t>
  </si>
  <si>
    <t>Art. 19e. Inspektor pracy, przystępując do sprawdzenia tożsamości osoby wykonującej pracę, jest obowiązany okazać legitymację służbową w taki sposób, aby osoba ta mogła odczytać i zanotować jego dane osobowe.</t>
  </si>
  <si>
    <t>1997_44_17.txt</t>
  </si>
  <si>
    <t>W jakiej formie wydawana jest zgoda na pobieranie opłat przez urząd skarbowy?</t>
  </si>
  <si>
    <t>Art. 17. 1. Udzielanie ulg, odraczanie, umarzanie, rozkładanie na raty oraz zaniechanie poboru w zakresie podatków i opłat stanowiących dochody jednostek samorządu terytorialnego i wpłacanych bezpośrednio na rachunki jednostek samorządu terytorialnego, należy do kompetencji przewodniczącego zarządu jednostki samorządu terytorialnego. 2. W przypadku pobieranych przez urząd skarbowy podatków i opłat stanowiących w całości dochody jednostek samorządu terytorialnego, urząd ten może odraczać, umarzać, rozkładać na raty lub zaniechać poboru podatków oraz zwalniać płatnika z obowiązku pobrania oraz wpłaty podatku lub zaliczek na podatek, wyłącznie na wniosek lub za zgodą przewodniczącego zarządu jednostki samorządu terytorialnego. 3. W zakresie opłat, o których mowa w art. 3 pkt 2 lit. b), pobieranych przez organ wskazany w odrębnych przepisach, inny niż urząd skarbowy, udzielanie ulg, odraczanie, umarzanie, rozkładanie na raty oraz zaniechanie poboru opłaty, może nastąpić w sposób określony przepisami odrębnymi, po uzyskaniu zgody przewodniczącego zarządu gminy. 4. Wniosek lub zgoda, o których mowa w ust. 2 i 3, wydawane są w formie postanowienia, na które nie przysługuje zażalenie.</t>
  </si>
  <si>
    <t>2002_1681_6.txt</t>
  </si>
  <si>
    <t>Art. 6. 1. Obowiązek zapłaty opłaty skarbowej powstaje: 1) od dokonania czynności urzędowej – z chwilą dokonania zgłoszenia lub złożenia wniosku o dokonanie czynności urzędowej; 2) od wydania zaświadczenia – z chwilą złożenia wniosku o wydanie zaświadczenia; 3) od wydania zezwolenia (pozwolenia, koncesji) – z chwilą złożenia wniosku o wydanie zezwolenia (pozwolenia, koncesji); 4) od złożenia dokumentu stwierdzającego udzielenie pełnomocnictwa lub prokury oraz od jego odpisu, wypisu lub kopii – z chwilą złożenia dokumentu w organie administracji publicznej, sądzie lub podmiocie, o którym mowa w art. 1 ust. 2; 5) od przedmiotu opłaty określonego w art. 2 ust. 2 – z chwilą użycia zaświadczenia w sprawie innej niż wymieniona w art. 2 ust. 1. 2. Opłatę skarbową wpłaca się z chwilą powstania obowiązku jej zapłaty.</t>
  </si>
  <si>
    <t>1997_714_40.txt</t>
  </si>
  <si>
    <t>Art. 40. 1. W przypadku, gdy podatnik: 1) poda we wniosku o zastosowanie opodatkowania w formie karty podatkowej dane niezgodne ze stanem faktycznym, powodujące nieuzasadnione zastosowanie opodatkowania w formie karty podatkowej, bądź ustalenie wysokości podatku dochodowego w formie karty podatkowej w kwocie niższej od należnej, lub 2) prowadzi nierzetelnie (niezgodnie ze stanem faktycznym) ewidencję zatrudnienia bądź, mimo obowiązku, nie prowadzi tej ewidencji, a stwierdzony stan zatrudnienia jest wyższy od zgłoszonego urzędowi skarbowemu, lub 3) nie zawiadomi urzędu skarbowego w terminie, o którym mowa w art. 36 ust. 7, o zmianach powodujących utratę warunków do opodatkowania w formie karty podatkowej albo mających wpływ na podwyższenie wysokości podatku dochodowego w formie karty podatkowej, bądź w zawiadomieniu poda dane w tym zakresie niezgodne ze stanem faktycznym, lub 4) w rachunku lub fakturze stwierdzających sprzedaż wyrobu, towaru lub wykonanie usługi poda dane istotnie niezgodne ze stanem faktycznym - urząd skarbowy stwierdza wygaśnięcie decyzji, o której mowa w art. 30 ust. 1. 2. W przypadkach określonych w ust. 1: 1) podatnicy są obowiązani płacić podatek dochodowy na ogólnych zasadach za cały rok podatkowy, 2) obowiązek założenia właściwych ksiąg powstaje od pierwszego dnia miesiąca następującego po miesiącu, w którym została doręczona decyzja stwierdzająca wygaśnięcie decyzji ustalającej wysokość podatku dochodowego w formie karty podatkowej.</t>
  </si>
  <si>
    <t>2002_1681_9.txt</t>
  </si>
  <si>
    <t>Art. 9. 1. Opłata skarbowa podlega zwrotowi: 1) od dokonania czynności urzędowej – jeżeli mimo zapłacenia opłaty nie dokonano czynności urzędowej; 2) od wydania zaświadczenia lub zezwolenia (pozwolenia, koncesji) – jeżeli mimo zapłacenia opłaty nie wydano zaświadczenia lub zezwolenia (pozwolenia, koncesji). 2. Zwrot opłaty skarbowej następuje na wniosek. 3. Opłata skarbowa nie podlega zwrotowi po upływie pięciu lat licząc od końca roku, w którym dokonano zapłaty opłaty.</t>
  </si>
  <si>
    <t>1997_153_112.txt</t>
  </si>
  <si>
    <t>Kto wybiera przewodniczącego Rady Krajowego Związku Kas?</t>
  </si>
  <si>
    <t>Art. 112. Rada Krajowego Związku Kas wybiera spośród swoich członków przewodniczącego i zastępców przewodniczącego - z tym że jednym z zastępców przewodniczącego jest przedstawiciel branżowych kas - oraz przewodniczącego komisji rewizyjnej.</t>
  </si>
  <si>
    <t>1997_153_109.txt</t>
  </si>
  <si>
    <t>Art. 109. Organami Krajowego Związku Kas są: 1) Rada Krajowego Związku Kas, 2) Zarząd Krajowego Związku Kas, 3) Prezes Zarządu Krajowego Związku Kas, 4) Komisja Rewizyjna Krajowego Związku Kas.</t>
  </si>
  <si>
    <t>1997_153_107.txt</t>
  </si>
  <si>
    <t>Art. 107. 1. Krajowy Związek Kas zrzesza regionalne i branżowe kasy. 2. Siedzibą Krajowego Związku Kas jest Warszawa. 3. Krajowy Związek Kas prowadzi działalność na podstawie ustawy i statutu Krajowego Związku Kas.</t>
  </si>
  <si>
    <t>1997_153_118.txt</t>
  </si>
  <si>
    <t>Art. 118. 1. Zarząd kieruje działalnością Krajowego Związku Kas, z zastrzeżeniem art. 113. 2. Do zakresu działania Zarządu należy w szczególności: 1) wykonywanie uchwał Rady Krajowego Związku Kas, 2) przygotowywanie projektów statutu, programów działania i planu finansowego oraz sprawozdań z ich wykonania i innych dokumentów przedkładanych na posiedzenia Rady, 3) bieżące zarządzanie funduszami i mieniem Krajowego Związku Kas, 4) występowanie do kas z wnioskami o usunięcie nieprawidłowości stwierdzonych przez regionalną izbę obrachunkową.</t>
  </si>
  <si>
    <t>1996_465_302.txt</t>
  </si>
  <si>
    <t>Na jakiej wartości akcje dzieli się kapitał spółki akcyjnej?</t>
  </si>
  <si>
    <t>Art. 302. Kapitał zakładowy spółki akcyjnej dzieli się na akcje o równej wartości nominalnej.</t>
  </si>
  <si>
    <t>1996_465_437.txt</t>
  </si>
  <si>
    <t>Art. 437. §1. Zapis na akcje sporządza się w formie pisemnej na formularzu przygotowanym przez spółkę co najmniej w dwóch egzemplarzach na każdego subskrybenta; jeden egzemplarz przeznaczony jest dla subskrybenta, drugi dla spółki. Zapis subskrypcji powinien być złożony spółce albo osobie przez nią upoważnionej w terminie podanym w ogłoszeniu, prospekcie albo w liście poleconym, o którym mowa w art. 434 § 3. §2. Zapisy powinny zawierać: 1) oznaczenie liczby i rodzajów subskrybowanych akcji, 2) wysokość wpłaty dokonanej na akcje, 3) zgodę subskrybenta na brzmienie statutu, jeżeli subskrybent nie jest akcjonariuszem spółki, 4) podpisy subskrybenta oraz spółki, albo innego podmiotu, upoważnionego do przyjmowania zapisów i wpłat na akcje, 5) adres podmiotu upoważnionego do przyjmowania zapisów i wpłat na akcje. §3. Przyjęcie zapisu może być poświadczone pieczęcią lub mechanicznie odtwarzanym podpisem. §4. Zapis na akcje dokonany pod warunkiem lub z zastrzeżeniem terminu jest nieważny. §5. Nieważne jest oświadczenie subskrybenta, które nie zawiera wszystkich danych, o których mowa w § 2. Dodatkowe postanowienia nie przewidziane w formularzu nie wywołują skutków prawnych.</t>
  </si>
  <si>
    <t>Kolumna1</t>
  </si>
  <si>
    <t>Kolumna2</t>
  </si>
  <si>
    <t>Pr@1</t>
  </si>
  <si>
    <t>Rc@1</t>
  </si>
  <si>
    <t>Pr@3</t>
  </si>
  <si>
    <t>Rc@3</t>
  </si>
  <si>
    <t>Ilość dokładnie tego dokumentu w 1</t>
  </si>
  <si>
    <t>Ilość dokładnie  tego dokumentu w 3</t>
  </si>
  <si>
    <t>Ilość któregokolwiek dokumentu w 1</t>
  </si>
  <si>
    <t>Ilość któregokolwiek dokumentu w 3</t>
  </si>
  <si>
    <t>Kolumna3</t>
  </si>
  <si>
    <t>Kolumna4</t>
  </si>
  <si>
    <t>Kolumna5</t>
  </si>
  <si>
    <t>Kolumna6</t>
  </si>
  <si>
    <t>True positite to wsyzskie 2</t>
  </si>
  <si>
    <t>False negative to 0 zamiast 2</t>
  </si>
  <si>
    <t>False positive to 1 zamiast 2</t>
  </si>
  <si>
    <t>TP</t>
  </si>
  <si>
    <t>FP</t>
  </si>
  <si>
    <t>TN</t>
  </si>
  <si>
    <t>FN</t>
  </si>
  <si>
    <t>Dla 1</t>
  </si>
  <si>
    <t>Dla 3</t>
  </si>
  <si>
    <t>Pr = TP / (TP + FP)</t>
  </si>
  <si>
    <t>R = TP / (TP + FN)</t>
  </si>
  <si>
    <t>Fool</t>
  </si>
  <si>
    <t>Real</t>
  </si>
  <si>
    <t>Ilośc jedynek bez dwójek w 3</t>
  </si>
  <si>
    <t>Real dla 3</t>
  </si>
  <si>
    <t>PR@3</t>
  </si>
  <si>
    <t>2 gdziekolwiek</t>
  </si>
  <si>
    <t>1 gdziekolwiek</t>
  </si>
  <si>
    <t>sama 1 w 3</t>
  </si>
  <si>
    <t>nic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</si>
</sst>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
    <xf numFmtId="0" fontId="0" fillId="0" borderId="0" xfId="0"/>
    <xf numFmtId="0" fontId="0" fillId="0" borderId="0" xfId="0" applyNumberFormat="1"/>
    <xf numFmtId="0" fontId="2" fillId="0" borderId="0" xfId="1"/>
  </cellXfs>
  <cellStyles count="2">
    <cellStyle name="Hiperłącze" xfId="1" builtinId="8"/>
    <cellStyle name="Normalny" xfId="0" builtinId="0"/>
  </cellStyles>
  <dxfs count="2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neZewnętrzne_1" connectionId="1" xr16:uid="{C3C1ACF0-28F6-4254-BCD5-49F895ADFB99}" autoFormatId="16" applyNumberFormats="0" applyBorderFormats="0" applyFontFormats="0" applyPatternFormats="0" applyAlignmentFormats="0" applyWidthHeightFormats="0">
  <queryTableRefresh nextId="14" unboundColumnsRight="6">
    <queryTableFields count="13">
      <queryTableField id="1" name="Column1" tableColumnId="1"/>
      <queryTableField id="2" name="passage_id" tableColumnId="2"/>
      <queryTableField id="3" name="question" tableColumnId="3"/>
      <queryTableField id="4" name="passage" tableColumnId="4"/>
      <queryTableField id="5" name="finish_id" tableColumnId="5"/>
      <queryTableField id="6" name="score" tableColumnId="6"/>
      <queryTableField id="7" name="finish_question" tableColumnId="7"/>
      <queryTableField id="8" dataBound="0" tableColumnId="8"/>
      <queryTableField id="9" dataBound="0" tableColumnId="9"/>
      <queryTableField id="10" dataBound="0" tableColumnId="10"/>
      <queryTableField id="11" dataBound="0" tableColumnId="11"/>
      <queryTableField id="12" dataBound="0" tableColumnId="12"/>
      <queryTableField id="13" dataBound="0" tableColumnId="13"/>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29FCA9B-0564-4C72-908A-75AC2324009A}" name="faiss_answers_pandas" displayName="faiss_answers_pandas" ref="A1:M92" tableType="queryTable" totalsRowCount="1">
  <autoFilter ref="A1:M91" xr:uid="{C29FCA9B-0564-4C72-908A-75AC2324009A}"/>
  <tableColumns count="13">
    <tableColumn id="1" xr3:uid="{ACA11534-B146-44CD-A504-E2F878C65552}" uniqueName="1" name="Column1" queryTableFieldId="1"/>
    <tableColumn id="2" xr3:uid="{5710D30B-2E5B-4E2F-97B9-3AEF1BA75D12}" uniqueName="2" name="passage_id" queryTableFieldId="2" dataDxfId="18" totalsRowDxfId="19"/>
    <tableColumn id="3" xr3:uid="{4E83104F-0D86-430E-9CF3-C1FEC13D2168}" uniqueName="3" name="question" queryTableFieldId="3" dataDxfId="16" totalsRowDxfId="17"/>
    <tableColumn id="4" xr3:uid="{76DBCE95-3789-4E47-9862-B478A9A0CB9B}" uniqueName="4" name="passage" queryTableFieldId="4" dataDxfId="14" totalsRowDxfId="15"/>
    <tableColumn id="5" xr3:uid="{45192CC4-E6D3-4776-8E51-EED62D687299}" uniqueName="5" name="finish_id" queryTableFieldId="5" dataDxfId="12" totalsRowDxfId="13"/>
    <tableColumn id="6" xr3:uid="{6FAA10FC-D000-4FE7-82A4-DD48F8D72CF2}" uniqueName="6" name="score" queryTableFieldId="6"/>
    <tableColumn id="7" xr3:uid="{56652E81-A667-43D6-B079-3420E33D7DD6}" uniqueName="7" name="finish_question" queryTableFieldId="7" dataDxfId="10" totalsRowDxfId="11"/>
    <tableColumn id="8" xr3:uid="{B8442A54-21CF-4EFE-BB9F-4DF2015E6AB0}" uniqueName="8" name="Kolumna1" queryTableFieldId="8" dataDxfId="8" totalsRowDxfId="9"/>
    <tableColumn id="9" xr3:uid="{05EF6E34-2D08-4F9D-BD48-40546E70FEF4}" uniqueName="9" name="Kolumna2" queryTableFieldId="9"/>
    <tableColumn id="10" xr3:uid="{A64DEDE1-A706-43C8-BDAF-BCF0D7A2E340}" uniqueName="10" name="Kolumna3" totalsRowFunction="custom" queryTableFieldId="10" dataDxfId="6" totalsRowDxfId="7">
      <calculatedColumnFormula>faiss_answers_pandas[[#This Row],[Kolumna1]]=2</calculatedColumnFormula>
      <totalsRowFormula>SUM(faiss_answers_pandas[Kolumna3])</totalsRowFormula>
    </tableColumn>
    <tableColumn id="11" xr3:uid="{CB391B1E-2501-42A0-BCF0-196D38CF3C95}" uniqueName="11" name="Kolumna4" totalsRowFunction="custom" queryTableFieldId="11" dataDxfId="4" totalsRowDxfId="5">
      <calculatedColumnFormula>IF(faiss_answers_pandas[[#This Row],[Kolumna1]]=2,1,0)</calculatedColumnFormula>
      <totalsRowFormula>SUM(faiss_answers_pandas[Kolumna4])</totalsRowFormula>
    </tableColumn>
    <tableColumn id="12" xr3:uid="{8A6B17E1-14EC-49BD-8771-8B00C5FBF724}" uniqueName="12" name="Kolumna5" totalsRowFunction="custom" queryTableFieldId="12" dataDxfId="2" totalsRowDxfId="3">
      <calculatedColumnFormula>IF(faiss_answers_pandas[[#This Row],[Kolumna1]]&gt;0,1,0)</calculatedColumnFormula>
      <totalsRowFormula>SUM(faiss_answers_pandas[Kolumna5])</totalsRowFormula>
    </tableColumn>
    <tableColumn id="13" xr3:uid="{9866B371-7E02-46A5-B9A4-AB67DB25824A}" uniqueName="13" name="Kolumna6" totalsRowFunction="custom" queryTableFieldId="13" dataDxfId="0" totalsRowDxfId="1">
      <calculatedColumnFormula>IF(faiss_answers_pandas[[#This Row],[Kolumna1]]&gt;0,1,0)</calculatedColumnFormula>
      <totalsRowFormula>SUM(faiss_answers_pandas[Kolumna6])</totalsRowFormula>
    </tableColumn>
  </tableColumns>
  <tableStyleInfo name="TableStyleMedium7" showFirstColumn="0" showLastColumn="0" showRowStripes="1" showColumnStripes="0"/>
</table>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Rc@1" TargetMode="External"/><Relationship Id="rId7" Type="http://schemas.openxmlformats.org/officeDocument/2006/relationships/table" Target="../tables/table1.xml"/><Relationship Id="rId2" Type="http://schemas.openxmlformats.org/officeDocument/2006/relationships/hyperlink" Target="mailto:Pr@3" TargetMode="External"/><Relationship Id="rId1" Type="http://schemas.openxmlformats.org/officeDocument/2006/relationships/hyperlink" Target="mailto:Rc@3" TargetMode="External"/><Relationship Id="rId6" Type="http://schemas.openxmlformats.org/officeDocument/2006/relationships/hyperlink" Target="mailto:Rc@3" TargetMode="External"/><Relationship Id="rId5" Type="http://schemas.openxmlformats.org/officeDocument/2006/relationships/hyperlink" Target="mailto:PR@3" TargetMode="External"/><Relationship Id="rId4" Type="http://schemas.openxmlformats.org/officeDocument/2006/relationships/hyperlink" Target="mailto:Pr@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342AA-93B8-4E3E-A998-7A18504CECCC}">
  <dimension ref="A1:AB92"/>
  <sheetViews>
    <sheetView tabSelected="1" topLeftCell="H10" workbookViewId="0">
      <selection activeCell="V26" sqref="V26"/>
    </sheetView>
  </sheetViews>
  <sheetFormatPr defaultRowHeight="15" x14ac:dyDescent="0.25"/>
  <cols>
    <col min="1" max="1" width="11.140625" bestFit="1" customWidth="1"/>
    <col min="2" max="2" width="16.140625" bestFit="1" customWidth="1"/>
    <col min="3" max="3" width="27.7109375" customWidth="1"/>
    <col min="4" max="4" width="9.85546875" customWidth="1"/>
    <col min="5" max="5" width="17.85546875" bestFit="1" customWidth="1"/>
    <col min="6" max="6" width="12" bestFit="1" customWidth="1"/>
    <col min="7" max="7" width="81.140625" bestFit="1" customWidth="1"/>
  </cols>
  <sheetData>
    <row r="1" spans="1:27" x14ac:dyDescent="0.25">
      <c r="A1" t="s">
        <v>0</v>
      </c>
      <c r="B1" t="s">
        <v>1</v>
      </c>
      <c r="C1" t="s">
        <v>2</v>
      </c>
      <c r="D1" t="s">
        <v>3</v>
      </c>
      <c r="E1" t="s">
        <v>4</v>
      </c>
      <c r="F1" t="s">
        <v>5</v>
      </c>
      <c r="G1" t="s">
        <v>6</v>
      </c>
      <c r="H1" t="s">
        <v>255</v>
      </c>
      <c r="I1" t="s">
        <v>256</v>
      </c>
      <c r="J1" t="s">
        <v>265</v>
      </c>
      <c r="K1" t="s">
        <v>266</v>
      </c>
      <c r="L1" t="s">
        <v>267</v>
      </c>
      <c r="M1" t="s">
        <v>268</v>
      </c>
      <c r="N1" t="s">
        <v>285</v>
      </c>
      <c r="O1" t="s">
        <v>286</v>
      </c>
      <c r="P1" t="s">
        <v>287</v>
      </c>
      <c r="Q1" t="s">
        <v>288</v>
      </c>
    </row>
    <row r="2" spans="1:27" x14ac:dyDescent="0.25">
      <c r="A2">
        <v>0</v>
      </c>
      <c r="B2" s="1" t="s">
        <v>7</v>
      </c>
      <c r="C2" s="1" t="s">
        <v>8</v>
      </c>
      <c r="D2" s="1" t="s">
        <v>9</v>
      </c>
      <c r="E2" s="1" t="s">
        <v>10</v>
      </c>
      <c r="F2">
        <v>0.90929342489612797</v>
      </c>
      <c r="G2" s="1" t="s">
        <v>11</v>
      </c>
      <c r="H2" s="1">
        <v>0</v>
      </c>
      <c r="J2" s="1">
        <v>0</v>
      </c>
      <c r="K2" s="1">
        <f>IF(faiss_answers_pandas[[#This Row],[Kolumna1]]=2,1,0)</f>
        <v>0</v>
      </c>
      <c r="L2" s="1">
        <f>IF(faiss_answers_pandas[[#This Row],[Kolumna1]]&gt;0,1,0)</f>
        <v>0</v>
      </c>
      <c r="M2" s="1">
        <f>IF(faiss_answers_pandas[[#This Row],[Kolumna1]]&gt;0,1,0)</f>
        <v>0</v>
      </c>
      <c r="N2">
        <f>IF(OR(H2=2,H3=2,H4=2),1,0)</f>
        <v>0</v>
      </c>
      <c r="O2">
        <f>IF(OR(H2=1,H3=1,H4=1),1,0)</f>
        <v>0</v>
      </c>
      <c r="P2">
        <f>IF(AND(N2&lt;&gt;1,O2=1),1,0)</f>
        <v>0</v>
      </c>
      <c r="Q2">
        <f>IF(AND(P2=0,N2=0),1,0)</f>
        <v>1</v>
      </c>
      <c r="R2" s="2"/>
      <c r="S2" s="2"/>
      <c r="T2" s="2"/>
    </row>
    <row r="3" spans="1:27" x14ac:dyDescent="0.25">
      <c r="A3">
        <v>1</v>
      </c>
      <c r="B3" s="1" t="s">
        <v>7</v>
      </c>
      <c r="C3" s="1" t="s">
        <v>8</v>
      </c>
      <c r="D3" s="1" t="s">
        <v>9</v>
      </c>
      <c r="E3" s="1" t="s">
        <v>12</v>
      </c>
      <c r="F3">
        <v>0.90926582159635527</v>
      </c>
      <c r="G3" s="1" t="s">
        <v>13</v>
      </c>
      <c r="H3" s="1">
        <v>0</v>
      </c>
      <c r="J3" s="1"/>
      <c r="K3" s="1">
        <f>IF(faiss_answers_pandas[[#This Row],[Kolumna1]]=2,1,0)</f>
        <v>0</v>
      </c>
      <c r="L3" s="1"/>
      <c r="M3" s="1">
        <f>IF(faiss_answers_pandas[[#This Row],[Kolumna1]]&gt;0,1,0)</f>
        <v>0</v>
      </c>
    </row>
    <row r="4" spans="1:27" x14ac:dyDescent="0.25">
      <c r="A4">
        <v>2</v>
      </c>
      <c r="B4" s="1" t="s">
        <v>7</v>
      </c>
      <c r="C4" s="1" t="s">
        <v>8</v>
      </c>
      <c r="D4" s="1" t="s">
        <v>9</v>
      </c>
      <c r="E4" s="1" t="s">
        <v>14</v>
      </c>
      <c r="F4">
        <v>0.90901118306596218</v>
      </c>
      <c r="G4" s="1" t="s">
        <v>15</v>
      </c>
      <c r="H4" s="1">
        <v>0</v>
      </c>
      <c r="J4" s="1"/>
      <c r="K4" s="1">
        <f>IF(faiss_answers_pandas[[#This Row],[Kolumna1]]=2,1,0)</f>
        <v>0</v>
      </c>
      <c r="L4" s="1"/>
      <c r="M4" s="1">
        <f>IF(faiss_answers_pandas[[#This Row],[Kolumna1]]&gt;0,1,0)</f>
        <v>0</v>
      </c>
    </row>
    <row r="5" spans="1:27" x14ac:dyDescent="0.25">
      <c r="A5">
        <v>3</v>
      </c>
      <c r="B5" s="1" t="s">
        <v>16</v>
      </c>
      <c r="C5" s="1" t="s">
        <v>17</v>
      </c>
      <c r="D5" s="1" t="s">
        <v>18</v>
      </c>
      <c r="E5" s="1" t="s">
        <v>19</v>
      </c>
      <c r="F5">
        <v>0.92989117730963922</v>
      </c>
      <c r="G5" s="1" t="s">
        <v>20</v>
      </c>
      <c r="H5" s="1">
        <v>0</v>
      </c>
      <c r="J5" s="1">
        <v>0</v>
      </c>
      <c r="K5" s="1">
        <f>IF(faiss_answers_pandas[[#This Row],[Kolumna1]]=2,1,0)</f>
        <v>0</v>
      </c>
      <c r="L5" s="1">
        <f>IF(faiss_answers_pandas[[#This Row],[Kolumna1]]&gt;0,1,0)</f>
        <v>0</v>
      </c>
      <c r="M5" s="1">
        <f>IF(faiss_answers_pandas[[#This Row],[Kolumna1]]&gt;0,1,0)</f>
        <v>0</v>
      </c>
      <c r="N5">
        <f t="shared" ref="N3:N66" si="0">IF(OR(H5=2,H6=2,H7=2),1,0)</f>
        <v>1</v>
      </c>
      <c r="O5">
        <f t="shared" ref="O3:O66" si="1">IF(OR(H5=1,H6=1,H7=1),1,0)</f>
        <v>0</v>
      </c>
      <c r="P5">
        <f t="shared" ref="P3:P66" si="2">IF(AND(N5&lt;&gt;1,O5=1),1,0)</f>
        <v>0</v>
      </c>
      <c r="Q5">
        <f t="shared" ref="Q3:Q66" si="3">IF(AND(P5=0,N5=0),1,0)</f>
        <v>0</v>
      </c>
    </row>
    <row r="6" spans="1:27" x14ac:dyDescent="0.25">
      <c r="A6">
        <v>4</v>
      </c>
      <c r="B6" s="1" t="s">
        <v>16</v>
      </c>
      <c r="C6" s="1" t="s">
        <v>17</v>
      </c>
      <c r="D6" s="1" t="s">
        <v>18</v>
      </c>
      <c r="E6" s="1" t="s">
        <v>16</v>
      </c>
      <c r="F6">
        <v>0.92972107925765846</v>
      </c>
      <c r="G6" s="1" t="s">
        <v>18</v>
      </c>
      <c r="H6" s="1">
        <v>2</v>
      </c>
      <c r="J6" s="1"/>
      <c r="K6" s="1">
        <f>IF(faiss_answers_pandas[[#This Row],[Kolumna1]]=2,1,0)</f>
        <v>1</v>
      </c>
      <c r="L6" s="1"/>
      <c r="M6" s="1">
        <f>IF(faiss_answers_pandas[[#This Row],[Kolumna1]]&gt;0,1,0)</f>
        <v>1</v>
      </c>
      <c r="T6" t="s">
        <v>278</v>
      </c>
    </row>
    <row r="7" spans="1:27" x14ac:dyDescent="0.25">
      <c r="A7">
        <v>5</v>
      </c>
      <c r="B7" s="1" t="s">
        <v>16</v>
      </c>
      <c r="C7" s="1" t="s">
        <v>17</v>
      </c>
      <c r="D7" s="1" t="s">
        <v>18</v>
      </c>
      <c r="E7" s="1" t="s">
        <v>21</v>
      </c>
      <c r="F7">
        <v>0.92904949971872119</v>
      </c>
      <c r="G7" s="1" t="s">
        <v>22</v>
      </c>
      <c r="H7" s="1">
        <v>0</v>
      </c>
      <c r="J7" s="1"/>
      <c r="K7" s="1">
        <f>IF(faiss_answers_pandas[[#This Row],[Kolumna1]]=2,1,0)</f>
        <v>0</v>
      </c>
      <c r="L7" s="1"/>
      <c r="M7" s="1">
        <f>IF(faiss_answers_pandas[[#This Row],[Kolumna1]]&gt;0,1,0)</f>
        <v>0</v>
      </c>
      <c r="T7" t="s">
        <v>279</v>
      </c>
    </row>
    <row r="8" spans="1:27" x14ac:dyDescent="0.25">
      <c r="A8">
        <v>6</v>
      </c>
      <c r="B8" s="1" t="s">
        <v>23</v>
      </c>
      <c r="C8" s="1" t="s">
        <v>24</v>
      </c>
      <c r="D8" s="1" t="s">
        <v>25</v>
      </c>
      <c r="E8" s="1" t="s">
        <v>26</v>
      </c>
      <c r="F8">
        <v>0.92846555409170395</v>
      </c>
      <c r="G8" s="1" t="s">
        <v>27</v>
      </c>
      <c r="H8" s="1">
        <v>0</v>
      </c>
      <c r="J8" s="1">
        <v>0</v>
      </c>
      <c r="K8" s="1">
        <f>IF(faiss_answers_pandas[[#This Row],[Kolumna1]]=2,1,0)</f>
        <v>0</v>
      </c>
      <c r="L8" s="1">
        <f>IF(faiss_answers_pandas[[#This Row],[Kolumna1]]&gt;0,1,0)</f>
        <v>0</v>
      </c>
      <c r="M8" s="1">
        <f>IF(faiss_answers_pandas[[#This Row],[Kolumna1]]&gt;0,1,0)</f>
        <v>0</v>
      </c>
      <c r="N8">
        <f t="shared" si="0"/>
        <v>0</v>
      </c>
      <c r="O8">
        <f t="shared" si="1"/>
        <v>0</v>
      </c>
      <c r="P8">
        <f t="shared" si="2"/>
        <v>0</v>
      </c>
      <c r="Q8">
        <f t="shared" si="3"/>
        <v>1</v>
      </c>
    </row>
    <row r="9" spans="1:27" x14ac:dyDescent="0.25">
      <c r="A9">
        <v>7</v>
      </c>
      <c r="B9" s="1" t="s">
        <v>23</v>
      </c>
      <c r="C9" s="1" t="s">
        <v>24</v>
      </c>
      <c r="D9" s="1" t="s">
        <v>25</v>
      </c>
      <c r="E9" s="1" t="s">
        <v>28</v>
      </c>
      <c r="F9">
        <v>0.92838045893483034</v>
      </c>
      <c r="G9" s="1" t="s">
        <v>29</v>
      </c>
      <c r="H9" s="1">
        <v>0</v>
      </c>
      <c r="J9" s="1"/>
      <c r="K9" s="1">
        <f>IF(faiss_answers_pandas[[#This Row],[Kolumna1]]=2,1,0)</f>
        <v>0</v>
      </c>
      <c r="L9" s="1"/>
      <c r="M9" s="1">
        <f>IF(faiss_answers_pandas[[#This Row],[Kolumna1]]&gt;0,1,0)</f>
        <v>0</v>
      </c>
    </row>
    <row r="10" spans="1:27" x14ac:dyDescent="0.25">
      <c r="A10">
        <v>8</v>
      </c>
      <c r="B10" s="1" t="s">
        <v>23</v>
      </c>
      <c r="C10" s="1" t="s">
        <v>24</v>
      </c>
      <c r="D10" s="1" t="s">
        <v>25</v>
      </c>
      <c r="E10" s="1" t="s">
        <v>30</v>
      </c>
      <c r="F10">
        <v>0.92835297979532272</v>
      </c>
      <c r="G10" s="1" t="s">
        <v>31</v>
      </c>
      <c r="H10" s="1">
        <v>0</v>
      </c>
      <c r="J10" s="1"/>
      <c r="K10" s="1">
        <f>IF(faiss_answers_pandas[[#This Row],[Kolumna1]]=2,1,0)</f>
        <v>0</v>
      </c>
      <c r="L10" s="1"/>
      <c r="M10" s="1">
        <f>IF(faiss_answers_pandas[[#This Row],[Kolumna1]]&gt;0,1,0)</f>
        <v>0</v>
      </c>
    </row>
    <row r="11" spans="1:27" x14ac:dyDescent="0.25">
      <c r="A11">
        <v>9</v>
      </c>
      <c r="B11" s="1" t="s">
        <v>32</v>
      </c>
      <c r="C11" s="1" t="s">
        <v>33</v>
      </c>
      <c r="D11" s="1" t="s">
        <v>34</v>
      </c>
      <c r="E11" s="1" t="s">
        <v>35</v>
      </c>
      <c r="F11">
        <v>0.92657222087907587</v>
      </c>
      <c r="G11" s="1" t="s">
        <v>36</v>
      </c>
      <c r="H11" s="1">
        <v>0</v>
      </c>
      <c r="J11" s="1">
        <v>0</v>
      </c>
      <c r="K11" s="1">
        <f>IF(faiss_answers_pandas[[#This Row],[Kolumna1]]=2,1,0)</f>
        <v>0</v>
      </c>
      <c r="L11" s="1">
        <f>IF(faiss_answers_pandas[[#This Row],[Kolumna1]]&gt;0,1,0)</f>
        <v>0</v>
      </c>
      <c r="M11" s="1">
        <f>IF(faiss_answers_pandas[[#This Row],[Kolumna1]]&gt;0,1,0)</f>
        <v>0</v>
      </c>
      <c r="N11">
        <f t="shared" si="0"/>
        <v>0</v>
      </c>
      <c r="O11">
        <f t="shared" si="1"/>
        <v>0</v>
      </c>
      <c r="P11">
        <f t="shared" si="2"/>
        <v>0</v>
      </c>
      <c r="Q11">
        <f t="shared" si="3"/>
        <v>1</v>
      </c>
      <c r="S11" t="s">
        <v>261</v>
      </c>
      <c r="W11">
        <f>faiss_answers_pandas[[#Totals],[Kolumna3]]</f>
        <v>4</v>
      </c>
      <c r="Z11" t="s">
        <v>282</v>
      </c>
    </row>
    <row r="12" spans="1:27" x14ac:dyDescent="0.25">
      <c r="A12">
        <v>10</v>
      </c>
      <c r="B12" s="1" t="s">
        <v>32</v>
      </c>
      <c r="C12" s="1" t="s">
        <v>33</v>
      </c>
      <c r="D12" s="1" t="s">
        <v>34</v>
      </c>
      <c r="E12" s="1" t="s">
        <v>37</v>
      </c>
      <c r="F12">
        <v>0.92651271274419045</v>
      </c>
      <c r="G12" s="1" t="s">
        <v>38</v>
      </c>
      <c r="H12" s="1">
        <v>0</v>
      </c>
      <c r="J12" s="1"/>
      <c r="K12" s="1">
        <f>IF(faiss_answers_pandas[[#This Row],[Kolumna1]]=2,1,0)</f>
        <v>0</v>
      </c>
      <c r="L12" s="1"/>
      <c r="M12" s="1">
        <f>IF(faiss_answers_pandas[[#This Row],[Kolumna1]]&gt;0,1,0)</f>
        <v>0</v>
      </c>
      <c r="S12" t="s">
        <v>262</v>
      </c>
      <c r="W12">
        <f>faiss_answers_pandas[[#Totals],[Kolumna4]]</f>
        <v>8</v>
      </c>
      <c r="Z12" t="s">
        <v>273</v>
      </c>
      <c r="AA12">
        <v>6</v>
      </c>
    </row>
    <row r="13" spans="1:27" x14ac:dyDescent="0.25">
      <c r="A13">
        <v>11</v>
      </c>
      <c r="B13" s="1" t="s">
        <v>32</v>
      </c>
      <c r="C13" s="1" t="s">
        <v>33</v>
      </c>
      <c r="D13" s="1" t="s">
        <v>34</v>
      </c>
      <c r="E13" s="1" t="s">
        <v>39</v>
      </c>
      <c r="F13">
        <v>0.92625851021404693</v>
      </c>
      <c r="G13" s="1" t="s">
        <v>40</v>
      </c>
      <c r="H13" s="1">
        <v>0</v>
      </c>
      <c r="J13" s="1"/>
      <c r="K13" s="1">
        <f>IF(faiss_answers_pandas[[#This Row],[Kolumna1]]=2,1,0)</f>
        <v>0</v>
      </c>
      <c r="L13" s="1"/>
      <c r="M13" s="1">
        <f>IF(faiss_answers_pandas[[#This Row],[Kolumna1]]&gt;0,1,0)</f>
        <v>0</v>
      </c>
      <c r="S13" t="s">
        <v>263</v>
      </c>
      <c r="W13">
        <f>faiss_answers_pandas[[#Totals],[Kolumna5]]</f>
        <v>5</v>
      </c>
      <c r="Z13" t="s">
        <v>275</v>
      </c>
      <c r="AA13">
        <v>16</v>
      </c>
    </row>
    <row r="14" spans="1:27" x14ac:dyDescent="0.25">
      <c r="A14">
        <v>12</v>
      </c>
      <c r="B14" s="1" t="s">
        <v>41</v>
      </c>
      <c r="C14" s="1" t="s">
        <v>42</v>
      </c>
      <c r="D14" s="1" t="s">
        <v>43</v>
      </c>
      <c r="E14" s="1" t="s">
        <v>44</v>
      </c>
      <c r="F14">
        <v>0.92228480330016105</v>
      </c>
      <c r="G14" s="1" t="s">
        <v>45</v>
      </c>
      <c r="H14" s="1">
        <v>1</v>
      </c>
      <c r="J14" s="1">
        <v>0</v>
      </c>
      <c r="K14" s="1">
        <f>IF(faiss_answers_pandas[[#This Row],[Kolumna1]]=2,1,0)</f>
        <v>0</v>
      </c>
      <c r="L14" s="1">
        <f>IF(faiss_answers_pandas[[#This Row],[Kolumna1]]&gt;0,1,0)</f>
        <v>1</v>
      </c>
      <c r="M14" s="1">
        <f>IF(faiss_answers_pandas[[#This Row],[Kolumna1]]&gt;0,1,0)</f>
        <v>1</v>
      </c>
      <c r="N14">
        <f t="shared" si="0"/>
        <v>1</v>
      </c>
      <c r="O14">
        <f t="shared" si="1"/>
        <v>1</v>
      </c>
      <c r="P14">
        <f t="shared" si="2"/>
        <v>0</v>
      </c>
      <c r="Q14">
        <f t="shared" si="3"/>
        <v>0</v>
      </c>
      <c r="S14" t="s">
        <v>264</v>
      </c>
      <c r="W14">
        <f>faiss_answers_pandas[[#Totals],[Kolumna6]]</f>
        <v>17</v>
      </c>
    </row>
    <row r="15" spans="1:27" x14ac:dyDescent="0.25">
      <c r="A15">
        <v>13</v>
      </c>
      <c r="B15" s="1" t="s">
        <v>41</v>
      </c>
      <c r="C15" s="1" t="s">
        <v>42</v>
      </c>
      <c r="D15" s="1" t="s">
        <v>43</v>
      </c>
      <c r="E15" s="1" t="s">
        <v>41</v>
      </c>
      <c r="F15">
        <v>0.92164431279255832</v>
      </c>
      <c r="G15" s="1" t="s">
        <v>43</v>
      </c>
      <c r="H15" s="1">
        <v>2</v>
      </c>
      <c r="J15" s="1"/>
      <c r="K15" s="1">
        <f>IF(faiss_answers_pandas[[#This Row],[Kolumna1]]=2,1,0)</f>
        <v>1</v>
      </c>
      <c r="L15" s="1"/>
      <c r="M15" s="1">
        <f>IF(faiss_answers_pandas[[#This Row],[Kolumna1]]&gt;0,1,0)</f>
        <v>1</v>
      </c>
    </row>
    <row r="16" spans="1:27" x14ac:dyDescent="0.25">
      <c r="A16">
        <v>14</v>
      </c>
      <c r="B16" s="1" t="s">
        <v>41</v>
      </c>
      <c r="C16" s="1" t="s">
        <v>42</v>
      </c>
      <c r="D16" s="1" t="s">
        <v>43</v>
      </c>
      <c r="E16" s="1" t="s">
        <v>46</v>
      </c>
      <c r="F16">
        <v>0.92124675346516227</v>
      </c>
      <c r="G16" s="1" t="s">
        <v>47</v>
      </c>
      <c r="H16" s="1">
        <v>0</v>
      </c>
      <c r="J16" s="1"/>
      <c r="K16" s="1">
        <f>IF(faiss_answers_pandas[[#This Row],[Kolumna1]]=2,1,0)</f>
        <v>0</v>
      </c>
      <c r="L16" s="1"/>
      <c r="M16" s="1">
        <f>IF(faiss_answers_pandas[[#This Row],[Kolumna1]]&gt;0,1,0)</f>
        <v>0</v>
      </c>
      <c r="T16" t="s">
        <v>269</v>
      </c>
    </row>
    <row r="17" spans="1:28" x14ac:dyDescent="0.25">
      <c r="A17">
        <v>15</v>
      </c>
      <c r="B17" s="1" t="s">
        <v>48</v>
      </c>
      <c r="C17" s="1" t="s">
        <v>49</v>
      </c>
      <c r="D17" s="1" t="s">
        <v>50</v>
      </c>
      <c r="E17" s="1" t="s">
        <v>51</v>
      </c>
      <c r="F17">
        <v>0.91666753550443514</v>
      </c>
      <c r="G17" s="1" t="s">
        <v>52</v>
      </c>
      <c r="H17" s="1">
        <v>0</v>
      </c>
      <c r="J17" s="1">
        <v>0</v>
      </c>
      <c r="K17" s="1">
        <f>IF(faiss_answers_pandas[[#This Row],[Kolumna1]]=2,1,0)</f>
        <v>0</v>
      </c>
      <c r="L17" s="1">
        <f>IF(faiss_answers_pandas[[#This Row],[Kolumna1]]&gt;0,1,0)</f>
        <v>0</v>
      </c>
      <c r="M17" s="1">
        <f>IF(faiss_answers_pandas[[#This Row],[Kolumna1]]&gt;0,1,0)</f>
        <v>0</v>
      </c>
      <c r="N17">
        <f t="shared" si="0"/>
        <v>0</v>
      </c>
      <c r="O17">
        <f t="shared" si="1"/>
        <v>0</v>
      </c>
      <c r="P17">
        <f t="shared" si="2"/>
        <v>0</v>
      </c>
      <c r="Q17">
        <f t="shared" si="3"/>
        <v>1</v>
      </c>
      <c r="T17" t="s">
        <v>270</v>
      </c>
    </row>
    <row r="18" spans="1:28" x14ac:dyDescent="0.25">
      <c r="A18">
        <v>16</v>
      </c>
      <c r="B18" s="1" t="s">
        <v>48</v>
      </c>
      <c r="C18" s="1" t="s">
        <v>49</v>
      </c>
      <c r="D18" s="1" t="s">
        <v>50</v>
      </c>
      <c r="E18" s="1" t="s">
        <v>53</v>
      </c>
      <c r="F18">
        <v>0.91654111001305161</v>
      </c>
      <c r="G18" s="1" t="s">
        <v>54</v>
      </c>
      <c r="H18" s="1">
        <v>0</v>
      </c>
      <c r="J18" s="1"/>
      <c r="K18" s="1">
        <f>IF(faiss_answers_pandas[[#This Row],[Kolumna1]]=2,1,0)</f>
        <v>0</v>
      </c>
      <c r="L18" s="1"/>
      <c r="M18" s="1">
        <f>IF(faiss_answers_pandas[[#This Row],[Kolumna1]]&gt;0,1,0)</f>
        <v>0</v>
      </c>
      <c r="T18" t="s">
        <v>271</v>
      </c>
    </row>
    <row r="19" spans="1:28" x14ac:dyDescent="0.25">
      <c r="A19">
        <v>17</v>
      </c>
      <c r="B19" s="1" t="s">
        <v>48</v>
      </c>
      <c r="C19" s="1" t="s">
        <v>49</v>
      </c>
      <c r="D19" s="1" t="s">
        <v>50</v>
      </c>
      <c r="E19" s="1" t="s">
        <v>55</v>
      </c>
      <c r="F19">
        <v>0.91653646444655246</v>
      </c>
      <c r="G19" s="1" t="s">
        <v>56</v>
      </c>
      <c r="H19" s="1">
        <v>0</v>
      </c>
      <c r="J19" s="1"/>
      <c r="K19" s="1">
        <f>IF(faiss_answers_pandas[[#This Row],[Kolumna1]]=2,1,0)</f>
        <v>0</v>
      </c>
      <c r="L19" s="1"/>
      <c r="M19" s="1">
        <f>IF(faiss_answers_pandas[[#This Row],[Kolumna1]]&gt;0,1,0)</f>
        <v>0</v>
      </c>
    </row>
    <row r="20" spans="1:28" x14ac:dyDescent="0.25">
      <c r="A20">
        <v>18</v>
      </c>
      <c r="B20" s="1" t="s">
        <v>57</v>
      </c>
      <c r="C20" s="1" t="s">
        <v>58</v>
      </c>
      <c r="D20" s="1" t="s">
        <v>59</v>
      </c>
      <c r="E20" s="1" t="s">
        <v>60</v>
      </c>
      <c r="F20">
        <v>0.93755015820141674</v>
      </c>
      <c r="G20" s="1" t="s">
        <v>61</v>
      </c>
      <c r="H20" s="1">
        <v>0</v>
      </c>
      <c r="J20" s="1">
        <v>0</v>
      </c>
      <c r="K20" s="1">
        <f>IF(faiss_answers_pandas[[#This Row],[Kolumna1]]=2,1,0)</f>
        <v>0</v>
      </c>
      <c r="L20" s="1">
        <f>IF(faiss_answers_pandas[[#This Row],[Kolumna1]]&gt;0,1,0)</f>
        <v>0</v>
      </c>
      <c r="M20" s="1">
        <f>IF(faiss_answers_pandas[[#This Row],[Kolumna1]]&gt;0,1,0)</f>
        <v>0</v>
      </c>
      <c r="N20">
        <f t="shared" si="0"/>
        <v>0</v>
      </c>
      <c r="O20">
        <f t="shared" si="1"/>
        <v>1</v>
      </c>
      <c r="P20">
        <f t="shared" si="2"/>
        <v>1</v>
      </c>
      <c r="Q20">
        <f t="shared" si="3"/>
        <v>0</v>
      </c>
      <c r="V20" t="s">
        <v>276</v>
      </c>
      <c r="X20" t="s">
        <v>277</v>
      </c>
      <c r="AA20" t="s">
        <v>283</v>
      </c>
    </row>
    <row r="21" spans="1:28" x14ac:dyDescent="0.25">
      <c r="A21">
        <v>19</v>
      </c>
      <c r="B21" s="1" t="s">
        <v>57</v>
      </c>
      <c r="C21" s="1" t="s">
        <v>58</v>
      </c>
      <c r="D21" s="1" t="s">
        <v>59</v>
      </c>
      <c r="E21" s="1" t="s">
        <v>62</v>
      </c>
      <c r="F21">
        <v>0.93744771409246064</v>
      </c>
      <c r="G21" s="1" t="s">
        <v>63</v>
      </c>
      <c r="H21" s="1">
        <v>1</v>
      </c>
      <c r="J21" s="1"/>
      <c r="K21" s="1">
        <f>IF(faiss_answers_pandas[[#This Row],[Kolumna1]]=2,1,0)</f>
        <v>0</v>
      </c>
      <c r="L21" s="1"/>
      <c r="M21" s="1">
        <f>IF(faiss_answers_pandas[[#This Row],[Kolumna1]]&gt;0,1,0)</f>
        <v>1</v>
      </c>
      <c r="T21" t="s">
        <v>272</v>
      </c>
      <c r="U21" t="s">
        <v>273</v>
      </c>
      <c r="V21">
        <f>W11</f>
        <v>4</v>
      </c>
      <c r="W21">
        <f>W13-W11</f>
        <v>1</v>
      </c>
      <c r="X21">
        <f>W12</f>
        <v>8</v>
      </c>
      <c r="Y21">
        <f>W14-W12</f>
        <v>9</v>
      </c>
      <c r="AA21">
        <v>8</v>
      </c>
      <c r="AB21">
        <v>6</v>
      </c>
    </row>
    <row r="22" spans="1:28" x14ac:dyDescent="0.25">
      <c r="A22">
        <v>20</v>
      </c>
      <c r="B22" s="1" t="s">
        <v>57</v>
      </c>
      <c r="C22" s="1" t="s">
        <v>58</v>
      </c>
      <c r="D22" s="1" t="s">
        <v>59</v>
      </c>
      <c r="E22" s="1" t="s">
        <v>64</v>
      </c>
      <c r="F22">
        <v>0.93742324667817667</v>
      </c>
      <c r="G22" s="1" t="s">
        <v>65</v>
      </c>
      <c r="H22" s="1">
        <v>0</v>
      </c>
      <c r="J22" s="1"/>
      <c r="K22" s="1">
        <f>IF(faiss_answers_pandas[[#This Row],[Kolumna1]]=2,1,0)</f>
        <v>0</v>
      </c>
      <c r="L22" s="1"/>
      <c r="M22" s="1">
        <f>IF(faiss_answers_pandas[[#This Row],[Kolumna1]]&gt;0,1,0)</f>
        <v>0</v>
      </c>
      <c r="T22" t="s">
        <v>275</v>
      </c>
      <c r="U22" t="s">
        <v>274</v>
      </c>
      <c r="V22">
        <f>30-W11</f>
        <v>26</v>
      </c>
      <c r="X22">
        <f>30-W12</f>
        <v>22</v>
      </c>
      <c r="AA22">
        <v>16</v>
      </c>
    </row>
    <row r="23" spans="1:28" x14ac:dyDescent="0.25">
      <c r="A23">
        <v>21</v>
      </c>
      <c r="B23" s="1" t="s">
        <v>66</v>
      </c>
      <c r="C23" s="1" t="s">
        <v>67</v>
      </c>
      <c r="D23" s="1" t="s">
        <v>68</v>
      </c>
      <c r="E23" s="1" t="s">
        <v>69</v>
      </c>
      <c r="F23">
        <v>0.92525242760845472</v>
      </c>
      <c r="G23" s="1" t="s">
        <v>70</v>
      </c>
      <c r="H23" s="1">
        <v>0</v>
      </c>
      <c r="J23" s="1">
        <v>0</v>
      </c>
      <c r="K23" s="1">
        <f>IF(faiss_answers_pandas[[#This Row],[Kolumna1]]=2,1,0)</f>
        <v>0</v>
      </c>
      <c r="L23" s="1">
        <f>IF(faiss_answers_pandas[[#This Row],[Kolumna1]]&gt;0,1,0)</f>
        <v>0</v>
      </c>
      <c r="M23" s="1">
        <f>IF(faiss_answers_pandas[[#This Row],[Kolumna1]]&gt;0,1,0)</f>
        <v>0</v>
      </c>
      <c r="N23">
        <f t="shared" si="0"/>
        <v>0</v>
      </c>
      <c r="O23">
        <f t="shared" si="1"/>
        <v>0</v>
      </c>
      <c r="P23">
        <f t="shared" si="2"/>
        <v>0</v>
      </c>
      <c r="Q23">
        <f t="shared" si="3"/>
        <v>1</v>
      </c>
    </row>
    <row r="24" spans="1:28" x14ac:dyDescent="0.25">
      <c r="A24">
        <v>22</v>
      </c>
      <c r="B24" s="1" t="s">
        <v>66</v>
      </c>
      <c r="C24" s="1" t="s">
        <v>67</v>
      </c>
      <c r="D24" s="1" t="s">
        <v>68</v>
      </c>
      <c r="E24" s="1" t="s">
        <v>71</v>
      </c>
      <c r="F24">
        <v>0.9251201222289489</v>
      </c>
      <c r="G24" s="1" t="s">
        <v>72</v>
      </c>
      <c r="H24" s="1">
        <v>0</v>
      </c>
      <c r="J24" s="1"/>
      <c r="K24" s="1">
        <f>IF(faiss_answers_pandas[[#This Row],[Kolumna1]]=2,1,0)</f>
        <v>0</v>
      </c>
      <c r="L24" s="1"/>
      <c r="M24" s="1">
        <f>IF(faiss_answers_pandas[[#This Row],[Kolumna1]]&gt;0,1,0)</f>
        <v>0</v>
      </c>
      <c r="V24" t="s">
        <v>280</v>
      </c>
      <c r="AA24" t="s">
        <v>281</v>
      </c>
    </row>
    <row r="25" spans="1:28" x14ac:dyDescent="0.25">
      <c r="A25">
        <v>23</v>
      </c>
      <c r="B25" s="1" t="s">
        <v>66</v>
      </c>
      <c r="C25" s="1" t="s">
        <v>67</v>
      </c>
      <c r="D25" s="1" t="s">
        <v>68</v>
      </c>
      <c r="E25" s="1" t="s">
        <v>73</v>
      </c>
      <c r="F25">
        <v>0.92500535477817758</v>
      </c>
      <c r="G25" s="1" t="s">
        <v>74</v>
      </c>
      <c r="H25" s="1">
        <v>0</v>
      </c>
      <c r="J25" s="1"/>
      <c r="K25" s="1">
        <f>IF(faiss_answers_pandas[[#This Row],[Kolumna1]]=2,1,0)</f>
        <v>0</v>
      </c>
      <c r="L25" s="1"/>
      <c r="M25" s="1">
        <f>IF(faiss_answers_pandas[[#This Row],[Kolumna1]]&gt;0,1,0)</f>
        <v>0</v>
      </c>
      <c r="V25" s="2" t="s">
        <v>257</v>
      </c>
      <c r="W25" s="2" t="s">
        <v>258</v>
      </c>
      <c r="X25" s="2" t="s">
        <v>259</v>
      </c>
      <c r="Y25" s="2" t="s">
        <v>260</v>
      </c>
      <c r="AA25" s="2" t="s">
        <v>284</v>
      </c>
      <c r="AB25" s="2" t="s">
        <v>260</v>
      </c>
    </row>
    <row r="26" spans="1:28" x14ac:dyDescent="0.25">
      <c r="A26">
        <v>24</v>
      </c>
      <c r="B26" s="1" t="s">
        <v>75</v>
      </c>
      <c r="C26" s="1" t="s">
        <v>76</v>
      </c>
      <c r="D26" s="1" t="s">
        <v>77</v>
      </c>
      <c r="E26" s="1" t="s">
        <v>78</v>
      </c>
      <c r="F26">
        <v>0.90749330356811464</v>
      </c>
      <c r="G26" s="1" t="s">
        <v>79</v>
      </c>
      <c r="H26" s="1">
        <v>0</v>
      </c>
      <c r="J26" s="1">
        <v>0</v>
      </c>
      <c r="K26" s="1">
        <f>IF(faiss_answers_pandas[[#This Row],[Kolumna1]]=2,1,0)</f>
        <v>0</v>
      </c>
      <c r="L26" s="1">
        <f>IF(faiss_answers_pandas[[#This Row],[Kolumna1]]&gt;0,1,0)</f>
        <v>0</v>
      </c>
      <c r="M26" s="1">
        <f>IF(faiss_answers_pandas[[#This Row],[Kolumna1]]&gt;0,1,0)</f>
        <v>0</v>
      </c>
      <c r="N26">
        <f t="shared" si="0"/>
        <v>1</v>
      </c>
      <c r="O26">
        <f t="shared" si="1"/>
        <v>1</v>
      </c>
      <c r="P26">
        <f t="shared" si="2"/>
        <v>0</v>
      </c>
      <c r="Q26">
        <f t="shared" si="3"/>
        <v>0</v>
      </c>
      <c r="V26">
        <f>V21/(V21+W21)</f>
        <v>0.8</v>
      </c>
      <c r="W26">
        <f>V21 / (V21+V22)</f>
        <v>0.13333333333333333</v>
      </c>
      <c r="X26">
        <f>X21 / (X21 + Y21)</f>
        <v>0.47058823529411764</v>
      </c>
      <c r="Y26">
        <f>X21 / (X21+X22)</f>
        <v>0.26666666666666666</v>
      </c>
      <c r="AA26">
        <f>AA21/(AA21+AB21)</f>
        <v>0.5714285714285714</v>
      </c>
      <c r="AB26">
        <f>AA21/(AA21+AA22)</f>
        <v>0.33333333333333331</v>
      </c>
    </row>
    <row r="27" spans="1:28" x14ac:dyDescent="0.25">
      <c r="A27">
        <v>25</v>
      </c>
      <c r="B27" s="1" t="s">
        <v>75</v>
      </c>
      <c r="C27" s="1" t="s">
        <v>76</v>
      </c>
      <c r="D27" s="1" t="s">
        <v>77</v>
      </c>
      <c r="E27" s="1" t="s">
        <v>75</v>
      </c>
      <c r="F27">
        <v>0.90728641268880394</v>
      </c>
      <c r="G27" s="1" t="s">
        <v>77</v>
      </c>
      <c r="H27" s="1">
        <v>2</v>
      </c>
      <c r="J27" s="1"/>
      <c r="K27" s="1">
        <f>IF(faiss_answers_pandas[[#This Row],[Kolumna1]]=2,1,0)</f>
        <v>1</v>
      </c>
      <c r="L27" s="1"/>
      <c r="M27" s="1">
        <f>IF(faiss_answers_pandas[[#This Row],[Kolumna1]]&gt;0,1,0)</f>
        <v>1</v>
      </c>
    </row>
    <row r="28" spans="1:28" x14ac:dyDescent="0.25">
      <c r="A28">
        <v>26</v>
      </c>
      <c r="B28" s="1" t="s">
        <v>75</v>
      </c>
      <c r="C28" s="1" t="s">
        <v>76</v>
      </c>
      <c r="D28" s="1" t="s">
        <v>77</v>
      </c>
      <c r="E28" s="1" t="s">
        <v>80</v>
      </c>
      <c r="F28">
        <v>0.90706978174906849</v>
      </c>
      <c r="G28" s="1" t="s">
        <v>81</v>
      </c>
      <c r="H28" s="1">
        <v>1</v>
      </c>
      <c r="J28" s="1"/>
      <c r="K28" s="1">
        <f>IF(faiss_answers_pandas[[#This Row],[Kolumna1]]=2,1,0)</f>
        <v>0</v>
      </c>
      <c r="L28" s="1"/>
      <c r="M28" s="1">
        <f>IF(faiss_answers_pandas[[#This Row],[Kolumna1]]&gt;0,1,0)</f>
        <v>1</v>
      </c>
    </row>
    <row r="29" spans="1:28" x14ac:dyDescent="0.25">
      <c r="A29">
        <v>27</v>
      </c>
      <c r="B29" s="1" t="s">
        <v>82</v>
      </c>
      <c r="C29" s="1" t="s">
        <v>83</v>
      </c>
      <c r="D29" s="1" t="s">
        <v>84</v>
      </c>
      <c r="E29" s="1" t="s">
        <v>85</v>
      </c>
      <c r="F29">
        <v>0.91329256217250243</v>
      </c>
      <c r="G29" s="1" t="s">
        <v>86</v>
      </c>
      <c r="H29" s="1">
        <v>0</v>
      </c>
      <c r="J29" s="1">
        <v>0</v>
      </c>
      <c r="K29" s="1">
        <f>IF(faiss_answers_pandas[[#This Row],[Kolumna1]]=2,1,0)</f>
        <v>0</v>
      </c>
      <c r="L29" s="1">
        <f>IF(faiss_answers_pandas[[#This Row],[Kolumna1]]&gt;0,1,0)</f>
        <v>0</v>
      </c>
      <c r="M29" s="1">
        <f>IF(faiss_answers_pandas[[#This Row],[Kolumna1]]&gt;0,1,0)</f>
        <v>0</v>
      </c>
      <c r="N29">
        <f t="shared" si="0"/>
        <v>0</v>
      </c>
      <c r="O29">
        <f t="shared" si="1"/>
        <v>1</v>
      </c>
      <c r="P29">
        <f t="shared" si="2"/>
        <v>1</v>
      </c>
      <c r="Q29">
        <f t="shared" si="3"/>
        <v>0</v>
      </c>
      <c r="X29" s="2"/>
      <c r="Y29" s="2"/>
    </row>
    <row r="30" spans="1:28" x14ac:dyDescent="0.25">
      <c r="A30">
        <v>28</v>
      </c>
      <c r="B30" s="1" t="s">
        <v>82</v>
      </c>
      <c r="C30" s="1" t="s">
        <v>83</v>
      </c>
      <c r="D30" s="1" t="s">
        <v>84</v>
      </c>
      <c r="E30" s="1" t="s">
        <v>87</v>
      </c>
      <c r="F30">
        <v>0.91271255485832481</v>
      </c>
      <c r="G30" s="1" t="s">
        <v>88</v>
      </c>
      <c r="H30" s="1">
        <v>1</v>
      </c>
      <c r="J30" s="1"/>
      <c r="K30" s="1">
        <f>IF(faiss_answers_pandas[[#This Row],[Kolumna1]]=2,1,0)</f>
        <v>0</v>
      </c>
      <c r="L30" s="1"/>
      <c r="M30" s="1">
        <f>IF(faiss_answers_pandas[[#This Row],[Kolumna1]]&gt;0,1,0)</f>
        <v>1</v>
      </c>
    </row>
    <row r="31" spans="1:28" x14ac:dyDescent="0.25">
      <c r="A31">
        <v>29</v>
      </c>
      <c r="B31" s="1" t="s">
        <v>82</v>
      </c>
      <c r="C31" s="1" t="s">
        <v>83</v>
      </c>
      <c r="D31" s="1" t="s">
        <v>84</v>
      </c>
      <c r="E31" s="1" t="s">
        <v>89</v>
      </c>
      <c r="F31">
        <v>0.91267598140442474</v>
      </c>
      <c r="G31" s="1" t="s">
        <v>90</v>
      </c>
      <c r="H31" s="1">
        <v>0</v>
      </c>
      <c r="J31" s="1"/>
      <c r="K31" s="1">
        <f>IF(faiss_answers_pandas[[#This Row],[Kolumna1]]=2,1,0)</f>
        <v>0</v>
      </c>
      <c r="L31" s="1"/>
      <c r="M31" s="1">
        <f>IF(faiss_answers_pandas[[#This Row],[Kolumna1]]&gt;0,1,0)</f>
        <v>0</v>
      </c>
    </row>
    <row r="32" spans="1:28" x14ac:dyDescent="0.25">
      <c r="A32">
        <v>30</v>
      </c>
      <c r="B32" s="1" t="s">
        <v>91</v>
      </c>
      <c r="C32" s="1" t="s">
        <v>92</v>
      </c>
      <c r="D32" s="1" t="s">
        <v>93</v>
      </c>
      <c r="E32" s="1" t="s">
        <v>91</v>
      </c>
      <c r="F32">
        <v>0.92748971939363523</v>
      </c>
      <c r="G32" s="1" t="s">
        <v>93</v>
      </c>
      <c r="H32" s="1">
        <v>2</v>
      </c>
      <c r="J32" s="1">
        <v>1</v>
      </c>
      <c r="K32" s="1">
        <f>IF(faiss_answers_pandas[[#This Row],[Kolumna1]]=2,1,0)</f>
        <v>1</v>
      </c>
      <c r="L32" s="1">
        <f>IF(faiss_answers_pandas[[#This Row],[Kolumna1]]&gt;0,1,0)</f>
        <v>1</v>
      </c>
      <c r="M32" s="1">
        <f>IF(faiss_answers_pandas[[#This Row],[Kolumna1]]&gt;0,1,0)</f>
        <v>1</v>
      </c>
      <c r="N32">
        <f t="shared" si="0"/>
        <v>1</v>
      </c>
      <c r="O32">
        <f t="shared" si="1"/>
        <v>0</v>
      </c>
      <c r="P32">
        <f t="shared" si="2"/>
        <v>0</v>
      </c>
      <c r="Q32">
        <f t="shared" si="3"/>
        <v>0</v>
      </c>
    </row>
    <row r="33" spans="1:17" x14ac:dyDescent="0.25">
      <c r="A33">
        <v>31</v>
      </c>
      <c r="B33" s="1" t="s">
        <v>91</v>
      </c>
      <c r="C33" s="1" t="s">
        <v>92</v>
      </c>
      <c r="D33" s="1" t="s">
        <v>93</v>
      </c>
      <c r="E33" s="1" t="s">
        <v>94</v>
      </c>
      <c r="F33">
        <v>0.92702814416047108</v>
      </c>
      <c r="G33" s="1" t="s">
        <v>95</v>
      </c>
      <c r="H33" s="1">
        <v>0</v>
      </c>
      <c r="J33" s="1"/>
      <c r="K33" s="1">
        <f>IF(faiss_answers_pandas[[#This Row],[Kolumna1]]=2,1,0)</f>
        <v>0</v>
      </c>
      <c r="L33" s="1"/>
      <c r="M33" s="1">
        <f>IF(faiss_answers_pandas[[#This Row],[Kolumna1]]&gt;0,1,0)</f>
        <v>0</v>
      </c>
    </row>
    <row r="34" spans="1:17" x14ac:dyDescent="0.25">
      <c r="A34">
        <v>32</v>
      </c>
      <c r="B34" s="1" t="s">
        <v>91</v>
      </c>
      <c r="C34" s="1" t="s">
        <v>92</v>
      </c>
      <c r="D34" s="1" t="s">
        <v>93</v>
      </c>
      <c r="E34" s="1" t="s">
        <v>96</v>
      </c>
      <c r="F34">
        <v>0.92700539096801471</v>
      </c>
      <c r="G34" s="1" t="s">
        <v>97</v>
      </c>
      <c r="H34" s="1">
        <v>0</v>
      </c>
      <c r="J34" s="1"/>
      <c r="K34" s="1">
        <f>IF(faiss_answers_pandas[[#This Row],[Kolumna1]]=2,1,0)</f>
        <v>0</v>
      </c>
      <c r="L34" s="1"/>
      <c r="M34" s="1">
        <f>IF(faiss_answers_pandas[[#This Row],[Kolumna1]]&gt;0,1,0)</f>
        <v>0</v>
      </c>
    </row>
    <row r="35" spans="1:17" x14ac:dyDescent="0.25">
      <c r="A35">
        <v>33</v>
      </c>
      <c r="B35" s="1" t="s">
        <v>98</v>
      </c>
      <c r="C35" s="1" t="s">
        <v>99</v>
      </c>
      <c r="D35" s="1" t="s">
        <v>100</v>
      </c>
      <c r="E35" s="1" t="s">
        <v>101</v>
      </c>
      <c r="F35">
        <v>0.91671997209036504</v>
      </c>
      <c r="G35" s="1" t="s">
        <v>102</v>
      </c>
      <c r="H35" s="1">
        <v>0</v>
      </c>
      <c r="J35" s="1">
        <v>0</v>
      </c>
      <c r="K35" s="1">
        <f>IF(faiss_answers_pandas[[#This Row],[Kolumna1]]=2,1,0)</f>
        <v>0</v>
      </c>
      <c r="L35" s="1">
        <f>IF(faiss_answers_pandas[[#This Row],[Kolumna1]]&gt;0,1,0)</f>
        <v>0</v>
      </c>
      <c r="M35" s="1">
        <f>IF(faiss_answers_pandas[[#This Row],[Kolumna1]]&gt;0,1,0)</f>
        <v>0</v>
      </c>
      <c r="N35">
        <f t="shared" si="0"/>
        <v>0</v>
      </c>
      <c r="O35">
        <f t="shared" si="1"/>
        <v>0</v>
      </c>
      <c r="P35">
        <f t="shared" si="2"/>
        <v>0</v>
      </c>
      <c r="Q35">
        <f t="shared" si="3"/>
        <v>1</v>
      </c>
    </row>
    <row r="36" spans="1:17" x14ac:dyDescent="0.25">
      <c r="A36">
        <v>34</v>
      </c>
      <c r="B36" s="1" t="s">
        <v>98</v>
      </c>
      <c r="C36" s="1" t="s">
        <v>99</v>
      </c>
      <c r="D36" s="1" t="s">
        <v>100</v>
      </c>
      <c r="E36" s="1" t="s">
        <v>103</v>
      </c>
      <c r="F36">
        <v>0.91565329087079994</v>
      </c>
      <c r="G36" s="1" t="s">
        <v>104</v>
      </c>
      <c r="H36" s="1">
        <v>0</v>
      </c>
      <c r="J36" s="1"/>
      <c r="K36" s="1">
        <f>IF(faiss_answers_pandas[[#This Row],[Kolumna1]]=2,1,0)</f>
        <v>0</v>
      </c>
      <c r="L36" s="1"/>
      <c r="M36" s="1">
        <f>IF(faiss_answers_pandas[[#This Row],[Kolumna1]]&gt;0,1,0)</f>
        <v>0</v>
      </c>
    </row>
    <row r="37" spans="1:17" x14ac:dyDescent="0.25">
      <c r="A37">
        <v>35</v>
      </c>
      <c r="B37" s="1" t="s">
        <v>98</v>
      </c>
      <c r="C37" s="1" t="s">
        <v>99</v>
      </c>
      <c r="D37" s="1" t="s">
        <v>100</v>
      </c>
      <c r="E37" s="1" t="s">
        <v>105</v>
      </c>
      <c r="F37">
        <v>0.91547056612646149</v>
      </c>
      <c r="G37" s="1" t="s">
        <v>106</v>
      </c>
      <c r="H37" s="1">
        <v>0</v>
      </c>
      <c r="J37" s="1"/>
      <c r="K37" s="1">
        <f>IF(faiss_answers_pandas[[#This Row],[Kolumna1]]=2,1,0)</f>
        <v>0</v>
      </c>
      <c r="L37" s="1"/>
      <c r="M37" s="1">
        <f>IF(faiss_answers_pandas[[#This Row],[Kolumna1]]&gt;0,1,0)</f>
        <v>0</v>
      </c>
    </row>
    <row r="38" spans="1:17" x14ac:dyDescent="0.25">
      <c r="A38">
        <v>36</v>
      </c>
      <c r="B38" s="1" t="s">
        <v>107</v>
      </c>
      <c r="C38" s="1" t="s">
        <v>108</v>
      </c>
      <c r="D38" s="1" t="s">
        <v>109</v>
      </c>
      <c r="E38" s="1" t="s">
        <v>107</v>
      </c>
      <c r="F38">
        <v>0.90982174874218713</v>
      </c>
      <c r="G38" s="1" t="s">
        <v>109</v>
      </c>
      <c r="H38" s="1">
        <v>2</v>
      </c>
      <c r="J38" s="1">
        <v>1</v>
      </c>
      <c r="K38" s="1">
        <f>IF(faiss_answers_pandas[[#This Row],[Kolumna1]]=2,1,0)</f>
        <v>1</v>
      </c>
      <c r="L38" s="1">
        <f>IF(faiss_answers_pandas[[#This Row],[Kolumna1]]&gt;0,1,0)</f>
        <v>1</v>
      </c>
      <c r="M38" s="1">
        <f>IF(faiss_answers_pandas[[#This Row],[Kolumna1]]&gt;0,1,0)</f>
        <v>1</v>
      </c>
      <c r="N38">
        <f t="shared" si="0"/>
        <v>1</v>
      </c>
      <c r="O38">
        <f t="shared" si="1"/>
        <v>0</v>
      </c>
      <c r="P38">
        <f t="shared" si="2"/>
        <v>0</v>
      </c>
      <c r="Q38">
        <f t="shared" si="3"/>
        <v>0</v>
      </c>
    </row>
    <row r="39" spans="1:17" x14ac:dyDescent="0.25">
      <c r="A39">
        <v>37</v>
      </c>
      <c r="B39" s="1" t="s">
        <v>107</v>
      </c>
      <c r="C39" s="1" t="s">
        <v>108</v>
      </c>
      <c r="D39" s="1" t="s">
        <v>109</v>
      </c>
      <c r="E39" s="1" t="s">
        <v>110</v>
      </c>
      <c r="F39">
        <v>0.90944134426433065</v>
      </c>
      <c r="G39" s="1" t="s">
        <v>111</v>
      </c>
      <c r="H39" s="1">
        <v>0</v>
      </c>
      <c r="J39" s="1"/>
      <c r="K39" s="1">
        <f>IF(faiss_answers_pandas[[#This Row],[Kolumna1]]=2,1,0)</f>
        <v>0</v>
      </c>
      <c r="L39" s="1"/>
      <c r="M39" s="1">
        <f>IF(faiss_answers_pandas[[#This Row],[Kolumna1]]&gt;0,1,0)</f>
        <v>0</v>
      </c>
    </row>
    <row r="40" spans="1:17" x14ac:dyDescent="0.25">
      <c r="A40">
        <v>38</v>
      </c>
      <c r="B40" s="1" t="s">
        <v>107</v>
      </c>
      <c r="C40" s="1" t="s">
        <v>108</v>
      </c>
      <c r="D40" s="1" t="s">
        <v>109</v>
      </c>
      <c r="E40" s="1" t="s">
        <v>112</v>
      </c>
      <c r="F40">
        <v>0.90910709137406875</v>
      </c>
      <c r="G40" s="1" t="s">
        <v>113</v>
      </c>
      <c r="H40" s="1">
        <v>0</v>
      </c>
      <c r="J40" s="1"/>
      <c r="K40" s="1">
        <f>IF(faiss_answers_pandas[[#This Row],[Kolumna1]]=2,1,0)</f>
        <v>0</v>
      </c>
      <c r="L40" s="1"/>
      <c r="M40" s="1">
        <f>IF(faiss_answers_pandas[[#This Row],[Kolumna1]]&gt;0,1,0)</f>
        <v>0</v>
      </c>
    </row>
    <row r="41" spans="1:17" x14ac:dyDescent="0.25">
      <c r="A41">
        <v>39</v>
      </c>
      <c r="B41" s="1" t="s">
        <v>114</v>
      </c>
      <c r="C41" s="1" t="s">
        <v>115</v>
      </c>
      <c r="D41" s="1" t="s">
        <v>116</v>
      </c>
      <c r="E41" s="1" t="s">
        <v>117</v>
      </c>
      <c r="F41">
        <v>0.93582787691807923</v>
      </c>
      <c r="G41" s="1" t="s">
        <v>118</v>
      </c>
      <c r="H41" s="1">
        <v>0</v>
      </c>
      <c r="J41" s="1">
        <v>0</v>
      </c>
      <c r="K41" s="1">
        <f>IF(faiss_answers_pandas[[#This Row],[Kolumna1]]=2,1,0)</f>
        <v>0</v>
      </c>
      <c r="L41" s="1">
        <f>IF(faiss_answers_pandas[[#This Row],[Kolumna1]]&gt;0,1,0)</f>
        <v>0</v>
      </c>
      <c r="M41" s="1">
        <f>IF(faiss_answers_pandas[[#This Row],[Kolumna1]]&gt;0,1,0)</f>
        <v>0</v>
      </c>
      <c r="N41">
        <f t="shared" si="0"/>
        <v>0</v>
      </c>
      <c r="O41">
        <f t="shared" si="1"/>
        <v>1</v>
      </c>
      <c r="P41">
        <f t="shared" si="2"/>
        <v>1</v>
      </c>
      <c r="Q41">
        <f t="shared" si="3"/>
        <v>0</v>
      </c>
    </row>
    <row r="42" spans="1:17" x14ac:dyDescent="0.25">
      <c r="A42">
        <v>40</v>
      </c>
      <c r="B42" s="1" t="s">
        <v>114</v>
      </c>
      <c r="C42" s="1" t="s">
        <v>115</v>
      </c>
      <c r="D42" s="1" t="s">
        <v>116</v>
      </c>
      <c r="E42" s="1" t="s">
        <v>119</v>
      </c>
      <c r="F42">
        <v>0.93564068725887439</v>
      </c>
      <c r="G42" s="1" t="s">
        <v>120</v>
      </c>
      <c r="H42" s="1">
        <v>0</v>
      </c>
      <c r="J42" s="1"/>
      <c r="K42" s="1">
        <f>IF(faiss_answers_pandas[[#This Row],[Kolumna1]]=2,1,0)</f>
        <v>0</v>
      </c>
      <c r="L42" s="1"/>
      <c r="M42" s="1">
        <f>IF(faiss_answers_pandas[[#This Row],[Kolumna1]]&gt;0,1,0)</f>
        <v>0</v>
      </c>
    </row>
    <row r="43" spans="1:17" x14ac:dyDescent="0.25">
      <c r="A43">
        <v>41</v>
      </c>
      <c r="B43" s="1" t="s">
        <v>114</v>
      </c>
      <c r="C43" s="1" t="s">
        <v>115</v>
      </c>
      <c r="D43" s="1" t="s">
        <v>116</v>
      </c>
      <c r="E43" s="1" t="s">
        <v>121</v>
      </c>
      <c r="F43">
        <v>0.93559599874779431</v>
      </c>
      <c r="G43" s="1" t="s">
        <v>122</v>
      </c>
      <c r="H43" s="1">
        <v>1</v>
      </c>
      <c r="J43" s="1"/>
      <c r="K43" s="1">
        <f>IF(faiss_answers_pandas[[#This Row],[Kolumna1]]=2,1,0)</f>
        <v>0</v>
      </c>
      <c r="L43" s="1"/>
      <c r="M43" s="1">
        <f>IF(faiss_answers_pandas[[#This Row],[Kolumna1]]&gt;0,1,0)</f>
        <v>1</v>
      </c>
    </row>
    <row r="44" spans="1:17" x14ac:dyDescent="0.25">
      <c r="A44">
        <v>42</v>
      </c>
      <c r="B44" s="1" t="s">
        <v>123</v>
      </c>
      <c r="C44" s="1" t="s">
        <v>124</v>
      </c>
      <c r="D44" s="1" t="s">
        <v>125</v>
      </c>
      <c r="E44" s="1" t="s">
        <v>123</v>
      </c>
      <c r="F44">
        <v>0.92980713196639908</v>
      </c>
      <c r="G44" s="1" t="s">
        <v>125</v>
      </c>
      <c r="H44" s="1">
        <v>2</v>
      </c>
      <c r="J44" s="1">
        <v>1</v>
      </c>
      <c r="K44" s="1">
        <f>IF(faiss_answers_pandas[[#This Row],[Kolumna1]]=2,1,0)</f>
        <v>1</v>
      </c>
      <c r="L44" s="1">
        <f>IF(faiss_answers_pandas[[#This Row],[Kolumna1]]&gt;0,1,0)</f>
        <v>1</v>
      </c>
      <c r="M44" s="1">
        <f>IF(faiss_answers_pandas[[#This Row],[Kolumna1]]&gt;0,1,0)</f>
        <v>1</v>
      </c>
      <c r="N44">
        <f t="shared" si="0"/>
        <v>1</v>
      </c>
      <c r="O44">
        <f t="shared" si="1"/>
        <v>0</v>
      </c>
      <c r="P44">
        <f t="shared" si="2"/>
        <v>0</v>
      </c>
      <c r="Q44">
        <f t="shared" si="3"/>
        <v>0</v>
      </c>
    </row>
    <row r="45" spans="1:17" x14ac:dyDescent="0.25">
      <c r="A45">
        <v>43</v>
      </c>
      <c r="B45" s="1" t="s">
        <v>123</v>
      </c>
      <c r="C45" s="1" t="s">
        <v>124</v>
      </c>
      <c r="D45" s="1" t="s">
        <v>125</v>
      </c>
      <c r="E45" s="1" t="s">
        <v>126</v>
      </c>
      <c r="F45">
        <v>0.9296104707813595</v>
      </c>
      <c r="G45" s="1" t="s">
        <v>127</v>
      </c>
      <c r="H45" s="1">
        <v>0</v>
      </c>
      <c r="J45" s="1"/>
      <c r="K45" s="1">
        <f>IF(faiss_answers_pandas[[#This Row],[Kolumna1]]=2,1,0)</f>
        <v>0</v>
      </c>
      <c r="L45" s="1"/>
      <c r="M45" s="1">
        <f>IF(faiss_answers_pandas[[#This Row],[Kolumna1]]&gt;0,1,0)</f>
        <v>0</v>
      </c>
    </row>
    <row r="46" spans="1:17" x14ac:dyDescent="0.25">
      <c r="A46">
        <v>44</v>
      </c>
      <c r="B46" s="1" t="s">
        <v>123</v>
      </c>
      <c r="C46" s="1" t="s">
        <v>124</v>
      </c>
      <c r="D46" s="1" t="s">
        <v>125</v>
      </c>
      <c r="E46" s="1" t="s">
        <v>128</v>
      </c>
      <c r="F46">
        <v>0.92948174095301883</v>
      </c>
      <c r="G46" s="1" t="s">
        <v>129</v>
      </c>
      <c r="H46" s="1">
        <v>0</v>
      </c>
      <c r="J46" s="1"/>
      <c r="K46" s="1">
        <f>IF(faiss_answers_pandas[[#This Row],[Kolumna1]]=2,1,0)</f>
        <v>0</v>
      </c>
      <c r="L46" s="1"/>
      <c r="M46" s="1">
        <f>IF(faiss_answers_pandas[[#This Row],[Kolumna1]]&gt;0,1,0)</f>
        <v>0</v>
      </c>
    </row>
    <row r="47" spans="1:17" x14ac:dyDescent="0.25">
      <c r="A47">
        <v>45</v>
      </c>
      <c r="B47" s="1" t="s">
        <v>130</v>
      </c>
      <c r="C47" s="1" t="s">
        <v>131</v>
      </c>
      <c r="D47" s="1" t="s">
        <v>132</v>
      </c>
      <c r="E47" s="1" t="s">
        <v>133</v>
      </c>
      <c r="F47">
        <v>0.93955104759561869</v>
      </c>
      <c r="G47" s="1" t="s">
        <v>134</v>
      </c>
      <c r="H47" s="1">
        <v>0</v>
      </c>
      <c r="J47" s="1">
        <v>0</v>
      </c>
      <c r="K47" s="1">
        <f>IF(faiss_answers_pandas[[#This Row],[Kolumna1]]=2,1,0)</f>
        <v>0</v>
      </c>
      <c r="L47" s="1">
        <f>IF(faiss_answers_pandas[[#This Row],[Kolumna1]]&gt;0,1,0)</f>
        <v>0</v>
      </c>
      <c r="M47" s="1">
        <f>IF(faiss_answers_pandas[[#This Row],[Kolumna1]]&gt;0,1,0)</f>
        <v>0</v>
      </c>
      <c r="N47">
        <f t="shared" si="0"/>
        <v>0</v>
      </c>
      <c r="O47">
        <f t="shared" si="1"/>
        <v>1</v>
      </c>
      <c r="P47">
        <f t="shared" si="2"/>
        <v>1</v>
      </c>
      <c r="Q47">
        <f t="shared" si="3"/>
        <v>0</v>
      </c>
    </row>
    <row r="48" spans="1:17" x14ac:dyDescent="0.25">
      <c r="A48">
        <v>46</v>
      </c>
      <c r="B48" s="1" t="s">
        <v>130</v>
      </c>
      <c r="C48" s="1" t="s">
        <v>131</v>
      </c>
      <c r="D48" s="1" t="s">
        <v>132</v>
      </c>
      <c r="E48" s="1" t="s">
        <v>135</v>
      </c>
      <c r="F48">
        <v>0.93950124970150817</v>
      </c>
      <c r="G48" s="1" t="s">
        <v>136</v>
      </c>
      <c r="H48" s="1">
        <v>0</v>
      </c>
      <c r="J48" s="1"/>
      <c r="K48" s="1">
        <f>IF(faiss_answers_pandas[[#This Row],[Kolumna1]]=2,1,0)</f>
        <v>0</v>
      </c>
      <c r="L48" s="1"/>
      <c r="M48" s="1">
        <f>IF(faiss_answers_pandas[[#This Row],[Kolumna1]]&gt;0,1,0)</f>
        <v>0</v>
      </c>
    </row>
    <row r="49" spans="1:17" x14ac:dyDescent="0.25">
      <c r="A49">
        <v>47</v>
      </c>
      <c r="B49" s="1" t="s">
        <v>130</v>
      </c>
      <c r="C49" s="1" t="s">
        <v>131</v>
      </c>
      <c r="D49" s="1" t="s">
        <v>132</v>
      </c>
      <c r="E49" s="1" t="s">
        <v>137</v>
      </c>
      <c r="F49">
        <v>0.93947600666596665</v>
      </c>
      <c r="G49" s="1" t="s">
        <v>138</v>
      </c>
      <c r="H49" s="1">
        <v>1</v>
      </c>
      <c r="J49" s="1"/>
      <c r="K49" s="1">
        <f>IF(faiss_answers_pandas[[#This Row],[Kolumna1]]=2,1,0)</f>
        <v>0</v>
      </c>
      <c r="L49" s="1"/>
      <c r="M49" s="1">
        <f>IF(faiss_answers_pandas[[#This Row],[Kolumna1]]&gt;0,1,0)</f>
        <v>1</v>
      </c>
    </row>
    <row r="50" spans="1:17" x14ac:dyDescent="0.25">
      <c r="A50">
        <v>48</v>
      </c>
      <c r="B50" s="1" t="s">
        <v>139</v>
      </c>
      <c r="C50" s="1" t="s">
        <v>140</v>
      </c>
      <c r="D50" s="1" t="s">
        <v>141</v>
      </c>
      <c r="E50" s="1" t="s">
        <v>142</v>
      </c>
      <c r="F50">
        <v>0.92715346882758809</v>
      </c>
      <c r="G50" s="1" t="s">
        <v>143</v>
      </c>
      <c r="H50" s="1">
        <v>0</v>
      </c>
      <c r="J50" s="1">
        <v>0</v>
      </c>
      <c r="K50" s="1">
        <f>IF(faiss_answers_pandas[[#This Row],[Kolumna1]]=2,1,0)</f>
        <v>0</v>
      </c>
      <c r="L50" s="1">
        <f>IF(faiss_answers_pandas[[#This Row],[Kolumna1]]&gt;0,1,0)</f>
        <v>0</v>
      </c>
      <c r="M50" s="1">
        <f>IF(faiss_answers_pandas[[#This Row],[Kolumna1]]&gt;0,1,0)</f>
        <v>0</v>
      </c>
      <c r="N50">
        <f t="shared" si="0"/>
        <v>0</v>
      </c>
      <c r="O50">
        <f t="shared" si="1"/>
        <v>0</v>
      </c>
      <c r="P50">
        <f t="shared" si="2"/>
        <v>0</v>
      </c>
      <c r="Q50">
        <f t="shared" si="3"/>
        <v>1</v>
      </c>
    </row>
    <row r="51" spans="1:17" x14ac:dyDescent="0.25">
      <c r="A51">
        <v>49</v>
      </c>
      <c r="B51" s="1" t="s">
        <v>139</v>
      </c>
      <c r="C51" s="1" t="s">
        <v>140</v>
      </c>
      <c r="D51" s="1" t="s">
        <v>141</v>
      </c>
      <c r="E51" s="1" t="s">
        <v>144</v>
      </c>
      <c r="F51">
        <v>0.92713344217454563</v>
      </c>
      <c r="G51" s="1" t="s">
        <v>145</v>
      </c>
      <c r="H51" s="1">
        <v>0</v>
      </c>
      <c r="J51" s="1"/>
      <c r="K51" s="1">
        <f>IF(faiss_answers_pandas[[#This Row],[Kolumna1]]=2,1,0)</f>
        <v>0</v>
      </c>
      <c r="L51" s="1"/>
      <c r="M51" s="1">
        <f>IF(faiss_answers_pandas[[#This Row],[Kolumna1]]&gt;0,1,0)</f>
        <v>0</v>
      </c>
    </row>
    <row r="52" spans="1:17" x14ac:dyDescent="0.25">
      <c r="A52">
        <v>50</v>
      </c>
      <c r="B52" s="1" t="s">
        <v>139</v>
      </c>
      <c r="C52" s="1" t="s">
        <v>140</v>
      </c>
      <c r="D52" s="1" t="s">
        <v>141</v>
      </c>
      <c r="E52" s="1" t="s">
        <v>146</v>
      </c>
      <c r="F52">
        <v>0.92682114301263363</v>
      </c>
      <c r="G52" s="1" t="s">
        <v>147</v>
      </c>
      <c r="H52" s="1">
        <v>0</v>
      </c>
      <c r="J52" s="1"/>
      <c r="K52" s="1">
        <f>IF(faiss_answers_pandas[[#This Row],[Kolumna1]]=2,1,0)</f>
        <v>0</v>
      </c>
      <c r="L52" s="1"/>
      <c r="M52" s="1">
        <f>IF(faiss_answers_pandas[[#This Row],[Kolumna1]]&gt;0,1,0)</f>
        <v>0</v>
      </c>
    </row>
    <row r="53" spans="1:17" x14ac:dyDescent="0.25">
      <c r="A53">
        <v>51</v>
      </c>
      <c r="B53" s="1" t="s">
        <v>148</v>
      </c>
      <c r="C53" s="1" t="s">
        <v>149</v>
      </c>
      <c r="D53" s="1" t="s">
        <v>150</v>
      </c>
      <c r="E53" s="1" t="s">
        <v>151</v>
      </c>
      <c r="F53">
        <v>0.90857661102810194</v>
      </c>
      <c r="G53" s="1" t="s">
        <v>152</v>
      </c>
      <c r="H53" s="1">
        <v>0</v>
      </c>
      <c r="J53" s="1">
        <v>0</v>
      </c>
      <c r="K53" s="1">
        <f>IF(faiss_answers_pandas[[#This Row],[Kolumna1]]=2,1,0)</f>
        <v>0</v>
      </c>
      <c r="L53" s="1">
        <f>IF(faiss_answers_pandas[[#This Row],[Kolumna1]]&gt;0,1,0)</f>
        <v>0</v>
      </c>
      <c r="M53" s="1">
        <f>IF(faiss_answers_pandas[[#This Row],[Kolumna1]]&gt;0,1,0)</f>
        <v>0</v>
      </c>
      <c r="N53">
        <f t="shared" si="0"/>
        <v>0</v>
      </c>
      <c r="O53">
        <f t="shared" si="1"/>
        <v>0</v>
      </c>
      <c r="P53">
        <f t="shared" si="2"/>
        <v>0</v>
      </c>
      <c r="Q53">
        <f t="shared" si="3"/>
        <v>1</v>
      </c>
    </row>
    <row r="54" spans="1:17" x14ac:dyDescent="0.25">
      <c r="A54">
        <v>52</v>
      </c>
      <c r="B54" s="1" t="s">
        <v>148</v>
      </c>
      <c r="C54" s="1" t="s">
        <v>149</v>
      </c>
      <c r="D54" s="1" t="s">
        <v>150</v>
      </c>
      <c r="E54" s="1" t="s">
        <v>153</v>
      </c>
      <c r="F54">
        <v>0.90826284644232236</v>
      </c>
      <c r="G54" s="1" t="s">
        <v>154</v>
      </c>
      <c r="H54" s="1">
        <v>0</v>
      </c>
      <c r="J54" s="1"/>
      <c r="K54" s="1">
        <f>IF(faiss_answers_pandas[[#This Row],[Kolumna1]]=2,1,0)</f>
        <v>0</v>
      </c>
      <c r="L54" s="1"/>
      <c r="M54" s="1">
        <f>IF(faiss_answers_pandas[[#This Row],[Kolumna1]]&gt;0,1,0)</f>
        <v>0</v>
      </c>
    </row>
    <row r="55" spans="1:17" x14ac:dyDescent="0.25">
      <c r="A55">
        <v>53</v>
      </c>
      <c r="B55" s="1" t="s">
        <v>148</v>
      </c>
      <c r="C55" s="1" t="s">
        <v>149</v>
      </c>
      <c r="D55" s="1" t="s">
        <v>150</v>
      </c>
      <c r="E55" s="1" t="s">
        <v>155</v>
      </c>
      <c r="F55">
        <v>0.90822500302725184</v>
      </c>
      <c r="G55" s="1" t="s">
        <v>156</v>
      </c>
      <c r="H55" s="1">
        <v>0</v>
      </c>
      <c r="J55" s="1"/>
      <c r="K55" s="1">
        <f>IF(faiss_answers_pandas[[#This Row],[Kolumna1]]=2,1,0)</f>
        <v>0</v>
      </c>
      <c r="L55" s="1"/>
      <c r="M55" s="1">
        <f>IF(faiss_answers_pandas[[#This Row],[Kolumna1]]&gt;0,1,0)</f>
        <v>0</v>
      </c>
    </row>
    <row r="56" spans="1:17" x14ac:dyDescent="0.25">
      <c r="A56">
        <v>54</v>
      </c>
      <c r="B56" s="1" t="s">
        <v>157</v>
      </c>
      <c r="C56" s="1" t="s">
        <v>158</v>
      </c>
      <c r="D56" s="1" t="s">
        <v>159</v>
      </c>
      <c r="E56" s="1" t="s">
        <v>157</v>
      </c>
      <c r="F56">
        <v>0.92393033805610891</v>
      </c>
      <c r="G56" s="1" t="s">
        <v>159</v>
      </c>
      <c r="H56" s="1">
        <v>2</v>
      </c>
      <c r="J56" s="1">
        <v>1</v>
      </c>
      <c r="K56" s="1">
        <f>IF(faiss_answers_pandas[[#This Row],[Kolumna1]]=2,1,0)</f>
        <v>1</v>
      </c>
      <c r="L56" s="1">
        <f>IF(faiss_answers_pandas[[#This Row],[Kolumna1]]&gt;0,1,0)</f>
        <v>1</v>
      </c>
      <c r="M56" s="1">
        <f>IF(faiss_answers_pandas[[#This Row],[Kolumna1]]&gt;0,1,0)</f>
        <v>1</v>
      </c>
      <c r="N56">
        <f t="shared" si="0"/>
        <v>1</v>
      </c>
      <c r="O56">
        <f t="shared" si="1"/>
        <v>1</v>
      </c>
      <c r="P56">
        <f t="shared" si="2"/>
        <v>0</v>
      </c>
      <c r="Q56">
        <f t="shared" si="3"/>
        <v>0</v>
      </c>
    </row>
    <row r="57" spans="1:17" x14ac:dyDescent="0.25">
      <c r="A57">
        <v>55</v>
      </c>
      <c r="B57" s="1" t="s">
        <v>157</v>
      </c>
      <c r="C57" s="1" t="s">
        <v>158</v>
      </c>
      <c r="D57" s="1" t="s">
        <v>159</v>
      </c>
      <c r="E57" s="1" t="s">
        <v>160</v>
      </c>
      <c r="F57">
        <v>0.9232795002633859</v>
      </c>
      <c r="G57" s="1" t="s">
        <v>161</v>
      </c>
      <c r="H57" s="1">
        <v>0</v>
      </c>
      <c r="J57" s="1"/>
      <c r="K57" s="1">
        <f>IF(faiss_answers_pandas[[#This Row],[Kolumna1]]=2,1,0)</f>
        <v>0</v>
      </c>
      <c r="L57" s="1"/>
      <c r="M57" s="1">
        <f>IF(faiss_answers_pandas[[#This Row],[Kolumna1]]&gt;0,1,0)</f>
        <v>0</v>
      </c>
    </row>
    <row r="58" spans="1:17" x14ac:dyDescent="0.25">
      <c r="A58">
        <v>56</v>
      </c>
      <c r="B58" s="1" t="s">
        <v>157</v>
      </c>
      <c r="C58" s="1" t="s">
        <v>158</v>
      </c>
      <c r="D58" s="1" t="s">
        <v>159</v>
      </c>
      <c r="E58" s="1" t="s">
        <v>162</v>
      </c>
      <c r="F58">
        <v>0.92307325850336541</v>
      </c>
      <c r="G58" s="1" t="s">
        <v>163</v>
      </c>
      <c r="H58" s="1">
        <v>1</v>
      </c>
      <c r="J58" s="1"/>
      <c r="K58" s="1">
        <f>IF(faiss_answers_pandas[[#This Row],[Kolumna1]]=2,1,0)</f>
        <v>0</v>
      </c>
      <c r="L58" s="1"/>
      <c r="M58" s="1">
        <f>IF(faiss_answers_pandas[[#This Row],[Kolumna1]]&gt;0,1,0)</f>
        <v>1</v>
      </c>
    </row>
    <row r="59" spans="1:17" x14ac:dyDescent="0.25">
      <c r="A59">
        <v>57</v>
      </c>
      <c r="B59" s="1" t="s">
        <v>164</v>
      </c>
      <c r="C59" s="1" t="s">
        <v>165</v>
      </c>
      <c r="D59" s="1" t="s">
        <v>166</v>
      </c>
      <c r="E59" s="1" t="s">
        <v>167</v>
      </c>
      <c r="F59">
        <v>0.9112106619955983</v>
      </c>
      <c r="G59" s="1" t="s">
        <v>168</v>
      </c>
      <c r="H59" s="1">
        <v>0</v>
      </c>
      <c r="J59" s="1">
        <v>0</v>
      </c>
      <c r="K59" s="1">
        <f>IF(faiss_answers_pandas[[#This Row],[Kolumna1]]=2,1,0)</f>
        <v>0</v>
      </c>
      <c r="L59" s="1">
        <f>IF(faiss_answers_pandas[[#This Row],[Kolumna1]]&gt;0,1,0)</f>
        <v>0</v>
      </c>
      <c r="M59" s="1">
        <f>IF(faiss_answers_pandas[[#This Row],[Kolumna1]]&gt;0,1,0)</f>
        <v>0</v>
      </c>
      <c r="N59">
        <f t="shared" si="0"/>
        <v>0</v>
      </c>
      <c r="O59">
        <f t="shared" si="1"/>
        <v>0</v>
      </c>
      <c r="P59">
        <f t="shared" si="2"/>
        <v>0</v>
      </c>
      <c r="Q59">
        <f t="shared" si="3"/>
        <v>1</v>
      </c>
    </row>
    <row r="60" spans="1:17" x14ac:dyDescent="0.25">
      <c r="A60">
        <v>58</v>
      </c>
      <c r="B60" s="1" t="s">
        <v>164</v>
      </c>
      <c r="C60" s="1" t="s">
        <v>165</v>
      </c>
      <c r="D60" s="1" t="s">
        <v>166</v>
      </c>
      <c r="E60" s="1" t="s">
        <v>169</v>
      </c>
      <c r="F60">
        <v>0.91092069021709854</v>
      </c>
      <c r="G60" s="1" t="s">
        <v>170</v>
      </c>
      <c r="H60" s="1">
        <v>0</v>
      </c>
      <c r="J60" s="1"/>
      <c r="K60" s="1">
        <f>IF(faiss_answers_pandas[[#This Row],[Kolumna1]]=2,1,0)</f>
        <v>0</v>
      </c>
      <c r="L60" s="1"/>
      <c r="M60" s="1">
        <f>IF(faiss_answers_pandas[[#This Row],[Kolumna1]]&gt;0,1,0)</f>
        <v>0</v>
      </c>
    </row>
    <row r="61" spans="1:17" x14ac:dyDescent="0.25">
      <c r="A61">
        <v>59</v>
      </c>
      <c r="B61" s="1" t="s">
        <v>164</v>
      </c>
      <c r="C61" s="1" t="s">
        <v>165</v>
      </c>
      <c r="D61" s="1" t="s">
        <v>166</v>
      </c>
      <c r="E61" s="1" t="s">
        <v>171</v>
      </c>
      <c r="F61">
        <v>0.91049257438975006</v>
      </c>
      <c r="G61" s="1" t="s">
        <v>172</v>
      </c>
      <c r="H61" s="1">
        <v>0</v>
      </c>
      <c r="J61" s="1"/>
      <c r="K61" s="1">
        <f>IF(faiss_answers_pandas[[#This Row],[Kolumna1]]=2,1,0)</f>
        <v>0</v>
      </c>
      <c r="L61" s="1"/>
      <c r="M61" s="1">
        <f>IF(faiss_answers_pandas[[#This Row],[Kolumna1]]&gt;0,1,0)</f>
        <v>0</v>
      </c>
    </row>
    <row r="62" spans="1:17" x14ac:dyDescent="0.25">
      <c r="A62">
        <v>60</v>
      </c>
      <c r="B62" s="1" t="s">
        <v>173</v>
      </c>
      <c r="C62" s="1" t="s">
        <v>174</v>
      </c>
      <c r="D62" s="1" t="s">
        <v>175</v>
      </c>
      <c r="E62" s="1" t="s">
        <v>176</v>
      </c>
      <c r="F62">
        <v>0.91663734172871081</v>
      </c>
      <c r="G62" s="1" t="s">
        <v>177</v>
      </c>
      <c r="H62" s="1">
        <v>0</v>
      </c>
      <c r="J62" s="1">
        <v>0</v>
      </c>
      <c r="K62" s="1">
        <f>IF(faiss_answers_pandas[[#This Row],[Kolumna1]]=2,1,0)</f>
        <v>0</v>
      </c>
      <c r="L62" s="1">
        <f>IF(faiss_answers_pandas[[#This Row],[Kolumna1]]&gt;0,1,0)</f>
        <v>0</v>
      </c>
      <c r="M62" s="1">
        <f>IF(faiss_answers_pandas[[#This Row],[Kolumna1]]&gt;0,1,0)</f>
        <v>0</v>
      </c>
      <c r="N62">
        <f t="shared" si="0"/>
        <v>0</v>
      </c>
      <c r="O62">
        <f t="shared" si="1"/>
        <v>0</v>
      </c>
      <c r="P62">
        <f t="shared" si="2"/>
        <v>0</v>
      </c>
      <c r="Q62">
        <f t="shared" si="3"/>
        <v>1</v>
      </c>
    </row>
    <row r="63" spans="1:17" x14ac:dyDescent="0.25">
      <c r="A63">
        <v>61</v>
      </c>
      <c r="B63" s="1" t="s">
        <v>173</v>
      </c>
      <c r="C63" s="1" t="s">
        <v>174</v>
      </c>
      <c r="D63" s="1" t="s">
        <v>175</v>
      </c>
      <c r="E63" s="1" t="s">
        <v>178</v>
      </c>
      <c r="F63">
        <v>0.91583560989189361</v>
      </c>
      <c r="G63" s="1" t="s">
        <v>179</v>
      </c>
      <c r="H63" s="1">
        <v>0</v>
      </c>
      <c r="J63" s="1"/>
      <c r="K63" s="1">
        <f>IF(faiss_answers_pandas[[#This Row],[Kolumna1]]=2,1,0)</f>
        <v>0</v>
      </c>
      <c r="L63" s="1"/>
      <c r="M63" s="1">
        <f>IF(faiss_answers_pandas[[#This Row],[Kolumna1]]&gt;0,1,0)</f>
        <v>0</v>
      </c>
    </row>
    <row r="64" spans="1:17" x14ac:dyDescent="0.25">
      <c r="A64">
        <v>62</v>
      </c>
      <c r="B64" s="1" t="s">
        <v>173</v>
      </c>
      <c r="C64" s="1" t="s">
        <v>174</v>
      </c>
      <c r="D64" s="1" t="s">
        <v>175</v>
      </c>
      <c r="E64" s="1" t="s">
        <v>180</v>
      </c>
      <c r="F64">
        <v>0.91575274776966675</v>
      </c>
      <c r="G64" s="1" t="s">
        <v>181</v>
      </c>
      <c r="H64" s="1">
        <v>0</v>
      </c>
      <c r="J64" s="1"/>
      <c r="K64" s="1">
        <f>IF(faiss_answers_pandas[[#This Row],[Kolumna1]]=2,1,0)</f>
        <v>0</v>
      </c>
      <c r="L64" s="1"/>
      <c r="M64" s="1">
        <f>IF(faiss_answers_pandas[[#This Row],[Kolumna1]]&gt;0,1,0)</f>
        <v>0</v>
      </c>
    </row>
    <row r="65" spans="1:17" x14ac:dyDescent="0.25">
      <c r="A65">
        <v>63</v>
      </c>
      <c r="B65" s="1" t="s">
        <v>182</v>
      </c>
      <c r="C65" s="1" t="s">
        <v>183</v>
      </c>
      <c r="D65" s="1" t="s">
        <v>184</v>
      </c>
      <c r="E65" s="1" t="s">
        <v>185</v>
      </c>
      <c r="F65">
        <v>0.91716703513100706</v>
      </c>
      <c r="G65" s="1" t="s">
        <v>186</v>
      </c>
      <c r="H65" s="1">
        <v>0</v>
      </c>
      <c r="J65" s="1">
        <v>0</v>
      </c>
      <c r="K65" s="1">
        <f>IF(faiss_answers_pandas[[#This Row],[Kolumna1]]=2,1,0)</f>
        <v>0</v>
      </c>
      <c r="L65" s="1">
        <f>IF(faiss_answers_pandas[[#This Row],[Kolumna1]]&gt;0,1,0)</f>
        <v>0</v>
      </c>
      <c r="M65" s="1">
        <f>IF(faiss_answers_pandas[[#This Row],[Kolumna1]]&gt;0,1,0)</f>
        <v>0</v>
      </c>
      <c r="N65">
        <f t="shared" si="0"/>
        <v>0</v>
      </c>
      <c r="O65">
        <f t="shared" si="1"/>
        <v>1</v>
      </c>
      <c r="P65">
        <f t="shared" si="2"/>
        <v>1</v>
      </c>
      <c r="Q65">
        <f t="shared" si="3"/>
        <v>0</v>
      </c>
    </row>
    <row r="66" spans="1:17" x14ac:dyDescent="0.25">
      <c r="A66">
        <v>64</v>
      </c>
      <c r="B66" s="1" t="s">
        <v>182</v>
      </c>
      <c r="C66" s="1" t="s">
        <v>183</v>
      </c>
      <c r="D66" s="1" t="s">
        <v>184</v>
      </c>
      <c r="E66" s="1" t="s">
        <v>187</v>
      </c>
      <c r="F66">
        <v>0.91675251428735649</v>
      </c>
      <c r="G66" s="1" t="s">
        <v>188</v>
      </c>
      <c r="H66" s="1">
        <v>1</v>
      </c>
      <c r="J66" s="1"/>
      <c r="K66" s="1">
        <f>IF(faiss_answers_pandas[[#This Row],[Kolumna1]]=2,1,0)</f>
        <v>0</v>
      </c>
      <c r="L66" s="1"/>
      <c r="M66" s="1">
        <f>IF(faiss_answers_pandas[[#This Row],[Kolumna1]]&gt;0,1,0)</f>
        <v>1</v>
      </c>
    </row>
    <row r="67" spans="1:17" x14ac:dyDescent="0.25">
      <c r="A67">
        <v>65</v>
      </c>
      <c r="B67" s="1" t="s">
        <v>182</v>
      </c>
      <c r="C67" s="1" t="s">
        <v>183</v>
      </c>
      <c r="D67" s="1" t="s">
        <v>184</v>
      </c>
      <c r="E67" s="1" t="s">
        <v>189</v>
      </c>
      <c r="F67">
        <v>0.91666371228657406</v>
      </c>
      <c r="G67" s="1" t="s">
        <v>190</v>
      </c>
      <c r="H67" s="1">
        <v>0</v>
      </c>
      <c r="J67" s="1"/>
      <c r="K67" s="1">
        <f>IF(faiss_answers_pandas[[#This Row],[Kolumna1]]=2,1,0)</f>
        <v>0</v>
      </c>
      <c r="L67" s="1"/>
      <c r="M67" s="1">
        <f>IF(faiss_answers_pandas[[#This Row],[Kolumna1]]&gt;0,1,0)</f>
        <v>0</v>
      </c>
    </row>
    <row r="68" spans="1:17" x14ac:dyDescent="0.25">
      <c r="A68">
        <v>66</v>
      </c>
      <c r="B68" s="1" t="s">
        <v>191</v>
      </c>
      <c r="C68" s="1" t="s">
        <v>192</v>
      </c>
      <c r="D68" s="1" t="s">
        <v>193</v>
      </c>
      <c r="E68" s="1" t="s">
        <v>194</v>
      </c>
      <c r="F68">
        <v>0.94605069789493768</v>
      </c>
      <c r="G68" s="1" t="s">
        <v>195</v>
      </c>
      <c r="H68" s="1">
        <v>0</v>
      </c>
      <c r="J68" s="1">
        <v>0</v>
      </c>
      <c r="K68" s="1">
        <f>IF(faiss_answers_pandas[[#This Row],[Kolumna1]]=2,1,0)</f>
        <v>0</v>
      </c>
      <c r="L68" s="1">
        <f>IF(faiss_answers_pandas[[#This Row],[Kolumna1]]&gt;0,1,0)</f>
        <v>0</v>
      </c>
      <c r="M68" s="1">
        <f>IF(faiss_answers_pandas[[#This Row],[Kolumna1]]&gt;0,1,0)</f>
        <v>0</v>
      </c>
      <c r="N68">
        <f t="shared" ref="N67:N91" si="4">IF(OR(H68=2,H69=2,H70=2),1,0)</f>
        <v>0</v>
      </c>
      <c r="O68">
        <f t="shared" ref="O67:O91" si="5">IF(OR(H68=1,H69=1,H70=1),1,0)</f>
        <v>0</v>
      </c>
      <c r="P68">
        <f t="shared" ref="P67:P91" si="6">IF(AND(N68&lt;&gt;1,O68=1),1,0)</f>
        <v>0</v>
      </c>
      <c r="Q68">
        <f t="shared" ref="Q67:Q91" si="7">IF(AND(P68=0,N68=0),1,0)</f>
        <v>1</v>
      </c>
    </row>
    <row r="69" spans="1:17" x14ac:dyDescent="0.25">
      <c r="A69">
        <v>67</v>
      </c>
      <c r="B69" s="1" t="s">
        <v>191</v>
      </c>
      <c r="C69" s="1" t="s">
        <v>192</v>
      </c>
      <c r="D69" s="1" t="s">
        <v>193</v>
      </c>
      <c r="E69" s="1" t="s">
        <v>196</v>
      </c>
      <c r="F69">
        <v>0.94596496684079368</v>
      </c>
      <c r="G69" s="1" t="s">
        <v>197</v>
      </c>
      <c r="H69" s="1">
        <v>0</v>
      </c>
      <c r="J69" s="1"/>
      <c r="K69" s="1">
        <f>IF(faiss_answers_pandas[[#This Row],[Kolumna1]]=2,1,0)</f>
        <v>0</v>
      </c>
      <c r="L69" s="1"/>
      <c r="M69" s="1">
        <f>IF(faiss_answers_pandas[[#This Row],[Kolumna1]]&gt;0,1,0)</f>
        <v>0</v>
      </c>
    </row>
    <row r="70" spans="1:17" x14ac:dyDescent="0.25">
      <c r="A70">
        <v>68</v>
      </c>
      <c r="B70" s="1" t="s">
        <v>191</v>
      </c>
      <c r="C70" s="1" t="s">
        <v>192</v>
      </c>
      <c r="D70" s="1" t="s">
        <v>193</v>
      </c>
      <c r="E70" s="1" t="s">
        <v>198</v>
      </c>
      <c r="F70">
        <v>0.94562398915254675</v>
      </c>
      <c r="G70" s="1" t="s">
        <v>199</v>
      </c>
      <c r="H70" s="1">
        <v>0</v>
      </c>
      <c r="J70" s="1"/>
      <c r="K70" s="1">
        <f>IF(faiss_answers_pandas[[#This Row],[Kolumna1]]=2,1,0)</f>
        <v>0</v>
      </c>
      <c r="L70" s="1"/>
      <c r="M70" s="1">
        <f>IF(faiss_answers_pandas[[#This Row],[Kolumna1]]&gt;0,1,0)</f>
        <v>0</v>
      </c>
    </row>
    <row r="71" spans="1:17" x14ac:dyDescent="0.25">
      <c r="A71">
        <v>69</v>
      </c>
      <c r="B71" s="1" t="s">
        <v>200</v>
      </c>
      <c r="C71" s="1" t="s">
        <v>201</v>
      </c>
      <c r="D71" s="1" t="s">
        <v>202</v>
      </c>
      <c r="E71" s="1" t="s">
        <v>203</v>
      </c>
      <c r="F71">
        <v>0.9255236935985568</v>
      </c>
      <c r="G71" s="1" t="s">
        <v>204</v>
      </c>
      <c r="H71" s="1">
        <v>0</v>
      </c>
      <c r="J71" s="1">
        <v>0</v>
      </c>
      <c r="K71" s="1">
        <f>IF(faiss_answers_pandas[[#This Row],[Kolumna1]]=2,1,0)</f>
        <v>0</v>
      </c>
      <c r="L71" s="1">
        <f>IF(faiss_answers_pandas[[#This Row],[Kolumna1]]&gt;0,1,0)</f>
        <v>0</v>
      </c>
      <c r="M71" s="1">
        <f>IF(faiss_answers_pandas[[#This Row],[Kolumna1]]&gt;0,1,0)</f>
        <v>0</v>
      </c>
      <c r="N71">
        <f t="shared" si="4"/>
        <v>1</v>
      </c>
      <c r="O71">
        <f t="shared" si="5"/>
        <v>0</v>
      </c>
      <c r="P71">
        <f t="shared" si="6"/>
        <v>0</v>
      </c>
      <c r="Q71">
        <f t="shared" si="7"/>
        <v>0</v>
      </c>
    </row>
    <row r="72" spans="1:17" x14ac:dyDescent="0.25">
      <c r="A72">
        <v>70</v>
      </c>
      <c r="B72" s="1" t="s">
        <v>200</v>
      </c>
      <c r="C72" s="1" t="s">
        <v>201</v>
      </c>
      <c r="D72" s="1" t="s">
        <v>202</v>
      </c>
      <c r="E72" s="1" t="s">
        <v>200</v>
      </c>
      <c r="F72">
        <v>0.92548507347638453</v>
      </c>
      <c r="G72" s="1" t="s">
        <v>202</v>
      </c>
      <c r="H72" s="1">
        <v>2</v>
      </c>
      <c r="J72" s="1"/>
      <c r="K72" s="1">
        <f>IF(faiss_answers_pandas[[#This Row],[Kolumna1]]=2,1,0)</f>
        <v>1</v>
      </c>
      <c r="L72" s="1"/>
      <c r="M72" s="1">
        <f>IF(faiss_answers_pandas[[#This Row],[Kolumna1]]&gt;0,1,0)</f>
        <v>1</v>
      </c>
    </row>
    <row r="73" spans="1:17" x14ac:dyDescent="0.25">
      <c r="A73">
        <v>71</v>
      </c>
      <c r="B73" s="1" t="s">
        <v>200</v>
      </c>
      <c r="C73" s="1" t="s">
        <v>201</v>
      </c>
      <c r="D73" s="1" t="s">
        <v>202</v>
      </c>
      <c r="E73" s="1" t="s">
        <v>205</v>
      </c>
      <c r="F73">
        <v>0.92464424195036177</v>
      </c>
      <c r="G73" s="1" t="s">
        <v>206</v>
      </c>
      <c r="H73" s="1">
        <v>0</v>
      </c>
      <c r="J73" s="1"/>
      <c r="K73" s="1">
        <f>IF(faiss_answers_pandas[[#This Row],[Kolumna1]]=2,1,0)</f>
        <v>0</v>
      </c>
      <c r="L73" s="1"/>
      <c r="M73" s="1">
        <f>IF(faiss_answers_pandas[[#This Row],[Kolumna1]]&gt;0,1,0)</f>
        <v>0</v>
      </c>
    </row>
    <row r="74" spans="1:17" x14ac:dyDescent="0.25">
      <c r="A74">
        <v>72</v>
      </c>
      <c r="B74" s="1" t="s">
        <v>207</v>
      </c>
      <c r="C74" s="1" t="s">
        <v>208</v>
      </c>
      <c r="D74" s="1" t="s">
        <v>209</v>
      </c>
      <c r="E74" s="1" t="s">
        <v>210</v>
      </c>
      <c r="F74">
        <v>0.92355944605083962</v>
      </c>
      <c r="G74" s="1" t="s">
        <v>211</v>
      </c>
      <c r="H74" s="1">
        <v>0</v>
      </c>
      <c r="J74" s="1">
        <v>0</v>
      </c>
      <c r="K74" s="1">
        <f>IF(faiss_answers_pandas[[#This Row],[Kolumna1]]=2,1,0)</f>
        <v>0</v>
      </c>
      <c r="L74" s="1">
        <f>IF(faiss_answers_pandas[[#This Row],[Kolumna1]]&gt;0,1,0)</f>
        <v>0</v>
      </c>
      <c r="M74" s="1">
        <f>IF(faiss_answers_pandas[[#This Row],[Kolumna1]]&gt;0,1,0)</f>
        <v>0</v>
      </c>
      <c r="N74">
        <f t="shared" si="4"/>
        <v>0</v>
      </c>
      <c r="O74">
        <f t="shared" si="5"/>
        <v>0</v>
      </c>
      <c r="P74">
        <f t="shared" si="6"/>
        <v>0</v>
      </c>
      <c r="Q74">
        <f t="shared" si="7"/>
        <v>1</v>
      </c>
    </row>
    <row r="75" spans="1:17" x14ac:dyDescent="0.25">
      <c r="A75">
        <v>73</v>
      </c>
      <c r="B75" s="1" t="s">
        <v>207</v>
      </c>
      <c r="C75" s="1" t="s">
        <v>208</v>
      </c>
      <c r="D75" s="1" t="s">
        <v>209</v>
      </c>
      <c r="E75" s="1" t="s">
        <v>212</v>
      </c>
      <c r="F75">
        <v>0.92328401808670046</v>
      </c>
      <c r="G75" s="1" t="s">
        <v>213</v>
      </c>
      <c r="H75" s="1">
        <v>0</v>
      </c>
      <c r="J75" s="1"/>
      <c r="K75" s="1">
        <f>IF(faiss_answers_pandas[[#This Row],[Kolumna1]]=2,1,0)</f>
        <v>0</v>
      </c>
      <c r="L75" s="1"/>
      <c r="M75" s="1">
        <f>IF(faiss_answers_pandas[[#This Row],[Kolumna1]]&gt;0,1,0)</f>
        <v>0</v>
      </c>
    </row>
    <row r="76" spans="1:17" x14ac:dyDescent="0.25">
      <c r="A76">
        <v>74</v>
      </c>
      <c r="B76" s="1" t="s">
        <v>207</v>
      </c>
      <c r="C76" s="1" t="s">
        <v>208</v>
      </c>
      <c r="D76" s="1" t="s">
        <v>209</v>
      </c>
      <c r="E76" s="1" t="s">
        <v>214</v>
      </c>
      <c r="F76">
        <v>0.9231485504341238</v>
      </c>
      <c r="G76" s="1" t="s">
        <v>215</v>
      </c>
      <c r="H76" s="1">
        <v>0</v>
      </c>
      <c r="J76" s="1"/>
      <c r="K76" s="1">
        <f>IF(faiss_answers_pandas[[#This Row],[Kolumna1]]=2,1,0)</f>
        <v>0</v>
      </c>
      <c r="L76" s="1"/>
      <c r="M76" s="1">
        <f>IF(faiss_answers_pandas[[#This Row],[Kolumna1]]&gt;0,1,0)</f>
        <v>0</v>
      </c>
    </row>
    <row r="77" spans="1:17" x14ac:dyDescent="0.25">
      <c r="A77">
        <v>75</v>
      </c>
      <c r="B77" s="1" t="s">
        <v>216</v>
      </c>
      <c r="C77" s="1" t="s">
        <v>217</v>
      </c>
      <c r="D77" s="1" t="s">
        <v>218</v>
      </c>
      <c r="E77" s="1" t="s">
        <v>219</v>
      </c>
      <c r="F77">
        <v>0.92765958601968246</v>
      </c>
      <c r="G77" s="1" t="s">
        <v>220</v>
      </c>
      <c r="H77" s="1">
        <v>0</v>
      </c>
      <c r="J77" s="1">
        <v>0</v>
      </c>
      <c r="K77" s="1">
        <f>IF(faiss_answers_pandas[[#This Row],[Kolumna1]]=2,1,0)</f>
        <v>0</v>
      </c>
      <c r="L77" s="1">
        <f>IF(faiss_answers_pandas[[#This Row],[Kolumna1]]&gt;0,1,0)</f>
        <v>0</v>
      </c>
      <c r="M77" s="1">
        <f>IF(faiss_answers_pandas[[#This Row],[Kolumna1]]&gt;0,1,0)</f>
        <v>0</v>
      </c>
      <c r="N77">
        <f t="shared" si="4"/>
        <v>0</v>
      </c>
      <c r="O77">
        <f t="shared" si="5"/>
        <v>0</v>
      </c>
      <c r="P77">
        <f t="shared" si="6"/>
        <v>0</v>
      </c>
      <c r="Q77">
        <f t="shared" si="7"/>
        <v>1</v>
      </c>
    </row>
    <row r="78" spans="1:17" x14ac:dyDescent="0.25">
      <c r="A78">
        <v>76</v>
      </c>
      <c r="B78" s="1" t="s">
        <v>216</v>
      </c>
      <c r="C78" s="1" t="s">
        <v>217</v>
      </c>
      <c r="D78" s="1" t="s">
        <v>218</v>
      </c>
      <c r="E78" s="1" t="s">
        <v>221</v>
      </c>
      <c r="F78">
        <v>0.92754945188007498</v>
      </c>
      <c r="G78" s="1" t="s">
        <v>222</v>
      </c>
      <c r="H78" s="1">
        <v>0</v>
      </c>
      <c r="J78" s="1"/>
      <c r="K78" s="1">
        <f>IF(faiss_answers_pandas[[#This Row],[Kolumna1]]=2,1,0)</f>
        <v>0</v>
      </c>
      <c r="L78" s="1"/>
      <c r="M78" s="1">
        <f>IF(faiss_answers_pandas[[#This Row],[Kolumna1]]&gt;0,1,0)</f>
        <v>0</v>
      </c>
    </row>
    <row r="79" spans="1:17" x14ac:dyDescent="0.25">
      <c r="A79">
        <v>77</v>
      </c>
      <c r="B79" s="1" t="s">
        <v>216</v>
      </c>
      <c r="C79" s="1" t="s">
        <v>217</v>
      </c>
      <c r="D79" s="1" t="s">
        <v>218</v>
      </c>
      <c r="E79" s="1" t="s">
        <v>223</v>
      </c>
      <c r="F79">
        <v>0.9273915644846209</v>
      </c>
      <c r="G79" s="1" t="s">
        <v>224</v>
      </c>
      <c r="H79" s="1">
        <v>0</v>
      </c>
      <c r="J79" s="1"/>
      <c r="K79" s="1">
        <f>IF(faiss_answers_pandas[[#This Row],[Kolumna1]]=2,1,0)</f>
        <v>0</v>
      </c>
      <c r="L79" s="1"/>
      <c r="M79" s="1">
        <f>IF(faiss_answers_pandas[[#This Row],[Kolumna1]]&gt;0,1,0)</f>
        <v>0</v>
      </c>
    </row>
    <row r="80" spans="1:17" x14ac:dyDescent="0.25">
      <c r="A80">
        <v>78</v>
      </c>
      <c r="B80" s="1" t="s">
        <v>225</v>
      </c>
      <c r="C80" s="1" t="s">
        <v>226</v>
      </c>
      <c r="D80" s="1" t="s">
        <v>227</v>
      </c>
      <c r="E80" s="1" t="s">
        <v>228</v>
      </c>
      <c r="F80">
        <v>0.90945026629711556</v>
      </c>
      <c r="G80" s="1" t="s">
        <v>229</v>
      </c>
      <c r="H80" s="1">
        <v>0</v>
      </c>
      <c r="J80" s="1">
        <v>0</v>
      </c>
      <c r="K80" s="1">
        <f>IF(faiss_answers_pandas[[#This Row],[Kolumna1]]=2,1,0)</f>
        <v>0</v>
      </c>
      <c r="L80" s="1">
        <f>IF(faiss_answers_pandas[[#This Row],[Kolumna1]]&gt;0,1,0)</f>
        <v>0</v>
      </c>
      <c r="M80" s="1">
        <f>IF(faiss_answers_pandas[[#This Row],[Kolumna1]]&gt;0,1,0)</f>
        <v>0</v>
      </c>
      <c r="N80">
        <f t="shared" si="4"/>
        <v>0</v>
      </c>
      <c r="O80">
        <f t="shared" si="5"/>
        <v>0</v>
      </c>
      <c r="P80">
        <f t="shared" si="6"/>
        <v>0</v>
      </c>
      <c r="Q80">
        <f t="shared" si="7"/>
        <v>1</v>
      </c>
    </row>
    <row r="81" spans="1:17" x14ac:dyDescent="0.25">
      <c r="A81">
        <v>79</v>
      </c>
      <c r="B81" s="1" t="s">
        <v>225</v>
      </c>
      <c r="C81" s="1" t="s">
        <v>226</v>
      </c>
      <c r="D81" s="1" t="s">
        <v>227</v>
      </c>
      <c r="E81" s="1" t="s">
        <v>162</v>
      </c>
      <c r="F81">
        <v>0.90867719863147778</v>
      </c>
      <c r="G81" s="1" t="s">
        <v>163</v>
      </c>
      <c r="H81" s="1">
        <v>0</v>
      </c>
      <c r="J81" s="1"/>
      <c r="K81" s="1">
        <f>IF(faiss_answers_pandas[[#This Row],[Kolumna1]]=2,1,0)</f>
        <v>0</v>
      </c>
      <c r="L81" s="1"/>
      <c r="M81" s="1">
        <f>IF(faiss_answers_pandas[[#This Row],[Kolumna1]]&gt;0,1,0)</f>
        <v>0</v>
      </c>
    </row>
    <row r="82" spans="1:17" x14ac:dyDescent="0.25">
      <c r="A82">
        <v>80</v>
      </c>
      <c r="B82" s="1" t="s">
        <v>225</v>
      </c>
      <c r="C82" s="1" t="s">
        <v>226</v>
      </c>
      <c r="D82" s="1" t="s">
        <v>227</v>
      </c>
      <c r="E82" s="1" t="s">
        <v>230</v>
      </c>
      <c r="F82">
        <v>0.90844260151618017</v>
      </c>
      <c r="G82" s="1" t="s">
        <v>231</v>
      </c>
      <c r="H82" s="1">
        <v>0</v>
      </c>
      <c r="J82" s="1"/>
      <c r="K82" s="1">
        <f>IF(faiss_answers_pandas[[#This Row],[Kolumna1]]=2,1,0)</f>
        <v>0</v>
      </c>
      <c r="L82" s="1"/>
      <c r="M82" s="1">
        <f>IF(faiss_answers_pandas[[#This Row],[Kolumna1]]&gt;0,1,0)</f>
        <v>0</v>
      </c>
    </row>
    <row r="83" spans="1:17" x14ac:dyDescent="0.25">
      <c r="A83">
        <v>81</v>
      </c>
      <c r="B83" s="1" t="s">
        <v>232</v>
      </c>
      <c r="C83" s="1" t="s">
        <v>233</v>
      </c>
      <c r="D83" s="1" t="s">
        <v>234</v>
      </c>
      <c r="E83" s="1" t="s">
        <v>235</v>
      </c>
      <c r="F83">
        <v>0.91590027605673607</v>
      </c>
      <c r="G83" s="1" t="s">
        <v>236</v>
      </c>
      <c r="H83" s="1">
        <v>0</v>
      </c>
      <c r="J83" s="1">
        <v>0</v>
      </c>
      <c r="K83" s="1">
        <f>IF(faiss_answers_pandas[[#This Row],[Kolumna1]]=2,1,0)</f>
        <v>0</v>
      </c>
      <c r="L83" s="1">
        <f>IF(faiss_answers_pandas[[#This Row],[Kolumna1]]&gt;0,1,0)</f>
        <v>0</v>
      </c>
      <c r="M83" s="1">
        <f>IF(faiss_answers_pandas[[#This Row],[Kolumna1]]&gt;0,1,0)</f>
        <v>0</v>
      </c>
      <c r="N83">
        <f t="shared" si="4"/>
        <v>0</v>
      </c>
      <c r="O83">
        <f t="shared" si="5"/>
        <v>0</v>
      </c>
      <c r="P83">
        <f t="shared" si="6"/>
        <v>0</v>
      </c>
      <c r="Q83">
        <f t="shared" si="7"/>
        <v>1</v>
      </c>
    </row>
    <row r="84" spans="1:17" x14ac:dyDescent="0.25">
      <c r="A84">
        <v>82</v>
      </c>
      <c r="B84" s="1" t="s">
        <v>232</v>
      </c>
      <c r="C84" s="1" t="s">
        <v>233</v>
      </c>
      <c r="D84" s="1" t="s">
        <v>234</v>
      </c>
      <c r="E84" s="1" t="s">
        <v>237</v>
      </c>
      <c r="F84">
        <v>0.91552841863326384</v>
      </c>
      <c r="G84" s="1" t="s">
        <v>238</v>
      </c>
      <c r="H84" s="1">
        <v>0</v>
      </c>
      <c r="J84" s="1"/>
      <c r="K84" s="1">
        <f>IF(faiss_answers_pandas[[#This Row],[Kolumna1]]=2,1,0)</f>
        <v>0</v>
      </c>
      <c r="L84" s="1"/>
      <c r="M84" s="1">
        <f>IF(faiss_answers_pandas[[#This Row],[Kolumna1]]&gt;0,1,0)</f>
        <v>0</v>
      </c>
    </row>
    <row r="85" spans="1:17" x14ac:dyDescent="0.25">
      <c r="A85">
        <v>83</v>
      </c>
      <c r="B85" s="1" t="s">
        <v>232</v>
      </c>
      <c r="C85" s="1" t="s">
        <v>233</v>
      </c>
      <c r="D85" s="1" t="s">
        <v>234</v>
      </c>
      <c r="E85" s="1" t="s">
        <v>239</v>
      </c>
      <c r="F85">
        <v>0.91529232095304414</v>
      </c>
      <c r="G85" s="1" t="s">
        <v>240</v>
      </c>
      <c r="H85" s="1">
        <v>0</v>
      </c>
      <c r="J85" s="1"/>
      <c r="K85" s="1">
        <f>IF(faiss_answers_pandas[[#This Row],[Kolumna1]]=2,1,0)</f>
        <v>0</v>
      </c>
      <c r="L85" s="1"/>
      <c r="M85" s="1">
        <f>IF(faiss_answers_pandas[[#This Row],[Kolumna1]]&gt;0,1,0)</f>
        <v>0</v>
      </c>
    </row>
    <row r="86" spans="1:17" x14ac:dyDescent="0.25">
      <c r="A86">
        <v>84</v>
      </c>
      <c r="B86" s="1" t="s">
        <v>241</v>
      </c>
      <c r="C86" s="1" t="s">
        <v>242</v>
      </c>
      <c r="D86" s="1" t="s">
        <v>243</v>
      </c>
      <c r="E86" s="1" t="s">
        <v>244</v>
      </c>
      <c r="F86">
        <v>0.90408555560908499</v>
      </c>
      <c r="G86" s="1" t="s">
        <v>245</v>
      </c>
      <c r="H86" s="1">
        <v>0</v>
      </c>
      <c r="J86" s="1">
        <v>0</v>
      </c>
      <c r="K86" s="1">
        <f>IF(faiss_answers_pandas[[#This Row],[Kolumna1]]=2,1,0)</f>
        <v>0</v>
      </c>
      <c r="L86" s="1">
        <f>IF(faiss_answers_pandas[[#This Row],[Kolumna1]]&gt;0,1,0)</f>
        <v>0</v>
      </c>
      <c r="M86" s="1">
        <f>IF(faiss_answers_pandas[[#This Row],[Kolumna1]]&gt;0,1,0)</f>
        <v>0</v>
      </c>
      <c r="N86">
        <f t="shared" si="4"/>
        <v>0</v>
      </c>
      <c r="O86">
        <f t="shared" si="5"/>
        <v>0</v>
      </c>
      <c r="P86">
        <f t="shared" si="6"/>
        <v>0</v>
      </c>
      <c r="Q86">
        <f t="shared" si="7"/>
        <v>1</v>
      </c>
    </row>
    <row r="87" spans="1:17" x14ac:dyDescent="0.25">
      <c r="A87">
        <v>85</v>
      </c>
      <c r="B87" s="1" t="s">
        <v>241</v>
      </c>
      <c r="C87" s="1" t="s">
        <v>242</v>
      </c>
      <c r="D87" s="1" t="s">
        <v>243</v>
      </c>
      <c r="E87" s="1" t="s">
        <v>246</v>
      </c>
      <c r="F87">
        <v>0.9034271497435955</v>
      </c>
      <c r="G87" s="1" t="s">
        <v>247</v>
      </c>
      <c r="H87" s="1">
        <v>0</v>
      </c>
      <c r="J87" s="1"/>
      <c r="K87" s="1">
        <f>IF(faiss_answers_pandas[[#This Row],[Kolumna1]]=2,1,0)</f>
        <v>0</v>
      </c>
      <c r="L87" s="1"/>
      <c r="M87" s="1">
        <f>IF(faiss_answers_pandas[[#This Row],[Kolumna1]]&gt;0,1,0)</f>
        <v>0</v>
      </c>
    </row>
    <row r="88" spans="1:17" x14ac:dyDescent="0.25">
      <c r="A88">
        <v>86</v>
      </c>
      <c r="B88" s="1" t="s">
        <v>241</v>
      </c>
      <c r="C88" s="1" t="s">
        <v>242</v>
      </c>
      <c r="D88" s="1" t="s">
        <v>243</v>
      </c>
      <c r="E88" s="1" t="s">
        <v>248</v>
      </c>
      <c r="F88">
        <v>0.90302411562443596</v>
      </c>
      <c r="G88" s="1" t="s">
        <v>249</v>
      </c>
      <c r="H88" s="1">
        <v>0</v>
      </c>
      <c r="J88" s="1"/>
      <c r="K88" s="1">
        <f>IF(faiss_answers_pandas[[#This Row],[Kolumna1]]=2,1,0)</f>
        <v>0</v>
      </c>
      <c r="L88" s="1"/>
      <c r="M88" s="1">
        <f>IF(faiss_answers_pandas[[#This Row],[Kolumna1]]&gt;0,1,0)</f>
        <v>0</v>
      </c>
    </row>
    <row r="89" spans="1:17" x14ac:dyDescent="0.25">
      <c r="A89">
        <v>87</v>
      </c>
      <c r="B89" s="1" t="s">
        <v>250</v>
      </c>
      <c r="C89" s="1" t="s">
        <v>251</v>
      </c>
      <c r="D89" s="1" t="s">
        <v>252</v>
      </c>
      <c r="E89" s="1" t="s">
        <v>253</v>
      </c>
      <c r="F89">
        <v>0.93105069475163227</v>
      </c>
      <c r="G89" s="1" t="s">
        <v>254</v>
      </c>
      <c r="H89" s="1">
        <v>0</v>
      </c>
      <c r="J89" s="1">
        <v>0</v>
      </c>
      <c r="K89" s="1">
        <f>IF(faiss_answers_pandas[[#This Row],[Kolumna1]]=2,1,0)</f>
        <v>0</v>
      </c>
      <c r="L89" s="1">
        <f>IF(faiss_answers_pandas[[#This Row],[Kolumna1]]&gt;0,1,0)</f>
        <v>0</v>
      </c>
      <c r="M89" s="1">
        <f>IF(faiss_answers_pandas[[#This Row],[Kolumna1]]&gt;0,1,0)</f>
        <v>0</v>
      </c>
      <c r="N89">
        <f t="shared" si="4"/>
        <v>0</v>
      </c>
      <c r="O89">
        <f t="shared" si="5"/>
        <v>1</v>
      </c>
      <c r="P89">
        <f t="shared" si="6"/>
        <v>1</v>
      </c>
      <c r="Q89">
        <f t="shared" si="7"/>
        <v>0</v>
      </c>
    </row>
    <row r="90" spans="1:17" x14ac:dyDescent="0.25">
      <c r="A90">
        <v>88</v>
      </c>
      <c r="B90" s="1" t="s">
        <v>250</v>
      </c>
      <c r="C90" s="1" t="s">
        <v>251</v>
      </c>
      <c r="D90" s="1" t="s">
        <v>252</v>
      </c>
      <c r="E90" s="1" t="s">
        <v>146</v>
      </c>
      <c r="F90">
        <v>0.92992117378924832</v>
      </c>
      <c r="G90" s="1" t="s">
        <v>147</v>
      </c>
      <c r="H90" s="1">
        <v>1</v>
      </c>
      <c r="J90" s="1"/>
      <c r="K90" s="1">
        <f>IF(faiss_answers_pandas[[#This Row],[Kolumna1]]=2,1,0)</f>
        <v>0</v>
      </c>
      <c r="L90" s="1"/>
      <c r="M90" s="1">
        <f>IF(faiss_answers_pandas[[#This Row],[Kolumna1]]&gt;0,1,0)</f>
        <v>1</v>
      </c>
    </row>
    <row r="91" spans="1:17" x14ac:dyDescent="0.25">
      <c r="A91">
        <v>89</v>
      </c>
      <c r="B91" s="1" t="s">
        <v>250</v>
      </c>
      <c r="C91" s="1" t="s">
        <v>251</v>
      </c>
      <c r="D91" s="1" t="s">
        <v>252</v>
      </c>
      <c r="E91" s="1" t="s">
        <v>142</v>
      </c>
      <c r="F91">
        <v>0.92988093043464004</v>
      </c>
      <c r="G91" s="1" t="s">
        <v>143</v>
      </c>
      <c r="H91" s="1">
        <v>0</v>
      </c>
      <c r="J91" s="1"/>
      <c r="K91" s="1">
        <f>IF(faiss_answers_pandas[[#This Row],[Kolumna1]]=2,1,0)</f>
        <v>0</v>
      </c>
      <c r="L91" s="1"/>
      <c r="M91" s="1">
        <f>IF(faiss_answers_pandas[[#This Row],[Kolumna1]]&gt;0,1,0)</f>
        <v>0</v>
      </c>
    </row>
    <row r="92" spans="1:17" x14ac:dyDescent="0.25">
      <c r="B92" s="1"/>
      <c r="C92" s="1"/>
      <c r="D92" s="1"/>
      <c r="E92" s="1"/>
      <c r="G92" s="1"/>
      <c r="H92" s="1"/>
      <c r="J92" s="1">
        <f>SUM(faiss_answers_pandas[Kolumna3])</f>
        <v>4</v>
      </c>
      <c r="K92" s="1">
        <f>SUM(faiss_answers_pandas[Kolumna4])</f>
        <v>8</v>
      </c>
      <c r="L92" s="1">
        <f>SUM(faiss_answers_pandas[Kolumna5])</f>
        <v>5</v>
      </c>
      <c r="M92" s="1">
        <f>SUM(faiss_answers_pandas[Kolumna6])</f>
        <v>17</v>
      </c>
      <c r="N92" s="1">
        <f>SUM(N2:N91)</f>
        <v>8</v>
      </c>
      <c r="O92" s="1"/>
      <c r="P92" s="1">
        <f t="shared" ref="O92:Q92" si="8">SUM(P2:P91)</f>
        <v>6</v>
      </c>
      <c r="Q92" s="1">
        <f t="shared" si="8"/>
        <v>16</v>
      </c>
    </row>
  </sheetData>
  <phoneticPr fontId="1" type="noConversion"/>
  <hyperlinks>
    <hyperlink ref="Y25" r:id="rId1" xr:uid="{B586FBDC-0E9A-46B6-9AB0-C5F6159A2977}"/>
    <hyperlink ref="X25" r:id="rId2" xr:uid="{E1799E7D-6892-4D49-9846-A35DA2C5733A}"/>
    <hyperlink ref="W25" r:id="rId3" xr:uid="{3F750D6F-3861-40C7-91F6-E645F93E68FD}"/>
    <hyperlink ref="V25" r:id="rId4" xr:uid="{C1E0C004-47C0-41A5-9EB8-D11CE5D74712}"/>
    <hyperlink ref="AA25" r:id="rId5" xr:uid="{3209EA6C-7052-4DA4-89B3-5EBBD85EC775}"/>
    <hyperlink ref="AB25" r:id="rId6" xr:uid="{CB82B9DA-1941-4769-AA62-B3EBECAFE3F8}"/>
  </hyperlinks>
  <pageMargins left="0.7" right="0.7" top="0.75" bottom="0.75" header="0.3" footer="0.3"/>
  <tableParts count="1">
    <tablePart r:id="rId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C82C4-AF07-4D5E-8A86-041FC03F388A}">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k E A A B Q S w M E F A A C A A g A J p s p V C + Y D Q y k A A A A 9 Q A A A B I A H A B D b 2 5 m a W c v U G F j a 2 F n Z S 5 4 b W w g o h g A K K A U A A A A A A A A A A A A A A A A A A A A A A A A A A A A h Y + x D o I w F E V / h X S n r X U R 8 i i J D i 6 S m J g Y 1 6 Z U a I S H g W L 5 N w c / y V 8 Q o 6 i b 4 z 3 3 D P f e r z d I h 7 o K L q b t b I M J m V F O A o O 6 y S 0 W C e n d M V y Q V M J W 6 Z M q T D D K 2 M V D l y e k d O 4 c M + a 9 p 3 5 O m 7 Z g g v M Z O 2 S b n S 5 N r c h H t v / l 0 G L n F G p D J O x f Y 6 S g U U Q F F 5 Q D m x h k F r + 9 G O c + 2 x 8 I q 7 5 y f W u k w X C 9 B D Z F Y O 8 L 8 g F Q S w M E F A A C A A g A J p s p 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a b K V T t U g I D c w E A A I M C A A A T A B w A R m 9 y b X V s Y X M v U 2 V j d G l v b j E u b S C i G A A o o B Q A A A A A A A A A A A A A A A A A A A A A A A A A A A C N U U 1 r A j E Q v Q v 7 H 8 L 2 o h A W C / 2 g l T 0 U 7 R c U s W g v 7 R a J u + M 2 m M 1 s M 1 n t K l 7 6 l 3 o q 9 C b + r 8 Y q t a C H 5 p J M X t 5 7 8 y Y E s Z W o W X e 9 H z a 8 i l e h F 2 E g Y U M h i f p C 0 w Q M 9 X O h E 0 E s Z A q s V 2 F u L T / N 4 i N Z v q O 7 b N I 4 a G F c Z K B t 9 U o q C J q o r S u o 6 j f P o w d y E h E i j k b R N W K q g L W M H E P U t U U i R d S + 6 0 R 3 Y n A W 7 f M M Y h r 7 N f 7 U A i U z a c G E P v c 5 a 6 I q M k 3 h K W e X O s Z E 6 j Q 8 O a 7 X D z m 7 L 9 B C 1 5 Y K w u 0 x a K O G 5 x p f N 3 / g t 0 W 6 f F 9 8 T E a S I c s x m Z T L L 5 q i L j N X T S V m E n y X r C c G j t s x m D m h G x C J a 6 z 6 G 5 2 z p w 1 0 o V Q 3 F k o Y C q 0 p / h o 9 O i X t h o v M l v l W s m d c z C G a b B 2 k V + Z A 1 f + 1 x W c z 3 0 3 g V t u T o 2 B F n H M 2 8 3 N B J F L o y 8 R h z g q Y h T f 7 A 7 0 W Q K v / 3 Q E 2 n J 3 7 o d S S X v Z J U Y z m 9 7 0 u s g G Y v 4 y 9 T v O a V 5 F 6 / z w a 3 1 B L A Q I t A B Q A A g A I A C a b K V Q v m A 0 M p A A A A P U A A A A S A A A A A A A A A A A A A A A A A A A A A A B D b 2 5 m a W c v U G F j a 2 F n Z S 5 4 b W x Q S w E C L Q A U A A I A C A A m m y l U D 8 r p q 6 Q A A A D p A A A A E w A A A A A A A A A A A A A A A A D w A A A A W 0 N v b n R l b n R f V H l w Z X N d L n h t b F B L A Q I t A B Q A A g A I A C a b K V T t U g I D c w E A A I M C A A A T A A A A A A A A A A A A A A A A A O E B A A B G b 3 J t d W x h c y 9 T Z W N 0 a W 9 u M S 5 t U E s F B g A A A A A D A A M A w g A A A K E 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w M A A A A A A A A a g 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m Y W l z c 1 9 h b n N 3 Z X J z X 3 B h b m R h 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Z h a X N z X 2 F u c 3 d l c n N f c G F u Z G F z I i A v P j x F b n R y e S B U e X B l P S J G a W x s Z W R D b 2 1 w b G V 0 Z V J l c 3 V s d F R v V 2 9 y a 3 N o Z W V 0 I i B W Y W x 1 Z T 0 i b D E i I C 8 + P E V u d H J 5 I F R 5 c G U 9 I k F k Z G V k V G 9 E Y X R h T W 9 k Z W w i I F Z h b H V l P S J s M C I g L z 4 8 R W 5 0 c n k g V H l w Z T 0 i R m l s b E N v d W 5 0 I i B W Y W x 1 Z T 0 i b D k w I i A v P j x F b n R y e S B U e X B l P S J G a W x s R X J y b 3 J D b 2 R l I i B W Y W x 1 Z T 0 i c 1 V u a 2 5 v d 2 4 i I C 8 + P E V u d H J 5 I F R 5 c G U 9 I k Z p b G x F c n J v c k N v d W 5 0 I i B W Y W x 1 Z T 0 i b D A i I C 8 + P E V u d H J 5 I F R 5 c G U 9 I k Z p b G x M Y X N 0 V X B k Y X R l Z C I g V m F s d W U 9 I m Q y M D I y L T A x L T A 5 V D E 4 O j I 1 O j E y L j A 1 N j c y N D d a I i A v P j x F b n R y e S B U e X B l P S J G a W x s Q 2 9 s d W 1 u V H l w Z X M i I F Z h b H V l P S J z Q X d Z R 0 J n W U Z C Z z 0 9 I i A v P j x F b n R y e S B U e X B l P S J G a W x s Q 2 9 s d W 1 u T m F t Z X M i I F Z h b H V l P S J z W y Z x d W 9 0 O 0 N v b H V t b j E m c X V v d D s s J n F 1 b 3 Q 7 c G F z c 2 F n Z V 9 p Z C Z x d W 9 0 O y w m c X V v d D t x d W V z d G l v b i Z x d W 9 0 O y w m c X V v d D t w Y X N z Y W d l J n F 1 b 3 Q 7 L C Z x d W 9 0 O 2 Z p b m l z a F 9 p Z C Z x d W 9 0 O y w m c X V v d D t z Y 2 9 y Z S Z x d W 9 0 O y w m c X V v d D t m a W 5 p c 2 h f c X V l c 3 R p b 2 4 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m Y W l z c 1 9 h b n N 3 Z X J z X 3 B h b m R h c y 9 a b W l l b m l v b m 8 g d H l w L n s s M H 0 m c X V v d D s s J n F 1 b 3 Q 7 U 2 V j d G l v b j E v Z m F p c 3 N f Y W 5 z d 2 V y c 1 9 w Y W 5 k Y X M v W m 1 p Z W 5 p b 2 5 v I H R 5 c C 5 7 c G F z c 2 F n Z V 9 p Z C w x f S Z x d W 9 0 O y w m c X V v d D t T Z W N 0 a W 9 u M S 9 m Y W l z c 1 9 h b n N 3 Z X J z X 3 B h b m R h c y 9 a b W l l b m l v b m 8 g d H l w L n t x d W V z d G l v b i w y f S Z x d W 9 0 O y w m c X V v d D t T Z W N 0 a W 9 u M S 9 m Y W l z c 1 9 h b n N 3 Z X J z X 3 B h b m R h c y 9 a b W l l b m l v b m 8 g d H l w L n t w Y X N z Y W d l L D N 9 J n F 1 b 3 Q 7 L C Z x d W 9 0 O 1 N l Y 3 R p b 2 4 x L 2 Z h a X N z X 2 F u c 3 d l c n N f c G F u Z G F z L 1 p t a W V u a W 9 u b y B 0 e X A u e 2 Z p b m l z a F 9 p Z C w 0 f S Z x d W 9 0 O y w m c X V v d D t T Z W N 0 a W 9 u M S 9 m Y W l z c 1 9 h b n N 3 Z X J z X 3 B h b m R h c y 9 a b W l l b m l v b m 8 g d H l w L n t z Y 2 9 y Z S w 1 f S Z x d W 9 0 O y w m c X V v d D t T Z W N 0 a W 9 u M S 9 m Y W l z c 1 9 h b n N 3 Z X J z X 3 B h b m R h c y 9 a b W l l b m l v b m 8 g d H l w L n t m a W 5 p c 2 h f c X V l c 3 R p b 2 4 s N n 0 m c X V v d D t d L C Z x d W 9 0 O 0 N v b H V t b k N v d W 5 0 J n F 1 b 3 Q 7 O j c s J n F 1 b 3 Q 7 S 2 V 5 Q 2 9 s d W 1 u T m F t Z X M m c X V v d D s 6 W 1 0 s J n F 1 b 3 Q 7 Q 2 9 s d W 1 u S W R l b n R p d G l l c y Z x d W 9 0 O z p b J n F 1 b 3 Q 7 U 2 V j d G l v b j E v Z m F p c 3 N f Y W 5 z d 2 V y c 1 9 w Y W 5 k Y X M v W m 1 p Z W 5 p b 2 5 v I H R 5 c C 5 7 L D B 9 J n F 1 b 3 Q 7 L C Z x d W 9 0 O 1 N l Y 3 R p b 2 4 x L 2 Z h a X N z X 2 F u c 3 d l c n N f c G F u Z G F z L 1 p t a W V u a W 9 u b y B 0 e X A u e 3 B h c 3 N h Z 2 V f a W Q s M X 0 m c X V v d D s s J n F 1 b 3 Q 7 U 2 V j d G l v b j E v Z m F p c 3 N f Y W 5 z d 2 V y c 1 9 w Y W 5 k Y X M v W m 1 p Z W 5 p b 2 5 v I H R 5 c C 5 7 c X V l c 3 R p b 2 4 s M n 0 m c X V v d D s s J n F 1 b 3 Q 7 U 2 V j d G l v b j E v Z m F p c 3 N f Y W 5 z d 2 V y c 1 9 w Y W 5 k Y X M v W m 1 p Z W 5 p b 2 5 v I H R 5 c C 5 7 c G F z c 2 F n Z S w z f S Z x d W 9 0 O y w m c X V v d D t T Z W N 0 a W 9 u M S 9 m Y W l z c 1 9 h b n N 3 Z X J z X 3 B h b m R h c y 9 a b W l l b m l v b m 8 g d H l w L n t m a W 5 p c 2 h f a W Q s N H 0 m c X V v d D s s J n F 1 b 3 Q 7 U 2 V j d G l v b j E v Z m F p c 3 N f Y W 5 z d 2 V y c 1 9 w Y W 5 k Y X M v W m 1 p Z W 5 p b 2 5 v I H R 5 c C 5 7 c 2 N v c m U s N X 0 m c X V v d D s s J n F 1 b 3 Q 7 U 2 V j d G l v b j E v Z m F p c 3 N f Y W 5 z d 2 V y c 1 9 w Y W 5 k Y X M v W m 1 p Z W 5 p b 2 5 v I H R 5 c C 5 7 Z m l u a X N o X 3 F 1 Z X N 0 a W 9 u L D Z 9 J n F 1 b 3 Q 7 X S w m c X V v d D t S Z W x h d G l v b n N o a X B J b m Z v J n F 1 b 3 Q 7 O l t d f S I g L z 4 8 L 1 N 0 Y W J s Z U V u d H J p Z X M + P C 9 J d G V t P j x J d G V t P j x J d G V t T G 9 j Y X R p b 2 4 + P E l 0 Z W 1 U e X B l P k Z v c m 1 1 b G E 8 L 0 l 0 Z W 1 U e X B l P j x J d G V t U G F 0 a D 5 T Z W N 0 a W 9 u M S 9 m Y W l z c 1 9 h b n N 3 Z X J z X 3 B h b m R h c y 8 l Q z U l Q j l y J U M z J U I z Z C V D N S U 4 M m 8 8 L 0 l 0 Z W 1 Q Y X R o P j w v S X R l b U x v Y 2 F 0 a W 9 u P j x T d G F i b G V F b n R y a W V z I C 8 + P C 9 J d G V t P j x J d G V t P j x J d G V t T G 9 j Y X R p b 2 4 + P E l 0 Z W 1 U e X B l P k Z v c m 1 1 b G E 8 L 0 l 0 Z W 1 U e X B l P j x J d G V t U G F 0 a D 5 T Z W N 0 a W 9 u M S 9 m Y W l z c 1 9 h b n N 3 Z X J z X 3 B h b m R h c y 9 O Y W c l Q z U l O D I l Q z M l Q j N 3 a 2 k l M j B v J T I w c G 9 k d 3 k l Q z U l Q k N z e m 9 u e W 0 l M j B w b 3 p p b 2 1 p Z T w v S X R l b V B h d G g + P C 9 J d G V t T G 9 j Y X R p b 2 4 + P F N 0 Y W J s Z U V u d H J p Z X M g L z 4 8 L 0 l 0 Z W 0 + P E l 0 Z W 0 + P E l 0 Z W 1 M b 2 N h d G l v b j 4 8 S X R l b V R 5 c G U + R m 9 y b X V s Y T w v S X R l b V R 5 c G U + P E l 0 Z W 1 Q Y X R o P l N l Y 3 R p b 2 4 x L 2 Z h a X N z X 2 F u c 3 d l c n N f c G F u Z G F z L 1 p t a W V u a W 9 u b y U y M H R 5 c D w v S X R l b V B h d G g + P C 9 J d G V t T G 9 j Y X R p b 2 4 + P F N 0 Y W J s Z U V u d H J p Z X M g L z 4 8 L 0 l 0 Z W 0 + P C 9 J d G V t c z 4 8 L 0 x v Y 2 F s U G F j a 2 F n Z U 1 l d G F k Y X R h R m l s Z T 4 W A A A A U E s F B g A A A A A A A A A A A A A A A A A A A A A A A C Y B A A A B A A A A 0 I y d 3 w E V 0 R G M e g D A T 8 K X 6 w E A A A B d 9 m x y 8 n S u T Z Q f C T 0 7 d L + Z A A A A A A I A A A A A A B B m A A A A A Q A A I A A A A N d l Q q 1 t L g G W 5 T 3 Z P e k E S 8 p g L b q m W W m d 7 p d X 8 E c q N o 5 K A A A A A A 6 A A A A A A g A A I A A A A M h j P P L D A E c G j + V p c a 8 Q I m 2 t E R w b 1 h y h 1 G V + d + N s a v C Q U A A A A O q t 8 O w U 7 E d O m H z o 9 D n 4 Y t y U n J i d 6 C 5 6 / O y Q 9 9 f + m O G v t p C u f v C M S O 2 x V p p K Z 6 R w K J Q B Y k K U z x d o Q 5 f A r d U s a g w z b / n 1 v 7 m 5 p m P P s 1 r H 3 r P M Q A A A A E q g V 8 / Y V 3 X L F B S k m J P X I 1 i q K / 4 Q g z 6 c P g 4 R P b F N S C B q Z X T X H H d i 7 O q 9 M R z Q k m p F i t C i + g a 8 g P z M a n 4 R n 6 9 I y X A = < / D a t a M a s h u p > 
</file>

<file path=customXml/itemProps1.xml><?xml version="1.0" encoding="utf-8"?>
<ds:datastoreItem xmlns:ds="http://schemas.openxmlformats.org/officeDocument/2006/customXml" ds:itemID="{2DD75A14-2A45-4834-9879-64905A6B74A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2</vt:i4>
      </vt:variant>
    </vt:vector>
  </HeadingPairs>
  <TitlesOfParts>
    <vt:vector size="2" baseType="lpstr">
      <vt:lpstr>faiss_answers_pandas</vt:lpstr>
      <vt:lpstr>Arkusz1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Oskar Kościółek</dc:creator>
  <cp:lastModifiedBy>Oskar Kościółek</cp:lastModifiedBy>
  <dcterms:created xsi:type="dcterms:W3CDTF">2022-01-09T18:24:57Z</dcterms:created>
  <dcterms:modified xsi:type="dcterms:W3CDTF">2022-01-11T18:18:04Z</dcterms:modified>
</cp:coreProperties>
</file>