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<sst xmlns="http://schemas.openxmlformats.org/spreadsheetml/2006/main" count="43" uniqueCount="41">
  <si>
    <t>Бобрович Николай 4136 Вариант 2</t>
  </si>
  <si>
    <t>A</t>
  </si>
  <si>
    <t>B</t>
  </si>
  <si>
    <t>P0</t>
  </si>
  <si>
    <t>P1</t>
  </si>
  <si>
    <t>C00</t>
  </si>
  <si>
    <t>C11</t>
  </si>
  <si>
    <t>C10</t>
  </si>
  <si>
    <t>C01</t>
  </si>
  <si>
    <t>Состояние</t>
  </si>
  <si>
    <t>S0</t>
  </si>
  <si>
    <t>S1</t>
  </si>
  <si>
    <t>Априорная вероятность</t>
  </si>
  <si>
    <r>
      <rPr>
        <sz val="11"/>
        <color theme="1"/>
        <rFont val="Calibri"/>
        <charset val="134"/>
        <scheme val="minor"/>
      </rPr>
      <t>Х</t>
    </r>
    <r>
      <rPr>
        <sz val="8"/>
        <color theme="1"/>
        <rFont val="Calibri"/>
        <charset val="204"/>
        <scheme val="minor"/>
      </rPr>
      <t>1</t>
    </r>
  </si>
  <si>
    <t>Принятое решение</t>
  </si>
  <si>
    <t>H00</t>
  </si>
  <si>
    <t>H10</t>
  </si>
  <si>
    <t>H01</t>
  </si>
  <si>
    <t>H11</t>
  </si>
  <si>
    <r>
      <rPr>
        <sz val="11"/>
        <color theme="1"/>
        <rFont val="Calibri"/>
        <charset val="134"/>
        <scheme val="minor"/>
      </rPr>
      <t>Х</t>
    </r>
    <r>
      <rPr>
        <sz val="8"/>
        <color theme="1"/>
        <rFont val="Calibri"/>
        <charset val="204"/>
        <scheme val="minor"/>
      </rPr>
      <t>2</t>
    </r>
  </si>
  <si>
    <t>Оценка решения</t>
  </si>
  <si>
    <t>правильное</t>
  </si>
  <si>
    <t>ошибка 1-го рода</t>
  </si>
  <si>
    <t>ошибка 2-го рода</t>
  </si>
  <si>
    <t>Вероятность решения</t>
  </si>
  <si>
    <t>((x - 20)^2)/(2*1,33^2) - ((x - 16)^2)/(2*1,6^2) = ln((1,6*48*0,09)/(1,33*16*0,91))</t>
  </si>
  <si>
    <t>Стоимость потерь</t>
  </si>
  <si>
    <t>Средний риск</t>
  </si>
  <si>
    <t>C22=C11</t>
  </si>
  <si>
    <t>C12=C01</t>
  </si>
  <si>
    <t>Pош</t>
  </si>
  <si>
    <t>R</t>
  </si>
  <si>
    <t>P2=P1</t>
  </si>
  <si>
    <t>P1=P0</t>
  </si>
  <si>
    <t>№</t>
  </si>
  <si>
    <t>Метод</t>
  </si>
  <si>
    <t>Граничное
 значение</t>
  </si>
  <si>
    <t>Вероятность
ложной
тревоги (α)</t>
  </si>
  <si>
    <t>Вероятность
пропуска
дефекта (β)</t>
  </si>
  <si>
    <t>Метод минимального риска</t>
  </si>
  <si>
    <t>Метод минимального числа ошибок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</si>
</sst>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.00\ &quot;₽&quot;_-;\-* #\.##0.00\ &quot;₽&quot;_-;_-* \-??\ &quot;₽&quot;_-;_-@_-"/>
    <numFmt numFmtId="179" formatCode="_-* #\.##0_-;\-* #\.##0_-;_-* &quot;-&quot;_-;_-@_-"/>
  </numFmts>
  <fonts count="23">
    <font>
      <sz val="11"/>
      <color theme="1"/>
      <name val="Calibri"/>
      <charset val="134"/>
      <scheme val="minor"/>
    </font>
    <font>
      <b/>
      <sz val="11"/>
      <color rgb="FF3F3F3F"/>
      <name val="Calibri"/>
      <charset val="204"/>
      <scheme val="minor"/>
    </font>
    <font>
      <sz val="11"/>
      <color theme="1"/>
      <name val="Calibri"/>
      <charset val="134"/>
      <scheme val="minor"/>
    </font>
    <font>
      <sz val="10"/>
      <color theme="1"/>
      <name val="Times New Roman"/>
      <charset val="204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" borderId="1" applyNumberFormat="0" applyAlignment="0" applyProtection="0"/>
    <xf numFmtId="0" fontId="18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12" applyAlignment="1">
      <alignment wrapText="1"/>
    </xf>
    <xf numFmtId="0" fontId="1" fillId="2" borderId="1" xfId="12" applyAlignment="1">
      <alignment horizontal="center"/>
    </xf>
    <xf numFmtId="0" fontId="1" fillId="2" borderId="1" xfId="12"/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432435</xdr:colOff>
      <xdr:row>5</xdr:row>
      <xdr:rowOff>160020</xdr:rowOff>
    </xdr:from>
    <xdr:ext cx="166905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6604635" y="1074420"/>
              <a:ext cx="16637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b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6604635" y="1074420"/>
              <a:ext cx="16637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b">
              <a:spAutoFit/>
            </a:bodyPr>
            <a:lstStyle/>
            <a:p>
              <a:r>
                <a:rPr lang="ru-RU" sz="1100">
                  <a:latin typeface="Cambria Math" panose="02040503050406030204" pitchFamily="18" charset="0"/>
                </a:rPr>
                <a:t>𝜎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ru-RU" sz="110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433070</xdr:colOff>
      <xdr:row>6</xdr:row>
      <xdr:rowOff>160020</xdr:rowOff>
    </xdr:from>
    <xdr:ext cx="170175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6605270" y="1440180"/>
              <a:ext cx="16954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6605270" y="1440180"/>
              <a:ext cx="16954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>
                  <a:latin typeface="Cambria Math" panose="02040503050406030204" pitchFamily="18" charset="0"/>
                </a:rPr>
                <a:t>𝜎</a:t>
              </a:r>
              <a:r>
                <a:rPr lang="ru-RU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7</xdr:col>
      <xdr:colOff>0</xdr:colOff>
      <xdr:row>10</xdr:row>
      <xdr:rowOff>0</xdr:rowOff>
    </xdr:from>
    <xdr:to>
      <xdr:col>12</xdr:col>
      <xdr:colOff>57583</xdr:colOff>
      <xdr:row>13</xdr:row>
      <xdr:rowOff>165835</xdr:rowOff>
    </xdr:to>
    <xdr:pic>
      <xdr:nvPicPr>
        <xdr:cNvPr id="4" name="Рисунок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54980" y="2743200"/>
          <a:ext cx="314325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workbookViewId="0">
      <selection activeCell="O9" sqref="O9"/>
    </sheetView>
  </sheetViews>
  <sheetFormatPr defaultColWidth="9" defaultRowHeight="14.4"/>
  <cols>
    <col min="1" max="1" width="13.4444444444444" customWidth="1"/>
    <col min="2" max="2" width="14.6666666666667" customWidth="1"/>
    <col min="3" max="3" width="11.3333333333333" customWidth="1"/>
    <col min="4" max="5" width="11.7777777777778" customWidth="1"/>
  </cols>
  <sheetData>
    <row r="1" spans="1:5">
      <c r="A1" s="1" t="s">
        <v>0</v>
      </c>
      <c r="B1" s="1"/>
      <c r="C1" s="1"/>
      <c r="D1" s="1"/>
      <c r="E1">
        <v>2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f>E1/100</f>
        <v>0.02</v>
      </c>
      <c r="B3">
        <f>E1/200</f>
        <v>0.01</v>
      </c>
      <c r="C3">
        <f>1-(E1+2)/200</f>
        <v>0.98</v>
      </c>
      <c r="D3">
        <f>1-C3</f>
        <v>0.02</v>
      </c>
      <c r="E3">
        <v>0</v>
      </c>
      <c r="F3">
        <v>0</v>
      </c>
      <c r="G3">
        <f>E1</f>
        <v>2</v>
      </c>
      <c r="H3">
        <f>3*E1</f>
        <v>6</v>
      </c>
    </row>
    <row r="5" spans="1:5">
      <c r="A5" s="2" t="s">
        <v>9</v>
      </c>
      <c r="B5" s="3" t="s">
        <v>10</v>
      </c>
      <c r="C5" s="3"/>
      <c r="D5" s="3" t="s">
        <v>11</v>
      </c>
      <c r="E5" s="3"/>
    </row>
    <row r="6" ht="28.8" spans="1:10">
      <c r="A6" s="2" t="s">
        <v>12</v>
      </c>
      <c r="B6" s="3">
        <f>C3</f>
        <v>0.98</v>
      </c>
      <c r="C6" s="3"/>
      <c r="D6" s="3">
        <f>D3</f>
        <v>0.02</v>
      </c>
      <c r="E6" s="3"/>
      <c r="G6" t="s">
        <v>13</v>
      </c>
      <c r="H6">
        <f>E1</f>
        <v>2</v>
      </c>
      <c r="I6" s="8"/>
      <c r="J6">
        <f>E1/10</f>
        <v>0.2</v>
      </c>
    </row>
    <row r="7" ht="28.8" spans="1:10">
      <c r="A7" s="2" t="s">
        <v>14</v>
      </c>
      <c r="B7" s="4" t="s">
        <v>15</v>
      </c>
      <c r="C7" s="4" t="s">
        <v>16</v>
      </c>
      <c r="D7" s="4" t="s">
        <v>17</v>
      </c>
      <c r="E7" s="4" t="s">
        <v>18</v>
      </c>
      <c r="G7" t="s">
        <v>19</v>
      </c>
      <c r="H7">
        <f>5*E1/4</f>
        <v>2.5</v>
      </c>
      <c r="J7">
        <f>E1/12</f>
        <v>0.166666666666667</v>
      </c>
    </row>
    <row r="8" ht="28.8" spans="1:5">
      <c r="A8" s="2" t="s">
        <v>20</v>
      </c>
      <c r="B8" s="2" t="s">
        <v>21</v>
      </c>
      <c r="C8" s="2" t="s">
        <v>22</v>
      </c>
      <c r="D8" s="2" t="s">
        <v>23</v>
      </c>
      <c r="E8" s="2" t="s">
        <v>21</v>
      </c>
    </row>
    <row r="9" ht="28.8" spans="1:14">
      <c r="A9" s="2" t="s">
        <v>24</v>
      </c>
      <c r="B9" s="4">
        <f>1-A3</f>
        <v>0.98</v>
      </c>
      <c r="C9" s="4">
        <f>A3</f>
        <v>0.02</v>
      </c>
      <c r="D9" s="4">
        <f>B3</f>
        <v>0.01</v>
      </c>
      <c r="E9" s="4">
        <f>1-B3</f>
        <v>0.99</v>
      </c>
      <c r="G9" s="5" t="s">
        <v>25</v>
      </c>
      <c r="H9" s="5"/>
      <c r="I9" s="5"/>
      <c r="J9" s="5"/>
      <c r="K9" s="5"/>
      <c r="L9" s="5"/>
      <c r="M9" s="5"/>
      <c r="N9" s="5"/>
    </row>
    <row r="10" ht="28.8" spans="1:5">
      <c r="A10" s="2" t="s">
        <v>26</v>
      </c>
      <c r="B10" s="4">
        <f>E3</f>
        <v>0</v>
      </c>
      <c r="C10" s="4">
        <f>G3</f>
        <v>2</v>
      </c>
      <c r="D10" s="4">
        <f>H3</f>
        <v>6</v>
      </c>
      <c r="E10" s="4">
        <f>F3</f>
        <v>0</v>
      </c>
    </row>
    <row r="11" spans="1:14">
      <c r="A11" s="2" t="s">
        <v>27</v>
      </c>
      <c r="B11" s="4">
        <f>C3*E3*(1-A3)</f>
        <v>0</v>
      </c>
      <c r="C11" s="4">
        <f>C3*G3*A3</f>
        <v>0.0392</v>
      </c>
      <c r="D11" s="4">
        <f>D3*H3*B3</f>
        <v>0.0012</v>
      </c>
      <c r="E11" s="4">
        <f>D3*F3*(1-B3)</f>
        <v>0</v>
      </c>
      <c r="N11" t="s">
        <v>28</v>
      </c>
    </row>
    <row r="12" spans="14:14">
      <c r="N12" t="s">
        <v>29</v>
      </c>
    </row>
    <row r="13" spans="1:14">
      <c r="A13" s="6" t="s">
        <v>30</v>
      </c>
      <c r="B13" t="s">
        <v>31</v>
      </c>
      <c r="N13" t="s">
        <v>32</v>
      </c>
    </row>
    <row r="14" spans="1:14">
      <c r="A14">
        <f>C3*A3+D3*B3</f>
        <v>0.0198</v>
      </c>
      <c r="B14">
        <f>C3*G3*A3+D3*H3*B3</f>
        <v>0.0404</v>
      </c>
      <c r="N14" t="s">
        <v>33</v>
      </c>
    </row>
    <row r="17" ht="43.2" spans="1:6">
      <c r="A17" t="s">
        <v>34</v>
      </c>
      <c r="B17" t="s">
        <v>35</v>
      </c>
      <c r="C17" s="7" t="s">
        <v>36</v>
      </c>
      <c r="D17" s="7" t="s">
        <v>37</v>
      </c>
      <c r="E17" s="7" t="s">
        <v>38</v>
      </c>
      <c r="F17" s="7" t="s">
        <v>27</v>
      </c>
    </row>
    <row r="18" ht="43.2" spans="1:6">
      <c r="A18">
        <v>1</v>
      </c>
      <c r="B18" s="7" t="s">
        <v>39</v>
      </c>
      <c r="C18">
        <f>18.75</f>
        <v>18.75</v>
      </c>
      <c r="D18">
        <f>1-_xlfn.NORM.DIST(C18,H6,J6,1)</f>
        <v>0</v>
      </c>
      <c r="E18">
        <f>_xlfn.NORM.DIST(C18,H7,J7,1)</f>
        <v>1</v>
      </c>
      <c r="F18">
        <f>C10*B6*D18+D10*E18</f>
        <v>6</v>
      </c>
    </row>
    <row r="19" ht="43.2" spans="1:6">
      <c r="A19">
        <v>2</v>
      </c>
      <c r="B19" s="7" t="s">
        <v>40</v>
      </c>
      <c r="C19">
        <f>39.14</f>
        <v>39.14</v>
      </c>
      <c r="D19">
        <f>1-_xlfn.NORM.DIST(C19,H6,J6,1)</f>
        <v>0</v>
      </c>
      <c r="E19">
        <f>_xlfn.NORM.DIST(C19,H7,J7,1)</f>
        <v>1</v>
      </c>
      <c r="F19">
        <f>C10*B6*D19+D10*E19</f>
        <v>6</v>
      </c>
    </row>
  </sheetData>
  <mergeCells count="6">
    <mergeCell ref="A1:D1"/>
    <mergeCell ref="B5:C5"/>
    <mergeCell ref="D5:E5"/>
    <mergeCell ref="B6:C6"/>
    <mergeCell ref="D6:E6"/>
    <mergeCell ref="G9:N9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Oskolock Koli</dc:creator>
  <cp:lastModifiedBy>OskolockKoli</cp:lastModifiedBy>
  <dcterms:created xsi:type="dcterms:W3CDTF">2015-06-05T18:19:00Z</dcterms:created>
  <dcterms:modified xsi:type="dcterms:W3CDTF">2023-04-11T08:52:19Z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5C840D8E425B421FBFF047863A93EB8E</vt:lpwstr>
  </property>
  <property fmtid="{D5CDD505-2E9C-101B-9397-08002B2CF9AE}" pid="3" name="KSOProductBuildVer">
    <vt:lpwstr>1049-11.2.0.11516</vt:lpwstr>
  </property>
</Properties>
</file>