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lizaveta\Desktop\"/>
    </mc:Choice>
  </mc:AlternateContent>
  <xr:revisionPtr revIDLastSave="0" documentId="13_ncr:1_{3D82103E-A5A4-47B8-926A-CBF5F9A1EC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18" i="1"/>
  <c r="E19" i="1"/>
  <c r="C19" i="1"/>
  <c r="C18" i="1"/>
  <c r="J7" i="1"/>
  <c r="J6" i="1"/>
  <c r="H7" i="1"/>
  <c r="H6" i="1"/>
  <c r="D19" i="1" l="1"/>
  <c r="E10" i="1" l="1"/>
  <c r="B10" i="1"/>
  <c r="G3" i="1"/>
  <c r="H3" i="1"/>
  <c r="D10" i="1" s="1"/>
  <c r="C3" i="1"/>
  <c r="B6" i="1" s="1"/>
  <c r="B3" i="1"/>
  <c r="E9" i="1" s="1"/>
  <c r="A3" i="1"/>
  <c r="B9" i="1" s="1"/>
  <c r="C9" i="1" l="1"/>
  <c r="B11" i="1"/>
  <c r="C11" i="1"/>
  <c r="D9" i="1"/>
  <c r="D3" i="1"/>
  <c r="B14" i="1" s="1"/>
  <c r="C10" i="1"/>
  <c r="A14" i="1" l="1"/>
  <c r="F18" i="1"/>
  <c r="F19" i="1"/>
  <c r="E11" i="1"/>
  <c r="D11" i="1"/>
  <c r="D6" i="1"/>
</calcChain>
</file>

<file path=xl/sharedStrings.xml><?xml version="1.0" encoding="utf-8"?>
<sst xmlns="http://schemas.openxmlformats.org/spreadsheetml/2006/main" count="43" uniqueCount="41">
  <si>
    <t>Кострыгина Елизавета, 4136, В-16</t>
  </si>
  <si>
    <t>A</t>
  </si>
  <si>
    <t>B</t>
  </si>
  <si>
    <t>P0</t>
  </si>
  <si>
    <t>P1</t>
  </si>
  <si>
    <t>C00</t>
  </si>
  <si>
    <t>C11</t>
  </si>
  <si>
    <t>C10</t>
  </si>
  <si>
    <t>C01</t>
  </si>
  <si>
    <t>Состояние</t>
  </si>
  <si>
    <t>Априорная вероятность</t>
  </si>
  <si>
    <t>Принятое решение</t>
  </si>
  <si>
    <t>Оценка решения</t>
  </si>
  <si>
    <t>Вероятность решения</t>
  </si>
  <si>
    <t>Стоимость потерь</t>
  </si>
  <si>
    <t>Средний риск</t>
  </si>
  <si>
    <t>S0</t>
  </si>
  <si>
    <t>S1</t>
  </si>
  <si>
    <t>H00</t>
  </si>
  <si>
    <t>H10</t>
  </si>
  <si>
    <t>H01</t>
  </si>
  <si>
    <t>H11</t>
  </si>
  <si>
    <t>правильное</t>
  </si>
  <si>
    <t>ошибка 1-го рода</t>
  </si>
  <si>
    <t>ошибка 2-го рода</t>
  </si>
  <si>
    <t>Pош</t>
  </si>
  <si>
    <t>R</t>
  </si>
  <si>
    <t>№</t>
  </si>
  <si>
    <t>Метод</t>
  </si>
  <si>
    <t>Граничное
 значение</t>
  </si>
  <si>
    <t>Вероятность
ложной
тревоги (α)</t>
  </si>
  <si>
    <t>Вероятность
пропуска
дефекта (β)</t>
  </si>
  <si>
    <t>Метод минимального риска</t>
  </si>
  <si>
    <t>Метод минимального числа ошибок</t>
  </si>
  <si>
    <r>
      <t>Х</t>
    </r>
    <r>
      <rPr>
        <sz val="8"/>
        <color theme="1"/>
        <rFont val="Calibri"/>
        <family val="2"/>
        <charset val="204"/>
        <scheme val="minor"/>
      </rPr>
      <t>1</t>
    </r>
  </si>
  <si>
    <r>
      <t>Х</t>
    </r>
    <r>
      <rPr>
        <sz val="8"/>
        <color theme="1"/>
        <rFont val="Calibri"/>
        <family val="2"/>
        <charset val="204"/>
        <scheme val="minor"/>
      </rPr>
      <t>2</t>
    </r>
  </si>
  <si>
    <t>((x - 20)^2)/(2*1,33^2) - ((x - 16)^2)/(2*1,6^2) = ln((1,6*48*0,09)/(1,33*16*0,91))</t>
  </si>
  <si>
    <t>C22=C11</t>
  </si>
  <si>
    <t>C12=C01</t>
  </si>
  <si>
    <t>P2=P1</t>
  </si>
  <si>
    <t>P1=P0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</si>
</sst>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b/>
      <sz val="11"/>
      <color rgb="FF3F3F3F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2" borderId="1" xfId="1" applyAlignment="1">
      <alignment wrapText="1"/>
    </xf>
    <xf numFmtId="0" fontId="2" fillId="2" borderId="1" xfId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2" borderId="1" xfId="1" applyAlignment="1">
      <alignment horizontal="center"/>
    </xf>
    <xf numFmtId="0" fontId="4" fillId="3" borderId="0" xfId="0" applyFont="1" applyFill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432435</xdr:colOff>
      <xdr:row>5</xdr:row>
      <xdr:rowOff>160020</xdr:rowOff>
    </xdr:from>
    <xdr:ext cx="166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60CF8C1-AAFA-40EE-997F-12684952D0FD}"/>
                </a:ext>
              </a:extLst>
            </xdr:cNvPr>
            <xdr:cNvSpPr txBox="1"/>
          </xdr:nvSpPr>
          <xdr:spPr>
            <a:xfrm>
              <a:off x="6581775" y="1074420"/>
              <a:ext cx="166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b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60CF8C1-AAFA-40EE-997F-12684952D0FD}"/>
                </a:ext>
              </a:extLst>
            </xdr:cNvPr>
            <xdr:cNvSpPr txBox="1"/>
          </xdr:nvSpPr>
          <xdr:spPr>
            <a:xfrm>
              <a:off x="6581775" y="1074420"/>
              <a:ext cx="166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b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𝜎_1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433070</xdr:colOff>
      <xdr:row>6</xdr:row>
      <xdr:rowOff>160020</xdr:rowOff>
    </xdr:from>
    <xdr:ext cx="1701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C5C70EB-2DAC-42DF-A4A6-ABA420A3A703}"/>
                </a:ext>
              </a:extLst>
            </xdr:cNvPr>
            <xdr:cNvSpPr txBox="1"/>
          </xdr:nvSpPr>
          <xdr:spPr>
            <a:xfrm>
              <a:off x="6582410" y="1440180"/>
              <a:ext cx="1701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C5C70EB-2DAC-42DF-A4A6-ABA420A3A703}"/>
                </a:ext>
              </a:extLst>
            </xdr:cNvPr>
            <xdr:cNvSpPr txBox="1"/>
          </xdr:nvSpPr>
          <xdr:spPr>
            <a:xfrm>
              <a:off x="6582410" y="1440180"/>
              <a:ext cx="1701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7</xdr:col>
      <xdr:colOff>0</xdr:colOff>
      <xdr:row>10</xdr:row>
      <xdr:rowOff>0</xdr:rowOff>
    </xdr:from>
    <xdr:to>
      <xdr:col>12</xdr:col>
      <xdr:colOff>57583</xdr:colOff>
      <xdr:row>13</xdr:row>
      <xdr:rowOff>165835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20148BC-3B79-4D88-81D6-8AAC392D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9740" y="2743200"/>
          <a:ext cx="3105583" cy="714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topLeftCell="A7" workbookViewId="0">
      <selection activeCell="D19" sqref="D19"/>
    </sheetView>
  </sheetViews>
  <sheetFormatPr defaultRowHeight="14.4" x14ac:dyDescent="0.3"/>
  <cols>
    <col min="1" max="1" width="13.44140625" customWidth="1"/>
    <col min="2" max="2" width="14.6640625" customWidth="1"/>
    <col min="3" max="3" width="11.33203125" customWidth="1"/>
    <col min="4" max="5" width="11.77734375" customWidth="1"/>
  </cols>
  <sheetData>
    <row r="1" spans="1:14" x14ac:dyDescent="0.3">
      <c r="A1" s="6" t="s">
        <v>0</v>
      </c>
      <c r="B1" s="6"/>
      <c r="C1" s="6"/>
      <c r="D1" s="6"/>
      <c r="E1">
        <v>9</v>
      </c>
    </row>
    <row r="2" spans="1:1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14" x14ac:dyDescent="0.3">
      <c r="A3">
        <f>E1/100</f>
        <v>0.09</v>
      </c>
      <c r="B3">
        <f>E1/200</f>
        <v>4.4999999999999998E-2</v>
      </c>
      <c r="C3">
        <f>1-(E1+2)/200</f>
        <v>0.94499999999999995</v>
      </c>
      <c r="D3">
        <f>1-C3</f>
        <v>5.5000000000000049E-2</v>
      </c>
      <c r="E3">
        <v>0</v>
      </c>
      <c r="F3">
        <v>0</v>
      </c>
      <c r="G3">
        <f>E1</f>
        <v>9</v>
      </c>
      <c r="H3">
        <f>3*E1</f>
        <v>27</v>
      </c>
    </row>
    <row r="5" spans="1:14" x14ac:dyDescent="0.3">
      <c r="A5" s="3" t="s">
        <v>9</v>
      </c>
      <c r="B5" s="7" t="s">
        <v>16</v>
      </c>
      <c r="C5" s="7"/>
      <c r="D5" s="7" t="s">
        <v>17</v>
      </c>
      <c r="E5" s="7"/>
    </row>
    <row r="6" spans="1:14" ht="28.8" x14ac:dyDescent="0.3">
      <c r="A6" s="3" t="s">
        <v>10</v>
      </c>
      <c r="B6" s="7">
        <f>C3</f>
        <v>0.94499999999999995</v>
      </c>
      <c r="C6" s="7"/>
      <c r="D6" s="7">
        <f>D3</f>
        <v>5.5000000000000049E-2</v>
      </c>
      <c r="E6" s="7"/>
      <c r="G6" t="s">
        <v>34</v>
      </c>
      <c r="H6">
        <f>E1</f>
        <v>9</v>
      </c>
      <c r="I6" s="5"/>
      <c r="J6">
        <f>E1/10</f>
        <v>0.9</v>
      </c>
    </row>
    <row r="7" spans="1:14" ht="28.8" x14ac:dyDescent="0.3">
      <c r="A7" s="3" t="s">
        <v>11</v>
      </c>
      <c r="B7" s="4" t="s">
        <v>18</v>
      </c>
      <c r="C7" s="4" t="s">
        <v>19</v>
      </c>
      <c r="D7" s="4" t="s">
        <v>20</v>
      </c>
      <c r="E7" s="4" t="s">
        <v>21</v>
      </c>
      <c r="G7" t="s">
        <v>35</v>
      </c>
      <c r="H7">
        <f>5*E1/4</f>
        <v>11.25</v>
      </c>
      <c r="J7">
        <f>E1/12</f>
        <v>0.75</v>
      </c>
    </row>
    <row r="8" spans="1:14" ht="28.8" x14ac:dyDescent="0.3">
      <c r="A8" s="3" t="s">
        <v>12</v>
      </c>
      <c r="B8" s="3" t="s">
        <v>22</v>
      </c>
      <c r="C8" s="3" t="s">
        <v>23</v>
      </c>
      <c r="D8" s="3" t="s">
        <v>24</v>
      </c>
      <c r="E8" s="3" t="s">
        <v>22</v>
      </c>
    </row>
    <row r="9" spans="1:14" ht="28.8" x14ac:dyDescent="0.3">
      <c r="A9" s="3" t="s">
        <v>13</v>
      </c>
      <c r="B9" s="4">
        <f>1-A3</f>
        <v>0.91</v>
      </c>
      <c r="C9" s="4">
        <f>A3</f>
        <v>0.09</v>
      </c>
      <c r="D9" s="4">
        <f>B3</f>
        <v>4.4999999999999998E-2</v>
      </c>
      <c r="E9" s="4">
        <f>1-B3</f>
        <v>0.95499999999999996</v>
      </c>
      <c r="G9" s="6" t="s">
        <v>36</v>
      </c>
      <c r="H9" s="6"/>
      <c r="I9" s="6"/>
      <c r="J9" s="6"/>
      <c r="K9" s="6"/>
      <c r="L9" s="6"/>
      <c r="M9" s="6"/>
      <c r="N9" s="6"/>
    </row>
    <row r="10" spans="1:14" ht="28.8" x14ac:dyDescent="0.3">
      <c r="A10" s="3" t="s">
        <v>14</v>
      </c>
      <c r="B10" s="4">
        <f>E3</f>
        <v>0</v>
      </c>
      <c r="C10" s="4">
        <f>G3</f>
        <v>9</v>
      </c>
      <c r="D10" s="4">
        <f>H3</f>
        <v>27</v>
      </c>
      <c r="E10" s="4">
        <f>F3</f>
        <v>0</v>
      </c>
    </row>
    <row r="11" spans="1:14" x14ac:dyDescent="0.3">
      <c r="A11" s="3" t="s">
        <v>15</v>
      </c>
      <c r="B11" s="4">
        <f>C3*E3*(1-A3)</f>
        <v>0</v>
      </c>
      <c r="C11" s="4">
        <f>C3*G3*A3</f>
        <v>0.76544999999999985</v>
      </c>
      <c r="D11" s="4">
        <f>D3*H3*B3</f>
        <v>6.6825000000000051E-2</v>
      </c>
      <c r="E11" s="4">
        <f>D3*F3*(1-B3)</f>
        <v>0</v>
      </c>
      <c r="N11" t="s">
        <v>37</v>
      </c>
    </row>
    <row r="12" spans="1:14" x14ac:dyDescent="0.3">
      <c r="N12" t="s">
        <v>38</v>
      </c>
    </row>
    <row r="13" spans="1:14" x14ac:dyDescent="0.3">
      <c r="A13" s="1" t="s">
        <v>25</v>
      </c>
      <c r="B13" t="s">
        <v>26</v>
      </c>
      <c r="N13" t="s">
        <v>39</v>
      </c>
    </row>
    <row r="14" spans="1:14" x14ac:dyDescent="0.3">
      <c r="A14">
        <f>C3*A3+D3*B3</f>
        <v>8.7524999999999992E-2</v>
      </c>
      <c r="B14">
        <f>C3*G3*A3+D3*H3*B3</f>
        <v>0.83227499999999988</v>
      </c>
      <c r="N14" t="s">
        <v>40</v>
      </c>
    </row>
    <row r="17" spans="1:6" ht="43.2" x14ac:dyDescent="0.3">
      <c r="A17" t="s">
        <v>27</v>
      </c>
      <c r="B17" t="s">
        <v>28</v>
      </c>
      <c r="C17" s="2" t="s">
        <v>29</v>
      </c>
      <c r="D17" s="2" t="s">
        <v>30</v>
      </c>
      <c r="E17" s="2" t="s">
        <v>31</v>
      </c>
      <c r="F17" s="2" t="s">
        <v>15</v>
      </c>
    </row>
    <row r="18" spans="1:6" ht="43.2" x14ac:dyDescent="0.3">
      <c r="A18">
        <v>1</v>
      </c>
      <c r="B18" s="2" t="s">
        <v>32</v>
      </c>
      <c r="C18">
        <f>10.71558</f>
        <v>10.715579999999999</v>
      </c>
      <c r="D18" s="8">
        <f>1-_xlfn.NORM.DIST(C18,H6,J6,1)</f>
        <v>2.8312131124865747E-2</v>
      </c>
      <c r="E18" s="8">
        <f>_xlfn.NORM.DIST(C18,H7,J7,1)</f>
        <v>0.23805903555370481</v>
      </c>
      <c r="F18">
        <f>C10*B6*D18+D10*E18</f>
        <v>6.6683886351670125</v>
      </c>
    </row>
    <row r="19" spans="1:6" ht="43.2" x14ac:dyDescent="0.3">
      <c r="A19">
        <v>2</v>
      </c>
      <c r="B19" s="2" t="s">
        <v>33</v>
      </c>
      <c r="C19">
        <f>22.0117</f>
        <v>22.011700000000001</v>
      </c>
      <c r="D19" s="8">
        <f>1-_xlfn.NORM.DIST(C19,H6,J6,1)</f>
        <v>0</v>
      </c>
      <c r="E19" s="8">
        <f>_xlfn.NORM.DIST(C19,H7,J7,1)</f>
        <v>1</v>
      </c>
      <c r="F19">
        <f>C10*B6*D19+D10*E19</f>
        <v>27</v>
      </c>
    </row>
  </sheetData>
  <mergeCells count="6">
    <mergeCell ref="G9:N9"/>
    <mergeCell ref="A1:D1"/>
    <mergeCell ref="B5:C5"/>
    <mergeCell ref="D5:E5"/>
    <mergeCell ref="B6:C6"/>
    <mergeCell ref="D6:E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Elizaveta</dc:creator>
  <cp:lastModifiedBy>Elizaveta</cp:lastModifiedBy>
  <dcterms:created xsi:type="dcterms:W3CDTF">2015-06-05T18:19:34Z</dcterms:created>
  <dcterms:modified xsi:type="dcterms:W3CDTF">2023-04-02T19:32:53Z</dcterms:modified>
</cp:coreProperties>
</file>