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data\Presupuesto inicial 2016-2021\Real-ley\"/>
    </mc:Choice>
  </mc:AlternateContent>
  <xr:revisionPtr revIDLastSave="0" documentId="13_ncr:1_{79933BA8-4C7D-4ECC-BCEE-2DE55386D422}" xr6:coauthVersionLast="46" xr6:coauthVersionMax="46" xr10:uidLastSave="{00000000-0000-0000-0000-000000000000}"/>
  <bookViews>
    <workbookView xWindow="-120" yWindow="-120" windowWidth="29040" windowHeight="15840" tabRatio="919" activeTab="1" xr2:uid="{00000000-000D-0000-FFFF-FFFF00000000}"/>
  </bookViews>
  <sheets>
    <sheet name="Ingreso" sheetId="13" r:id="rId1"/>
    <sheet name="Presupuesto inicial 2020" sheetId="14" r:id="rId2"/>
    <sheet name="matrices" sheetId="10" state="veryHidden" r:id="rId3"/>
  </sheets>
  <definedNames>
    <definedName name="base_ce">matrices!$H$37:$P$63</definedName>
    <definedName name="base_cf">matrices!$H$304:$P$404</definedName>
    <definedName name="base_ff">matrices!$H$409:$P$1407</definedName>
    <definedName name="base_int">matrices!$H$5:$P$31</definedName>
    <definedName name="base_ob">matrices!$H$70:$P$298</definedName>
    <definedName name="base_SUPER">matrices!$S$71:$GE$300</definedName>
    <definedName name="cla_ce">matrices!$H$37:$H$63</definedName>
    <definedName name="cla_cf">matrices!$H$304:$H$404</definedName>
    <definedName name="cla_ff">matrices!$H$409:$H$1407</definedName>
    <definedName name="cla_IN">matrices!$H$5:$H$31</definedName>
    <definedName name="cla_ob">matrices!$H$70:$H$298</definedName>
    <definedName name="cla_su">matrices!$S$71:$S$299</definedName>
    <definedName name="Codigo_CGestor">#REF!</definedName>
    <definedName name="Codigo_FF">#REF!</definedName>
    <definedName name="Codigo_Ingresos">OFFSET(#REF!,0,0,COUNTA(#REF!),1)</definedName>
    <definedName name="Codigo_OBJ">#REF!</definedName>
    <definedName name="Consulta_SUPER">matrices!$D$84</definedName>
    <definedName name="cri_FF_INTEXT">matrices!$A$1</definedName>
    <definedName name="Descripcion_titulo">matrices!$D$26</definedName>
    <definedName name="eti">matrices!$H$2:$P$2</definedName>
    <definedName name="eti_SUPER">matrices!$S$68:$GE$68</definedName>
    <definedName name="Limpiar_base_ce">matrices!$I$37:$P$63</definedName>
    <definedName name="Limpiar_base_cf">matrices!$I$304:$P$404</definedName>
    <definedName name="Limpiar_base_ff">matrices!$I$409:$P$1407</definedName>
    <definedName name="Limpiar_base_int">matrices!$I$5:$P$31</definedName>
    <definedName name="Limpiar_base_ob">matrices!$I$70:$P$298</definedName>
    <definedName name="Limpiar_base_SUPER">matrices!$T$71:$FY$299</definedName>
    <definedName name="Lista_CGestor">#REF!</definedName>
    <definedName name="lista_Det_OB">matrices!$B$35:$B$37</definedName>
    <definedName name="Lista_INSTITUCIONES">matrices!$B$40:$C$67</definedName>
    <definedName name="Lista_ProgramaFiltro">OFFSET(matrices!$C$116,0,0,matrices!$B$115,2)</definedName>
    <definedName name="lista_Recursos_Ftes">matrices!$D$35:$D$37</definedName>
    <definedName name="lista_SUPER">matrices!$D$88:$D$107</definedName>
    <definedName name="Lista_Vistas">matrices!$C$4:$C$9</definedName>
    <definedName name="Mes_S">matrices!$D$16</definedName>
    <definedName name="N_lista_Recursos_Ftes">matrices!$D$34</definedName>
    <definedName name="N_lista_SUPER">matrices!$B$84</definedName>
    <definedName name="NLista_Vistas">matrices!$C$3</definedName>
    <definedName name="print_Clasif">matrices!$C$12</definedName>
    <definedName name="print_Resum_FF">matrices!$C$13</definedName>
    <definedName name="Rango_Busquedas">OFFSET(#REF!,0,0,#REF!,#REF!)</definedName>
    <definedName name="Rango_IPs">OFFSET(#REF!,0,0,#REF!,#REF!)</definedName>
    <definedName name="Rango_ObrAct">OFFSET(#REF!,0,0,#REF!,#REF!)</definedName>
    <definedName name="rango_Ocultar_CE">#REF!</definedName>
    <definedName name="rango_Ocultar_CF">#REF!</definedName>
    <definedName name="rango_Ocultar_FF">#REF!</definedName>
    <definedName name="rango_Ocultar_IN">#REF!</definedName>
    <definedName name="rango_Ocultar_OB">#REF!</definedName>
    <definedName name="rango_Ocultar_SU">#REF!</definedName>
    <definedName name="Rango_SPrograma">OFFSET(#REF!,0,0,#REF!,#REF!)</definedName>
    <definedName name="s_titulo_Cadros">matrices!$D$30</definedName>
    <definedName name="s_titulo_Cadros2">matrices!$D$31</definedName>
    <definedName name="s_titulo_Cadros3">matrices!$D$32</definedName>
    <definedName name="v_decimales">matrices!$D$21</definedName>
    <definedName name="v_Ejercicio">matrices!$C$17</definedName>
    <definedName name="v_FtesInternas">matrices!$C$23</definedName>
    <definedName name="v_lista_Det_OB">matrices!$C$34</definedName>
    <definedName name="v_Programa">matrices!$D$28</definedName>
    <definedName name="v_Tam_fila">matrices!$C$19</definedName>
    <definedName name="v_titulo">matrices!$D$25</definedName>
  </definedNames>
  <calcPr calcId="191029"/>
</workbook>
</file>

<file path=xl/calcChain.xml><?xml version="1.0" encoding="utf-8"?>
<calcChain xmlns="http://schemas.openxmlformats.org/spreadsheetml/2006/main">
  <c r="D67" i="10" l="1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B1" i="10" l="1"/>
  <c r="C84" i="10" l="1"/>
  <c r="C85" i="10" s="1"/>
  <c r="D84" i="10"/>
  <c r="D32" i="10" l="1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S300" i="10" l="1"/>
  <c r="R299" i="10" l="1"/>
  <c r="R298" i="10"/>
  <c r="R297" i="10"/>
  <c r="R296" i="10"/>
  <c r="R294" i="10"/>
  <c r="R293" i="10"/>
  <c r="R292" i="10"/>
  <c r="R291" i="10"/>
  <c r="R290" i="10"/>
  <c r="R289" i="10"/>
  <c r="R288" i="10"/>
  <c r="R287" i="10"/>
  <c r="R286" i="10"/>
  <c r="R285" i="10"/>
  <c r="R284" i="10"/>
  <c r="R283" i="10"/>
  <c r="R282" i="10"/>
  <c r="R281" i="10"/>
  <c r="R280" i="10"/>
  <c r="R279" i="10"/>
  <c r="R278" i="10"/>
  <c r="R277" i="10"/>
  <c r="R276" i="10"/>
  <c r="R275" i="10"/>
  <c r="R274" i="10"/>
  <c r="R273" i="10"/>
  <c r="R272" i="10"/>
  <c r="R271" i="10"/>
  <c r="R270" i="10"/>
  <c r="R269" i="10"/>
  <c r="R268" i="10"/>
  <c r="R267" i="10"/>
  <c r="R266" i="10"/>
  <c r="R265" i="10"/>
  <c r="R264" i="10"/>
  <c r="R263" i="10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GE299" i="10"/>
  <c r="GD299" i="10"/>
  <c r="GC299" i="10"/>
  <c r="GB299" i="10"/>
  <c r="GA299" i="10"/>
  <c r="FZ299" i="10"/>
  <c r="GE298" i="10"/>
  <c r="GD298" i="10"/>
  <c r="GC298" i="10"/>
  <c r="GB298" i="10"/>
  <c r="GA298" i="10"/>
  <c r="FZ298" i="10"/>
  <c r="GE297" i="10"/>
  <c r="GD297" i="10"/>
  <c r="GC297" i="10"/>
  <c r="GB297" i="10"/>
  <c r="GA297" i="10"/>
  <c r="FZ297" i="10"/>
  <c r="GE296" i="10"/>
  <c r="GD296" i="10"/>
  <c r="GC296" i="10"/>
  <c r="GB296" i="10"/>
  <c r="GA296" i="10"/>
  <c r="FZ296" i="10"/>
  <c r="GE294" i="10"/>
  <c r="GD294" i="10"/>
  <c r="GC294" i="10"/>
  <c r="GB294" i="10"/>
  <c r="GA294" i="10"/>
  <c r="FZ294" i="10"/>
  <c r="GE293" i="10"/>
  <c r="GD293" i="10"/>
  <c r="GC293" i="10"/>
  <c r="GB293" i="10"/>
  <c r="GA293" i="10"/>
  <c r="FZ293" i="10"/>
  <c r="GE292" i="10"/>
  <c r="GD292" i="10"/>
  <c r="GC292" i="10"/>
  <c r="GB292" i="10"/>
  <c r="GA292" i="10"/>
  <c r="FZ292" i="10"/>
  <c r="GE291" i="10"/>
  <c r="GD291" i="10"/>
  <c r="GC291" i="10"/>
  <c r="GB291" i="10"/>
  <c r="GA291" i="10"/>
  <c r="FZ291" i="10"/>
  <c r="GE290" i="10"/>
  <c r="GD290" i="10"/>
  <c r="GC290" i="10"/>
  <c r="GB290" i="10"/>
  <c r="GA290" i="10"/>
  <c r="FZ290" i="10"/>
  <c r="GE289" i="10"/>
  <c r="GD289" i="10"/>
  <c r="GC289" i="10"/>
  <c r="GB289" i="10"/>
  <c r="GA289" i="10"/>
  <c r="FZ289" i="10"/>
  <c r="GE288" i="10"/>
  <c r="GD288" i="10"/>
  <c r="GC288" i="10"/>
  <c r="GB288" i="10"/>
  <c r="GA288" i="10"/>
  <c r="FZ288" i="10"/>
  <c r="GE287" i="10"/>
  <c r="GD287" i="10"/>
  <c r="GC287" i="10"/>
  <c r="GB287" i="10"/>
  <c r="GA287" i="10"/>
  <c r="FZ287" i="10"/>
  <c r="GE286" i="10"/>
  <c r="GD286" i="10"/>
  <c r="GC286" i="10"/>
  <c r="GB286" i="10"/>
  <c r="GA286" i="10"/>
  <c r="FZ286" i="10"/>
  <c r="GE285" i="10"/>
  <c r="GD285" i="10"/>
  <c r="GC285" i="10"/>
  <c r="GB285" i="10"/>
  <c r="GA285" i="10"/>
  <c r="FZ285" i="10"/>
  <c r="GE284" i="10"/>
  <c r="GD284" i="10"/>
  <c r="GC284" i="10"/>
  <c r="GB284" i="10"/>
  <c r="GA284" i="10"/>
  <c r="FZ284" i="10"/>
  <c r="GE283" i="10"/>
  <c r="GD283" i="10"/>
  <c r="GC283" i="10"/>
  <c r="GB283" i="10"/>
  <c r="GA283" i="10"/>
  <c r="FZ283" i="10"/>
  <c r="GE282" i="10"/>
  <c r="GD282" i="10"/>
  <c r="GC282" i="10"/>
  <c r="GB282" i="10"/>
  <c r="GA282" i="10"/>
  <c r="FZ282" i="10"/>
  <c r="GE281" i="10"/>
  <c r="GD281" i="10"/>
  <c r="GC281" i="10"/>
  <c r="GB281" i="10"/>
  <c r="GA281" i="10"/>
  <c r="FZ281" i="10"/>
  <c r="GE280" i="10"/>
  <c r="GD280" i="10"/>
  <c r="GC280" i="10"/>
  <c r="GB280" i="10"/>
  <c r="GA280" i="10"/>
  <c r="FZ280" i="10"/>
  <c r="GE279" i="10"/>
  <c r="GD279" i="10"/>
  <c r="GC279" i="10"/>
  <c r="GB279" i="10"/>
  <c r="GA279" i="10"/>
  <c r="FZ279" i="10"/>
  <c r="GE278" i="10"/>
  <c r="GD278" i="10"/>
  <c r="GC278" i="10"/>
  <c r="GB278" i="10"/>
  <c r="GA278" i="10"/>
  <c r="FZ278" i="10"/>
  <c r="GE277" i="10"/>
  <c r="GD277" i="10"/>
  <c r="GC277" i="10"/>
  <c r="GB277" i="10"/>
  <c r="GA277" i="10"/>
  <c r="FZ277" i="10"/>
  <c r="GE276" i="10"/>
  <c r="GD276" i="10"/>
  <c r="GC276" i="10"/>
  <c r="GB276" i="10"/>
  <c r="GA276" i="10"/>
  <c r="FZ276" i="10"/>
  <c r="GE275" i="10"/>
  <c r="GD275" i="10"/>
  <c r="GC275" i="10"/>
  <c r="GB275" i="10"/>
  <c r="GA275" i="10"/>
  <c r="FZ275" i="10"/>
  <c r="GE274" i="10"/>
  <c r="GD274" i="10"/>
  <c r="GC274" i="10"/>
  <c r="GB274" i="10"/>
  <c r="GA274" i="10"/>
  <c r="FZ274" i="10"/>
  <c r="GE273" i="10"/>
  <c r="GD273" i="10"/>
  <c r="GC273" i="10"/>
  <c r="GB273" i="10"/>
  <c r="GA273" i="10"/>
  <c r="FZ273" i="10"/>
  <c r="GE272" i="10"/>
  <c r="GD272" i="10"/>
  <c r="GC272" i="10"/>
  <c r="GB272" i="10"/>
  <c r="GA272" i="10"/>
  <c r="FZ272" i="10"/>
  <c r="GE271" i="10"/>
  <c r="GD271" i="10"/>
  <c r="GC271" i="10"/>
  <c r="GB271" i="10"/>
  <c r="GA271" i="10"/>
  <c r="FZ271" i="10"/>
  <c r="GE270" i="10"/>
  <c r="GD270" i="10"/>
  <c r="GC270" i="10"/>
  <c r="GB270" i="10"/>
  <c r="GA270" i="10"/>
  <c r="FZ270" i="10"/>
  <c r="GE269" i="10"/>
  <c r="GD269" i="10"/>
  <c r="GC269" i="10"/>
  <c r="GB269" i="10"/>
  <c r="GA269" i="10"/>
  <c r="FZ269" i="10"/>
  <c r="GE268" i="10"/>
  <c r="GD268" i="10"/>
  <c r="GC268" i="10"/>
  <c r="GB268" i="10"/>
  <c r="GA268" i="10"/>
  <c r="FZ268" i="10"/>
  <c r="GE267" i="10"/>
  <c r="GD267" i="10"/>
  <c r="GC267" i="10"/>
  <c r="GB267" i="10"/>
  <c r="GA267" i="10"/>
  <c r="FZ267" i="10"/>
  <c r="GE266" i="10"/>
  <c r="GD266" i="10"/>
  <c r="GC266" i="10"/>
  <c r="GB266" i="10"/>
  <c r="GA266" i="10"/>
  <c r="FZ266" i="10"/>
  <c r="GE265" i="10"/>
  <c r="GD265" i="10"/>
  <c r="GC265" i="10"/>
  <c r="GB265" i="10"/>
  <c r="GA265" i="10"/>
  <c r="FZ265" i="10"/>
  <c r="GE264" i="10"/>
  <c r="GD264" i="10"/>
  <c r="GC264" i="10"/>
  <c r="GB264" i="10"/>
  <c r="GA264" i="10"/>
  <c r="FZ264" i="10"/>
  <c r="GE263" i="10"/>
  <c r="GD263" i="10"/>
  <c r="GC263" i="10"/>
  <c r="GB263" i="10"/>
  <c r="GA263" i="10"/>
  <c r="FZ263" i="10"/>
  <c r="GE262" i="10"/>
  <c r="GD262" i="10"/>
  <c r="GC262" i="10"/>
  <c r="GB262" i="10"/>
  <c r="GA262" i="10"/>
  <c r="FZ262" i="10"/>
  <c r="GE261" i="10"/>
  <c r="GD261" i="10"/>
  <c r="GC261" i="10"/>
  <c r="GB261" i="10"/>
  <c r="GA261" i="10"/>
  <c r="FZ261" i="10"/>
  <c r="GE260" i="10"/>
  <c r="GD260" i="10"/>
  <c r="GC260" i="10"/>
  <c r="GB260" i="10"/>
  <c r="GA260" i="10"/>
  <c r="FZ260" i="10"/>
  <c r="GE259" i="10"/>
  <c r="GD259" i="10"/>
  <c r="GC259" i="10"/>
  <c r="GB259" i="10"/>
  <c r="GA259" i="10"/>
  <c r="FZ259" i="10"/>
  <c r="GE258" i="10"/>
  <c r="GD258" i="10"/>
  <c r="GC258" i="10"/>
  <c r="GB258" i="10"/>
  <c r="GA258" i="10"/>
  <c r="FZ258" i="10"/>
  <c r="GE257" i="10"/>
  <c r="GD257" i="10"/>
  <c r="GC257" i="10"/>
  <c r="GB257" i="10"/>
  <c r="GA257" i="10"/>
  <c r="FZ257" i="10"/>
  <c r="GE256" i="10"/>
  <c r="GD256" i="10"/>
  <c r="GC256" i="10"/>
  <c r="GB256" i="10"/>
  <c r="GA256" i="10"/>
  <c r="FZ256" i="10"/>
  <c r="GE255" i="10"/>
  <c r="GD255" i="10"/>
  <c r="GC255" i="10"/>
  <c r="GB255" i="10"/>
  <c r="GA255" i="10"/>
  <c r="FZ255" i="10"/>
  <c r="GE254" i="10"/>
  <c r="GD254" i="10"/>
  <c r="GC254" i="10"/>
  <c r="GB254" i="10"/>
  <c r="GA254" i="10"/>
  <c r="FZ254" i="10"/>
  <c r="GE253" i="10"/>
  <c r="GD253" i="10"/>
  <c r="GC253" i="10"/>
  <c r="GB253" i="10"/>
  <c r="GA253" i="10"/>
  <c r="FZ253" i="10"/>
  <c r="GE252" i="10"/>
  <c r="GD252" i="10"/>
  <c r="GC252" i="10"/>
  <c r="GB252" i="10"/>
  <c r="GA252" i="10"/>
  <c r="FZ252" i="10"/>
  <c r="GE251" i="10"/>
  <c r="GD251" i="10"/>
  <c r="GC251" i="10"/>
  <c r="GB251" i="10"/>
  <c r="GA251" i="10"/>
  <c r="FZ251" i="10"/>
  <c r="GE250" i="10"/>
  <c r="GD250" i="10"/>
  <c r="GC250" i="10"/>
  <c r="GB250" i="10"/>
  <c r="GA250" i="10"/>
  <c r="FZ250" i="10"/>
  <c r="GE249" i="10"/>
  <c r="GD249" i="10"/>
  <c r="GC249" i="10"/>
  <c r="GB249" i="10"/>
  <c r="GA249" i="10"/>
  <c r="FZ249" i="10"/>
  <c r="GE248" i="10"/>
  <c r="GD248" i="10"/>
  <c r="GC248" i="10"/>
  <c r="GB248" i="10"/>
  <c r="GA248" i="10"/>
  <c r="FZ248" i="10"/>
  <c r="GE247" i="10"/>
  <c r="GD247" i="10"/>
  <c r="GC247" i="10"/>
  <c r="GB247" i="10"/>
  <c r="GA247" i="10"/>
  <c r="FZ247" i="10"/>
  <c r="GE246" i="10"/>
  <c r="GD246" i="10"/>
  <c r="GC246" i="10"/>
  <c r="GB246" i="10"/>
  <c r="GA246" i="10"/>
  <c r="FZ246" i="10"/>
  <c r="GE245" i="10"/>
  <c r="GD245" i="10"/>
  <c r="GC245" i="10"/>
  <c r="GB245" i="10"/>
  <c r="GA245" i="10"/>
  <c r="FZ245" i="10"/>
  <c r="GE244" i="10"/>
  <c r="GD244" i="10"/>
  <c r="GC244" i="10"/>
  <c r="GB244" i="10"/>
  <c r="GA244" i="10"/>
  <c r="FZ244" i="10"/>
  <c r="GE243" i="10"/>
  <c r="GD243" i="10"/>
  <c r="GC243" i="10"/>
  <c r="GB243" i="10"/>
  <c r="GA243" i="10"/>
  <c r="FZ243" i="10"/>
  <c r="GE242" i="10"/>
  <c r="GD242" i="10"/>
  <c r="GC242" i="10"/>
  <c r="GB242" i="10"/>
  <c r="GA242" i="10"/>
  <c r="FZ242" i="10"/>
  <c r="GE241" i="10"/>
  <c r="GD241" i="10"/>
  <c r="GC241" i="10"/>
  <c r="GB241" i="10"/>
  <c r="GA241" i="10"/>
  <c r="FZ241" i="10"/>
  <c r="GE240" i="10"/>
  <c r="GD240" i="10"/>
  <c r="GC240" i="10"/>
  <c r="GB240" i="10"/>
  <c r="GA240" i="10"/>
  <c r="FZ240" i="10"/>
  <c r="GE239" i="10"/>
  <c r="GD239" i="10"/>
  <c r="GC239" i="10"/>
  <c r="GB239" i="10"/>
  <c r="GA239" i="10"/>
  <c r="FZ239" i="10"/>
  <c r="GE238" i="10"/>
  <c r="GD238" i="10"/>
  <c r="GC238" i="10"/>
  <c r="GB238" i="10"/>
  <c r="GA238" i="10"/>
  <c r="FZ238" i="10"/>
  <c r="GE237" i="10"/>
  <c r="GD237" i="10"/>
  <c r="GC237" i="10"/>
  <c r="GB237" i="10"/>
  <c r="GA237" i="10"/>
  <c r="FZ237" i="10"/>
  <c r="GE236" i="10"/>
  <c r="GD236" i="10"/>
  <c r="GC236" i="10"/>
  <c r="GB236" i="10"/>
  <c r="GA236" i="10"/>
  <c r="FZ236" i="10"/>
  <c r="GE235" i="10"/>
  <c r="GD235" i="10"/>
  <c r="GC235" i="10"/>
  <c r="GB235" i="10"/>
  <c r="GA235" i="10"/>
  <c r="FZ235" i="10"/>
  <c r="GE234" i="10"/>
  <c r="GD234" i="10"/>
  <c r="GC234" i="10"/>
  <c r="GB234" i="10"/>
  <c r="GA234" i="10"/>
  <c r="FZ234" i="10"/>
  <c r="GE233" i="10"/>
  <c r="GD233" i="10"/>
  <c r="GC233" i="10"/>
  <c r="GB233" i="10"/>
  <c r="GA233" i="10"/>
  <c r="FZ233" i="10"/>
  <c r="GE232" i="10"/>
  <c r="GD232" i="10"/>
  <c r="GC232" i="10"/>
  <c r="GB232" i="10"/>
  <c r="GA232" i="10"/>
  <c r="FZ232" i="10"/>
  <c r="GE231" i="10"/>
  <c r="GD231" i="10"/>
  <c r="GC231" i="10"/>
  <c r="GB231" i="10"/>
  <c r="GA231" i="10"/>
  <c r="FZ231" i="10"/>
  <c r="GE230" i="10"/>
  <c r="GD230" i="10"/>
  <c r="GC230" i="10"/>
  <c r="GB230" i="10"/>
  <c r="GA230" i="10"/>
  <c r="FZ230" i="10"/>
  <c r="GE229" i="10"/>
  <c r="GD229" i="10"/>
  <c r="GC229" i="10"/>
  <c r="GB229" i="10"/>
  <c r="GA229" i="10"/>
  <c r="FZ229" i="10"/>
  <c r="GE228" i="10"/>
  <c r="GD228" i="10"/>
  <c r="GC228" i="10"/>
  <c r="GB228" i="10"/>
  <c r="GA228" i="10"/>
  <c r="FZ228" i="10"/>
  <c r="GE227" i="10"/>
  <c r="GD227" i="10"/>
  <c r="GC227" i="10"/>
  <c r="GB227" i="10"/>
  <c r="GA227" i="10"/>
  <c r="FZ227" i="10"/>
  <c r="GE226" i="10"/>
  <c r="GD226" i="10"/>
  <c r="GC226" i="10"/>
  <c r="GB226" i="10"/>
  <c r="GA226" i="10"/>
  <c r="FZ226" i="10"/>
  <c r="GE225" i="10"/>
  <c r="GD225" i="10"/>
  <c r="GC225" i="10"/>
  <c r="GB225" i="10"/>
  <c r="GA225" i="10"/>
  <c r="FZ225" i="10"/>
  <c r="GE224" i="10"/>
  <c r="GD224" i="10"/>
  <c r="GC224" i="10"/>
  <c r="GB224" i="10"/>
  <c r="GA224" i="10"/>
  <c r="FZ224" i="10"/>
  <c r="GE223" i="10"/>
  <c r="GD223" i="10"/>
  <c r="GC223" i="10"/>
  <c r="GB223" i="10"/>
  <c r="GA223" i="10"/>
  <c r="FZ223" i="10"/>
  <c r="GE222" i="10"/>
  <c r="GD222" i="10"/>
  <c r="GC222" i="10"/>
  <c r="GB222" i="10"/>
  <c r="GA222" i="10"/>
  <c r="FZ222" i="10"/>
  <c r="GE221" i="10"/>
  <c r="GD221" i="10"/>
  <c r="GC221" i="10"/>
  <c r="GB221" i="10"/>
  <c r="GA221" i="10"/>
  <c r="FZ221" i="10"/>
  <c r="GE220" i="10"/>
  <c r="GD220" i="10"/>
  <c r="GC220" i="10"/>
  <c r="GB220" i="10"/>
  <c r="GA220" i="10"/>
  <c r="FZ220" i="10"/>
  <c r="GE219" i="10"/>
  <c r="GD219" i="10"/>
  <c r="GC219" i="10"/>
  <c r="GB219" i="10"/>
  <c r="GA219" i="10"/>
  <c r="FZ219" i="10"/>
  <c r="GE218" i="10"/>
  <c r="GD218" i="10"/>
  <c r="GC218" i="10"/>
  <c r="GB218" i="10"/>
  <c r="GA218" i="10"/>
  <c r="FZ218" i="10"/>
  <c r="GE217" i="10"/>
  <c r="GD217" i="10"/>
  <c r="GC217" i="10"/>
  <c r="GB217" i="10"/>
  <c r="GA217" i="10"/>
  <c r="FZ217" i="10"/>
  <c r="GE216" i="10"/>
  <c r="GD216" i="10"/>
  <c r="GC216" i="10"/>
  <c r="GB216" i="10"/>
  <c r="GA216" i="10"/>
  <c r="FZ216" i="10"/>
  <c r="GE215" i="10"/>
  <c r="GD215" i="10"/>
  <c r="GC215" i="10"/>
  <c r="GB215" i="10"/>
  <c r="GA215" i="10"/>
  <c r="FZ215" i="10"/>
  <c r="GE214" i="10"/>
  <c r="GD214" i="10"/>
  <c r="GC214" i="10"/>
  <c r="GB214" i="10"/>
  <c r="GA214" i="10"/>
  <c r="FZ214" i="10"/>
  <c r="GE213" i="10"/>
  <c r="GD213" i="10"/>
  <c r="GC213" i="10"/>
  <c r="GB213" i="10"/>
  <c r="GA213" i="10"/>
  <c r="FZ213" i="10"/>
  <c r="GE212" i="10"/>
  <c r="GD212" i="10"/>
  <c r="GC212" i="10"/>
  <c r="GB212" i="10"/>
  <c r="GA212" i="10"/>
  <c r="FZ212" i="10"/>
  <c r="GE211" i="10"/>
  <c r="GD211" i="10"/>
  <c r="GC211" i="10"/>
  <c r="GB211" i="10"/>
  <c r="GA211" i="10"/>
  <c r="FZ211" i="10"/>
  <c r="GE210" i="10"/>
  <c r="GD210" i="10"/>
  <c r="GC210" i="10"/>
  <c r="GB210" i="10"/>
  <c r="GA210" i="10"/>
  <c r="FZ210" i="10"/>
  <c r="GE209" i="10"/>
  <c r="GD209" i="10"/>
  <c r="GC209" i="10"/>
  <c r="GB209" i="10"/>
  <c r="GA209" i="10"/>
  <c r="FZ209" i="10"/>
  <c r="GE208" i="10"/>
  <c r="GD208" i="10"/>
  <c r="GC208" i="10"/>
  <c r="GB208" i="10"/>
  <c r="GA208" i="10"/>
  <c r="FZ208" i="10"/>
  <c r="GE207" i="10"/>
  <c r="GD207" i="10"/>
  <c r="GC207" i="10"/>
  <c r="GB207" i="10"/>
  <c r="GA207" i="10"/>
  <c r="FZ207" i="10"/>
  <c r="GE206" i="10"/>
  <c r="GD206" i="10"/>
  <c r="GC206" i="10"/>
  <c r="GB206" i="10"/>
  <c r="GA206" i="10"/>
  <c r="FZ206" i="10"/>
  <c r="GE205" i="10"/>
  <c r="GD205" i="10"/>
  <c r="GC205" i="10"/>
  <c r="GB205" i="10"/>
  <c r="GA205" i="10"/>
  <c r="FZ205" i="10"/>
  <c r="GE204" i="10"/>
  <c r="GD204" i="10"/>
  <c r="GC204" i="10"/>
  <c r="GB204" i="10"/>
  <c r="GA204" i="10"/>
  <c r="FZ204" i="10"/>
  <c r="GE203" i="10"/>
  <c r="GD203" i="10"/>
  <c r="GC203" i="10"/>
  <c r="GB203" i="10"/>
  <c r="GA203" i="10"/>
  <c r="FZ203" i="10"/>
  <c r="GE202" i="10"/>
  <c r="GD202" i="10"/>
  <c r="GC202" i="10"/>
  <c r="GB202" i="10"/>
  <c r="GA202" i="10"/>
  <c r="FZ202" i="10"/>
  <c r="GE201" i="10"/>
  <c r="GD201" i="10"/>
  <c r="GC201" i="10"/>
  <c r="GB201" i="10"/>
  <c r="GA201" i="10"/>
  <c r="FZ201" i="10"/>
  <c r="GE200" i="10"/>
  <c r="GD200" i="10"/>
  <c r="GC200" i="10"/>
  <c r="GB200" i="10"/>
  <c r="GA200" i="10"/>
  <c r="FZ200" i="10"/>
  <c r="GE199" i="10"/>
  <c r="GD199" i="10"/>
  <c r="GC199" i="10"/>
  <c r="GB199" i="10"/>
  <c r="GA199" i="10"/>
  <c r="FZ199" i="10"/>
  <c r="GE198" i="10"/>
  <c r="GD198" i="10"/>
  <c r="GC198" i="10"/>
  <c r="GB198" i="10"/>
  <c r="GA198" i="10"/>
  <c r="FZ198" i="10"/>
  <c r="GE197" i="10"/>
  <c r="GD197" i="10"/>
  <c r="GC197" i="10"/>
  <c r="GB197" i="10"/>
  <c r="GA197" i="10"/>
  <c r="FZ197" i="10"/>
  <c r="GE196" i="10"/>
  <c r="GD196" i="10"/>
  <c r="GC196" i="10"/>
  <c r="GB196" i="10"/>
  <c r="GA196" i="10"/>
  <c r="FZ196" i="10"/>
  <c r="GE195" i="10"/>
  <c r="GD195" i="10"/>
  <c r="GC195" i="10"/>
  <c r="GB195" i="10"/>
  <c r="GA195" i="10"/>
  <c r="FZ195" i="10"/>
  <c r="GE194" i="10"/>
  <c r="GD194" i="10"/>
  <c r="GC194" i="10"/>
  <c r="GB194" i="10"/>
  <c r="GA194" i="10"/>
  <c r="FZ194" i="10"/>
  <c r="GE193" i="10"/>
  <c r="GD193" i="10"/>
  <c r="GC193" i="10"/>
  <c r="GB193" i="10"/>
  <c r="GA193" i="10"/>
  <c r="FZ193" i="10"/>
  <c r="GE192" i="10"/>
  <c r="GD192" i="10"/>
  <c r="GC192" i="10"/>
  <c r="GB192" i="10"/>
  <c r="GA192" i="10"/>
  <c r="FZ192" i="10"/>
  <c r="GE191" i="10"/>
  <c r="GD191" i="10"/>
  <c r="GC191" i="10"/>
  <c r="GB191" i="10"/>
  <c r="GA191" i="10"/>
  <c r="FZ191" i="10"/>
  <c r="GE190" i="10"/>
  <c r="GD190" i="10"/>
  <c r="GC190" i="10"/>
  <c r="GB190" i="10"/>
  <c r="GA190" i="10"/>
  <c r="FZ190" i="10"/>
  <c r="GE189" i="10"/>
  <c r="GD189" i="10"/>
  <c r="GC189" i="10"/>
  <c r="GB189" i="10"/>
  <c r="GA189" i="10"/>
  <c r="FZ189" i="10"/>
  <c r="GE188" i="10"/>
  <c r="GD188" i="10"/>
  <c r="GC188" i="10"/>
  <c r="GB188" i="10"/>
  <c r="GA188" i="10"/>
  <c r="FZ188" i="10"/>
  <c r="GE187" i="10"/>
  <c r="GD187" i="10"/>
  <c r="GC187" i="10"/>
  <c r="GB187" i="10"/>
  <c r="GA187" i="10"/>
  <c r="FZ187" i="10"/>
  <c r="GE186" i="10"/>
  <c r="GD186" i="10"/>
  <c r="GC186" i="10"/>
  <c r="GB186" i="10"/>
  <c r="GA186" i="10"/>
  <c r="FZ186" i="10"/>
  <c r="GE185" i="10"/>
  <c r="GD185" i="10"/>
  <c r="GC185" i="10"/>
  <c r="GB185" i="10"/>
  <c r="GA185" i="10"/>
  <c r="FZ185" i="10"/>
  <c r="GE184" i="10"/>
  <c r="GD184" i="10"/>
  <c r="GC184" i="10"/>
  <c r="GB184" i="10"/>
  <c r="GA184" i="10"/>
  <c r="FZ184" i="10"/>
  <c r="GE183" i="10"/>
  <c r="GD183" i="10"/>
  <c r="GC183" i="10"/>
  <c r="GB183" i="10"/>
  <c r="GA183" i="10"/>
  <c r="FZ183" i="10"/>
  <c r="GE182" i="10"/>
  <c r="GD182" i="10"/>
  <c r="GC182" i="10"/>
  <c r="GB182" i="10"/>
  <c r="GA182" i="10"/>
  <c r="FZ182" i="10"/>
  <c r="GE181" i="10"/>
  <c r="GD181" i="10"/>
  <c r="GC181" i="10"/>
  <c r="GB181" i="10"/>
  <c r="GA181" i="10"/>
  <c r="FZ181" i="10"/>
  <c r="GE180" i="10"/>
  <c r="GD180" i="10"/>
  <c r="GC180" i="10"/>
  <c r="GB180" i="10"/>
  <c r="GA180" i="10"/>
  <c r="FZ180" i="10"/>
  <c r="GE179" i="10"/>
  <c r="GD179" i="10"/>
  <c r="GC179" i="10"/>
  <c r="GB179" i="10"/>
  <c r="GA179" i="10"/>
  <c r="FZ179" i="10"/>
  <c r="GE178" i="10"/>
  <c r="GD178" i="10"/>
  <c r="GC178" i="10"/>
  <c r="GB178" i="10"/>
  <c r="GA178" i="10"/>
  <c r="FZ178" i="10"/>
  <c r="GE177" i="10"/>
  <c r="GD177" i="10"/>
  <c r="GC177" i="10"/>
  <c r="GB177" i="10"/>
  <c r="GA177" i="10"/>
  <c r="FZ177" i="10"/>
  <c r="GE176" i="10"/>
  <c r="GD176" i="10"/>
  <c r="GC176" i="10"/>
  <c r="GB176" i="10"/>
  <c r="GA176" i="10"/>
  <c r="FZ176" i="10"/>
  <c r="GE175" i="10"/>
  <c r="GD175" i="10"/>
  <c r="GC175" i="10"/>
  <c r="GB175" i="10"/>
  <c r="GA175" i="10"/>
  <c r="FZ175" i="10"/>
  <c r="GE174" i="10"/>
  <c r="GD174" i="10"/>
  <c r="GC174" i="10"/>
  <c r="GB174" i="10"/>
  <c r="GA174" i="10"/>
  <c r="FZ174" i="10"/>
  <c r="GE173" i="10"/>
  <c r="GD173" i="10"/>
  <c r="GC173" i="10"/>
  <c r="GB173" i="10"/>
  <c r="GA173" i="10"/>
  <c r="FZ173" i="10"/>
  <c r="GE172" i="10"/>
  <c r="GD172" i="10"/>
  <c r="GC172" i="10"/>
  <c r="GB172" i="10"/>
  <c r="GA172" i="10"/>
  <c r="FZ172" i="10"/>
  <c r="GE171" i="10"/>
  <c r="GD171" i="10"/>
  <c r="GC171" i="10"/>
  <c r="GB171" i="10"/>
  <c r="GA171" i="10"/>
  <c r="FZ171" i="10"/>
  <c r="GE170" i="10"/>
  <c r="GD170" i="10"/>
  <c r="GC170" i="10"/>
  <c r="GB170" i="10"/>
  <c r="GA170" i="10"/>
  <c r="FZ170" i="10"/>
  <c r="GE169" i="10"/>
  <c r="GD169" i="10"/>
  <c r="GC169" i="10"/>
  <c r="GB169" i="10"/>
  <c r="GA169" i="10"/>
  <c r="FZ169" i="10"/>
  <c r="GE168" i="10"/>
  <c r="GD168" i="10"/>
  <c r="GC168" i="10"/>
  <c r="GB168" i="10"/>
  <c r="GA168" i="10"/>
  <c r="FZ168" i="10"/>
  <c r="GE167" i="10"/>
  <c r="GD167" i="10"/>
  <c r="GC167" i="10"/>
  <c r="GB167" i="10"/>
  <c r="GA167" i="10"/>
  <c r="FZ167" i="10"/>
  <c r="GE166" i="10"/>
  <c r="GD166" i="10"/>
  <c r="GC166" i="10"/>
  <c r="GB166" i="10"/>
  <c r="GA166" i="10"/>
  <c r="FZ166" i="10"/>
  <c r="GE165" i="10"/>
  <c r="GD165" i="10"/>
  <c r="GC165" i="10"/>
  <c r="GB165" i="10"/>
  <c r="GA165" i="10"/>
  <c r="FZ165" i="10"/>
  <c r="GE164" i="10"/>
  <c r="GD164" i="10"/>
  <c r="GC164" i="10"/>
  <c r="GB164" i="10"/>
  <c r="GA164" i="10"/>
  <c r="FZ164" i="10"/>
  <c r="GE163" i="10"/>
  <c r="GD163" i="10"/>
  <c r="GC163" i="10"/>
  <c r="GB163" i="10"/>
  <c r="GA163" i="10"/>
  <c r="FZ163" i="10"/>
  <c r="GE162" i="10"/>
  <c r="GD162" i="10"/>
  <c r="GC162" i="10"/>
  <c r="GB162" i="10"/>
  <c r="GA162" i="10"/>
  <c r="FZ162" i="10"/>
  <c r="GE161" i="10"/>
  <c r="GD161" i="10"/>
  <c r="GC161" i="10"/>
  <c r="GB161" i="10"/>
  <c r="GA161" i="10"/>
  <c r="FZ161" i="10"/>
  <c r="GE160" i="10"/>
  <c r="GD160" i="10"/>
  <c r="GC160" i="10"/>
  <c r="GB160" i="10"/>
  <c r="GA160" i="10"/>
  <c r="FZ160" i="10"/>
  <c r="GE159" i="10"/>
  <c r="GD159" i="10"/>
  <c r="GC159" i="10"/>
  <c r="GB159" i="10"/>
  <c r="GA159" i="10"/>
  <c r="FZ159" i="10"/>
  <c r="GE158" i="10"/>
  <c r="GD158" i="10"/>
  <c r="GC158" i="10"/>
  <c r="GB158" i="10"/>
  <c r="GA158" i="10"/>
  <c r="FZ158" i="10"/>
  <c r="GE157" i="10"/>
  <c r="GD157" i="10"/>
  <c r="GC157" i="10"/>
  <c r="GB157" i="10"/>
  <c r="GA157" i="10"/>
  <c r="FZ157" i="10"/>
  <c r="GE156" i="10"/>
  <c r="GD156" i="10"/>
  <c r="GC156" i="10"/>
  <c r="GB156" i="10"/>
  <c r="GA156" i="10"/>
  <c r="FZ156" i="10"/>
  <c r="GE155" i="10"/>
  <c r="GD155" i="10"/>
  <c r="GC155" i="10"/>
  <c r="GB155" i="10"/>
  <c r="GA155" i="10"/>
  <c r="FZ155" i="10"/>
  <c r="GE154" i="10"/>
  <c r="GD154" i="10"/>
  <c r="GC154" i="10"/>
  <c r="GB154" i="10"/>
  <c r="GA154" i="10"/>
  <c r="FZ154" i="10"/>
  <c r="GE153" i="10"/>
  <c r="GD153" i="10"/>
  <c r="GC153" i="10"/>
  <c r="GB153" i="10"/>
  <c r="GA153" i="10"/>
  <c r="FZ153" i="10"/>
  <c r="GE152" i="10"/>
  <c r="GD152" i="10"/>
  <c r="GC152" i="10"/>
  <c r="GB152" i="10"/>
  <c r="GA152" i="10"/>
  <c r="FZ152" i="10"/>
  <c r="GE151" i="10"/>
  <c r="GD151" i="10"/>
  <c r="GC151" i="10"/>
  <c r="GB151" i="10"/>
  <c r="GA151" i="10"/>
  <c r="FZ151" i="10"/>
  <c r="GE150" i="10"/>
  <c r="GD150" i="10"/>
  <c r="GC150" i="10"/>
  <c r="GB150" i="10"/>
  <c r="GA150" i="10"/>
  <c r="FZ150" i="10"/>
  <c r="GE149" i="10"/>
  <c r="GD149" i="10"/>
  <c r="GC149" i="10"/>
  <c r="GB149" i="10"/>
  <c r="GA149" i="10"/>
  <c r="FZ149" i="10"/>
  <c r="GE148" i="10"/>
  <c r="GD148" i="10"/>
  <c r="GC148" i="10"/>
  <c r="GB148" i="10"/>
  <c r="GA148" i="10"/>
  <c r="FZ148" i="10"/>
  <c r="GE147" i="10"/>
  <c r="GD147" i="10"/>
  <c r="GC147" i="10"/>
  <c r="GB147" i="10"/>
  <c r="GA147" i="10"/>
  <c r="FZ147" i="10"/>
  <c r="GE146" i="10"/>
  <c r="GD146" i="10"/>
  <c r="GC146" i="10"/>
  <c r="GB146" i="10"/>
  <c r="GA146" i="10"/>
  <c r="FZ146" i="10"/>
  <c r="GE145" i="10"/>
  <c r="GD145" i="10"/>
  <c r="GC145" i="10"/>
  <c r="GB145" i="10"/>
  <c r="GA145" i="10"/>
  <c r="FZ145" i="10"/>
  <c r="GE144" i="10"/>
  <c r="GD144" i="10"/>
  <c r="GC144" i="10"/>
  <c r="GB144" i="10"/>
  <c r="GA144" i="10"/>
  <c r="FZ144" i="10"/>
  <c r="GE143" i="10"/>
  <c r="GD143" i="10"/>
  <c r="GC143" i="10"/>
  <c r="GB143" i="10"/>
  <c r="GA143" i="10"/>
  <c r="FZ143" i="10"/>
  <c r="GE142" i="10"/>
  <c r="GD142" i="10"/>
  <c r="GC142" i="10"/>
  <c r="GB142" i="10"/>
  <c r="GA142" i="10"/>
  <c r="FZ142" i="10"/>
  <c r="GE141" i="10"/>
  <c r="GD141" i="10"/>
  <c r="GC141" i="10"/>
  <c r="GB141" i="10"/>
  <c r="GA141" i="10"/>
  <c r="FZ141" i="10"/>
  <c r="GE140" i="10"/>
  <c r="GD140" i="10"/>
  <c r="GC140" i="10"/>
  <c r="GB140" i="10"/>
  <c r="GA140" i="10"/>
  <c r="FZ140" i="10"/>
  <c r="GE139" i="10"/>
  <c r="GD139" i="10"/>
  <c r="GC139" i="10"/>
  <c r="GB139" i="10"/>
  <c r="GA139" i="10"/>
  <c r="FZ139" i="10"/>
  <c r="GE138" i="10"/>
  <c r="GD138" i="10"/>
  <c r="GC138" i="10"/>
  <c r="GB138" i="10"/>
  <c r="GA138" i="10"/>
  <c r="FZ138" i="10"/>
  <c r="GE137" i="10"/>
  <c r="GD137" i="10"/>
  <c r="GC137" i="10"/>
  <c r="GB137" i="10"/>
  <c r="GA137" i="10"/>
  <c r="FZ137" i="10"/>
  <c r="GE136" i="10"/>
  <c r="GD136" i="10"/>
  <c r="GC136" i="10"/>
  <c r="GB136" i="10"/>
  <c r="GA136" i="10"/>
  <c r="FZ136" i="10"/>
  <c r="GE135" i="10"/>
  <c r="GD135" i="10"/>
  <c r="GC135" i="10"/>
  <c r="GB135" i="10"/>
  <c r="GA135" i="10"/>
  <c r="FZ135" i="10"/>
  <c r="GE134" i="10"/>
  <c r="GD134" i="10"/>
  <c r="GC134" i="10"/>
  <c r="GB134" i="10"/>
  <c r="GA134" i="10"/>
  <c r="FZ134" i="10"/>
  <c r="GE133" i="10"/>
  <c r="GD133" i="10"/>
  <c r="GC133" i="10"/>
  <c r="GB133" i="10"/>
  <c r="GA133" i="10"/>
  <c r="FZ133" i="10"/>
  <c r="GE132" i="10"/>
  <c r="GD132" i="10"/>
  <c r="GC132" i="10"/>
  <c r="GB132" i="10"/>
  <c r="GA132" i="10"/>
  <c r="FZ132" i="10"/>
  <c r="GE131" i="10"/>
  <c r="GD131" i="10"/>
  <c r="GC131" i="10"/>
  <c r="GB131" i="10"/>
  <c r="GA131" i="10"/>
  <c r="FZ131" i="10"/>
  <c r="GE130" i="10"/>
  <c r="GD130" i="10"/>
  <c r="GC130" i="10"/>
  <c r="GB130" i="10"/>
  <c r="GA130" i="10"/>
  <c r="FZ130" i="10"/>
  <c r="GE129" i="10"/>
  <c r="GD129" i="10"/>
  <c r="GC129" i="10"/>
  <c r="GB129" i="10"/>
  <c r="GA129" i="10"/>
  <c r="FZ129" i="10"/>
  <c r="GE128" i="10"/>
  <c r="GD128" i="10"/>
  <c r="GC128" i="10"/>
  <c r="GB128" i="10"/>
  <c r="GA128" i="10"/>
  <c r="FZ128" i="10"/>
  <c r="GE127" i="10"/>
  <c r="GD127" i="10"/>
  <c r="GC127" i="10"/>
  <c r="GB127" i="10"/>
  <c r="GA127" i="10"/>
  <c r="FZ127" i="10"/>
  <c r="GE126" i="10"/>
  <c r="GD126" i="10"/>
  <c r="GC126" i="10"/>
  <c r="GB126" i="10"/>
  <c r="GA126" i="10"/>
  <c r="FZ126" i="10"/>
  <c r="GE125" i="10"/>
  <c r="GD125" i="10"/>
  <c r="GC125" i="10"/>
  <c r="GB125" i="10"/>
  <c r="GA125" i="10"/>
  <c r="FZ125" i="10"/>
  <c r="GE124" i="10"/>
  <c r="GD124" i="10"/>
  <c r="GC124" i="10"/>
  <c r="GB124" i="10"/>
  <c r="GA124" i="10"/>
  <c r="FZ124" i="10"/>
  <c r="GE123" i="10"/>
  <c r="GD123" i="10"/>
  <c r="GC123" i="10"/>
  <c r="GB123" i="10"/>
  <c r="GA123" i="10"/>
  <c r="FZ123" i="10"/>
  <c r="GE122" i="10"/>
  <c r="GD122" i="10"/>
  <c r="GC122" i="10"/>
  <c r="GB122" i="10"/>
  <c r="GA122" i="10"/>
  <c r="FZ122" i="10"/>
  <c r="GE121" i="10"/>
  <c r="GD121" i="10"/>
  <c r="GC121" i="10"/>
  <c r="GB121" i="10"/>
  <c r="GA121" i="10"/>
  <c r="FZ121" i="10"/>
  <c r="GE120" i="10"/>
  <c r="GD120" i="10"/>
  <c r="GC120" i="10"/>
  <c r="GB120" i="10"/>
  <c r="GA120" i="10"/>
  <c r="FZ120" i="10"/>
  <c r="GE119" i="10"/>
  <c r="GD119" i="10"/>
  <c r="GC119" i="10"/>
  <c r="GB119" i="10"/>
  <c r="GA119" i="10"/>
  <c r="FZ119" i="10"/>
  <c r="GE118" i="10"/>
  <c r="GD118" i="10"/>
  <c r="GC118" i="10"/>
  <c r="GB118" i="10"/>
  <c r="GA118" i="10"/>
  <c r="FZ118" i="10"/>
  <c r="GE117" i="10"/>
  <c r="GD117" i="10"/>
  <c r="GC117" i="10"/>
  <c r="GB117" i="10"/>
  <c r="GA117" i="10"/>
  <c r="FZ117" i="10"/>
  <c r="GE116" i="10"/>
  <c r="GD116" i="10"/>
  <c r="GC116" i="10"/>
  <c r="GB116" i="10"/>
  <c r="GA116" i="10"/>
  <c r="FZ116" i="10"/>
  <c r="GE115" i="10"/>
  <c r="GD115" i="10"/>
  <c r="GC115" i="10"/>
  <c r="GB115" i="10"/>
  <c r="GA115" i="10"/>
  <c r="FZ115" i="10"/>
  <c r="GE114" i="10"/>
  <c r="GD114" i="10"/>
  <c r="GC114" i="10"/>
  <c r="GB114" i="10"/>
  <c r="GA114" i="10"/>
  <c r="FZ114" i="10"/>
  <c r="GE113" i="10"/>
  <c r="GD113" i="10"/>
  <c r="GC113" i="10"/>
  <c r="GB113" i="10"/>
  <c r="GA113" i="10"/>
  <c r="FZ113" i="10"/>
  <c r="GE112" i="10"/>
  <c r="GD112" i="10"/>
  <c r="GC112" i="10"/>
  <c r="GB112" i="10"/>
  <c r="GA112" i="10"/>
  <c r="FZ112" i="10"/>
  <c r="GE111" i="10"/>
  <c r="GD111" i="10"/>
  <c r="GC111" i="10"/>
  <c r="GB111" i="10"/>
  <c r="GA111" i="10"/>
  <c r="FZ111" i="10"/>
  <c r="GE110" i="10"/>
  <c r="GD110" i="10"/>
  <c r="GC110" i="10"/>
  <c r="GB110" i="10"/>
  <c r="GA110" i="10"/>
  <c r="FZ110" i="10"/>
  <c r="GE109" i="10"/>
  <c r="GD109" i="10"/>
  <c r="GC109" i="10"/>
  <c r="GB109" i="10"/>
  <c r="GA109" i="10"/>
  <c r="FZ109" i="10"/>
  <c r="GE108" i="10"/>
  <c r="GD108" i="10"/>
  <c r="GC108" i="10"/>
  <c r="GB108" i="10"/>
  <c r="GA108" i="10"/>
  <c r="FZ108" i="10"/>
  <c r="GE107" i="10"/>
  <c r="GD107" i="10"/>
  <c r="GC107" i="10"/>
  <c r="GB107" i="10"/>
  <c r="GA107" i="10"/>
  <c r="FZ107" i="10"/>
  <c r="GE106" i="10"/>
  <c r="GD106" i="10"/>
  <c r="GC106" i="10"/>
  <c r="GB106" i="10"/>
  <c r="GA106" i="10"/>
  <c r="FZ106" i="10"/>
  <c r="GE105" i="10"/>
  <c r="GD105" i="10"/>
  <c r="GC105" i="10"/>
  <c r="GB105" i="10"/>
  <c r="GA105" i="10"/>
  <c r="FZ105" i="10"/>
  <c r="GE104" i="10"/>
  <c r="GD104" i="10"/>
  <c r="GC104" i="10"/>
  <c r="GB104" i="10"/>
  <c r="GA104" i="10"/>
  <c r="FZ104" i="10"/>
  <c r="GE103" i="10"/>
  <c r="GD103" i="10"/>
  <c r="GC103" i="10"/>
  <c r="GB103" i="10"/>
  <c r="GA103" i="10"/>
  <c r="FZ103" i="10"/>
  <c r="GE102" i="10"/>
  <c r="GD102" i="10"/>
  <c r="GC102" i="10"/>
  <c r="GB102" i="10"/>
  <c r="GA102" i="10"/>
  <c r="FZ102" i="10"/>
  <c r="GE101" i="10"/>
  <c r="GD101" i="10"/>
  <c r="GC101" i="10"/>
  <c r="GB101" i="10"/>
  <c r="GA101" i="10"/>
  <c r="FZ101" i="10"/>
  <c r="GE100" i="10"/>
  <c r="GD100" i="10"/>
  <c r="GC100" i="10"/>
  <c r="GB100" i="10"/>
  <c r="GA100" i="10"/>
  <c r="FZ100" i="10"/>
  <c r="GE99" i="10"/>
  <c r="GD99" i="10"/>
  <c r="GC99" i="10"/>
  <c r="GB99" i="10"/>
  <c r="GA99" i="10"/>
  <c r="FZ99" i="10"/>
  <c r="GE98" i="10"/>
  <c r="GD98" i="10"/>
  <c r="GC98" i="10"/>
  <c r="GB98" i="10"/>
  <c r="GA98" i="10"/>
  <c r="FZ98" i="10"/>
  <c r="GE97" i="10"/>
  <c r="GD97" i="10"/>
  <c r="GC97" i="10"/>
  <c r="GB97" i="10"/>
  <c r="GA97" i="10"/>
  <c r="FZ97" i="10"/>
  <c r="GE96" i="10"/>
  <c r="GD96" i="10"/>
  <c r="GC96" i="10"/>
  <c r="GB96" i="10"/>
  <c r="GA96" i="10"/>
  <c r="FZ96" i="10"/>
  <c r="GE95" i="10"/>
  <c r="GD95" i="10"/>
  <c r="GC95" i="10"/>
  <c r="GB95" i="10"/>
  <c r="GA95" i="10"/>
  <c r="FZ95" i="10"/>
  <c r="GE94" i="10"/>
  <c r="GD94" i="10"/>
  <c r="GC94" i="10"/>
  <c r="GB94" i="10"/>
  <c r="GA94" i="10"/>
  <c r="FZ94" i="10"/>
  <c r="GE93" i="10"/>
  <c r="GD93" i="10"/>
  <c r="GC93" i="10"/>
  <c r="GB93" i="10"/>
  <c r="GA93" i="10"/>
  <c r="FZ93" i="10"/>
  <c r="GE92" i="10"/>
  <c r="GD92" i="10"/>
  <c r="GC92" i="10"/>
  <c r="GB92" i="10"/>
  <c r="GA92" i="10"/>
  <c r="FZ92" i="10"/>
  <c r="GE91" i="10"/>
  <c r="GD91" i="10"/>
  <c r="GC91" i="10"/>
  <c r="GB91" i="10"/>
  <c r="GA91" i="10"/>
  <c r="FZ91" i="10"/>
  <c r="GE90" i="10"/>
  <c r="GD90" i="10"/>
  <c r="GC90" i="10"/>
  <c r="GB90" i="10"/>
  <c r="GA90" i="10"/>
  <c r="FZ90" i="10"/>
  <c r="GE89" i="10"/>
  <c r="GD89" i="10"/>
  <c r="GC89" i="10"/>
  <c r="GB89" i="10"/>
  <c r="GA89" i="10"/>
  <c r="FZ89" i="10"/>
  <c r="GE88" i="10"/>
  <c r="GD88" i="10"/>
  <c r="GC88" i="10"/>
  <c r="GB88" i="10"/>
  <c r="GA88" i="10"/>
  <c r="FZ88" i="10"/>
  <c r="GE87" i="10"/>
  <c r="GD87" i="10"/>
  <c r="GC87" i="10"/>
  <c r="GB87" i="10"/>
  <c r="GA87" i="10"/>
  <c r="FZ87" i="10"/>
  <c r="GE86" i="10"/>
  <c r="GD86" i="10"/>
  <c r="GC86" i="10"/>
  <c r="GB86" i="10"/>
  <c r="GA86" i="10"/>
  <c r="FZ86" i="10"/>
  <c r="GE85" i="10"/>
  <c r="GD85" i="10"/>
  <c r="GC85" i="10"/>
  <c r="GB85" i="10"/>
  <c r="GA85" i="10"/>
  <c r="FZ85" i="10"/>
  <c r="GE84" i="10"/>
  <c r="GD84" i="10"/>
  <c r="GC84" i="10"/>
  <c r="GB84" i="10"/>
  <c r="GA84" i="10"/>
  <c r="FZ84" i="10"/>
  <c r="GE83" i="10"/>
  <c r="GD83" i="10"/>
  <c r="GC83" i="10"/>
  <c r="GB83" i="10"/>
  <c r="GA83" i="10"/>
  <c r="FZ83" i="10"/>
  <c r="GE82" i="10"/>
  <c r="GD82" i="10"/>
  <c r="GC82" i="10"/>
  <c r="GB82" i="10"/>
  <c r="GA82" i="10"/>
  <c r="FZ82" i="10"/>
  <c r="GE81" i="10"/>
  <c r="GD81" i="10"/>
  <c r="GC81" i="10"/>
  <c r="GB81" i="10"/>
  <c r="GA81" i="10"/>
  <c r="FZ81" i="10"/>
  <c r="GE80" i="10"/>
  <c r="GD80" i="10"/>
  <c r="GC80" i="10"/>
  <c r="GB80" i="10"/>
  <c r="GA80" i="10"/>
  <c r="FZ80" i="10"/>
  <c r="GE79" i="10"/>
  <c r="GD79" i="10"/>
  <c r="GC79" i="10"/>
  <c r="GB79" i="10"/>
  <c r="GA79" i="10"/>
  <c r="FZ79" i="10"/>
  <c r="GE78" i="10"/>
  <c r="GD78" i="10"/>
  <c r="GC78" i="10"/>
  <c r="GB78" i="10"/>
  <c r="GA78" i="10"/>
  <c r="FZ78" i="10"/>
  <c r="GE77" i="10"/>
  <c r="GD77" i="10"/>
  <c r="GC77" i="10"/>
  <c r="GB77" i="10"/>
  <c r="GA77" i="10"/>
  <c r="FZ77" i="10"/>
  <c r="GE76" i="10"/>
  <c r="GD76" i="10"/>
  <c r="GC76" i="10"/>
  <c r="GB76" i="10"/>
  <c r="GA76" i="10"/>
  <c r="FZ76" i="10"/>
  <c r="GE75" i="10"/>
  <c r="GD75" i="10"/>
  <c r="GC75" i="10"/>
  <c r="GB75" i="10"/>
  <c r="GA75" i="10"/>
  <c r="FZ75" i="10"/>
  <c r="GE74" i="10"/>
  <c r="GD74" i="10"/>
  <c r="GC74" i="10"/>
  <c r="GB74" i="10"/>
  <c r="GA74" i="10"/>
  <c r="FZ74" i="10"/>
  <c r="GE73" i="10"/>
  <c r="GD73" i="10"/>
  <c r="GC73" i="10"/>
  <c r="GB73" i="10"/>
  <c r="GA73" i="10"/>
  <c r="FZ73" i="10"/>
  <c r="GE72" i="10"/>
  <c r="GD72" i="10"/>
  <c r="GC72" i="10"/>
  <c r="GB72" i="10"/>
  <c r="GA72" i="10"/>
  <c r="FZ72" i="10"/>
  <c r="GE71" i="10"/>
  <c r="GD71" i="10"/>
  <c r="GC71" i="10"/>
  <c r="GB71" i="10"/>
  <c r="GA71" i="10"/>
  <c r="FZ71" i="10"/>
  <c r="EZ69" i="10"/>
  <c r="FA69" i="10" s="1"/>
  <c r="DY69" i="10"/>
  <c r="DZ69" i="10" s="1"/>
  <c r="CX69" i="10"/>
  <c r="CY69" i="10" s="1"/>
  <c r="BW69" i="10"/>
  <c r="BX69" i="10" s="1"/>
  <c r="AV69" i="10"/>
  <c r="AW69" i="10" s="1"/>
  <c r="U69" i="10"/>
  <c r="V69" i="10" s="1"/>
  <c r="EY68" i="10"/>
  <c r="DX68" i="10"/>
  <c r="CW68" i="10"/>
  <c r="BV68" i="10"/>
  <c r="AV68" i="10"/>
  <c r="AU68" i="10"/>
  <c r="T68" i="10"/>
  <c r="BW68" i="10" l="1"/>
  <c r="CX68" i="10"/>
  <c r="U68" i="10"/>
  <c r="DY68" i="10"/>
  <c r="GE300" i="10"/>
  <c r="GD300" i="10"/>
  <c r="CZ69" i="10"/>
  <c r="CY68" i="10"/>
  <c r="AX69" i="10"/>
  <c r="AW68" i="10"/>
  <c r="FB69" i="10"/>
  <c r="FA68" i="10"/>
  <c r="Z300" i="10"/>
  <c r="AL300" i="10"/>
  <c r="AX300" i="10"/>
  <c r="BJ300" i="10"/>
  <c r="BV300" i="10"/>
  <c r="BZ300" i="10"/>
  <c r="CL300" i="10"/>
  <c r="CX300" i="10"/>
  <c r="DJ300" i="10"/>
  <c r="DV300" i="10"/>
  <c r="EH300" i="10"/>
  <c r="ET300" i="10"/>
  <c r="EX300" i="10"/>
  <c r="FJ300" i="10"/>
  <c r="FZ300" i="10"/>
  <c r="T300" i="10"/>
  <c r="X300" i="10"/>
  <c r="AB300" i="10"/>
  <c r="AF300" i="10"/>
  <c r="AJ300" i="10"/>
  <c r="AN300" i="10"/>
  <c r="AR300" i="10"/>
  <c r="AV300" i="10"/>
  <c r="AZ300" i="10"/>
  <c r="BD300" i="10"/>
  <c r="BH300" i="10"/>
  <c r="BL300" i="10"/>
  <c r="BP300" i="10"/>
  <c r="BT300" i="10"/>
  <c r="BX300" i="10"/>
  <c r="CB300" i="10"/>
  <c r="CF300" i="10"/>
  <c r="CJ300" i="10"/>
  <c r="CN300" i="10"/>
  <c r="CR300" i="10"/>
  <c r="CV300" i="10"/>
  <c r="CZ300" i="10"/>
  <c r="DD300" i="10"/>
  <c r="DH300" i="10"/>
  <c r="DL300" i="10"/>
  <c r="DP300" i="10"/>
  <c r="DT300" i="10"/>
  <c r="DX300" i="10"/>
  <c r="EB300" i="10"/>
  <c r="EF300" i="10"/>
  <c r="EJ300" i="10"/>
  <c r="EN300" i="10"/>
  <c r="ER300" i="10"/>
  <c r="EV300" i="10"/>
  <c r="EZ300" i="10"/>
  <c r="FD300" i="10"/>
  <c r="FH300" i="10"/>
  <c r="FL300" i="10"/>
  <c r="FP300" i="10"/>
  <c r="FT300" i="10"/>
  <c r="FX300" i="10"/>
  <c r="GB300" i="10"/>
  <c r="AD300" i="10"/>
  <c r="AT300" i="10"/>
  <c r="BB300" i="10"/>
  <c r="BR300" i="10"/>
  <c r="CH300" i="10"/>
  <c r="CT300" i="10"/>
  <c r="DB300" i="10"/>
  <c r="DR300" i="10"/>
  <c r="DZ300" i="10"/>
  <c r="EP300" i="10"/>
  <c r="FF300" i="10"/>
  <c r="FN300" i="10"/>
  <c r="FV300" i="10"/>
  <c r="EZ68" i="10"/>
  <c r="U300" i="10"/>
  <c r="Y300" i="10"/>
  <c r="AC300" i="10"/>
  <c r="AG300" i="10"/>
  <c r="AK300" i="10"/>
  <c r="AO300" i="10"/>
  <c r="AS300" i="10"/>
  <c r="AW300" i="10"/>
  <c r="BA300" i="10"/>
  <c r="BE300" i="10"/>
  <c r="BI300" i="10"/>
  <c r="BM300" i="10"/>
  <c r="BQ300" i="10"/>
  <c r="BU300" i="10"/>
  <c r="BY300" i="10"/>
  <c r="CC300" i="10"/>
  <c r="CG300" i="10"/>
  <c r="CK300" i="10"/>
  <c r="CO300" i="10"/>
  <c r="CS300" i="10"/>
  <c r="CW300" i="10"/>
  <c r="DA300" i="10"/>
  <c r="DE300" i="10"/>
  <c r="DI300" i="10"/>
  <c r="DM300" i="10"/>
  <c r="DQ300" i="10"/>
  <c r="DU300" i="10"/>
  <c r="DY300" i="10"/>
  <c r="EC300" i="10"/>
  <c r="EG300" i="10"/>
  <c r="EK300" i="10"/>
  <c r="EO300" i="10"/>
  <c r="ES300" i="10"/>
  <c r="EW300" i="10"/>
  <c r="FA300" i="10"/>
  <c r="FE300" i="10"/>
  <c r="FI300" i="10"/>
  <c r="FM300" i="10"/>
  <c r="FQ300" i="10"/>
  <c r="FU300" i="10"/>
  <c r="FY300" i="10"/>
  <c r="GC300" i="10"/>
  <c r="V300" i="10"/>
  <c r="AH300" i="10"/>
  <c r="AP300" i="10"/>
  <c r="BF300" i="10"/>
  <c r="BN300" i="10"/>
  <c r="CD300" i="10"/>
  <c r="CP300" i="10"/>
  <c r="DF300" i="10"/>
  <c r="DN300" i="10"/>
  <c r="ED300" i="10"/>
  <c r="EL300" i="10"/>
  <c r="FB300" i="10"/>
  <c r="FR300" i="10"/>
  <c r="W300" i="10"/>
  <c r="AA300" i="10"/>
  <c r="AE300" i="10"/>
  <c r="AI300" i="10"/>
  <c r="AM300" i="10"/>
  <c r="AQ300" i="10"/>
  <c r="AU300" i="10"/>
  <c r="AY300" i="10"/>
  <c r="BC300" i="10"/>
  <c r="BG300" i="10"/>
  <c r="BK300" i="10"/>
  <c r="BO300" i="10"/>
  <c r="BS300" i="10"/>
  <c r="BW300" i="10"/>
  <c r="CA300" i="10"/>
  <c r="CE300" i="10"/>
  <c r="CI300" i="10"/>
  <c r="CM300" i="10"/>
  <c r="CQ300" i="10"/>
  <c r="CU300" i="10"/>
  <c r="CY300" i="10"/>
  <c r="DC300" i="10"/>
  <c r="DG300" i="10"/>
  <c r="DK300" i="10"/>
  <c r="DO300" i="10"/>
  <c r="DS300" i="10"/>
  <c r="DW300" i="10"/>
  <c r="EA300" i="10"/>
  <c r="EE300" i="10"/>
  <c r="EI300" i="10"/>
  <c r="EM300" i="10"/>
  <c r="EQ300" i="10"/>
  <c r="EU300" i="10"/>
  <c r="EY300" i="10"/>
  <c r="FC300" i="10"/>
  <c r="FG300" i="10"/>
  <c r="FK300" i="10"/>
  <c r="FO300" i="10"/>
  <c r="FS300" i="10"/>
  <c r="FW300" i="10"/>
  <c r="GA300" i="10"/>
  <c r="W69" i="10"/>
  <c r="V68" i="10"/>
  <c r="FB68" i="10"/>
  <c r="FC69" i="10"/>
  <c r="CZ68" i="10"/>
  <c r="DA69" i="10"/>
  <c r="AX68" i="10"/>
  <c r="AY69" i="10"/>
  <c r="EA69" i="10"/>
  <c r="DZ68" i="10"/>
  <c r="BX68" i="10"/>
  <c r="BY69" i="10"/>
  <c r="BZ69" i="10" l="1"/>
  <c r="BY68" i="10"/>
  <c r="AY68" i="10"/>
  <c r="AZ69" i="10"/>
  <c r="FC68" i="10"/>
  <c r="FD69" i="10"/>
  <c r="DB69" i="10"/>
  <c r="DA68" i="10"/>
  <c r="EB69" i="10"/>
  <c r="EA68" i="10"/>
  <c r="X69" i="10"/>
  <c r="W68" i="10"/>
  <c r="AZ68" i="10" l="1"/>
  <c r="BA69" i="10"/>
  <c r="Y69" i="10"/>
  <c r="X68" i="10"/>
  <c r="DC69" i="10"/>
  <c r="DB68" i="10"/>
  <c r="FD68" i="10"/>
  <c r="FE69" i="10"/>
  <c r="EC69" i="10"/>
  <c r="EB68" i="10"/>
  <c r="CA69" i="10"/>
  <c r="BZ68" i="10"/>
  <c r="A117" i="10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ED69" i="10" l="1"/>
  <c r="EC68" i="10"/>
  <c r="DD69" i="10"/>
  <c r="DC68" i="10"/>
  <c r="FF69" i="10"/>
  <c r="FE68" i="10"/>
  <c r="CA68" i="10"/>
  <c r="CB69" i="10"/>
  <c r="Z69" i="10"/>
  <c r="Y68" i="10"/>
  <c r="BB69" i="10"/>
  <c r="BA68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B71" i="10"/>
  <c r="D26" i="10" l="1"/>
  <c r="CB68" i="10"/>
  <c r="CC69" i="10"/>
  <c r="BB68" i="10"/>
  <c r="BC69" i="10"/>
  <c r="DD68" i="10"/>
  <c r="DE69" i="10"/>
  <c r="AA69" i="10"/>
  <c r="Z68" i="10"/>
  <c r="FF68" i="10"/>
  <c r="FG69" i="10"/>
  <c r="EE69" i="10"/>
  <c r="ED68" i="10"/>
  <c r="B72" i="10"/>
  <c r="B73" i="10" s="1"/>
  <c r="B74" i="10" s="1"/>
  <c r="B75" i="10" s="1"/>
  <c r="B76" i="10" s="1"/>
  <c r="B77" i="10" s="1"/>
  <c r="B78" i="10" s="1"/>
  <c r="B79" i="10" s="1"/>
  <c r="B80" i="10" s="1"/>
  <c r="B81" i="10" s="1"/>
  <c r="D21" i="10"/>
  <c r="D31" i="10" l="1"/>
  <c r="BC68" i="10"/>
  <c r="BD69" i="10"/>
  <c r="EF69" i="10"/>
  <c r="EE68" i="10"/>
  <c r="AB69" i="10"/>
  <c r="AA68" i="10"/>
  <c r="FG68" i="10"/>
  <c r="FH69" i="10"/>
  <c r="DF69" i="10"/>
  <c r="DE68" i="10"/>
  <c r="CD69" i="10"/>
  <c r="CC68" i="10"/>
  <c r="D16" i="10"/>
  <c r="FH68" i="10" l="1"/>
  <c r="FI69" i="10"/>
  <c r="CE69" i="10"/>
  <c r="CD68" i="10"/>
  <c r="EG69" i="10"/>
  <c r="EF68" i="10"/>
  <c r="BD68" i="10"/>
  <c r="BE69" i="10"/>
  <c r="DG69" i="10"/>
  <c r="DF68" i="10"/>
  <c r="AC69" i="10"/>
  <c r="AB68" i="10"/>
  <c r="BF69" i="10" l="1"/>
  <c r="BE68" i="10"/>
  <c r="AD69" i="10"/>
  <c r="AC68" i="10"/>
  <c r="CE68" i="10"/>
  <c r="CF69" i="10"/>
  <c r="FJ69" i="10"/>
  <c r="FI68" i="10"/>
  <c r="DH69" i="10"/>
  <c r="DG68" i="10"/>
  <c r="EH69" i="10"/>
  <c r="EG68" i="10"/>
  <c r="DH68" i="10" l="1"/>
  <c r="DI69" i="10"/>
  <c r="EI69" i="10"/>
  <c r="EH68" i="10"/>
  <c r="FJ68" i="10"/>
  <c r="FK69" i="10"/>
  <c r="AE69" i="10"/>
  <c r="AD68" i="10"/>
  <c r="CF68" i="10"/>
  <c r="CG69" i="10"/>
  <c r="BF68" i="10"/>
  <c r="BG69" i="10"/>
  <c r="BG68" i="10" l="1"/>
  <c r="BH69" i="10"/>
  <c r="EJ69" i="10"/>
  <c r="EI68" i="10"/>
  <c r="AF69" i="10"/>
  <c r="AE68" i="10"/>
  <c r="CH69" i="10"/>
  <c r="CG68" i="10"/>
  <c r="FK68" i="10"/>
  <c r="FL69" i="10"/>
  <c r="DJ69" i="10"/>
  <c r="DI68" i="10"/>
  <c r="DK69" i="10" l="1"/>
  <c r="DJ68" i="10"/>
  <c r="CI69" i="10"/>
  <c r="CH68" i="10"/>
  <c r="EK69" i="10"/>
  <c r="EJ68" i="10"/>
  <c r="FL68" i="10"/>
  <c r="FM69" i="10"/>
  <c r="BH68" i="10"/>
  <c r="BI69" i="10"/>
  <c r="AG69" i="10"/>
  <c r="AF68" i="10"/>
  <c r="FN69" i="10" l="1"/>
  <c r="FM68" i="10"/>
  <c r="AH69" i="10"/>
  <c r="AG68" i="10"/>
  <c r="CI68" i="10"/>
  <c r="CJ69" i="10"/>
  <c r="BJ69" i="10"/>
  <c r="BI68" i="10"/>
  <c r="EL69" i="10"/>
  <c r="EK68" i="10"/>
  <c r="DL69" i="10"/>
  <c r="DK68" i="10"/>
  <c r="DL68" i="10" l="1"/>
  <c r="DM69" i="10"/>
  <c r="BJ68" i="10"/>
  <c r="BK69" i="10"/>
  <c r="AI69" i="10"/>
  <c r="AH68" i="10"/>
  <c r="CJ68" i="10"/>
  <c r="CK69" i="10"/>
  <c r="EM69" i="10"/>
  <c r="EL68" i="10"/>
  <c r="FN68" i="10"/>
  <c r="FO69" i="10"/>
  <c r="EN69" i="10" l="1"/>
  <c r="EM68" i="10"/>
  <c r="AJ69" i="10"/>
  <c r="AI68" i="10"/>
  <c r="FO68" i="10"/>
  <c r="FP69" i="10"/>
  <c r="CL69" i="10"/>
  <c r="CK68" i="10"/>
  <c r="BK68" i="10"/>
  <c r="BL69" i="10"/>
  <c r="DN69" i="10"/>
  <c r="DM68" i="10"/>
  <c r="DO69" i="10" l="1"/>
  <c r="DN68" i="10"/>
  <c r="CM69" i="10"/>
  <c r="CL68" i="10"/>
  <c r="AK69" i="10"/>
  <c r="AJ68" i="10"/>
  <c r="BL68" i="10"/>
  <c r="BM69" i="10"/>
  <c r="FP68" i="10"/>
  <c r="FQ69" i="10"/>
  <c r="EO69" i="10"/>
  <c r="EN68" i="10"/>
  <c r="BN69" i="10" l="1"/>
  <c r="BM68" i="10"/>
  <c r="EP69" i="10"/>
  <c r="EO68" i="10"/>
  <c r="CM68" i="10"/>
  <c r="CN69" i="10"/>
  <c r="FR69" i="10"/>
  <c r="FQ68" i="10"/>
  <c r="AL69" i="10"/>
  <c r="AK68" i="10"/>
  <c r="DP69" i="10"/>
  <c r="DO68" i="10"/>
  <c r="DP68" i="10" l="1"/>
  <c r="DQ69" i="10"/>
  <c r="FR68" i="10"/>
  <c r="FS69" i="10"/>
  <c r="EQ69" i="10"/>
  <c r="EP68" i="10"/>
  <c r="CN68" i="10"/>
  <c r="CO69" i="10"/>
  <c r="AM69" i="10"/>
  <c r="AL68" i="10"/>
  <c r="BN68" i="10"/>
  <c r="BO69" i="10"/>
  <c r="BO68" i="10" l="1"/>
  <c r="BP69" i="10"/>
  <c r="CP69" i="10"/>
  <c r="CO68" i="10"/>
  <c r="FS68" i="10"/>
  <c r="FT69" i="10"/>
  <c r="DR69" i="10"/>
  <c r="DQ68" i="10"/>
  <c r="AN69" i="10"/>
  <c r="AM68" i="10"/>
  <c r="ER69" i="10"/>
  <c r="EQ68" i="10"/>
  <c r="ES69" i="10" l="1"/>
  <c r="ER68" i="10"/>
  <c r="DS69" i="10"/>
  <c r="DR68" i="10"/>
  <c r="CQ69" i="10"/>
  <c r="CP68" i="10"/>
  <c r="FT68" i="10"/>
  <c r="FU69" i="10"/>
  <c r="BP68" i="10"/>
  <c r="BQ69" i="10"/>
  <c r="AO69" i="10"/>
  <c r="AN68" i="10"/>
  <c r="FV69" i="10" l="1"/>
  <c r="FU68" i="10"/>
  <c r="AP69" i="10"/>
  <c r="AO68" i="10"/>
  <c r="DT69" i="10"/>
  <c r="DS68" i="10"/>
  <c r="BR69" i="10"/>
  <c r="BQ68" i="10"/>
  <c r="CQ68" i="10"/>
  <c r="CR69" i="10"/>
  <c r="ET69" i="10"/>
  <c r="ES68" i="10"/>
  <c r="EU69" i="10" l="1"/>
  <c r="ET68" i="10"/>
  <c r="BR68" i="10"/>
  <c r="BS69" i="10"/>
  <c r="AQ69" i="10"/>
  <c r="AP68" i="10"/>
  <c r="CR68" i="10"/>
  <c r="CS69" i="10"/>
  <c r="DT68" i="10"/>
  <c r="DU69" i="10"/>
  <c r="FV68" i="10"/>
  <c r="FW69" i="10"/>
  <c r="FW68" i="10" l="1"/>
  <c r="FX69" i="10"/>
  <c r="CT69" i="10"/>
  <c r="CS68" i="10"/>
  <c r="BS68" i="10"/>
  <c r="BT69" i="10"/>
  <c r="DV69" i="10"/>
  <c r="DU68" i="10"/>
  <c r="AR69" i="10"/>
  <c r="AQ68" i="10"/>
  <c r="EV69" i="10"/>
  <c r="EU68" i="10"/>
  <c r="EW69" i="10" l="1"/>
  <c r="EV68" i="10"/>
  <c r="DW69" i="10"/>
  <c r="DV68" i="10"/>
  <c r="CU69" i="10"/>
  <c r="CT68" i="10"/>
  <c r="BT68" i="10"/>
  <c r="BU69" i="10"/>
  <c r="FX68" i="10"/>
  <c r="FY69" i="10"/>
  <c r="AS69" i="10"/>
  <c r="AR68" i="10"/>
  <c r="GA69" i="10" l="1"/>
  <c r="GA68" i="10" s="1"/>
  <c r="BU68" i="10"/>
  <c r="AT69" i="10"/>
  <c r="AS68" i="10"/>
  <c r="GC69" i="10"/>
  <c r="GC68" i="10" s="1"/>
  <c r="DW68" i="10"/>
  <c r="GE69" i="10"/>
  <c r="GE68" i="10" s="1"/>
  <c r="FY68" i="10"/>
  <c r="CU68" i="10"/>
  <c r="CV69" i="10"/>
  <c r="EX69" i="10"/>
  <c r="EW68" i="10"/>
  <c r="GD69" i="10" l="1"/>
  <c r="GD68" i="10" s="1"/>
  <c r="EX68" i="10"/>
  <c r="FZ69" i="10"/>
  <c r="FZ68" i="10" s="1"/>
  <c r="AT68" i="10"/>
  <c r="CV68" i="10"/>
  <c r="GB69" i="10"/>
  <c r="GB68" i="10" s="1"/>
  <c r="C127" i="10"/>
  <c r="D127" i="10" l="1"/>
  <c r="B127" i="10"/>
  <c r="C117" i="10"/>
  <c r="C120" i="10"/>
  <c r="C140" i="10"/>
  <c r="C142" i="10"/>
  <c r="C119" i="10"/>
  <c r="C130" i="10"/>
  <c r="C116" i="10"/>
  <c r="C128" i="10"/>
  <c r="C136" i="10"/>
  <c r="C129" i="10"/>
  <c r="C134" i="10"/>
  <c r="C121" i="10"/>
  <c r="C141" i="10"/>
  <c r="C125" i="10"/>
  <c r="C132" i="10"/>
  <c r="C123" i="10"/>
  <c r="C133" i="10"/>
  <c r="C138" i="10"/>
  <c r="D138" i="10" s="1"/>
  <c r="C124" i="10"/>
  <c r="C137" i="10"/>
  <c r="C135" i="10"/>
  <c r="C139" i="10"/>
  <c r="C118" i="10"/>
  <c r="C131" i="10"/>
  <c r="C122" i="10"/>
  <c r="C126" i="10"/>
  <c r="B138" i="10" l="1"/>
  <c r="D126" i="10"/>
  <c r="B126" i="10"/>
  <c r="B139" i="10"/>
  <c r="D139" i="10"/>
  <c r="D125" i="10"/>
  <c r="B125" i="10"/>
  <c r="D129" i="10"/>
  <c r="B129" i="10"/>
  <c r="B130" i="10"/>
  <c r="D130" i="10"/>
  <c r="B120" i="10"/>
  <c r="D120" i="10"/>
  <c r="B122" i="10"/>
  <c r="D122" i="10"/>
  <c r="D135" i="10"/>
  <c r="B135" i="10"/>
  <c r="B133" i="10"/>
  <c r="D133" i="10"/>
  <c r="B141" i="10"/>
  <c r="D141" i="10"/>
  <c r="D136" i="10"/>
  <c r="B136" i="10"/>
  <c r="B119" i="10"/>
  <c r="D119" i="10"/>
  <c r="D117" i="10"/>
  <c r="B117" i="10"/>
  <c r="B131" i="10"/>
  <c r="D131" i="10"/>
  <c r="D137" i="10"/>
  <c r="B137" i="10"/>
  <c r="D123" i="10"/>
  <c r="B123" i="10"/>
  <c r="B121" i="10"/>
  <c r="D121" i="10"/>
  <c r="D128" i="10"/>
  <c r="B128" i="10"/>
  <c r="D142" i="10"/>
  <c r="B142" i="10"/>
  <c r="B118" i="10"/>
  <c r="D118" i="10"/>
  <c r="D124" i="10"/>
  <c r="B124" i="10"/>
  <c r="B132" i="10"/>
  <c r="D132" i="10"/>
  <c r="B134" i="10"/>
  <c r="D134" i="10"/>
  <c r="B116" i="10"/>
  <c r="D116" i="10"/>
  <c r="B140" i="10"/>
  <c r="D140" i="10"/>
  <c r="D29" i="10" l="1"/>
  <c r="D30" i="10" s="1"/>
  <c r="B115" i="10"/>
</calcChain>
</file>

<file path=xl/sharedStrings.xml><?xml version="1.0" encoding="utf-8"?>
<sst xmlns="http://schemas.openxmlformats.org/spreadsheetml/2006/main" count="6620" uniqueCount="1611">
  <si>
    <t>Descripcion</t>
  </si>
  <si>
    <t>001</t>
  </si>
  <si>
    <t>280</t>
  </si>
  <si>
    <t>TRANSPORTE EN EL EXTERIOR</t>
  </si>
  <si>
    <t>ALIMENTOS Y BEBIDAS</t>
  </si>
  <si>
    <t>TEXTILES Y VESTUARIO</t>
  </si>
  <si>
    <t>535</t>
  </si>
  <si>
    <t>PUBLICIDAD Y PROPAGANDA</t>
  </si>
  <si>
    <t>ALIMENTOS PARA ANIMALES</t>
  </si>
  <si>
    <t>513</t>
  </si>
  <si>
    <t>453</t>
  </si>
  <si>
    <t>503</t>
  </si>
  <si>
    <t>505</t>
  </si>
  <si>
    <t>660</t>
  </si>
  <si>
    <t>504</t>
  </si>
  <si>
    <t>511</t>
  </si>
  <si>
    <t>512</t>
  </si>
  <si>
    <t>509</t>
  </si>
  <si>
    <t>510</t>
  </si>
  <si>
    <t>538</t>
  </si>
  <si>
    <t>693</t>
  </si>
  <si>
    <t>650</t>
  </si>
  <si>
    <t>060</t>
  </si>
  <si>
    <t>507</t>
  </si>
  <si>
    <t>508</t>
  </si>
  <si>
    <t>506</t>
  </si>
  <si>
    <t>282</t>
  </si>
  <si>
    <t>514</t>
  </si>
  <si>
    <t>Codigo</t>
  </si>
  <si>
    <t>T</t>
  </si>
  <si>
    <t>Asamblea Legislativa</t>
  </si>
  <si>
    <t>101</t>
  </si>
  <si>
    <t>0</t>
  </si>
  <si>
    <t>Contraloría General de la República</t>
  </si>
  <si>
    <t>P</t>
  </si>
  <si>
    <t>Defensoría de los Habitantes de la República</t>
  </si>
  <si>
    <t>102</t>
  </si>
  <si>
    <t>00101</t>
  </si>
  <si>
    <t>Presidencia de la República</t>
  </si>
  <si>
    <t>00102</t>
  </si>
  <si>
    <t>Ministerio de la Presidencia</t>
  </si>
  <si>
    <t>00103</t>
  </si>
  <si>
    <t>Ministerio de Gobernación y Policía</t>
  </si>
  <si>
    <t>103</t>
  </si>
  <si>
    <t>00104</t>
  </si>
  <si>
    <t>Ministerio de Relaciones Exteriores y Culto</t>
  </si>
  <si>
    <t>00105</t>
  </si>
  <si>
    <t>Ministerio de Seguridad Pública</t>
  </si>
  <si>
    <t>201</t>
  </si>
  <si>
    <t>002</t>
  </si>
  <si>
    <t>Ministerio de Hacienda</t>
  </si>
  <si>
    <t>00201</t>
  </si>
  <si>
    <t>Ministerio de Agricultura y ganadería</t>
  </si>
  <si>
    <t>00202</t>
  </si>
  <si>
    <t>Ministerio de Economía Industria y Comercio</t>
  </si>
  <si>
    <t>00203</t>
  </si>
  <si>
    <t>Ministerio de Obras Públicas y Transportes</t>
  </si>
  <si>
    <t>00204</t>
  </si>
  <si>
    <t>Ministerio de Educación Pública</t>
  </si>
  <si>
    <t>00205</t>
  </si>
  <si>
    <t>Ministerio de Salud</t>
  </si>
  <si>
    <t>202</t>
  </si>
  <si>
    <t>003</t>
  </si>
  <si>
    <t>Ministerio de Trabajo y Seguridad Social</t>
  </si>
  <si>
    <t>00301</t>
  </si>
  <si>
    <t>Ministerio de Cultura y Juventud</t>
  </si>
  <si>
    <t>00302</t>
  </si>
  <si>
    <t>Ministerio de Justicia y Paz</t>
  </si>
  <si>
    <t>00303</t>
  </si>
  <si>
    <t>Ministerio de Vivienda y Asentamientos Humanos</t>
  </si>
  <si>
    <t>203</t>
  </si>
  <si>
    <t>00304</t>
  </si>
  <si>
    <t>Ministerio de Comercio Exterior</t>
  </si>
  <si>
    <t>00399</t>
  </si>
  <si>
    <t>Ministerio de Planificación Nacional y Política Económica</t>
  </si>
  <si>
    <t>004</t>
  </si>
  <si>
    <t>Ministerio de Ciencia, Tecnología y Telecomunicaciones</t>
  </si>
  <si>
    <t>00401</t>
  </si>
  <si>
    <t>Ministerio de Ambiente y Energía</t>
  </si>
  <si>
    <t>00402</t>
  </si>
  <si>
    <t>Servicio de la Deuda Pública</t>
  </si>
  <si>
    <t>00403</t>
  </si>
  <si>
    <t>Régimenes de Pensiones</t>
  </si>
  <si>
    <t>00404</t>
  </si>
  <si>
    <t>Partidas Específicas</t>
  </si>
  <si>
    <t>00405</t>
  </si>
  <si>
    <t>Poder Judicial</t>
  </si>
  <si>
    <t>204</t>
  </si>
  <si>
    <t>005</t>
  </si>
  <si>
    <t>Tribunal Supremo de Elecciones</t>
  </si>
  <si>
    <t>00501</t>
  </si>
  <si>
    <t>00502</t>
  </si>
  <si>
    <t>00503</t>
  </si>
  <si>
    <t>00504</t>
  </si>
  <si>
    <t>00505</t>
  </si>
  <si>
    <t>099</t>
  </si>
  <si>
    <t>205</t>
  </si>
  <si>
    <t>09901</t>
  </si>
  <si>
    <t>GASTOS DE REPRESENTACIÓN PERSONAL</t>
  </si>
  <si>
    <t>09999</t>
  </si>
  <si>
    <t>1</t>
  </si>
  <si>
    <t>ALQUILERES</t>
  </si>
  <si>
    <t>10101</t>
  </si>
  <si>
    <t>10102</t>
  </si>
  <si>
    <t>10103</t>
  </si>
  <si>
    <t>10104</t>
  </si>
  <si>
    <t>10199</t>
  </si>
  <si>
    <t>206</t>
  </si>
  <si>
    <t>10201</t>
  </si>
  <si>
    <t>10202</t>
  </si>
  <si>
    <t>10203</t>
  </si>
  <si>
    <t>10204</t>
  </si>
  <si>
    <t>10299</t>
  </si>
  <si>
    <t>10301</t>
  </si>
  <si>
    <t>10302</t>
  </si>
  <si>
    <t>10303</t>
  </si>
  <si>
    <t>10304</t>
  </si>
  <si>
    <t>10305</t>
  </si>
  <si>
    <t>10306</t>
  </si>
  <si>
    <t>10307</t>
  </si>
  <si>
    <t>104</t>
  </si>
  <si>
    <t>SERVICIOS DE GESTIÓN Y APOYO</t>
  </si>
  <si>
    <t>10401</t>
  </si>
  <si>
    <t>SERVICIOS MÉDICOS Y DE LABORATORIO</t>
  </si>
  <si>
    <t>10402</t>
  </si>
  <si>
    <t>10403</t>
  </si>
  <si>
    <t>SERVICIOS DE INGENIERÍA</t>
  </si>
  <si>
    <t>10404</t>
  </si>
  <si>
    <t>SERVICIOS EN CIENCIAS ECONÓMICAS Y SOCIALES</t>
  </si>
  <si>
    <t>207</t>
  </si>
  <si>
    <t>10405</t>
  </si>
  <si>
    <t>SERVICIOS DE DESARROLLO DE SISTEMAS INFORMÁTICOS</t>
  </si>
  <si>
    <t>10406</t>
  </si>
  <si>
    <t>10499</t>
  </si>
  <si>
    <t>OTROS SERVICIOS DE GESTIÓN Y APOYO</t>
  </si>
  <si>
    <t>105</t>
  </si>
  <si>
    <t>10501</t>
  </si>
  <si>
    <t>TRANSPORTE DENTRO DEL PAÍS</t>
  </si>
  <si>
    <t>208</t>
  </si>
  <si>
    <t>10502</t>
  </si>
  <si>
    <t>10503</t>
  </si>
  <si>
    <t>10504</t>
  </si>
  <si>
    <t>VIÁTICOS EN EL EXTERIOR</t>
  </si>
  <si>
    <t>106</t>
  </si>
  <si>
    <t>10601</t>
  </si>
  <si>
    <t>10602</t>
  </si>
  <si>
    <t>10603</t>
  </si>
  <si>
    <t>209</t>
  </si>
  <si>
    <t>107</t>
  </si>
  <si>
    <t>10701</t>
  </si>
  <si>
    <t>10702</t>
  </si>
  <si>
    <t>10703</t>
  </si>
  <si>
    <t>GASTOS DE REPRESENTACIÓN INSTITUCIONAL</t>
  </si>
  <si>
    <t>108</t>
  </si>
  <si>
    <t>10801</t>
  </si>
  <si>
    <t>10802</t>
  </si>
  <si>
    <t>10803</t>
  </si>
  <si>
    <t>210</t>
  </si>
  <si>
    <t>10804</t>
  </si>
  <si>
    <t>10805</t>
  </si>
  <si>
    <t>10806</t>
  </si>
  <si>
    <t>10807</t>
  </si>
  <si>
    <t>10808</t>
  </si>
  <si>
    <t>10899</t>
  </si>
  <si>
    <t>109</t>
  </si>
  <si>
    <t>10901</t>
  </si>
  <si>
    <t>10902</t>
  </si>
  <si>
    <t>10903</t>
  </si>
  <si>
    <t>10999</t>
  </si>
  <si>
    <t>199</t>
  </si>
  <si>
    <t>19901</t>
  </si>
  <si>
    <t>19902</t>
  </si>
  <si>
    <t>19903</t>
  </si>
  <si>
    <t>211</t>
  </si>
  <si>
    <t>19904</t>
  </si>
  <si>
    <t>19905</t>
  </si>
  <si>
    <t>19999</t>
  </si>
  <si>
    <t>2</t>
  </si>
  <si>
    <t>20101</t>
  </si>
  <si>
    <t>20102</t>
  </si>
  <si>
    <t>212</t>
  </si>
  <si>
    <t>20103</t>
  </si>
  <si>
    <t>20104</t>
  </si>
  <si>
    <t>20199</t>
  </si>
  <si>
    <t>20201</t>
  </si>
  <si>
    <t>20202</t>
  </si>
  <si>
    <t>20203</t>
  </si>
  <si>
    <t>20204</t>
  </si>
  <si>
    <t>213</t>
  </si>
  <si>
    <t>20301</t>
  </si>
  <si>
    <t>20302</t>
  </si>
  <si>
    <t>20303</t>
  </si>
  <si>
    <t>20304</t>
  </si>
  <si>
    <t>20305</t>
  </si>
  <si>
    <t>214</t>
  </si>
  <si>
    <t>20306</t>
  </si>
  <si>
    <t>20399</t>
  </si>
  <si>
    <t>20401</t>
  </si>
  <si>
    <t>20402</t>
  </si>
  <si>
    <t>215</t>
  </si>
  <si>
    <t>20501</t>
  </si>
  <si>
    <t>20502</t>
  </si>
  <si>
    <t>20503</t>
  </si>
  <si>
    <t>20599</t>
  </si>
  <si>
    <t>216</t>
  </si>
  <si>
    <t>299</t>
  </si>
  <si>
    <t>29901</t>
  </si>
  <si>
    <t>29902</t>
  </si>
  <si>
    <t>217</t>
  </si>
  <si>
    <t>29903</t>
  </si>
  <si>
    <t>29904</t>
  </si>
  <si>
    <t>29905</t>
  </si>
  <si>
    <t>218</t>
  </si>
  <si>
    <t>29906</t>
  </si>
  <si>
    <t>29907</t>
  </si>
  <si>
    <t>29999</t>
  </si>
  <si>
    <t>3</t>
  </si>
  <si>
    <t>219</t>
  </si>
  <si>
    <t>301</t>
  </si>
  <si>
    <t>30101</t>
  </si>
  <si>
    <t>30102</t>
  </si>
  <si>
    <t>30103</t>
  </si>
  <si>
    <t>30104</t>
  </si>
  <si>
    <t>302</t>
  </si>
  <si>
    <t>30201</t>
  </si>
  <si>
    <t>30202</t>
  </si>
  <si>
    <t>30203</t>
  </si>
  <si>
    <t>230</t>
  </si>
  <si>
    <t>30204</t>
  </si>
  <si>
    <t>30205</t>
  </si>
  <si>
    <t>231</t>
  </si>
  <si>
    <t>30206</t>
  </si>
  <si>
    <t>30207</t>
  </si>
  <si>
    <t>232</t>
  </si>
  <si>
    <t>30208</t>
  </si>
  <si>
    <t>303</t>
  </si>
  <si>
    <t>30301</t>
  </si>
  <si>
    <t>30399</t>
  </si>
  <si>
    <t>304</t>
  </si>
  <si>
    <t>30401</t>
  </si>
  <si>
    <t>30402</t>
  </si>
  <si>
    <t>30403</t>
  </si>
  <si>
    <t>30404</t>
  </si>
  <si>
    <t>30405</t>
  </si>
  <si>
    <t>4</t>
  </si>
  <si>
    <t>401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</si>
  <si>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</si>
  <si>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</si>
  <si>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</si>
  <si>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</si>
  <si>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</si>
  <si>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</si>
  <si>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</si>
  <si>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</si>
  <si>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402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</si>
  <si>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</si>
  <si>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</si>
  <si>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</si>
  <si>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</si>
  <si>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</si>
  <si>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</si>
  <si>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</si>
  <si>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</si>
  <si>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499</t>
  </si>
  <si>
    <t>49901</t>
  </si>
  <si>
    <t>49999</t>
  </si>
  <si>
    <t>5</t>
  </si>
  <si>
    <t>501</t>
  </si>
  <si>
    <t>50101</t>
  </si>
  <si>
    <t>50102</t>
  </si>
  <si>
    <t>50103</t>
  </si>
  <si>
    <t>50104</t>
  </si>
  <si>
    <t>50105</t>
  </si>
  <si>
    <t>50106</t>
  </si>
  <si>
    <t>50107</t>
  </si>
  <si>
    <t>50199</t>
  </si>
  <si>
    <t>502</t>
  </si>
  <si>
    <t>50201</t>
  </si>
  <si>
    <t>50202</t>
  </si>
  <si>
    <t>50203</t>
  </si>
  <si>
    <t>50204</t>
  </si>
  <si>
    <t>50205</t>
  </si>
  <si>
    <t>50206</t>
  </si>
  <si>
    <t>50207</t>
  </si>
  <si>
    <t>50299</t>
  </si>
  <si>
    <t>50301</t>
  </si>
  <si>
    <t>50302</t>
  </si>
  <si>
    <t>50399</t>
  </si>
  <si>
    <t>599</t>
  </si>
  <si>
    <t>59901</t>
  </si>
  <si>
    <t>59902</t>
  </si>
  <si>
    <t>59903</t>
  </si>
  <si>
    <t>59999</t>
  </si>
  <si>
    <t>6</t>
  </si>
  <si>
    <t>TRANSFERENCIAS CORRIENTES</t>
  </si>
  <si>
    <t>601</t>
  </si>
  <si>
    <t>60101</t>
  </si>
  <si>
    <t>60102</t>
  </si>
  <si>
    <t>60103</t>
  </si>
  <si>
    <t>60104</t>
  </si>
  <si>
    <t>60105</t>
  </si>
  <si>
    <t>60106</t>
  </si>
  <si>
    <t>60107</t>
  </si>
  <si>
    <t>60108</t>
  </si>
  <si>
    <t>60109</t>
  </si>
  <si>
    <t>602</t>
  </si>
  <si>
    <t>60201</t>
  </si>
  <si>
    <t>60202</t>
  </si>
  <si>
    <t>60203</t>
  </si>
  <si>
    <t>60299</t>
  </si>
  <si>
    <t>603</t>
  </si>
  <si>
    <t>60301</t>
  </si>
  <si>
    <t>60302</t>
  </si>
  <si>
    <t>60303</t>
  </si>
  <si>
    <t>60304</t>
  </si>
  <si>
    <t>60305</t>
  </si>
  <si>
    <t>60399</t>
  </si>
  <si>
    <t>604</t>
  </si>
  <si>
    <t>60401</t>
  </si>
  <si>
    <t>60402</t>
  </si>
  <si>
    <t>60403</t>
  </si>
  <si>
    <t>60404</t>
  </si>
  <si>
    <t>605</t>
  </si>
  <si>
    <t>60501</t>
  </si>
  <si>
    <t>606</t>
  </si>
  <si>
    <t>60601</t>
  </si>
  <si>
    <t>60602</t>
  </si>
  <si>
    <t>607</t>
  </si>
  <si>
    <t>60701</t>
  </si>
  <si>
    <t>60702</t>
  </si>
  <si>
    <t>TRANSFERENCIAS DE CAPITAL</t>
  </si>
  <si>
    <t>701</t>
  </si>
  <si>
    <t>70101</t>
  </si>
  <si>
    <t>70102</t>
  </si>
  <si>
    <t>70103</t>
  </si>
  <si>
    <t>70104</t>
  </si>
  <si>
    <t>70105</t>
  </si>
  <si>
    <t>70106</t>
  </si>
  <si>
    <t>70107</t>
  </si>
  <si>
    <t>702</t>
  </si>
  <si>
    <t>70201</t>
  </si>
  <si>
    <t>703</t>
  </si>
  <si>
    <t>70301</t>
  </si>
  <si>
    <t>70302</t>
  </si>
  <si>
    <t>70303</t>
  </si>
  <si>
    <t>70399</t>
  </si>
  <si>
    <t>704</t>
  </si>
  <si>
    <t>70401</t>
  </si>
  <si>
    <t>705</t>
  </si>
  <si>
    <t>70501</t>
  </si>
  <si>
    <t>70502</t>
  </si>
  <si>
    <t>801</t>
  </si>
  <si>
    <t>80101</t>
  </si>
  <si>
    <t>80102</t>
  </si>
  <si>
    <t>80103</t>
  </si>
  <si>
    <t>80104</t>
  </si>
  <si>
    <t>802</t>
  </si>
  <si>
    <t>80201</t>
  </si>
  <si>
    <t>80202</t>
  </si>
  <si>
    <t>80203</t>
  </si>
  <si>
    <t>80204</t>
  </si>
  <si>
    <t>80205</t>
  </si>
  <si>
    <t>80206</t>
  </si>
  <si>
    <t>80207</t>
  </si>
  <si>
    <t>80208</t>
  </si>
  <si>
    <t>9</t>
  </si>
  <si>
    <t>901</t>
  </si>
  <si>
    <t>90101</t>
  </si>
  <si>
    <t>902</t>
  </si>
  <si>
    <t>90201</t>
  </si>
  <si>
    <t>90202</t>
  </si>
  <si>
    <t>200</t>
  </si>
  <si>
    <t>262</t>
  </si>
  <si>
    <t>350</t>
  </si>
  <si>
    <t>355</t>
  </si>
  <si>
    <t>360</t>
  </si>
  <si>
    <t>365</t>
  </si>
  <si>
    <t>370</t>
  </si>
  <si>
    <t>375</t>
  </si>
  <si>
    <t>380</t>
  </si>
  <si>
    <t>385</t>
  </si>
  <si>
    <t>472</t>
  </si>
  <si>
    <t>651</t>
  </si>
  <si>
    <t>435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</si>
  <si>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</si>
  <si>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</si>
  <si>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</si>
  <si>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</si>
  <si>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</si>
  <si>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</si>
  <si>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</si>
  <si>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</si>
  <si>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</si>
  <si>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</si>
  <si>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</si>
  <si>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</si>
  <si>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</si>
  <si>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</si>
  <si>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</si>
  <si>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</si>
  <si>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</si>
  <si>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</si>
  <si>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</si>
  <si>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</si>
  <si>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</si>
  <si>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</si>
  <si>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</si>
  <si>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</si>
  <si>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</si>
  <si>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</si>
  <si>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</si>
  <si>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</si>
  <si>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</si>
  <si>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</si>
  <si>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</si>
  <si>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</si>
  <si>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</si>
  <si>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</si>
  <si>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</si>
  <si>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</si>
  <si>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</si>
  <si>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</si>
  <si>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</si>
  <si>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</si>
  <si>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</si>
  <si>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</si>
  <si>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</si>
  <si>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</si>
  <si>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</si>
  <si>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</si>
  <si>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</si>
  <si>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</si>
  <si>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</si>
  <si>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</si>
  <si>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</si>
  <si>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</si>
  <si>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</si>
  <si>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</si>
  <si>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</si>
  <si>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</si>
  <si>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</si>
  <si>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</si>
  <si>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</si>
  <si>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</si>
  <si>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</si>
  <si>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</si>
  <si>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</si>
  <si>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</si>
  <si>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</si>
  <si>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</si>
  <si>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</si>
  <si>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</si>
  <si>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</si>
  <si>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</si>
  <si>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</si>
  <si>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</si>
  <si>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</si>
  <si>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</si>
  <si>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</si>
  <si>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</si>
  <si>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</si>
  <si>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</si>
  <si>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</si>
  <si>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</si>
  <si>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</si>
  <si>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</si>
  <si>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</si>
  <si>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</si>
  <si>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</si>
  <si>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</si>
  <si>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</si>
  <si>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319</t>
  </si>
  <si>
    <t>400</t>
  </si>
  <si>
    <t>608</t>
  </si>
  <si>
    <t>609</t>
  </si>
  <si>
    <t>610</t>
  </si>
  <si>
    <t>611</t>
  </si>
  <si>
    <t>612</t>
  </si>
  <si>
    <t>366</t>
  </si>
  <si>
    <t>368</t>
  </si>
  <si>
    <t>335</t>
  </si>
  <si>
    <t>420</t>
  </si>
  <si>
    <t>478</t>
  </si>
  <si>
    <t>479</t>
  </si>
  <si>
    <t>155</t>
  </si>
  <si>
    <t>540</t>
  </si>
  <si>
    <t>545</t>
  </si>
  <si>
    <t>550</t>
  </si>
  <si>
    <t>552</t>
  </si>
  <si>
    <t>362</t>
  </si>
  <si>
    <t>470</t>
  </si>
  <si>
    <t>320</t>
  </si>
  <si>
    <t>330</t>
  </si>
  <si>
    <t>340</t>
  </si>
  <si>
    <t>615</t>
  </si>
  <si>
    <t>600</t>
  </si>
  <si>
    <t>614</t>
  </si>
  <si>
    <t>616</t>
  </si>
  <si>
    <t>617</t>
  </si>
  <si>
    <t>322</t>
  </si>
  <si>
    <t>318</t>
  </si>
  <si>
    <t>321</t>
  </si>
  <si>
    <t>323</t>
  </si>
  <si>
    <t>324</t>
  </si>
  <si>
    <t>325</t>
  </si>
  <si>
    <t>326</t>
  </si>
  <si>
    <t>327</t>
  </si>
  <si>
    <t>328</t>
  </si>
  <si>
    <t>329</t>
  </si>
  <si>
    <t>331</t>
  </si>
  <si>
    <t>332</t>
  </si>
  <si>
    <t>333</t>
  </si>
  <si>
    <t>334</t>
  </si>
  <si>
    <t>336</t>
  </si>
  <si>
    <t>337</t>
  </si>
  <si>
    <t>338</t>
  </si>
  <si>
    <t>339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</si>
  <si>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</si>
  <si>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</si>
  <si>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</si>
  <si>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</si>
  <si>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</si>
  <si>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</si>
  <si>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</si>
  <si>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</si>
  <si>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</si>
  <si>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</si>
  <si>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</si>
  <si>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</si>
  <si>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</si>
  <si>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356</t>
  </si>
  <si>
    <t>357</t>
  </si>
  <si>
    <t>358</t>
  </si>
  <si>
    <t>359</t>
  </si>
  <si>
    <t>361</t>
  </si>
  <si>
    <t>363</t>
  </si>
  <si>
    <t>364</t>
  </si>
  <si>
    <t>367</t>
  </si>
  <si>
    <t>369</t>
  </si>
  <si>
    <t>371</t>
  </si>
  <si>
    <t>372</t>
  </si>
  <si>
    <t>373</t>
  </si>
  <si>
    <t>374</t>
  </si>
  <si>
    <t>376</t>
  </si>
  <si>
    <t>800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</si>
  <si>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</si>
  <si>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</si>
  <si>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</si>
  <si>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</si>
  <si>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</si>
  <si>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</si>
  <si>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</si>
  <si>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</si>
  <si>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</si>
  <si>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</si>
  <si>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</si>
  <si>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</si>
  <si>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</si>
  <si>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</si>
  <si>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377</t>
  </si>
  <si>
    <t>378</t>
  </si>
  <si>
    <t>379</t>
  </si>
  <si>
    <t>381</t>
  </si>
  <si>
    <t>382</t>
  </si>
  <si>
    <t>383</t>
  </si>
  <si>
    <t>817</t>
  </si>
  <si>
    <t>818</t>
  </si>
  <si>
    <t>819</t>
  </si>
  <si>
    <t>820</t>
  </si>
  <si>
    <t>821</t>
  </si>
  <si>
    <t>822</t>
  </si>
  <si>
    <t>823</t>
  </si>
  <si>
    <t>824</t>
  </si>
  <si>
    <t>384</t>
  </si>
  <si>
    <t>825</t>
  </si>
  <si>
    <t>826</t>
  </si>
  <si>
    <t>827</t>
  </si>
  <si>
    <t>828</t>
  </si>
  <si>
    <t>829</t>
  </si>
  <si>
    <t>386</t>
  </si>
  <si>
    <t>Titulo reporte</t>
  </si>
  <si>
    <t>CLASIFICACIÓN DE GASTOS SEGÚN OBJETO</t>
  </si>
  <si>
    <t>RESUMEN POR FUENTE DE FINANCIAMIENTO</t>
  </si>
  <si>
    <t>Tamaño Filas reporte gasto</t>
  </si>
  <si>
    <t>Con decimales</t>
  </si>
  <si>
    <t>1 - Con Decimales</t>
  </si>
  <si>
    <t>FF</t>
  </si>
  <si>
    <t>CONCEPTO</t>
  </si>
  <si>
    <t>INGRESOS CORRIENTES</t>
  </si>
  <si>
    <t>TRANSFERENCIAS DE CAPITAL DEL SECTOR PÚBLICO</t>
  </si>
  <si>
    <t>COLOCACIÓN DE TÍTULOS VALORES</t>
  </si>
  <si>
    <t>061</t>
  </si>
  <si>
    <t>062</t>
  </si>
  <si>
    <t>065</t>
  </si>
  <si>
    <t>121</t>
  </si>
  <si>
    <t>452</t>
  </si>
  <si>
    <t>498</t>
  </si>
  <si>
    <t>500</t>
  </si>
  <si>
    <t>532</t>
  </si>
  <si>
    <t>533</t>
  </si>
  <si>
    <t>534</t>
  </si>
  <si>
    <t>536</t>
  </si>
  <si>
    <t>537</t>
  </si>
  <si>
    <t>690</t>
  </si>
  <si>
    <t>692</t>
  </si>
  <si>
    <t>890</t>
  </si>
  <si>
    <t>900</t>
  </si>
  <si>
    <t>905</t>
  </si>
  <si>
    <t>906</t>
  </si>
  <si>
    <t>922</t>
  </si>
  <si>
    <t>923</t>
  </si>
  <si>
    <t>980</t>
  </si>
  <si>
    <t>INGRESOS DE CAPITAL</t>
  </si>
  <si>
    <t>FINANCIAMIENTO</t>
  </si>
  <si>
    <t>FINANCIAMIENTO INTERNO</t>
  </si>
  <si>
    <t>450</t>
  </si>
  <si>
    <t>451</t>
  </si>
  <si>
    <t>999</t>
  </si>
  <si>
    <t>CLASIFICACION FUNCIONAL</t>
  </si>
  <si>
    <t>CLASIFICACION INSTITUCIONAL</t>
  </si>
  <si>
    <t>CLASIFICACION OBJETO DE GASTO</t>
  </si>
  <si>
    <t>CLASIFICACION ECONOMICA</t>
  </si>
  <si>
    <t>Fuentes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</si>
  <si>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</si>
  <si>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</si>
  <si>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</si>
  <si>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</si>
  <si>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</si>
  <si>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</si>
  <si>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</si>
  <si>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</si>
  <si>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</si>
  <si>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</si>
  <si>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</si>
  <si>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</si>
  <si>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</si>
  <si>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</si>
  <si>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</si>
  <si>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</si>
  <si>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</si>
  <si>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</si>
  <si>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</si>
  <si>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</si>
  <si>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</si>
  <si>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</si>
  <si>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</si>
  <si>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</si>
  <si>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</si>
  <si>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</si>
  <si>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</si>
  <si>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</si>
  <si>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</si>
  <si>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</si>
  <si>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</si>
  <si>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</si>
  <si>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</si>
  <si>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</si>
  <si>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</si>
  <si>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</si>
  <si>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</si>
  <si>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</si>
  <si>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</si>
  <si>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</si>
  <si>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</si>
  <si>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</si>
  <si>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</si>
  <si>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</si>
  <si>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</si>
  <si>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</si>
  <si>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</si>
  <si>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</si>
  <si>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</si>
  <si>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</si>
  <si>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</si>
  <si>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</si>
  <si>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</si>
  <si>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</si>
  <si>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063</t>
  </si>
  <si>
    <t>064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</si>
  <si>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</si>
  <si>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</si>
  <si>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</si>
  <si>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</si>
  <si>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</si>
  <si>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</si>
  <si>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</si>
  <si>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</si>
  <si>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</si>
  <si>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</si>
  <si>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</si>
  <si>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</si>
  <si>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</si>
  <si>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</si>
  <si>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</si>
  <si>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</si>
  <si>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</si>
  <si>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</si>
  <si>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</si>
  <si>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</si>
  <si>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</si>
  <si>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</si>
  <si>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</si>
  <si>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</si>
  <si>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</si>
  <si>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</si>
  <si>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</si>
  <si>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</si>
  <si>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</si>
  <si>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</si>
  <si>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</si>
  <si>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</si>
  <si>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</si>
  <si>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100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</si>
  <si>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</si>
  <si>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</si>
  <si>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</si>
  <si>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</si>
  <si>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</si>
  <si>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</si>
  <si>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</si>
  <si>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</si>
  <si>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</si>
  <si>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</si>
  <si>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</si>
  <si>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</si>
  <si>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</si>
  <si>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</si>
  <si>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</si>
  <si>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</si>
  <si>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</si>
  <si>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</si>
  <si>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</si>
  <si>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</si>
  <si>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</si>
  <si>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</si>
  <si>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</si>
  <si>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</si>
  <si>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</si>
  <si>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</si>
  <si>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</si>
  <si>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</si>
  <si>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</si>
  <si>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</si>
  <si>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</si>
  <si>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</si>
  <si>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</si>
  <si>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</si>
  <si>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</si>
  <si>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</si>
  <si>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</si>
  <si>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</si>
  <si>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</si>
  <si>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</si>
  <si>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</si>
  <si>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</si>
  <si>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</si>
  <si>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</si>
  <si>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</si>
  <si>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</si>
  <si>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</si>
  <si>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</si>
  <si>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</si>
  <si>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</si>
  <si>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</si>
  <si>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</si>
  <si>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</si>
  <si>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</si>
  <si>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</si>
  <si>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</si>
  <si>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</si>
  <si>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</si>
  <si>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</si>
  <si>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</si>
  <si>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</si>
  <si>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</si>
  <si>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</si>
  <si>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</si>
  <si>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</si>
  <si>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</si>
  <si>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</si>
  <si>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</si>
  <si>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</si>
  <si>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</si>
  <si>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</si>
  <si>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</si>
  <si>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</si>
  <si>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</si>
  <si>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</si>
  <si>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</si>
  <si>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</si>
  <si>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</si>
  <si>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</si>
  <si>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</si>
  <si>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</si>
  <si>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</si>
  <si>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</si>
  <si>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</si>
  <si>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</si>
  <si>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</si>
  <si>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</si>
  <si>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</si>
  <si>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</si>
  <si>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</si>
  <si>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</si>
  <si>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</si>
  <si>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</si>
  <si>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</si>
  <si>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</si>
  <si>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</si>
  <si>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</si>
  <si>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</si>
  <si>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</si>
  <si>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</si>
  <si>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</si>
  <si>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</si>
  <si>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</si>
  <si>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</si>
  <si>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</si>
  <si>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</si>
  <si>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</si>
  <si>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</si>
  <si>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</si>
  <si>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</si>
  <si>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</si>
  <si>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</si>
  <si>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</si>
  <si>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</si>
  <si>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</si>
  <si>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</si>
  <si>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</si>
  <si>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</si>
  <si>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</si>
  <si>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</si>
  <si>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</si>
  <si>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</si>
  <si>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</si>
  <si>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</si>
  <si>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</si>
  <si>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</si>
  <si>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</si>
  <si>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</si>
  <si>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</si>
  <si>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</si>
  <si>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</si>
  <si>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</si>
  <si>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</si>
  <si>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</si>
  <si>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</si>
  <si>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</si>
  <si>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</si>
  <si>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</si>
  <si>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</si>
  <si>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</si>
  <si>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</si>
  <si>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</si>
  <si>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</si>
  <si>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</si>
  <si>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</si>
  <si>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</si>
  <si>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</si>
  <si>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</si>
  <si>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</si>
  <si>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</si>
  <si>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</si>
  <si>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</si>
  <si>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</si>
  <si>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</si>
  <si>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</si>
  <si>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</si>
  <si>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</si>
  <si>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</si>
  <si>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</si>
  <si>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</si>
  <si>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</si>
  <si>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</si>
  <si>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</si>
  <si>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</si>
  <si>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</si>
  <si>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</si>
  <si>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</si>
  <si>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</si>
  <si>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</si>
  <si>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</si>
  <si>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</si>
  <si>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</si>
  <si>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</si>
  <si>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</si>
  <si>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</si>
  <si>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</si>
  <si>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</si>
  <si>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</si>
  <si>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</si>
  <si>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</si>
  <si>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</si>
  <si>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</si>
  <si>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</si>
  <si>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</si>
  <si>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</si>
  <si>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</si>
  <si>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</si>
  <si>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</si>
  <si>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</si>
  <si>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</si>
  <si>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</si>
  <si>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</si>
  <si>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</si>
  <si>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</si>
  <si>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</si>
  <si>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</si>
  <si>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</si>
  <si>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</si>
  <si>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</si>
  <si>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</si>
  <si>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</si>
  <si>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</si>
  <si>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539</t>
  </si>
  <si>
    <t>541</t>
  </si>
  <si>
    <t>542</t>
  </si>
  <si>
    <t>543</t>
  </si>
  <si>
    <t>544</t>
  </si>
  <si>
    <t>546</t>
  </si>
  <si>
    <t>547</t>
  </si>
  <si>
    <t>548</t>
  </si>
  <si>
    <t>549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</si>
  <si>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</si>
  <si>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</si>
  <si>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</si>
  <si>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</si>
  <si>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</si>
  <si>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</si>
  <si>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</si>
  <si>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</si>
  <si>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</si>
  <si>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</si>
  <si>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</si>
  <si>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</si>
  <si>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</si>
  <si>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</si>
  <si>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</si>
  <si>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</si>
  <si>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</si>
  <si>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</si>
  <si>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</si>
  <si>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</si>
  <si>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</si>
  <si>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</si>
  <si>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</si>
  <si>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</si>
  <si>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</si>
  <si>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</si>
  <si>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</si>
  <si>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</si>
  <si>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</si>
  <si>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</si>
  <si>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</si>
  <si>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</si>
  <si>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</si>
  <si>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</si>
  <si>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</si>
  <si>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</si>
  <si>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</si>
  <si>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</si>
  <si>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</si>
  <si>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</si>
  <si>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</si>
  <si>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</si>
  <si>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</si>
  <si>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</si>
  <si>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</si>
  <si>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</si>
  <si>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</si>
  <si>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613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</si>
  <si>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</si>
  <si>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</si>
  <si>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</si>
  <si>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</si>
  <si>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</si>
  <si>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</si>
  <si>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</si>
  <si>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</si>
  <si>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</si>
  <si>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</si>
  <si>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</si>
  <si>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</si>
  <si>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</si>
  <si>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</si>
  <si>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</si>
  <si>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</si>
  <si>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</si>
  <si>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</si>
  <si>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</si>
  <si>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</si>
  <si>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</si>
  <si>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</si>
  <si>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</si>
  <si>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</si>
  <si>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</si>
  <si>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</si>
  <si>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</si>
  <si>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</si>
  <si>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</si>
  <si>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</si>
  <si>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</si>
  <si>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</si>
  <si>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652</t>
  </si>
  <si>
    <t>653</t>
  </si>
  <si>
    <t>654</t>
  </si>
  <si>
    <t>655</t>
  </si>
  <si>
    <t>656</t>
  </si>
  <si>
    <t>657</t>
  </si>
  <si>
    <t>658</t>
  </si>
  <si>
    <t>659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</si>
  <si>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</si>
  <si>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</si>
  <si>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</si>
  <si>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</si>
  <si>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</si>
  <si>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</si>
  <si>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</si>
  <si>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</si>
  <si>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</si>
  <si>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</si>
  <si>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</si>
  <si>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</si>
  <si>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</si>
  <si>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</si>
  <si>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</si>
  <si>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</si>
  <si>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</si>
  <si>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</si>
  <si>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</si>
  <si>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</si>
  <si>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</si>
  <si>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</si>
  <si>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</si>
  <si>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</si>
  <si>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</si>
  <si>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</si>
  <si>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</si>
  <si>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</si>
  <si>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</si>
  <si>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</si>
  <si>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694</t>
  </si>
  <si>
    <t>695</t>
  </si>
  <si>
    <t>696</t>
  </si>
  <si>
    <t>697</t>
  </si>
  <si>
    <t>698</t>
  </si>
  <si>
    <t>699</t>
  </si>
  <si>
    <t>700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</si>
  <si>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</si>
  <si>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</si>
  <si>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</si>
  <si>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</si>
  <si>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</si>
  <si>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</si>
  <si>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</si>
  <si>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</si>
  <si>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</si>
  <si>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</si>
  <si>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</si>
  <si>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</si>
  <si>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</si>
  <si>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</si>
  <si>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</si>
  <si>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</si>
  <si>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</si>
  <si>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</si>
  <si>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</si>
  <si>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</si>
  <si>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</si>
  <si>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</si>
  <si>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</si>
  <si>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</si>
  <si>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</si>
  <si>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</si>
  <si>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</si>
  <si>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</si>
  <si>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</si>
  <si>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</si>
  <si>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</si>
  <si>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</si>
  <si>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</si>
  <si>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</si>
  <si>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</si>
  <si>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</si>
  <si>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</si>
  <si>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</si>
  <si>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</si>
  <si>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</si>
  <si>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</si>
  <si>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</si>
  <si>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</si>
  <si>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</si>
  <si>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</si>
  <si>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</si>
  <si>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</si>
  <si>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</si>
  <si>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</si>
  <si>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</si>
  <si>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</si>
  <si>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</si>
  <si>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</si>
  <si>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</si>
  <si>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</si>
  <si>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</si>
  <si>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</si>
  <si>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</si>
  <si>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</si>
  <si>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</si>
  <si>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</si>
  <si>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</si>
  <si>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</si>
  <si>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</si>
  <si>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</si>
  <si>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</si>
  <si>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</si>
  <si>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</si>
  <si>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</si>
  <si>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</si>
  <si>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</si>
  <si>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</si>
  <si>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</si>
  <si>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</si>
  <si>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</si>
  <si>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</si>
  <si>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</si>
  <si>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</si>
  <si>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</si>
  <si>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</si>
  <si>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</si>
  <si>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</si>
  <si>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</si>
  <si>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</si>
  <si>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</si>
  <si>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</si>
  <si>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</si>
  <si>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</si>
  <si>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</si>
  <si>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</si>
  <si>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</si>
  <si>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</si>
  <si>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</si>
  <si>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</si>
  <si>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</si>
  <si>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</si>
  <si>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</si>
  <si>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</si>
  <si>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</si>
  <si>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</si>
  <si>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</si>
  <si>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</si>
  <si>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</si>
  <si>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</si>
  <si>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</si>
  <si>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</si>
  <si>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</si>
  <si>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</si>
  <si>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</si>
  <si>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</si>
  <si>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</si>
  <si>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</si>
  <si>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</si>
  <si>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</si>
  <si>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</si>
  <si>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</si>
  <si>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</si>
  <si>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</si>
  <si>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</si>
  <si>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</si>
  <si>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</si>
  <si>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</si>
  <si>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</si>
  <si>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</si>
  <si>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</si>
  <si>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</si>
  <si>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</si>
  <si>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</si>
  <si>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</si>
  <si>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</si>
  <si>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</si>
  <si>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</si>
  <si>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</si>
  <si>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</si>
  <si>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</si>
  <si>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</si>
  <si>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</si>
  <si>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</si>
  <si>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</si>
  <si>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</si>
  <si>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</si>
  <si>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</si>
  <si>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</si>
  <si>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</si>
  <si>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</si>
  <si>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</si>
  <si>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</si>
  <si>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</si>
  <si>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</si>
  <si>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</si>
  <si>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</si>
  <si>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</si>
  <si>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</si>
  <si>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</si>
  <si>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</si>
  <si>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</si>
  <si>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</si>
  <si>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</si>
  <si>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</si>
  <si>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</si>
  <si>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</si>
  <si>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</si>
  <si>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</si>
  <si>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903</t>
  </si>
  <si>
    <t>904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</si>
  <si>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</si>
  <si>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</si>
  <si>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</si>
  <si>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</si>
  <si>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</si>
  <si>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</si>
  <si>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</si>
  <si>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</si>
  <si>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</si>
  <si>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</si>
  <si>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</si>
  <si>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</si>
  <si>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</si>
  <si>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</si>
  <si>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</si>
  <si>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</si>
  <si>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</si>
  <si>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</si>
  <si>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</si>
  <si>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</si>
  <si>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</si>
  <si>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</si>
  <si>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</si>
  <si>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</si>
  <si>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</si>
  <si>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</si>
  <si>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</si>
  <si>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</si>
  <si>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</si>
  <si>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</si>
  <si>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</si>
  <si>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</si>
  <si>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</si>
  <si>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</si>
  <si>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</si>
  <si>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</si>
  <si>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</si>
  <si>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</si>
  <si>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</si>
  <si>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</si>
  <si>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</si>
  <si>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</si>
  <si>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</si>
  <si>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</si>
  <si>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</si>
  <si>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</si>
  <si>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</si>
  <si>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</si>
  <si>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</si>
  <si>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</si>
  <si>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</si>
  <si>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</si>
  <si>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</si>
  <si>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</si>
  <si>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</si>
  <si>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</si>
  <si>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</si>
  <si>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</si>
  <si>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</si>
  <si>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</si>
  <si>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</si>
  <si>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</si>
  <si>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</si>
  <si>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</si>
  <si>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</si>
  <si>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</si>
  <si>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</si>
  <si>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</si>
  <si>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</si>
  <si>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</si>
  <si>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</si>
  <si>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</si>
  <si>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</si>
  <si>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</si>
  <si>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</si>
  <si>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</si>
  <si>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</si>
  <si>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</si>
  <si>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</si>
  <si>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</si>
  <si>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</si>
  <si>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</si>
  <si>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</si>
  <si>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</si>
  <si>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</si>
  <si>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</si>
  <si>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</si>
  <si>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</si>
  <si>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</si>
  <si>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PI</t>
  </si>
  <si>
    <t>PP</t>
  </si>
  <si>
    <t>LI</t>
  </si>
  <si>
    <t>SO</t>
  </si>
  <si>
    <t>CO</t>
  </si>
  <si>
    <t>DE</t>
  </si>
  <si>
    <t>PA</t>
  </si>
  <si>
    <t>DI</t>
  </si>
  <si>
    <t>Gobierno Central</t>
  </si>
  <si>
    <t>Totulo para Reportes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</si>
  <si>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</si>
  <si>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</si>
  <si>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</si>
  <si>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</si>
  <si>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</si>
  <si>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</si>
  <si>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</si>
  <si>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</si>
  <si>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</si>
  <si>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</si>
  <si>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</si>
  <si>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</si>
  <si>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Setiembre</t>
  </si>
  <si>
    <t>Año</t>
  </si>
  <si>
    <t>Buscar por programa o subprograma</t>
  </si>
  <si>
    <t>Detalle X</t>
  </si>
  <si>
    <t>Partida</t>
  </si>
  <si>
    <t>Interno</t>
  </si>
  <si>
    <t>Partida, Grupo y Subpartida</t>
  </si>
  <si>
    <t>Partida, Grupo</t>
  </si>
  <si>
    <t>Listado para Servicios de Gestio y Apoyo</t>
  </si>
  <si>
    <t xml:space="preserve">SERVICIOS JURÍDICOS </t>
  </si>
  <si>
    <t xml:space="preserve">SERVICIOS GENERALES </t>
  </si>
  <si>
    <t>VIÁTICOS VIÁTICOS DENTRO DEL PAÍS</t>
  </si>
  <si>
    <t xml:space="preserve">INFORMACIÓN </t>
  </si>
  <si>
    <t xml:space="preserve">ACTIVIDADES PROTOCOLARIAS Y SOCIALES </t>
  </si>
  <si>
    <t xml:space="preserve"> </t>
  </si>
  <si>
    <t>Fuentes Internas</t>
  </si>
  <si>
    <t>Todos las Fuentes de Financiamiento</t>
  </si>
  <si>
    <t>Solo Fuentes de Fianciamiento Internas</t>
  </si>
  <si>
    <t>001','060','280','281','282','923</t>
  </si>
  <si>
    <t>C</t>
  </si>
  <si>
    <t>SC</t>
  </si>
  <si>
    <t>G</t>
  </si>
  <si>
    <t>SG</t>
  </si>
  <si>
    <t>SP</t>
  </si>
  <si>
    <t>R</t>
  </si>
  <si>
    <t>SR</t>
  </si>
  <si>
    <t>TOTAL DE INGRESOS</t>
  </si>
  <si>
    <t>INGRESOS TRIBUTARIOS</t>
  </si>
  <si>
    <t>IMPUESTOS A LOS INGRESOS Y UTILIDADES</t>
  </si>
  <si>
    <t>IMPUESTO SOBRE LOS INGRESOS Y UTILIDADES DE PERSONAS FÍSICAS</t>
  </si>
  <si>
    <t>Impuesto sobre salarios, jubilaciones, pensiones y otros pagos laborales del Sector Público</t>
  </si>
  <si>
    <t>Impuesto sobre salarios, jubilaciones, pensiones y otros pagos laborales del Sector Privado</t>
  </si>
  <si>
    <t>Impuesto sobre los ingresos y utilidades de personas físicas</t>
  </si>
  <si>
    <t>Impuesto sobre los ingresos y utilidades de las personas jurídicas del Sector Público</t>
  </si>
  <si>
    <t>IMPUESTO SOBRE REMESAS AL EXTERIOR</t>
  </si>
  <si>
    <t>Impuesto sobre remesas al exterior</t>
  </si>
  <si>
    <t>IMPUESTOS SOBRE LA PROPIEDAD</t>
  </si>
  <si>
    <t>Impuesto sobre la propiedad de bienes inmuebles</t>
  </si>
  <si>
    <t>Impuesto sobre la propiedad de vehículos, aeronaves y embarcaciones</t>
  </si>
  <si>
    <t>Impuesto sobre el patrimonio</t>
  </si>
  <si>
    <t>IMPUESTOS SOBRE BIENES Y SERVICIOS</t>
  </si>
  <si>
    <t>IMPUESTO GENERAL SOBRE VENTAS Y CONSUMO</t>
  </si>
  <si>
    <t>IMPUESTO GENERAL SOBRE LAS VENTAS</t>
  </si>
  <si>
    <t>Impuesto sobre las ventas de bienes y servicios importados</t>
  </si>
  <si>
    <t>IMPUESTO SELECTIVO DE CONSUMO</t>
  </si>
  <si>
    <t>Impuesto selectivo de consumo de bienes internos</t>
  </si>
  <si>
    <t>Impuesto selectivo de consumo de bienes importados</t>
  </si>
  <si>
    <t>Impuestos específicos sobre los combustibles y energéticos</t>
  </si>
  <si>
    <t>Impuesto único a los combustibles. Art.1 Ley Nº 8114</t>
  </si>
  <si>
    <t>Importaciones</t>
  </si>
  <si>
    <t>Impuestos específicos sobre bebidas alcoholicas. Ley 7972</t>
  </si>
  <si>
    <t>Impuestos específicos sobre bebidas envasadas sin contenido alcoholico. Ley Nº 8114</t>
  </si>
  <si>
    <t>Impuestos específicos sobre los jabones de tocador. Ley Nº 8114</t>
  </si>
  <si>
    <t>Impuesto al Cemento</t>
  </si>
  <si>
    <t>Impuesto a los productos de tabaco</t>
  </si>
  <si>
    <t>Impuestos específicos a los servicios de diversión y esparcimiento</t>
  </si>
  <si>
    <t>IMPUESTOS A LAS IMPORTACIONES</t>
  </si>
  <si>
    <t>Impuesto sobre el valor aduanero de las mercancías</t>
  </si>
  <si>
    <t>IMPUESTOS A LAS EXPORTACIONES</t>
  </si>
  <si>
    <t>Derechos de exportación de mercancías</t>
  </si>
  <si>
    <t>Otros impuestos a las exportaciones</t>
  </si>
  <si>
    <t>Impuestos a las exportaciones por vía terrestre Ley N° 9154</t>
  </si>
  <si>
    <t>Derechos de salida del Territorio Nacional por vía terrestre Ley. Nº 9154</t>
  </si>
  <si>
    <t>Otros impuestos sobre el comercio exterior y transacciones internacionales</t>
  </si>
  <si>
    <t>Impuestos  Ley  de Migración y Extranjería (Ley Nº8487)</t>
  </si>
  <si>
    <t>OTROS INGRESOS TRIBUTARIOS</t>
  </si>
  <si>
    <t>IMPUESTO DE TIMBRES</t>
  </si>
  <si>
    <t>INGRESOS TRIBUTARIOS DIVERSOS</t>
  </si>
  <si>
    <t>CONTRIBUCIONES SOCIALES</t>
  </si>
  <si>
    <t>CONTRIBUCIONES A LA SEGURIDAD SOCIAL</t>
  </si>
  <si>
    <t>Contribución del Magisterio Nacional de miembros activos</t>
  </si>
  <si>
    <t>Contribución a otros Regímenes de Pensiones</t>
  </si>
  <si>
    <t>Contribución Especial Solidaria Ley 9383</t>
  </si>
  <si>
    <t>INGRESOS NO TRIBUTARIOS</t>
  </si>
  <si>
    <t>VENTA DE BIENES Y SERVICIOS</t>
  </si>
  <si>
    <t>VENTA DE SERVICIOS</t>
  </si>
  <si>
    <t>SERVICIOS FINANCIEROS Y DE SEGUROS</t>
  </si>
  <si>
    <t>Servicios financieros</t>
  </si>
  <si>
    <t>Servicios de recaudación</t>
  </si>
  <si>
    <t>Alquiler de edificios e instalaciones</t>
  </si>
  <si>
    <t>OTROS SERVICIOS</t>
  </si>
  <si>
    <t>Servicios de investigación y desarrollo</t>
  </si>
  <si>
    <t>Servicios de publicidad e impresión</t>
  </si>
  <si>
    <t>Venta de otros servicios</t>
  </si>
  <si>
    <t>DERECHOS ADMINISTRATIVOS</t>
  </si>
  <si>
    <t>DERECHOS ADMINISTRATIVOS A LOS SERVICIOS DE TRANSPORTE</t>
  </si>
  <si>
    <t>Derechos administrativos a los servicios de transporte por carretera</t>
  </si>
  <si>
    <t>Derechos administrativos a los servicios de transporte portuario</t>
  </si>
  <si>
    <t>Cánones por regulación de los servicios públicos</t>
  </si>
  <si>
    <t>Canon por aprovechamiento de aguas</t>
  </si>
  <si>
    <t>Canon ambiental por vertidos</t>
  </si>
  <si>
    <t>Derechos administrativos a actividades comerciales</t>
  </si>
  <si>
    <t>INGRESOS DE LA PROPIEDAD</t>
  </si>
  <si>
    <t>TRASPASO DE DIVIDENDOS</t>
  </si>
  <si>
    <t>RENTA DE ACTIVOS FINANCIEROS</t>
  </si>
  <si>
    <t>OTRAS RENTAS DE ACTIVOS FINANCIEROS</t>
  </si>
  <si>
    <t>MULTAS Y SANCIONES</t>
  </si>
  <si>
    <t>Multas de tránsito</t>
  </si>
  <si>
    <t>Impuestos Internos</t>
  </si>
  <si>
    <t>Impuestos Aduanas</t>
  </si>
  <si>
    <t>Sanciones administrativas y judiciales</t>
  </si>
  <si>
    <t>Multas por Incumplimiento</t>
  </si>
  <si>
    <t>INTERESES MORATORIOS</t>
  </si>
  <si>
    <t>Intereses moratorios por atraso en pago de impuestos</t>
  </si>
  <si>
    <t>OTROS INGRESOS NO TRIBUTARIOS</t>
  </si>
  <si>
    <t>Ingresos varios no especificados</t>
  </si>
  <si>
    <t>Transferencias Fodesaf</t>
  </si>
  <si>
    <t>Transferencias corrientes de Instituciones Descentralizadas no Empresariales</t>
  </si>
  <si>
    <t>Cuotas Organismos Internacionales.Ley Nº 3418 / 3-10-64</t>
  </si>
  <si>
    <t>Instituto Costarricense de Turismo</t>
  </si>
  <si>
    <t>Instituto Nacional de Estadísticas y Censos</t>
  </si>
  <si>
    <t>Instituto Nacional de Aprendizaje</t>
  </si>
  <si>
    <t>Instituto de Fomento y Asesoría Municipal</t>
  </si>
  <si>
    <t>Instituto Nacional de Estadística y Censos Ley Nº 7839 artículo 13 -Convenio BCCR-INEC-MH para Estudio Económico a Empresas</t>
  </si>
  <si>
    <t>Instituto de Desarrollo Rural Ley N° 5792 Art. 5</t>
  </si>
  <si>
    <t>Transferencias corrientes de Gobiernos Locales</t>
  </si>
  <si>
    <t>Transferencias corrientes de Empresas Públicas no Financieras</t>
  </si>
  <si>
    <t>Instituto Costarricense de Acueductos y Alcantarillados</t>
  </si>
  <si>
    <t>Instituto Costarricense de Electricidad</t>
  </si>
  <si>
    <t>Instituto Costarricense de Puertos del Pacífico</t>
  </si>
  <si>
    <t>Banco de Costa Rica</t>
  </si>
  <si>
    <t>Banco Nacional de Costa Rica</t>
  </si>
  <si>
    <t>Instituto Nacional de Vivienda y Urbanismo</t>
  </si>
  <si>
    <t>Instituto Nacional de Fomento Cooperativo</t>
  </si>
  <si>
    <t>TRANSFERENCIAS CORRIENTES DEL SECTOR PRIVADO</t>
  </si>
  <si>
    <t>Colocación de títulos valores de largo plazo</t>
  </si>
  <si>
    <t>Colocación de títulos valores de corto plazo</t>
  </si>
  <si>
    <t>00</t>
  </si>
  <si>
    <t>000</t>
  </si>
  <si>
    <t>01</t>
  </si>
  <si>
    <t>02</t>
  </si>
  <si>
    <t>03</t>
  </si>
  <si>
    <t>04</t>
  </si>
  <si>
    <t>05</t>
  </si>
  <si>
    <t>09</t>
  </si>
  <si>
    <t>06</t>
  </si>
  <si>
    <t>07</t>
  </si>
  <si>
    <t>08</t>
  </si>
  <si>
    <t>10</t>
  </si>
  <si>
    <t>11</t>
  </si>
  <si>
    <t>12</t>
  </si>
  <si>
    <t>13</t>
  </si>
  <si>
    <t>Emisión Títulos Valores Deuda Interna</t>
  </si>
  <si>
    <t>Vista Detallada</t>
  </si>
  <si>
    <t>Vista 4: Resumen del Financiamiento</t>
  </si>
  <si>
    <t>Vista 5: Financiamiento</t>
  </si>
  <si>
    <t>Vista 1: Resumen por Clase</t>
  </si>
  <si>
    <t>Vista 2: Resumen por Subclase, sin financiamiento</t>
  </si>
  <si>
    <t>Vista 3: Resumen por Grupo, sin financiamiento</t>
  </si>
  <si>
    <t>1/ Incluye solo fuentes de Financiamiento externas (créditos externos)</t>
  </si>
  <si>
    <t>Solo Fuentes de Fianciamiento Externas</t>
  </si>
  <si>
    <t>PROYECTO DE LEY</t>
  </si>
  <si>
    <t>80301</t>
  </si>
  <si>
    <t>IMPUESTO SOBRE LOS INGRESOS Y UTILIDADES DE LAS PERSONAS JURÍDICAS</t>
  </si>
  <si>
    <t>Impuesto sobre los ingresos y utilidades de las personas Jurídicas del Sector Público</t>
  </si>
  <si>
    <t>Impuesto sobre los ingresos y utilidades de las personas Jurídicas del Sector Privado</t>
  </si>
  <si>
    <t>Impuesto sobre los ingresos y utilidades de las personas jurídicas del Sector Privado</t>
  </si>
  <si>
    <t>Impuesto Solidario para el Fortalecimiento de Programas de Vivienda Ley No. 8683</t>
  </si>
  <si>
    <t>Impuesto sobre la propiedad de vehículos, aeronaves y embarcaciones Ley No. 7088</t>
  </si>
  <si>
    <t>Timbre de Fauna Silvestre Ley No. 7317</t>
  </si>
  <si>
    <t>Incremento Timbre de Educación y Cultura Ley No. 6879</t>
  </si>
  <si>
    <t>Impuesto a las Personas Jurídicas Ley 9428</t>
  </si>
  <si>
    <t>Impuesto sobre los traspasos de bienes inmuebles</t>
  </si>
  <si>
    <t>Impuesto de traspaso de bienes inmuebles Ley No. 7088</t>
  </si>
  <si>
    <t>Impuesto a los traspasos de vehículos, aeronaves y Embarcaciones</t>
  </si>
  <si>
    <t>Impuesto de Traspaso de Vehículos Usados Ley No. 7088</t>
  </si>
  <si>
    <t>Impuesto sobre las ventas de bienes y servicios internos</t>
  </si>
  <si>
    <t>Impuesto sobre las ventas de bienes y servicios internos Ley No. 7543</t>
  </si>
  <si>
    <t>Impuesto sobre las ventas de bienes y servicios importados Ley No. 7543</t>
  </si>
  <si>
    <t>Impuesto selectivo de consumo de bienes internos Ley No. 7293</t>
  </si>
  <si>
    <t>Impuesto selectivo de consumo de bienes importados Ley No. 7293</t>
  </si>
  <si>
    <t>IMPUESTOS ESPECÍFICOS SOBRE LA PRODUCCIÓN Y CONSUMO DE BIENES Y SERVICIOS</t>
  </si>
  <si>
    <t>IMPUESTOS ESPECÍFICOS SOBRE LA PRODUCCIÓN Y CONSUMO DE BIENES</t>
  </si>
  <si>
    <t>Impuestos específicos sobre bienes manufacturados</t>
  </si>
  <si>
    <t>Impuesto al Cemento Ley No. 6849 inciso ch</t>
  </si>
  <si>
    <t>IMPUESTOS ESPECIFICOS SOBRE LA PRODUCCIÓN Y CONSUMO DE SERVICIOS</t>
  </si>
  <si>
    <t>Impuesto a casinos Ley Nº 9050</t>
  </si>
  <si>
    <t>Impuesto a las empresas de enlace de llamadas de apuestas electrónicas Ley N° 9050</t>
  </si>
  <si>
    <t>IMPUESTOS SOBRE COMERCIO EXTERIOR Y TRANSACCIONES INTERNACIONALES</t>
  </si>
  <si>
    <t>Derechos de importación de mercancías</t>
  </si>
  <si>
    <t>Arancel de Aduanas Ley No. 7417</t>
  </si>
  <si>
    <t>1% sobre el valor aduanero de las mercancías Ley No. 7292 y sus Reformas</t>
  </si>
  <si>
    <t>Derechos sobre exportación de banano. Ley No. 7313</t>
  </si>
  <si>
    <t>¢1.5 por caja de banano exportada Ley No. 7147</t>
  </si>
  <si>
    <t>OTROS IMPUESTOS SOBRE EL COMERCIO EXTERIOR Y TRANSACCIONES INTERNACIONALES</t>
  </si>
  <si>
    <t>Impuesto de salida al exterior</t>
  </si>
  <si>
    <t>Derechos de salida del Territorio Nacional Ley No. 8316</t>
  </si>
  <si>
    <t>Derechos Consulares</t>
  </si>
  <si>
    <t>Derechos consulares Ley No. 7293</t>
  </si>
  <si>
    <t>Fondo Social Migratorio Art. 241 Ley No. 8764</t>
  </si>
  <si>
    <t>Fondo Especial de Migración Ley No. 8764</t>
  </si>
  <si>
    <t>Otros impuestos de la Ley de Migración y Extranjería Ley No. 8764</t>
  </si>
  <si>
    <t>Impuesto General Forestal Ley No. 7575</t>
  </si>
  <si>
    <t>Timbre Fiscal Ley No. 7208</t>
  </si>
  <si>
    <t>Papel Sellado Ley No. 7345</t>
  </si>
  <si>
    <t>CONTRIBUCIÓN A REGÍMENES ESPECIALES DE PENSIONES</t>
  </si>
  <si>
    <t>Contribuciones al Magisterio Nacional de Miembros Activos Ley No. 7531</t>
  </si>
  <si>
    <t>Contribución por traslado al régimen de Reparto Ley 8721</t>
  </si>
  <si>
    <t>Contribución del Magisterio Nacional de miembros pensionados y jubilados</t>
  </si>
  <si>
    <t>Contribuciones Magisterio Nacional de Miembros Pensionados Ley No. 7531</t>
  </si>
  <si>
    <t>Deducción sueldos para pensionados Ley No. 7302</t>
  </si>
  <si>
    <t>Costo Transferencias SWIFT</t>
  </si>
  <si>
    <t>Servicio Recaudación Tesorería Nacional</t>
  </si>
  <si>
    <t>Servicios tributarios Ley N°9355</t>
  </si>
  <si>
    <t>Alquileres de edificios</t>
  </si>
  <si>
    <t>Venta Servicios Metrológicos MEIC Ley No. 8279</t>
  </si>
  <si>
    <t>Servicios Ambientales SETENA</t>
  </si>
  <si>
    <t>Honorarios por Servicios de Defensa Civil de la Víctima Ley No 7442</t>
  </si>
  <si>
    <t>Consulta Datos TSE</t>
  </si>
  <si>
    <t>Canon Consejo de Transporte Público Ley No. 7969</t>
  </si>
  <si>
    <t>Revisión de barcos por Capitanía de Puertos Resolución No. 40</t>
  </si>
  <si>
    <t>Derechos de Inscripción Registro Naval Artículo 33 Ley No. 8000</t>
  </si>
  <si>
    <t>Derechos de zarpe embarcaciones extranjeras Artículo 32 Ley No. 8000</t>
  </si>
  <si>
    <t>Canon por certificados de navegabilidad Artículo 31 Ley No. 8000</t>
  </si>
  <si>
    <t>DERECHOS ADMINISTRATIVOS A OTROS SERVICIOS PÚBLICOS</t>
  </si>
  <si>
    <t>Radio y televisión, Ley No. 1758.</t>
  </si>
  <si>
    <t>Frecuencias de radio, Ley No. 1758</t>
  </si>
  <si>
    <t>Concesión de Explotación minera ley No. 8246</t>
  </si>
  <si>
    <t>Derechos de inscripción de gestión de residuos Ley 8839</t>
  </si>
  <si>
    <t>25% utilidades del INS (artículo 52 Ley N° 8653 de 22-07-2008)</t>
  </si>
  <si>
    <t>Intereses sobre cuentas corrientes y otros depósitos en Bancos Públicos</t>
  </si>
  <si>
    <t>MULTAS, SANCIONES, REMATES Y COMISOS</t>
  </si>
  <si>
    <t>Multas por atraso en pago de impuestos</t>
  </si>
  <si>
    <t>Sanciones Administrativas y Otros Ley No. 7092</t>
  </si>
  <si>
    <t>Ejecución de garantías de cumplimiento y participación</t>
  </si>
  <si>
    <t>Otras multas y sanciones</t>
  </si>
  <si>
    <t>1% Ley Protección al Consumidor</t>
  </si>
  <si>
    <t>Infracciones a las Leyes Laborales Ley No. 7983 Ley de Protección al Trabajador art. 88 inciso c)</t>
  </si>
  <si>
    <t>Multas ley N°8246 Código de Minería</t>
  </si>
  <si>
    <t>Multas Varias</t>
  </si>
  <si>
    <t>REMATES YCOMISOS</t>
  </si>
  <si>
    <t>Remates y comisos</t>
  </si>
  <si>
    <t>Remates</t>
  </si>
  <si>
    <t>Intereses moratorios por atraso en pago de impuesto</t>
  </si>
  <si>
    <t>Reintegros y devoluciones</t>
  </si>
  <si>
    <t>TRANSFERENCIAS CORRIENTES DEL SECTOR PÚBLICO</t>
  </si>
  <si>
    <t>Transferencias corrientes de Órganos Desconcentrados</t>
  </si>
  <si>
    <t>Fodesaf-Comedores-Ministerio Educación Pública Ley No. 8783 Artículo 3 inciso e</t>
  </si>
  <si>
    <t>Fodesaf-Pronae-Ministerio de Trabajo</t>
  </si>
  <si>
    <t>Fodesaf-Régimen no Contribuitivo de Pensiones-CCSS Ley No. 8783</t>
  </si>
  <si>
    <t>Fodesaf-MEP-Comedores Escolares Ley 8783 Juntas Ley No. 8783</t>
  </si>
  <si>
    <t>Fodesaf-MEP-Programa Avancemos-Ley No. 8783</t>
  </si>
  <si>
    <t>Fodesaf-IMAS-Jefas de Hogar Ley No. 8783</t>
  </si>
  <si>
    <t>Fodesaf-Desaf- Ley No. 8783</t>
  </si>
  <si>
    <t>Junta Administrativa del Registro Nacional, Ley No. 7138</t>
  </si>
  <si>
    <t>Consejo Técnico de Aviación Civil Ley No. 5222</t>
  </si>
  <si>
    <t>Consejo Nacional de Investigaciones Científicas Tecnológicas</t>
  </si>
  <si>
    <t>Junta Administrativa Colegio San Luis Gonzaga</t>
  </si>
  <si>
    <t>Instituto Nacional de la Mujer</t>
  </si>
  <si>
    <t>Patronato Nacional de la Infancia</t>
  </si>
  <si>
    <t>Instituto de Desarrollo Rural</t>
  </si>
  <si>
    <t>Servicio Nacional de Aguas Subterráneas, Riego y Avenamiento</t>
  </si>
  <si>
    <t>Autoridad Reguladora de los Servicios Públicos</t>
  </si>
  <si>
    <t>Instituto Nacional de Pesca y Acuicultura</t>
  </si>
  <si>
    <t>Junta de Desarrollo de la Zona Sur. Ley No. 9356 del 13-06-2016</t>
  </si>
  <si>
    <t>Transferencias de Municipalidades Ley No. 7729</t>
  </si>
  <si>
    <t>Junta de Administración Portuaria y Desarrollo Económico de la Vertiente Atlántica</t>
  </si>
  <si>
    <t>Consejo Nacional de Producción</t>
  </si>
  <si>
    <t>Instituto Costarricense de Ferrocarriles</t>
  </si>
  <si>
    <t>Transferencias corrientes de Instituciones Públicas Financieras</t>
  </si>
  <si>
    <t>Transferencias de capital de Instituciones Descentralizadas No Empresariales</t>
  </si>
  <si>
    <t>TÍTULOS VALORES</t>
  </si>
  <si>
    <t>Emisión de Títulos Valores Deuda Interna Caja Única</t>
  </si>
  <si>
    <t>Impuesto sobre rentas de capital mobiliario de personas físicas</t>
  </si>
  <si>
    <t>Impuesto sobre las ganancias y pérdidas de capital de personas físicas</t>
  </si>
  <si>
    <t>Impuesto sobre rentas de capital mobiliario de personas jurídicas del sector público</t>
  </si>
  <si>
    <t>Impuesto sobre las ganancias y pérdidas de capital de personas jurídicas del sector público</t>
  </si>
  <si>
    <t>Impuesto sobre rentas de capital mobiliario de personas jurídicas del sector privado</t>
  </si>
  <si>
    <t>Impuesto sobre las ganancias y pérdidas de capital de personas jurídicas del sector privado</t>
  </si>
  <si>
    <t>Transferencias de aseguradoras públicas para Financiamiento INEC Ley 9694</t>
  </si>
  <si>
    <t>Transferencias de aseguradoras privadas para Financiamiento INEC Ley 9694</t>
  </si>
  <si>
    <t>Instituto Nacional de Aprendizaje. Ley Nº7372 de 22-11-93</t>
  </si>
  <si>
    <t>Títulos Valores Deuda Interna. Contribución del Estado Deuda Política, Elecciones Presidenciales 2018</t>
  </si>
  <si>
    <t>1/ Incluye todas las fuentes de Financiamiento, tanto ingresos corrientes, de capital y títulos valores</t>
  </si>
  <si>
    <t>1/ Incluye solo fuentes de Financiamiento internas (ingresos corrientes, ingresos de capital, títulos valores deuda interna, superavit, donaciones )</t>
  </si>
  <si>
    <t>LEY DEL EJERCICIO ECONÓMICO 2020</t>
  </si>
  <si>
    <t>Clase</t>
  </si>
  <si>
    <t>Subclase</t>
  </si>
  <si>
    <t>Grupo</t>
  </si>
  <si>
    <t>Subgrupo</t>
  </si>
  <si>
    <t>Subpartida</t>
  </si>
  <si>
    <t>Renglón</t>
  </si>
  <si>
    <t>Subrenglón</t>
  </si>
  <si>
    <t>Fuente finaciamiento</t>
  </si>
  <si>
    <t>Descripción</t>
  </si>
  <si>
    <t>Presupuesto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</si>
</sst>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[$€-2]* #,##0.00_);_([$€-2]* \(#,##0.00\);_([$€-2]* &quot;-&quot;??_)"/>
    <numFmt numFmtId="166" formatCode="_ * #,##0.00_ ;_ * \-#,##0.00_ ;_ * &quot;-&quot;??_ ;_ @_ "/>
    <numFmt numFmtId="167" formatCode="_ &quot;¢&quot;* #,##0.00_ ;_ &quot;¢&quot;* \-#,##0.00_ ;_ &quot;¢&quot;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</font>
    <font>
      <b/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2" borderId="1" applyNumberFormat="0" applyFont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49" fontId="4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right" vertical="top"/>
    </xf>
    <xf numFmtId="4" fontId="4" fillId="0" borderId="0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center" vertical="top"/>
    </xf>
    <xf numFmtId="4" fontId="4" fillId="0" borderId="2" xfId="0" applyNumberFormat="1" applyFont="1" applyBorder="1" applyAlignment="1">
      <alignment horizontal="right" vertical="top"/>
    </xf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18" applyFont="1"/>
    <xf numFmtId="0" fontId="0" fillId="0" borderId="0" xfId="0" applyAlignment="1">
      <alignment horizontal="left" indent="1"/>
    </xf>
    <xf numFmtId="0" fontId="0" fillId="4" borderId="0" xfId="0" applyFill="1"/>
    <xf numFmtId="49" fontId="4" fillId="0" borderId="0" xfId="0" applyNumberFormat="1" applyFont="1" applyAlignment="1">
      <alignment horizontal="center"/>
    </xf>
    <xf numFmtId="0" fontId="0" fillId="5" borderId="0" xfId="0" applyFill="1"/>
    <xf numFmtId="49" fontId="5" fillId="0" borderId="0" xfId="0" applyNumberFormat="1" applyFont="1" applyAlignment="1">
      <alignment horizontal="left" vertical="top" indent="4"/>
    </xf>
    <xf numFmtId="49" fontId="5" fillId="0" borderId="0" xfId="0" applyNumberFormat="1" applyFont="1" applyAlignment="1">
      <alignment horizontal="left" vertical="top" indent="5"/>
    </xf>
    <xf numFmtId="49" fontId="5" fillId="0" borderId="0" xfId="0" applyNumberFormat="1" applyFont="1" applyAlignment="1">
      <alignment horizontal="left" vertical="top" indent="6"/>
    </xf>
    <xf numFmtId="49" fontId="5" fillId="0" borderId="0" xfId="0" applyNumberFormat="1" applyFont="1" applyAlignment="1">
      <alignment horizontal="left" vertical="top" indent="7"/>
    </xf>
    <xf numFmtId="49" fontId="5" fillId="0" borderId="0" xfId="0" applyNumberFormat="1" applyFont="1" applyAlignment="1">
      <alignment horizontal="left" vertical="top" indent="8"/>
    </xf>
    <xf numFmtId="49" fontId="4" fillId="0" borderId="0" xfId="0" applyNumberFormat="1" applyFont="1" applyBorder="1" applyAlignment="1">
      <alignment horizontal="left" vertical="top"/>
    </xf>
    <xf numFmtId="4" fontId="4" fillId="0" borderId="4" xfId="0" applyNumberFormat="1" applyFont="1" applyBorder="1" applyAlignment="1">
      <alignment horizontal="right" vertical="top"/>
    </xf>
    <xf numFmtId="49" fontId="4" fillId="0" borderId="0" xfId="0" applyNumberFormat="1" applyFont="1" applyBorder="1" applyAlignment="1">
      <alignment horizontal="left" vertical="top" indent="1"/>
    </xf>
    <xf numFmtId="4" fontId="4" fillId="0" borderId="3" xfId="0" applyNumberFormat="1" applyFont="1" applyBorder="1" applyAlignment="1">
      <alignment horizontal="right" vertical="top"/>
    </xf>
    <xf numFmtId="49" fontId="4" fillId="0" borderId="0" xfId="0" applyNumberFormat="1" applyFont="1" applyBorder="1" applyAlignment="1">
      <alignment horizontal="left" vertical="top" indent="2"/>
    </xf>
    <xf numFmtId="49" fontId="4" fillId="0" borderId="0" xfId="0" applyNumberFormat="1" applyFont="1" applyBorder="1" applyAlignment="1">
      <alignment horizontal="left" vertical="top" indent="3"/>
    </xf>
    <xf numFmtId="49" fontId="4" fillId="0" borderId="0" xfId="0" applyNumberFormat="1" applyFont="1" applyBorder="1" applyAlignment="1">
      <alignment horizontal="left" vertical="top" indent="4"/>
    </xf>
    <xf numFmtId="49" fontId="4" fillId="0" borderId="0" xfId="0" applyNumberFormat="1" applyFont="1" applyBorder="1" applyAlignment="1">
      <alignment horizontal="left" vertical="top" indent="5"/>
    </xf>
    <xf numFmtId="49" fontId="4" fillId="0" borderId="0" xfId="0" applyNumberFormat="1" applyFont="1" applyBorder="1" applyAlignment="1">
      <alignment horizontal="left" vertical="top" indent="6"/>
    </xf>
    <xf numFmtId="0" fontId="6" fillId="0" borderId="0" xfId="0" applyFont="1"/>
    <xf numFmtId="0" fontId="7" fillId="0" borderId="0" xfId="0" applyFont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readingOrder="1"/>
    </xf>
    <xf numFmtId="0" fontId="9" fillId="0" borderId="5" xfId="0" applyFont="1" applyBorder="1" applyAlignment="1">
      <alignment vertical="center" readingOrder="1"/>
    </xf>
  </cellXfs>
  <cellStyles count="19">
    <cellStyle name="Euro" xfId="1" xr:uid="{00000000-0005-0000-0000-000000000000}"/>
    <cellStyle name="Millares" xfId="18" builtinId="3"/>
    <cellStyle name="Millares 2" xfId="2" xr:uid="{00000000-0005-0000-0000-000003000000}"/>
    <cellStyle name="Millares 2 2" xfId="3" xr:uid="{00000000-0005-0000-0000-000004000000}"/>
    <cellStyle name="Millares 3" xfId="4" xr:uid="{00000000-0005-0000-0000-000005000000}"/>
    <cellStyle name="Moneda 2" xfId="5" xr:uid="{00000000-0005-0000-0000-000006000000}"/>
    <cellStyle name="Normal" xfId="0" builtinId="0"/>
    <cellStyle name="Normal 2" xfId="6" xr:uid="{00000000-0005-0000-0000-000008000000}"/>
    <cellStyle name="Normal 2 2" xfId="7" xr:uid="{00000000-0005-0000-0000-000009000000}"/>
    <cellStyle name="Normal 2 3" xfId="8" xr:uid="{00000000-0005-0000-0000-00000A000000}"/>
    <cellStyle name="Normal 2 3 2" xfId="9" xr:uid="{00000000-0005-0000-0000-00000B000000}"/>
    <cellStyle name="Normal 3" xfId="10" xr:uid="{00000000-0005-0000-0000-00000C000000}"/>
    <cellStyle name="Normal 3 2" xfId="11" xr:uid="{00000000-0005-0000-0000-00000D000000}"/>
    <cellStyle name="Normal 4" xfId="12" xr:uid="{00000000-0005-0000-0000-00000E000000}"/>
    <cellStyle name="Normal 4 2" xfId="13" xr:uid="{00000000-0005-0000-0000-00000F000000}"/>
    <cellStyle name="Normal 4 3" xfId="14" xr:uid="{00000000-0005-0000-0000-000010000000}"/>
    <cellStyle name="Normal 5" xfId="15" xr:uid="{00000000-0005-0000-0000-000011000000}"/>
    <cellStyle name="Normal 5 2" xfId="16" xr:uid="{00000000-0005-0000-0000-000012000000}"/>
    <cellStyle name="Notas 2" xfId="17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NLista_Vistas" fmlaRange="Lista_Vistas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1295400</xdr:colOff>
          <xdr:row>0</xdr:row>
          <xdr:rowOff>0</xdr:rowOff>
        </xdr:from>
        <xdr:to>
          <xdr:col>10</xdr:col>
          <xdr:colOff>4219575</xdr:colOff>
          <xdr:row>1</xdr:row>
          <xdr:rowOff>47625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9</xdr:col>
      <xdr:colOff>47625</xdr:colOff>
      <xdr:row>0</xdr:row>
      <xdr:rowOff>0</xdr:rowOff>
    </xdr:from>
    <xdr:to>
      <xdr:col>10</xdr:col>
      <xdr:colOff>1238250</xdr:colOff>
      <xdr:row>1</xdr:row>
      <xdr:rowOff>19050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43100" y="0"/>
          <a:ext cx="1504950" cy="2095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R" sz="1100">
              <a:solidFill>
                <a:schemeClr val="bg1"/>
              </a:solidFill>
            </a:rPr>
            <a:t>Seleccione el Criterio: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2724150</xdr:colOff>
      <xdr:row>65</xdr:row>
      <xdr:rowOff>76200</xdr:rowOff>
    </xdr:from>
    <xdr:to>
      <xdr:col>4</xdr:col>
      <xdr:colOff>247650</xdr:colOff>
      <xdr:row>66</xdr:row>
      <xdr:rowOff>142875</xdr:rowOff>
    </xdr:to>
    <xdr:sp macro="[0]!Cuadros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819650" y="12458700"/>
          <a:ext cx="138112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Criterio de Selección</a:t>
          </a:r>
        </a:p>
      </xdr:txBody>
    </xdr:sp>
    <xdr:clientData/>
  </xdr:twoCellAnchor>
  <xdr:twoCellAnchor>
    <xdr:from>
      <xdr:col>3</xdr:col>
      <xdr:colOff>704850</xdr:colOff>
      <xdr:row>23</xdr:row>
      <xdr:rowOff>133350</xdr:rowOff>
    </xdr:from>
    <xdr:to>
      <xdr:col>3</xdr:col>
      <xdr:colOff>2724150</xdr:colOff>
      <xdr:row>25</xdr:row>
      <xdr:rowOff>9525</xdr:rowOff>
    </xdr:to>
    <xdr:sp macro="[0]!Obtener_fuentes_internas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00350" y="2800350"/>
          <a:ext cx="2019300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definir Fuentes Internas</a:t>
          </a:r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695325</xdr:colOff>
      <xdr:row>3</xdr:row>
      <xdr:rowOff>123825</xdr:rowOff>
    </xdr:to>
    <xdr:sp macro="[0]!Generar_Impresion_ING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53125" y="381000"/>
          <a:ext cx="1457325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Generar</a:t>
          </a:r>
          <a:r>
            <a:rPr lang="es-CR" sz="1100" baseline="0"/>
            <a:t> Ingresos</a:t>
          </a:r>
          <a:endParaRPr lang="es-CR" sz="1100"/>
        </a:p>
      </xdr:txBody>
    </xdr:sp>
    <xdr:clientData/>
  </xdr:twoCellAnchor>
  <xdr:twoCellAnchor>
    <xdr:from>
      <xdr:col>4</xdr:col>
      <xdr:colOff>161925</xdr:colOff>
      <xdr:row>8</xdr:row>
      <xdr:rowOff>0</xdr:rowOff>
    </xdr:from>
    <xdr:to>
      <xdr:col>5</xdr:col>
      <xdr:colOff>514350</xdr:colOff>
      <xdr:row>11</xdr:row>
      <xdr:rowOff>38100</xdr:rowOff>
    </xdr:to>
    <xdr:sp macro="[0]!Ocultar_MX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15050" y="1524000"/>
          <a:ext cx="1114425" cy="609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100"/>
            <a:t>Ocultar Hoja Matrices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Print_ING">
    <pageSetUpPr fitToPage="1"/>
  </sheetPr>
  <dimension ref="A3:L256"/>
  <sheetViews>
    <sheetView showGridLines="0" topLeftCell="A223" workbookViewId="0">
      <selection activeCell="B7" sqref="B7:L256"/>
    </sheetView>
  </sheetViews>
  <sheetFormatPr baseColWidth="10" defaultRowHeight="15" x14ac:dyDescent="0.25"/>
  <cols>
    <col min="1" max="1" width="2.140625" customWidth="1"/>
    <col min="2" max="9" width="3.28515625" customWidth="1"/>
    <col min="10" max="10" width="4.7109375" customWidth="1"/>
    <col min="11" max="11" width="89.7109375" customWidth="1"/>
    <col min="12" max="14" width="25.85546875" customWidth="1"/>
    <col min="15" max="15" width="17.85546875" customWidth="1"/>
  </cols>
  <sheetData>
    <row r="3" spans="1:12" x14ac:dyDescent="0.25">
      <c r="A3" s="2" t="s">
        <v>1600</v>
      </c>
    </row>
    <row r="6" spans="1:12" x14ac:dyDescent="0.25">
      <c r="B6" s="13" t="s">
        <v>1344</v>
      </c>
      <c r="C6" s="13" t="s">
        <v>1345</v>
      </c>
      <c r="D6" s="13" t="s">
        <v>1346</v>
      </c>
      <c r="E6" s="13" t="s">
        <v>1347</v>
      </c>
      <c r="F6" s="13" t="s">
        <v>34</v>
      </c>
      <c r="G6" s="13" t="s">
        <v>1348</v>
      </c>
      <c r="H6" s="13" t="s">
        <v>1349</v>
      </c>
      <c r="I6" s="13" t="s">
        <v>1350</v>
      </c>
      <c r="J6" s="13" t="s">
        <v>586</v>
      </c>
      <c r="K6" s="2" t="s">
        <v>587</v>
      </c>
      <c r="L6" s="13" t="s">
        <v>1476</v>
      </c>
    </row>
    <row r="7" spans="1:12" ht="15.75" thickBot="1" x14ac:dyDescent="0.3">
      <c r="B7" s="5" t="s">
        <v>32</v>
      </c>
      <c r="C7" s="5" t="s">
        <v>32</v>
      </c>
      <c r="D7" s="5" t="s">
        <v>32</v>
      </c>
      <c r="E7" s="5" t="s">
        <v>32</v>
      </c>
      <c r="F7" s="5" t="s">
        <v>1452</v>
      </c>
      <c r="G7" s="5" t="s">
        <v>1452</v>
      </c>
      <c r="H7" s="5" t="s">
        <v>32</v>
      </c>
      <c r="I7" s="5" t="s">
        <v>32</v>
      </c>
      <c r="J7" s="5" t="s">
        <v>1453</v>
      </c>
      <c r="K7" s="20" t="s">
        <v>1351</v>
      </c>
      <c r="L7" s="4">
        <v>10509606847000</v>
      </c>
    </row>
    <row r="8" spans="1:12" ht="15.75" thickBot="1" x14ac:dyDescent="0.3">
      <c r="B8" s="5" t="s">
        <v>100</v>
      </c>
      <c r="C8" s="5" t="s">
        <v>32</v>
      </c>
      <c r="D8" s="5" t="s">
        <v>32</v>
      </c>
      <c r="E8" s="5" t="s">
        <v>32</v>
      </c>
      <c r="F8" s="5" t="s">
        <v>1452</v>
      </c>
      <c r="G8" s="5" t="s">
        <v>1452</v>
      </c>
      <c r="H8" s="5" t="s">
        <v>32</v>
      </c>
      <c r="I8" s="5" t="s">
        <v>32</v>
      </c>
      <c r="J8" s="5" t="s">
        <v>1453</v>
      </c>
      <c r="K8" s="20" t="s">
        <v>588</v>
      </c>
      <c r="L8" s="23">
        <v>5458185170025</v>
      </c>
    </row>
    <row r="9" spans="1:12" ht="15.75" thickBot="1" x14ac:dyDescent="0.3">
      <c r="B9" s="5" t="s">
        <v>100</v>
      </c>
      <c r="C9" s="5" t="s">
        <v>100</v>
      </c>
      <c r="D9" s="5" t="s">
        <v>32</v>
      </c>
      <c r="E9" s="5" t="s">
        <v>32</v>
      </c>
      <c r="F9" s="5" t="s">
        <v>1452</v>
      </c>
      <c r="G9" s="5" t="s">
        <v>1452</v>
      </c>
      <c r="H9" s="5" t="s">
        <v>32</v>
      </c>
      <c r="I9" s="5" t="s">
        <v>32</v>
      </c>
      <c r="J9" s="5" t="s">
        <v>1453</v>
      </c>
      <c r="K9" s="22" t="s">
        <v>1352</v>
      </c>
      <c r="L9" s="23">
        <v>5090369100000</v>
      </c>
    </row>
    <row r="10" spans="1:12" ht="15.75" thickBot="1" x14ac:dyDescent="0.3">
      <c r="B10" s="5" t="s">
        <v>100</v>
      </c>
      <c r="C10" s="5" t="s">
        <v>100</v>
      </c>
      <c r="D10" s="5" t="s">
        <v>100</v>
      </c>
      <c r="E10" s="5" t="s">
        <v>32</v>
      </c>
      <c r="F10" s="5" t="s">
        <v>1452</v>
      </c>
      <c r="G10" s="5" t="s">
        <v>1452</v>
      </c>
      <c r="H10" s="5" t="s">
        <v>32</v>
      </c>
      <c r="I10" s="5" t="s">
        <v>32</v>
      </c>
      <c r="J10" s="5" t="s">
        <v>1453</v>
      </c>
      <c r="K10" s="24" t="s">
        <v>1353</v>
      </c>
      <c r="L10" s="23">
        <v>1946966800000</v>
      </c>
    </row>
    <row r="11" spans="1:12" ht="15.75" thickBot="1" x14ac:dyDescent="0.3"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1452</v>
      </c>
      <c r="G11" s="5" t="s">
        <v>1452</v>
      </c>
      <c r="H11" s="5" t="s">
        <v>32</v>
      </c>
      <c r="I11" s="5" t="s">
        <v>32</v>
      </c>
      <c r="J11" s="5" t="s">
        <v>1453</v>
      </c>
      <c r="K11" s="25" t="s">
        <v>1354</v>
      </c>
      <c r="L11" s="23">
        <v>736961800000</v>
      </c>
    </row>
    <row r="12" spans="1:12" ht="15.75" thickBot="1" x14ac:dyDescent="0.3">
      <c r="B12" s="5" t="s">
        <v>100</v>
      </c>
      <c r="C12" s="5" t="s">
        <v>100</v>
      </c>
      <c r="D12" s="5" t="s">
        <v>100</v>
      </c>
      <c r="E12" s="5" t="s">
        <v>100</v>
      </c>
      <c r="F12" s="5" t="s">
        <v>1454</v>
      </c>
      <c r="G12" s="5" t="s">
        <v>1452</v>
      </c>
      <c r="H12" s="5" t="s">
        <v>32</v>
      </c>
      <c r="I12" s="5" t="s">
        <v>32</v>
      </c>
      <c r="J12" s="5" t="s">
        <v>1453</v>
      </c>
      <c r="K12" s="26" t="s">
        <v>1355</v>
      </c>
      <c r="L12" s="21">
        <v>319538100000</v>
      </c>
    </row>
    <row r="13" spans="1:12" x14ac:dyDescent="0.25">
      <c r="B13" s="5" t="s">
        <v>100</v>
      </c>
      <c r="C13" s="5" t="s">
        <v>100</v>
      </c>
      <c r="D13" s="5" t="s">
        <v>100</v>
      </c>
      <c r="E13" s="5" t="s">
        <v>100</v>
      </c>
      <c r="F13" s="5" t="s">
        <v>1454</v>
      </c>
      <c r="G13" s="5" t="s">
        <v>1454</v>
      </c>
      <c r="H13" s="5" t="s">
        <v>32</v>
      </c>
      <c r="I13" s="5" t="s">
        <v>32</v>
      </c>
      <c r="J13" s="5" t="s">
        <v>1</v>
      </c>
      <c r="K13" s="17" t="s">
        <v>1355</v>
      </c>
      <c r="L13" s="3">
        <v>319538100000</v>
      </c>
    </row>
    <row r="14" spans="1:12" ht="15.75" thickBot="1" x14ac:dyDescent="0.3">
      <c r="B14" s="5" t="s">
        <v>100</v>
      </c>
      <c r="C14" s="5" t="s">
        <v>100</v>
      </c>
      <c r="D14" s="5" t="s">
        <v>100</v>
      </c>
      <c r="E14" s="5" t="s">
        <v>100</v>
      </c>
      <c r="F14" s="5" t="s">
        <v>1455</v>
      </c>
      <c r="G14" s="5" t="s">
        <v>1452</v>
      </c>
      <c r="H14" s="5" t="s">
        <v>32</v>
      </c>
      <c r="I14" s="5" t="s">
        <v>32</v>
      </c>
      <c r="J14" s="5" t="s">
        <v>1453</v>
      </c>
      <c r="K14" s="26" t="s">
        <v>1356</v>
      </c>
      <c r="L14" s="6">
        <v>233358800000</v>
      </c>
    </row>
    <row r="15" spans="1:12" x14ac:dyDescent="0.25">
      <c r="B15" s="5" t="s">
        <v>100</v>
      </c>
      <c r="C15" s="5" t="s">
        <v>100</v>
      </c>
      <c r="D15" s="5" t="s">
        <v>100</v>
      </c>
      <c r="E15" s="5" t="s">
        <v>100</v>
      </c>
      <c r="F15" s="5" t="s">
        <v>1455</v>
      </c>
      <c r="G15" s="5" t="s">
        <v>1454</v>
      </c>
      <c r="H15" s="5" t="s">
        <v>32</v>
      </c>
      <c r="I15" s="5" t="s">
        <v>32</v>
      </c>
      <c r="J15" s="5" t="s">
        <v>1</v>
      </c>
      <c r="K15" s="17" t="s">
        <v>1356</v>
      </c>
      <c r="L15" s="3">
        <v>233358800000</v>
      </c>
    </row>
    <row r="16" spans="1:12" ht="15.75" thickBot="1" x14ac:dyDescent="0.3"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1456</v>
      </c>
      <c r="G16" s="5" t="s">
        <v>1452</v>
      </c>
      <c r="H16" s="5" t="s">
        <v>32</v>
      </c>
      <c r="I16" s="5" t="s">
        <v>32</v>
      </c>
      <c r="J16" s="5" t="s">
        <v>1453</v>
      </c>
      <c r="K16" s="26" t="s">
        <v>1357</v>
      </c>
      <c r="L16" s="6">
        <v>184064900000</v>
      </c>
    </row>
    <row r="17" spans="2:12" x14ac:dyDescent="0.25">
      <c r="B17" s="5" t="s">
        <v>100</v>
      </c>
      <c r="C17" s="5" t="s">
        <v>100</v>
      </c>
      <c r="D17" s="5" t="s">
        <v>100</v>
      </c>
      <c r="E17" s="5" t="s">
        <v>100</v>
      </c>
      <c r="F17" s="5" t="s">
        <v>1456</v>
      </c>
      <c r="G17" s="5" t="s">
        <v>1454</v>
      </c>
      <c r="H17" s="5" t="s">
        <v>32</v>
      </c>
      <c r="I17" s="5" t="s">
        <v>32</v>
      </c>
      <c r="J17" s="5" t="s">
        <v>1</v>
      </c>
      <c r="K17" s="17" t="s">
        <v>1357</v>
      </c>
      <c r="L17" s="3">
        <v>54000000000</v>
      </c>
    </row>
    <row r="18" spans="2:12" x14ac:dyDescent="0.25"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1456</v>
      </c>
      <c r="G18" s="5" t="s">
        <v>1456</v>
      </c>
      <c r="H18" s="5" t="s">
        <v>32</v>
      </c>
      <c r="I18" s="5" t="s">
        <v>32</v>
      </c>
      <c r="J18" s="5" t="s">
        <v>1</v>
      </c>
      <c r="K18" s="17" t="s">
        <v>1588</v>
      </c>
      <c r="L18" s="3">
        <v>103954100000</v>
      </c>
    </row>
    <row r="19" spans="2:12" x14ac:dyDescent="0.25">
      <c r="B19" s="5" t="s">
        <v>100</v>
      </c>
      <c r="C19" s="5" t="s">
        <v>100</v>
      </c>
      <c r="D19" s="5" t="s">
        <v>100</v>
      </c>
      <c r="E19" s="5" t="s">
        <v>100</v>
      </c>
      <c r="F19" s="5" t="s">
        <v>1456</v>
      </c>
      <c r="G19" s="5" t="s">
        <v>1457</v>
      </c>
      <c r="H19" s="5" t="s">
        <v>32</v>
      </c>
      <c r="I19" s="5" t="s">
        <v>32</v>
      </c>
      <c r="J19" s="5" t="s">
        <v>1</v>
      </c>
      <c r="K19" s="17" t="s">
        <v>1589</v>
      </c>
      <c r="L19" s="3">
        <v>26110800000</v>
      </c>
    </row>
    <row r="20" spans="2:12" ht="15.75" thickBot="1" x14ac:dyDescent="0.3">
      <c r="B20" s="5" t="s">
        <v>100</v>
      </c>
      <c r="C20" s="5" t="s">
        <v>100</v>
      </c>
      <c r="D20" s="5" t="s">
        <v>100</v>
      </c>
      <c r="E20" s="5" t="s">
        <v>177</v>
      </c>
      <c r="F20" s="5" t="s">
        <v>1452</v>
      </c>
      <c r="G20" s="5" t="s">
        <v>1452</v>
      </c>
      <c r="H20" s="5" t="s">
        <v>32</v>
      </c>
      <c r="I20" s="5" t="s">
        <v>32</v>
      </c>
      <c r="J20" s="5" t="s">
        <v>1453</v>
      </c>
      <c r="K20" s="25" t="s">
        <v>1478</v>
      </c>
      <c r="L20" s="4">
        <v>1011531200000</v>
      </c>
    </row>
    <row r="21" spans="2:12" ht="15.75" thickBot="1" x14ac:dyDescent="0.3">
      <c r="B21" s="5" t="s">
        <v>100</v>
      </c>
      <c r="C21" s="5" t="s">
        <v>100</v>
      </c>
      <c r="D21" s="5" t="s">
        <v>100</v>
      </c>
      <c r="E21" s="5" t="s">
        <v>177</v>
      </c>
      <c r="F21" s="5" t="s">
        <v>1454</v>
      </c>
      <c r="G21" s="5" t="s">
        <v>1452</v>
      </c>
      <c r="H21" s="5" t="s">
        <v>32</v>
      </c>
      <c r="I21" s="5" t="s">
        <v>32</v>
      </c>
      <c r="J21" s="5" t="s">
        <v>1453</v>
      </c>
      <c r="K21" s="26" t="s">
        <v>1479</v>
      </c>
      <c r="L21" s="21">
        <v>183824900000</v>
      </c>
    </row>
    <row r="22" spans="2:12" x14ac:dyDescent="0.25">
      <c r="B22" s="5" t="s">
        <v>100</v>
      </c>
      <c r="C22" s="5" t="s">
        <v>100</v>
      </c>
      <c r="D22" s="5" t="s">
        <v>100</v>
      </c>
      <c r="E22" s="5" t="s">
        <v>177</v>
      </c>
      <c r="F22" s="5" t="s">
        <v>1454</v>
      </c>
      <c r="G22" s="5" t="s">
        <v>1454</v>
      </c>
      <c r="H22" s="5" t="s">
        <v>32</v>
      </c>
      <c r="I22" s="5" t="s">
        <v>32</v>
      </c>
      <c r="J22" s="5" t="s">
        <v>1</v>
      </c>
      <c r="K22" s="17" t="s">
        <v>1358</v>
      </c>
      <c r="L22" s="3">
        <v>104000000000</v>
      </c>
    </row>
    <row r="23" spans="2:12" x14ac:dyDescent="0.25">
      <c r="B23" s="5" t="s">
        <v>100</v>
      </c>
      <c r="C23" s="5" t="s">
        <v>100</v>
      </c>
      <c r="D23" s="5" t="s">
        <v>100</v>
      </c>
      <c r="E23" s="5" t="s">
        <v>177</v>
      </c>
      <c r="F23" s="5" t="s">
        <v>1454</v>
      </c>
      <c r="G23" s="5" t="s">
        <v>1456</v>
      </c>
      <c r="H23" s="5" t="s">
        <v>32</v>
      </c>
      <c r="I23" s="5" t="s">
        <v>32</v>
      </c>
      <c r="J23" s="5" t="s">
        <v>1</v>
      </c>
      <c r="K23" s="17" t="s">
        <v>1590</v>
      </c>
      <c r="L23" s="3">
        <v>53714100000</v>
      </c>
    </row>
    <row r="24" spans="2:12" x14ac:dyDescent="0.25">
      <c r="B24" s="5" t="s">
        <v>100</v>
      </c>
      <c r="C24" s="5" t="s">
        <v>100</v>
      </c>
      <c r="D24" s="5" t="s">
        <v>100</v>
      </c>
      <c r="E24" s="5" t="s">
        <v>177</v>
      </c>
      <c r="F24" s="5" t="s">
        <v>1454</v>
      </c>
      <c r="G24" s="5" t="s">
        <v>1457</v>
      </c>
      <c r="H24" s="5" t="s">
        <v>32</v>
      </c>
      <c r="I24" s="5" t="s">
        <v>32</v>
      </c>
      <c r="J24" s="5" t="s">
        <v>1</v>
      </c>
      <c r="K24" s="17" t="s">
        <v>1591</v>
      </c>
      <c r="L24" s="3">
        <v>26110800000</v>
      </c>
    </row>
    <row r="25" spans="2:12" ht="15.75" thickBot="1" x14ac:dyDescent="0.3">
      <c r="B25" s="5" t="s">
        <v>100</v>
      </c>
      <c r="C25" s="5" t="s">
        <v>100</v>
      </c>
      <c r="D25" s="5" t="s">
        <v>100</v>
      </c>
      <c r="E25" s="5" t="s">
        <v>177</v>
      </c>
      <c r="F25" s="5" t="s">
        <v>1455</v>
      </c>
      <c r="G25" s="5" t="s">
        <v>1452</v>
      </c>
      <c r="H25" s="5" t="s">
        <v>32</v>
      </c>
      <c r="I25" s="5" t="s">
        <v>32</v>
      </c>
      <c r="J25" s="5" t="s">
        <v>1453</v>
      </c>
      <c r="K25" s="26" t="s">
        <v>1480</v>
      </c>
      <c r="L25" s="6">
        <v>827706300000</v>
      </c>
    </row>
    <row r="26" spans="2:12" x14ac:dyDescent="0.25">
      <c r="B26" s="5" t="s">
        <v>100</v>
      </c>
      <c r="C26" s="5" t="s">
        <v>100</v>
      </c>
      <c r="D26" s="5" t="s">
        <v>100</v>
      </c>
      <c r="E26" s="5" t="s">
        <v>177</v>
      </c>
      <c r="F26" s="5" t="s">
        <v>1455</v>
      </c>
      <c r="G26" s="5" t="s">
        <v>1454</v>
      </c>
      <c r="H26" s="5" t="s">
        <v>32</v>
      </c>
      <c r="I26" s="5" t="s">
        <v>32</v>
      </c>
      <c r="J26" s="5" t="s">
        <v>1</v>
      </c>
      <c r="K26" s="17" t="s">
        <v>1481</v>
      </c>
      <c r="L26" s="3">
        <v>747881400000</v>
      </c>
    </row>
    <row r="27" spans="2:12" x14ac:dyDescent="0.25">
      <c r="B27" s="5" t="s">
        <v>100</v>
      </c>
      <c r="C27" s="5" t="s">
        <v>100</v>
      </c>
      <c r="D27" s="5" t="s">
        <v>100</v>
      </c>
      <c r="E27" s="5" t="s">
        <v>177</v>
      </c>
      <c r="F27" s="5" t="s">
        <v>1455</v>
      </c>
      <c r="G27" s="5" t="s">
        <v>1456</v>
      </c>
      <c r="H27" s="5" t="s">
        <v>32</v>
      </c>
      <c r="I27" s="5" t="s">
        <v>32</v>
      </c>
      <c r="J27" s="5" t="s">
        <v>1</v>
      </c>
      <c r="K27" s="17" t="s">
        <v>1592</v>
      </c>
      <c r="L27" s="3">
        <v>53714100000</v>
      </c>
    </row>
    <row r="28" spans="2:12" x14ac:dyDescent="0.25">
      <c r="B28" s="5" t="s">
        <v>100</v>
      </c>
      <c r="C28" s="5" t="s">
        <v>100</v>
      </c>
      <c r="D28" s="5" t="s">
        <v>100</v>
      </c>
      <c r="E28" s="5" t="s">
        <v>177</v>
      </c>
      <c r="F28" s="5" t="s">
        <v>1455</v>
      </c>
      <c r="G28" s="5" t="s">
        <v>1457</v>
      </c>
      <c r="H28" s="5" t="s">
        <v>32</v>
      </c>
      <c r="I28" s="5" t="s">
        <v>32</v>
      </c>
      <c r="J28" s="5" t="s">
        <v>1</v>
      </c>
      <c r="K28" s="17" t="s">
        <v>1593</v>
      </c>
      <c r="L28" s="3">
        <v>26110800000</v>
      </c>
    </row>
    <row r="29" spans="2:12" ht="15.75" thickBot="1" x14ac:dyDescent="0.3">
      <c r="B29" s="5" t="s">
        <v>100</v>
      </c>
      <c r="C29" s="5" t="s">
        <v>100</v>
      </c>
      <c r="D29" s="5" t="s">
        <v>100</v>
      </c>
      <c r="E29" s="5" t="s">
        <v>244</v>
      </c>
      <c r="F29" s="5" t="s">
        <v>1452</v>
      </c>
      <c r="G29" s="5" t="s">
        <v>1452</v>
      </c>
      <c r="H29" s="5" t="s">
        <v>32</v>
      </c>
      <c r="I29" s="5" t="s">
        <v>32</v>
      </c>
      <c r="J29" s="5" t="s">
        <v>1453</v>
      </c>
      <c r="K29" s="25" t="s">
        <v>1359</v>
      </c>
      <c r="L29" s="4">
        <v>198473800000</v>
      </c>
    </row>
    <row r="30" spans="2:12" ht="15.75" thickBot="1" x14ac:dyDescent="0.3">
      <c r="B30" s="5" t="s">
        <v>100</v>
      </c>
      <c r="C30" s="5" t="s">
        <v>100</v>
      </c>
      <c r="D30" s="5" t="s">
        <v>100</v>
      </c>
      <c r="E30" s="5" t="s">
        <v>244</v>
      </c>
      <c r="F30" s="5" t="s">
        <v>1454</v>
      </c>
      <c r="G30" s="5" t="s">
        <v>1452</v>
      </c>
      <c r="H30" s="5" t="s">
        <v>32</v>
      </c>
      <c r="I30" s="5" t="s">
        <v>32</v>
      </c>
      <c r="J30" s="5" t="s">
        <v>1453</v>
      </c>
      <c r="K30" s="26" t="s">
        <v>1360</v>
      </c>
      <c r="L30" s="21">
        <v>198473800000</v>
      </c>
    </row>
    <row r="31" spans="2:12" x14ac:dyDescent="0.25">
      <c r="B31" s="5" t="s">
        <v>100</v>
      </c>
      <c r="C31" s="5" t="s">
        <v>100</v>
      </c>
      <c r="D31" s="5" t="s">
        <v>100</v>
      </c>
      <c r="E31" s="5" t="s">
        <v>244</v>
      </c>
      <c r="F31" s="5" t="s">
        <v>1454</v>
      </c>
      <c r="G31" s="5" t="s">
        <v>1452</v>
      </c>
      <c r="H31" s="5" t="s">
        <v>32</v>
      </c>
      <c r="I31" s="5" t="s">
        <v>32</v>
      </c>
      <c r="J31" s="5" t="s">
        <v>1</v>
      </c>
      <c r="K31" s="16" t="s">
        <v>1360</v>
      </c>
      <c r="L31" s="3">
        <v>198473800000</v>
      </c>
    </row>
    <row r="32" spans="2:12" ht="15.75" thickBot="1" x14ac:dyDescent="0.3">
      <c r="B32" s="5" t="s">
        <v>100</v>
      </c>
      <c r="C32" s="5" t="s">
        <v>100</v>
      </c>
      <c r="D32" s="5" t="s">
        <v>177</v>
      </c>
      <c r="E32" s="5" t="s">
        <v>32</v>
      </c>
      <c r="F32" s="5" t="s">
        <v>1452</v>
      </c>
      <c r="G32" s="5" t="s">
        <v>1452</v>
      </c>
      <c r="H32" s="5" t="s">
        <v>32</v>
      </c>
      <c r="I32" s="5" t="s">
        <v>32</v>
      </c>
      <c r="J32" s="5" t="s">
        <v>1453</v>
      </c>
      <c r="K32" s="24" t="s">
        <v>1361</v>
      </c>
      <c r="L32" s="4">
        <v>279716000000</v>
      </c>
    </row>
    <row r="33" spans="2:12" ht="15.75" thickBot="1" x14ac:dyDescent="0.3">
      <c r="B33" s="5" t="s">
        <v>100</v>
      </c>
      <c r="C33" s="5" t="s">
        <v>100</v>
      </c>
      <c r="D33" s="5" t="s">
        <v>177</v>
      </c>
      <c r="E33" s="5" t="s">
        <v>100</v>
      </c>
      <c r="F33" s="5" t="s">
        <v>1452</v>
      </c>
      <c r="G33" s="5" t="s">
        <v>1452</v>
      </c>
      <c r="H33" s="5" t="s">
        <v>32</v>
      </c>
      <c r="I33" s="5" t="s">
        <v>32</v>
      </c>
      <c r="J33" s="5" t="s">
        <v>1453</v>
      </c>
      <c r="K33" s="25" t="s">
        <v>1362</v>
      </c>
      <c r="L33" s="21">
        <v>4680000000</v>
      </c>
    </row>
    <row r="34" spans="2:12" x14ac:dyDescent="0.25">
      <c r="B34" s="5" t="s">
        <v>100</v>
      </c>
      <c r="C34" s="5" t="s">
        <v>100</v>
      </c>
      <c r="D34" s="5" t="s">
        <v>177</v>
      </c>
      <c r="E34" s="5" t="s">
        <v>100</v>
      </c>
      <c r="F34" s="5" t="s">
        <v>1454</v>
      </c>
      <c r="G34" s="5" t="s">
        <v>1452</v>
      </c>
      <c r="H34" s="5" t="s">
        <v>32</v>
      </c>
      <c r="I34" s="5" t="s">
        <v>32</v>
      </c>
      <c r="J34" s="5" t="s">
        <v>1</v>
      </c>
      <c r="K34" s="16" t="s">
        <v>1482</v>
      </c>
      <c r="L34" s="3">
        <v>4680000000</v>
      </c>
    </row>
    <row r="35" spans="2:12" ht="15.75" thickBot="1" x14ac:dyDescent="0.3">
      <c r="B35" s="5" t="s">
        <v>100</v>
      </c>
      <c r="C35" s="5" t="s">
        <v>100</v>
      </c>
      <c r="D35" s="5" t="s">
        <v>177</v>
      </c>
      <c r="E35" s="5" t="s">
        <v>177</v>
      </c>
      <c r="F35" s="5" t="s">
        <v>1452</v>
      </c>
      <c r="G35" s="5" t="s">
        <v>1452</v>
      </c>
      <c r="H35" s="5" t="s">
        <v>32</v>
      </c>
      <c r="I35" s="5" t="s">
        <v>32</v>
      </c>
      <c r="J35" s="5" t="s">
        <v>1453</v>
      </c>
      <c r="K35" s="25" t="s">
        <v>1363</v>
      </c>
      <c r="L35" s="6">
        <v>186990000000</v>
      </c>
    </row>
    <row r="36" spans="2:12" x14ac:dyDescent="0.25">
      <c r="B36" s="5" t="s">
        <v>100</v>
      </c>
      <c r="C36" s="5" t="s">
        <v>100</v>
      </c>
      <c r="D36" s="5" t="s">
        <v>177</v>
      </c>
      <c r="E36" s="5" t="s">
        <v>177</v>
      </c>
      <c r="F36" s="5" t="s">
        <v>1454</v>
      </c>
      <c r="G36" s="5" t="s">
        <v>1452</v>
      </c>
      <c r="H36" s="5" t="s">
        <v>32</v>
      </c>
      <c r="I36" s="5" t="s">
        <v>32</v>
      </c>
      <c r="J36" s="5" t="s">
        <v>1</v>
      </c>
      <c r="K36" s="16" t="s">
        <v>1483</v>
      </c>
      <c r="L36" s="3">
        <v>185000000000</v>
      </c>
    </row>
    <row r="37" spans="2:12" x14ac:dyDescent="0.25">
      <c r="B37" s="5" t="s">
        <v>100</v>
      </c>
      <c r="C37" s="5" t="s">
        <v>100</v>
      </c>
      <c r="D37" s="5" t="s">
        <v>177</v>
      </c>
      <c r="E37" s="5" t="s">
        <v>177</v>
      </c>
      <c r="F37" s="5" t="s">
        <v>1455</v>
      </c>
      <c r="G37" s="5" t="s">
        <v>1452</v>
      </c>
      <c r="H37" s="5" t="s">
        <v>32</v>
      </c>
      <c r="I37" s="5" t="s">
        <v>32</v>
      </c>
      <c r="J37" s="5" t="s">
        <v>1</v>
      </c>
      <c r="K37" s="16" t="s">
        <v>1484</v>
      </c>
      <c r="L37" s="3">
        <v>1990000000</v>
      </c>
    </row>
    <row r="38" spans="2:12" ht="15.75" thickBot="1" x14ac:dyDescent="0.3">
      <c r="B38" s="5" t="s">
        <v>100</v>
      </c>
      <c r="C38" s="5" t="s">
        <v>100</v>
      </c>
      <c r="D38" s="5" t="s">
        <v>177</v>
      </c>
      <c r="E38" s="5" t="s">
        <v>216</v>
      </c>
      <c r="F38" s="5" t="s">
        <v>1452</v>
      </c>
      <c r="G38" s="5" t="s">
        <v>1452</v>
      </c>
      <c r="H38" s="5" t="s">
        <v>32</v>
      </c>
      <c r="I38" s="5" t="s">
        <v>32</v>
      </c>
      <c r="J38" s="5" t="s">
        <v>1453</v>
      </c>
      <c r="K38" s="25" t="s">
        <v>1364</v>
      </c>
      <c r="L38" s="6">
        <v>27646000000</v>
      </c>
    </row>
    <row r="39" spans="2:12" x14ac:dyDescent="0.25">
      <c r="B39" s="5" t="s">
        <v>100</v>
      </c>
      <c r="C39" s="5" t="s">
        <v>100</v>
      </c>
      <c r="D39" s="5" t="s">
        <v>177</v>
      </c>
      <c r="E39" s="5" t="s">
        <v>216</v>
      </c>
      <c r="F39" s="5" t="s">
        <v>1454</v>
      </c>
      <c r="G39" s="5" t="s">
        <v>1452</v>
      </c>
      <c r="H39" s="5" t="s">
        <v>32</v>
      </c>
      <c r="I39" s="5" t="s">
        <v>32</v>
      </c>
      <c r="J39" s="5" t="s">
        <v>1</v>
      </c>
      <c r="K39" s="16" t="s">
        <v>1485</v>
      </c>
      <c r="L39" s="3">
        <v>646000000</v>
      </c>
    </row>
    <row r="40" spans="2:12" x14ac:dyDescent="0.25">
      <c r="B40" s="5" t="s">
        <v>100</v>
      </c>
      <c r="C40" s="5" t="s">
        <v>100</v>
      </c>
      <c r="D40" s="5" t="s">
        <v>177</v>
      </c>
      <c r="E40" s="5" t="s">
        <v>216</v>
      </c>
      <c r="F40" s="5" t="s">
        <v>1456</v>
      </c>
      <c r="G40" s="5" t="s">
        <v>1452</v>
      </c>
      <c r="H40" s="5" t="s">
        <v>32</v>
      </c>
      <c r="I40" s="5" t="s">
        <v>32</v>
      </c>
      <c r="J40" s="5" t="s">
        <v>1</v>
      </c>
      <c r="K40" s="16" t="s">
        <v>1486</v>
      </c>
      <c r="L40" s="3">
        <v>27000000000</v>
      </c>
    </row>
    <row r="41" spans="2:12" ht="15.75" thickBot="1" x14ac:dyDescent="0.3">
      <c r="B41" s="5" t="s">
        <v>100</v>
      </c>
      <c r="C41" s="5" t="s">
        <v>100</v>
      </c>
      <c r="D41" s="5" t="s">
        <v>177</v>
      </c>
      <c r="E41" s="5" t="s">
        <v>244</v>
      </c>
      <c r="F41" s="5" t="s">
        <v>1452</v>
      </c>
      <c r="G41" s="5" t="s">
        <v>1452</v>
      </c>
      <c r="H41" s="5" t="s">
        <v>32</v>
      </c>
      <c r="I41" s="5" t="s">
        <v>32</v>
      </c>
      <c r="J41" s="5" t="s">
        <v>1453</v>
      </c>
      <c r="K41" s="25" t="s">
        <v>1487</v>
      </c>
      <c r="L41" s="6">
        <v>35700000000</v>
      </c>
    </row>
    <row r="42" spans="2:12" x14ac:dyDescent="0.25">
      <c r="B42" s="5" t="s">
        <v>100</v>
      </c>
      <c r="C42" s="5" t="s">
        <v>100</v>
      </c>
      <c r="D42" s="5" t="s">
        <v>177</v>
      </c>
      <c r="E42" s="5" t="s">
        <v>244</v>
      </c>
      <c r="F42" s="5" t="s">
        <v>1454</v>
      </c>
      <c r="G42" s="5" t="s">
        <v>1452</v>
      </c>
      <c r="H42" s="5" t="s">
        <v>32</v>
      </c>
      <c r="I42" s="5" t="s">
        <v>32</v>
      </c>
      <c r="J42" s="5" t="s">
        <v>1</v>
      </c>
      <c r="K42" s="16" t="s">
        <v>1488</v>
      </c>
      <c r="L42" s="3">
        <v>35700000000</v>
      </c>
    </row>
    <row r="43" spans="2:12" ht="15.75" thickBot="1" x14ac:dyDescent="0.3">
      <c r="B43" s="5" t="s">
        <v>100</v>
      </c>
      <c r="C43" s="5" t="s">
        <v>100</v>
      </c>
      <c r="D43" s="5" t="s">
        <v>177</v>
      </c>
      <c r="E43" s="5" t="s">
        <v>266</v>
      </c>
      <c r="F43" s="5" t="s">
        <v>1452</v>
      </c>
      <c r="G43" s="5" t="s">
        <v>1452</v>
      </c>
      <c r="H43" s="5" t="s">
        <v>32</v>
      </c>
      <c r="I43" s="5" t="s">
        <v>32</v>
      </c>
      <c r="J43" s="5" t="s">
        <v>1453</v>
      </c>
      <c r="K43" s="25" t="s">
        <v>1489</v>
      </c>
      <c r="L43" s="6">
        <v>24700000000</v>
      </c>
    </row>
    <row r="44" spans="2:12" x14ac:dyDescent="0.25">
      <c r="B44" s="5" t="s">
        <v>100</v>
      </c>
      <c r="C44" s="5" t="s">
        <v>100</v>
      </c>
      <c r="D44" s="5" t="s">
        <v>177</v>
      </c>
      <c r="E44" s="5" t="s">
        <v>266</v>
      </c>
      <c r="F44" s="5" t="s">
        <v>1454</v>
      </c>
      <c r="G44" s="5" t="s">
        <v>1452</v>
      </c>
      <c r="H44" s="5" t="s">
        <v>32</v>
      </c>
      <c r="I44" s="5" t="s">
        <v>32</v>
      </c>
      <c r="J44" s="5" t="s">
        <v>1</v>
      </c>
      <c r="K44" s="16" t="s">
        <v>1490</v>
      </c>
      <c r="L44" s="3">
        <v>24700000000</v>
      </c>
    </row>
    <row r="45" spans="2:12" ht="15.75" thickBot="1" x14ac:dyDescent="0.3">
      <c r="B45" s="5" t="s">
        <v>100</v>
      </c>
      <c r="C45" s="5" t="s">
        <v>100</v>
      </c>
      <c r="D45" s="5" t="s">
        <v>216</v>
      </c>
      <c r="E45" s="5" t="s">
        <v>32</v>
      </c>
      <c r="F45" s="5" t="s">
        <v>1452</v>
      </c>
      <c r="G45" s="5" t="s">
        <v>1452</v>
      </c>
      <c r="H45" s="5" t="s">
        <v>32</v>
      </c>
      <c r="I45" s="5" t="s">
        <v>32</v>
      </c>
      <c r="J45" s="5" t="s">
        <v>1453</v>
      </c>
      <c r="K45" s="24" t="s">
        <v>1365</v>
      </c>
      <c r="L45" s="4">
        <v>2599120300000</v>
      </c>
    </row>
    <row r="46" spans="2:12" ht="15.75" thickBot="1" x14ac:dyDescent="0.3">
      <c r="B46" s="5" t="s">
        <v>100</v>
      </c>
      <c r="C46" s="5" t="s">
        <v>100</v>
      </c>
      <c r="D46" s="5" t="s">
        <v>216</v>
      </c>
      <c r="E46" s="5" t="s">
        <v>100</v>
      </c>
      <c r="F46" s="5" t="s">
        <v>1452</v>
      </c>
      <c r="G46" s="5" t="s">
        <v>1452</v>
      </c>
      <c r="H46" s="5" t="s">
        <v>32</v>
      </c>
      <c r="I46" s="5" t="s">
        <v>32</v>
      </c>
      <c r="J46" s="5" t="s">
        <v>1453</v>
      </c>
      <c r="K46" s="25" t="s">
        <v>1366</v>
      </c>
      <c r="L46" s="23">
        <v>1938136300000</v>
      </c>
    </row>
    <row r="47" spans="2:12" ht="15.75" thickBot="1" x14ac:dyDescent="0.3">
      <c r="B47" s="5" t="s">
        <v>100</v>
      </c>
      <c r="C47" s="5" t="s">
        <v>100</v>
      </c>
      <c r="D47" s="5" t="s">
        <v>216</v>
      </c>
      <c r="E47" s="5" t="s">
        <v>100</v>
      </c>
      <c r="F47" s="5" t="s">
        <v>1454</v>
      </c>
      <c r="G47" s="5" t="s">
        <v>1452</v>
      </c>
      <c r="H47" s="5" t="s">
        <v>32</v>
      </c>
      <c r="I47" s="5" t="s">
        <v>32</v>
      </c>
      <c r="J47" s="5" t="s">
        <v>1453</v>
      </c>
      <c r="K47" s="26" t="s">
        <v>1367</v>
      </c>
      <c r="L47" s="23">
        <v>1771136300000</v>
      </c>
    </row>
    <row r="48" spans="2:12" ht="15.75" thickBot="1" x14ac:dyDescent="0.3">
      <c r="B48" s="5" t="s">
        <v>100</v>
      </c>
      <c r="C48" s="5" t="s">
        <v>100</v>
      </c>
      <c r="D48" s="5" t="s">
        <v>216</v>
      </c>
      <c r="E48" s="5" t="s">
        <v>100</v>
      </c>
      <c r="F48" s="5" t="s">
        <v>1454</v>
      </c>
      <c r="G48" s="5" t="s">
        <v>1454</v>
      </c>
      <c r="H48" s="5" t="s">
        <v>32</v>
      </c>
      <c r="I48" s="5" t="s">
        <v>32</v>
      </c>
      <c r="J48" s="5" t="s">
        <v>1453</v>
      </c>
      <c r="K48" s="27" t="s">
        <v>1491</v>
      </c>
      <c r="L48" s="21">
        <v>1042706400000</v>
      </c>
    </row>
    <row r="49" spans="2:12" x14ac:dyDescent="0.25">
      <c r="B49" s="5" t="s">
        <v>100</v>
      </c>
      <c r="C49" s="5" t="s">
        <v>100</v>
      </c>
      <c r="D49" s="5" t="s">
        <v>216</v>
      </c>
      <c r="E49" s="5" t="s">
        <v>100</v>
      </c>
      <c r="F49" s="5" t="s">
        <v>1454</v>
      </c>
      <c r="G49" s="5" t="s">
        <v>1454</v>
      </c>
      <c r="H49" s="5" t="s">
        <v>32</v>
      </c>
      <c r="I49" s="5" t="s">
        <v>32</v>
      </c>
      <c r="J49" s="5" t="s">
        <v>1</v>
      </c>
      <c r="K49" s="17" t="s">
        <v>1492</v>
      </c>
      <c r="L49" s="3">
        <v>1042706400000</v>
      </c>
    </row>
    <row r="50" spans="2:12" ht="15.75" thickBot="1" x14ac:dyDescent="0.3">
      <c r="B50" s="5" t="s">
        <v>100</v>
      </c>
      <c r="C50" s="5" t="s">
        <v>100</v>
      </c>
      <c r="D50" s="5" t="s">
        <v>216</v>
      </c>
      <c r="E50" s="5" t="s">
        <v>100</v>
      </c>
      <c r="F50" s="5" t="s">
        <v>1454</v>
      </c>
      <c r="G50" s="5" t="s">
        <v>1455</v>
      </c>
      <c r="H50" s="5" t="s">
        <v>32</v>
      </c>
      <c r="I50" s="5" t="s">
        <v>32</v>
      </c>
      <c r="J50" s="5" t="s">
        <v>1453</v>
      </c>
      <c r="K50" s="27" t="s">
        <v>1368</v>
      </c>
      <c r="L50" s="6">
        <v>728429900000</v>
      </c>
    </row>
    <row r="51" spans="2:12" x14ac:dyDescent="0.25">
      <c r="B51" s="5" t="s">
        <v>100</v>
      </c>
      <c r="C51" s="5" t="s">
        <v>100</v>
      </c>
      <c r="D51" s="5" t="s">
        <v>216</v>
      </c>
      <c r="E51" s="5" t="s">
        <v>100</v>
      </c>
      <c r="F51" s="5" t="s">
        <v>1454</v>
      </c>
      <c r="G51" s="5" t="s">
        <v>1455</v>
      </c>
      <c r="H51" s="5" t="s">
        <v>32</v>
      </c>
      <c r="I51" s="5" t="s">
        <v>32</v>
      </c>
      <c r="J51" s="5" t="s">
        <v>1</v>
      </c>
      <c r="K51" s="17" t="s">
        <v>1493</v>
      </c>
      <c r="L51" s="3">
        <v>728429900000</v>
      </c>
    </row>
    <row r="52" spans="2:12" ht="15.75" thickBot="1" x14ac:dyDescent="0.3">
      <c r="B52" s="5" t="s">
        <v>100</v>
      </c>
      <c r="C52" s="5" t="s">
        <v>100</v>
      </c>
      <c r="D52" s="5" t="s">
        <v>216</v>
      </c>
      <c r="E52" s="5" t="s">
        <v>100</v>
      </c>
      <c r="F52" s="5" t="s">
        <v>1455</v>
      </c>
      <c r="G52" s="5" t="s">
        <v>1452</v>
      </c>
      <c r="H52" s="5" t="s">
        <v>32</v>
      </c>
      <c r="I52" s="5" t="s">
        <v>32</v>
      </c>
      <c r="J52" s="5" t="s">
        <v>1453</v>
      </c>
      <c r="K52" s="26" t="s">
        <v>1369</v>
      </c>
      <c r="L52" s="4">
        <v>167000000000</v>
      </c>
    </row>
    <row r="53" spans="2:12" ht="15.75" thickBot="1" x14ac:dyDescent="0.3">
      <c r="B53" s="5" t="s">
        <v>100</v>
      </c>
      <c r="C53" s="5" t="s">
        <v>100</v>
      </c>
      <c r="D53" s="5" t="s">
        <v>216</v>
      </c>
      <c r="E53" s="5" t="s">
        <v>100</v>
      </c>
      <c r="F53" s="5" t="s">
        <v>1455</v>
      </c>
      <c r="G53" s="5" t="s">
        <v>1454</v>
      </c>
      <c r="H53" s="5" t="s">
        <v>32</v>
      </c>
      <c r="I53" s="5" t="s">
        <v>32</v>
      </c>
      <c r="J53" s="5" t="s">
        <v>1453</v>
      </c>
      <c r="K53" s="27" t="s">
        <v>1370</v>
      </c>
      <c r="L53" s="21">
        <v>15030000000</v>
      </c>
    </row>
    <row r="54" spans="2:12" x14ac:dyDescent="0.25">
      <c r="B54" s="5" t="s">
        <v>100</v>
      </c>
      <c r="C54" s="5" t="s">
        <v>100</v>
      </c>
      <c r="D54" s="5" t="s">
        <v>216</v>
      </c>
      <c r="E54" s="5" t="s">
        <v>100</v>
      </c>
      <c r="F54" s="5" t="s">
        <v>1455</v>
      </c>
      <c r="G54" s="5" t="s">
        <v>1454</v>
      </c>
      <c r="H54" s="5" t="s">
        <v>32</v>
      </c>
      <c r="I54" s="5" t="s">
        <v>32</v>
      </c>
      <c r="J54" s="5" t="s">
        <v>1</v>
      </c>
      <c r="K54" s="17" t="s">
        <v>1494</v>
      </c>
      <c r="L54" s="3">
        <v>15030000000</v>
      </c>
    </row>
    <row r="55" spans="2:12" ht="15.75" thickBot="1" x14ac:dyDescent="0.3">
      <c r="B55" s="5" t="s">
        <v>100</v>
      </c>
      <c r="C55" s="5" t="s">
        <v>100</v>
      </c>
      <c r="D55" s="5" t="s">
        <v>216</v>
      </c>
      <c r="E55" s="5" t="s">
        <v>100</v>
      </c>
      <c r="F55" s="5" t="s">
        <v>1455</v>
      </c>
      <c r="G55" s="5" t="s">
        <v>1455</v>
      </c>
      <c r="H55" s="5" t="s">
        <v>32</v>
      </c>
      <c r="I55" s="5" t="s">
        <v>32</v>
      </c>
      <c r="J55" s="5" t="s">
        <v>1453</v>
      </c>
      <c r="K55" s="27" t="s">
        <v>1371</v>
      </c>
      <c r="L55" s="6">
        <v>151970000000</v>
      </c>
    </row>
    <row r="56" spans="2:12" x14ac:dyDescent="0.25">
      <c r="B56" s="5" t="s">
        <v>100</v>
      </c>
      <c r="C56" s="5" t="s">
        <v>100</v>
      </c>
      <c r="D56" s="5" t="s">
        <v>216</v>
      </c>
      <c r="E56" s="5" t="s">
        <v>100</v>
      </c>
      <c r="F56" s="5" t="s">
        <v>1455</v>
      </c>
      <c r="G56" s="5" t="s">
        <v>1455</v>
      </c>
      <c r="H56" s="5" t="s">
        <v>32</v>
      </c>
      <c r="I56" s="5" t="s">
        <v>32</v>
      </c>
      <c r="J56" s="5" t="s">
        <v>1</v>
      </c>
      <c r="K56" s="17" t="s">
        <v>1495</v>
      </c>
      <c r="L56" s="3">
        <v>151970000000</v>
      </c>
    </row>
    <row r="57" spans="2:12" ht="15.75" thickBot="1" x14ac:dyDescent="0.3">
      <c r="B57" s="5" t="s">
        <v>100</v>
      </c>
      <c r="C57" s="5" t="s">
        <v>100</v>
      </c>
      <c r="D57" s="5" t="s">
        <v>216</v>
      </c>
      <c r="E57" s="5" t="s">
        <v>177</v>
      </c>
      <c r="F57" s="5" t="s">
        <v>1452</v>
      </c>
      <c r="G57" s="5" t="s">
        <v>1452</v>
      </c>
      <c r="H57" s="5" t="s">
        <v>32</v>
      </c>
      <c r="I57" s="5" t="s">
        <v>32</v>
      </c>
      <c r="J57" s="5" t="s">
        <v>1453</v>
      </c>
      <c r="K57" s="25" t="s">
        <v>1496</v>
      </c>
      <c r="L57" s="4">
        <v>660984000000</v>
      </c>
    </row>
    <row r="58" spans="2:12" ht="15.75" thickBot="1" x14ac:dyDescent="0.3">
      <c r="B58" s="5" t="s">
        <v>100</v>
      </c>
      <c r="C58" s="5" t="s">
        <v>100</v>
      </c>
      <c r="D58" s="5" t="s">
        <v>216</v>
      </c>
      <c r="E58" s="5" t="s">
        <v>177</v>
      </c>
      <c r="F58" s="5" t="s">
        <v>1454</v>
      </c>
      <c r="G58" s="5" t="s">
        <v>1452</v>
      </c>
      <c r="H58" s="5" t="s">
        <v>32</v>
      </c>
      <c r="I58" s="5" t="s">
        <v>32</v>
      </c>
      <c r="J58" s="5" t="s">
        <v>1453</v>
      </c>
      <c r="K58" s="26" t="s">
        <v>1497</v>
      </c>
      <c r="L58" s="23">
        <v>659449000000</v>
      </c>
    </row>
    <row r="59" spans="2:12" ht="15.75" thickBot="1" x14ac:dyDescent="0.3">
      <c r="B59" s="5" t="s">
        <v>100</v>
      </c>
      <c r="C59" s="5" t="s">
        <v>100</v>
      </c>
      <c r="D59" s="5" t="s">
        <v>216</v>
      </c>
      <c r="E59" s="5" t="s">
        <v>177</v>
      </c>
      <c r="F59" s="5" t="s">
        <v>1454</v>
      </c>
      <c r="G59" s="5" t="s">
        <v>1456</v>
      </c>
      <c r="H59" s="5" t="s">
        <v>32</v>
      </c>
      <c r="I59" s="5" t="s">
        <v>32</v>
      </c>
      <c r="J59" s="5" t="s">
        <v>1453</v>
      </c>
      <c r="K59" s="27" t="s">
        <v>1372</v>
      </c>
      <c r="L59" s="23">
        <v>535000000000</v>
      </c>
    </row>
    <row r="60" spans="2:12" ht="15.75" thickBot="1" x14ac:dyDescent="0.3">
      <c r="B60" s="5" t="s">
        <v>100</v>
      </c>
      <c r="C60" s="5" t="s">
        <v>100</v>
      </c>
      <c r="D60" s="5" t="s">
        <v>216</v>
      </c>
      <c r="E60" s="5" t="s">
        <v>177</v>
      </c>
      <c r="F60" s="5" t="s">
        <v>1454</v>
      </c>
      <c r="G60" s="5" t="s">
        <v>1456</v>
      </c>
      <c r="H60" s="5" t="s">
        <v>100</v>
      </c>
      <c r="I60" s="5" t="s">
        <v>32</v>
      </c>
      <c r="J60" s="5" t="s">
        <v>1453</v>
      </c>
      <c r="K60" s="28" t="s">
        <v>1373</v>
      </c>
      <c r="L60" s="21">
        <v>535000000000</v>
      </c>
    </row>
    <row r="61" spans="2:12" x14ac:dyDescent="0.25">
      <c r="B61" s="5" t="s">
        <v>100</v>
      </c>
      <c r="C61" s="5" t="s">
        <v>100</v>
      </c>
      <c r="D61" s="5" t="s">
        <v>216</v>
      </c>
      <c r="E61" s="5" t="s">
        <v>177</v>
      </c>
      <c r="F61" s="5" t="s">
        <v>1454</v>
      </c>
      <c r="G61" s="5" t="s">
        <v>1456</v>
      </c>
      <c r="H61" s="5" t="s">
        <v>100</v>
      </c>
      <c r="I61" s="5" t="s">
        <v>100</v>
      </c>
      <c r="J61" s="5" t="s">
        <v>1</v>
      </c>
      <c r="K61" s="19" t="s">
        <v>1330</v>
      </c>
      <c r="L61" s="3">
        <v>325000000000</v>
      </c>
    </row>
    <row r="62" spans="2:12" x14ac:dyDescent="0.25">
      <c r="B62" s="5" t="s">
        <v>100</v>
      </c>
      <c r="C62" s="5" t="s">
        <v>100</v>
      </c>
      <c r="D62" s="5" t="s">
        <v>216</v>
      </c>
      <c r="E62" s="5" t="s">
        <v>177</v>
      </c>
      <c r="F62" s="5" t="s">
        <v>1454</v>
      </c>
      <c r="G62" s="5" t="s">
        <v>1456</v>
      </c>
      <c r="H62" s="5" t="s">
        <v>100</v>
      </c>
      <c r="I62" s="5" t="s">
        <v>177</v>
      </c>
      <c r="J62" s="5" t="s">
        <v>1</v>
      </c>
      <c r="K62" s="19" t="s">
        <v>1374</v>
      </c>
      <c r="L62" s="3">
        <v>210000000000</v>
      </c>
    </row>
    <row r="63" spans="2:12" ht="15.75" thickBot="1" x14ac:dyDescent="0.3">
      <c r="B63" s="5" t="s">
        <v>100</v>
      </c>
      <c r="C63" s="5" t="s">
        <v>100</v>
      </c>
      <c r="D63" s="5" t="s">
        <v>216</v>
      </c>
      <c r="E63" s="5" t="s">
        <v>177</v>
      </c>
      <c r="F63" s="5" t="s">
        <v>1454</v>
      </c>
      <c r="G63" s="5" t="s">
        <v>1457</v>
      </c>
      <c r="H63" s="5" t="s">
        <v>32</v>
      </c>
      <c r="I63" s="5" t="s">
        <v>32</v>
      </c>
      <c r="J63" s="5" t="s">
        <v>1453</v>
      </c>
      <c r="K63" s="27" t="s">
        <v>1498</v>
      </c>
      <c r="L63" s="4">
        <v>124449000000</v>
      </c>
    </row>
    <row r="64" spans="2:12" ht="15.75" thickBot="1" x14ac:dyDescent="0.3">
      <c r="B64" s="5" t="s">
        <v>100</v>
      </c>
      <c r="C64" s="5" t="s">
        <v>100</v>
      </c>
      <c r="D64" s="5" t="s">
        <v>216</v>
      </c>
      <c r="E64" s="5" t="s">
        <v>177</v>
      </c>
      <c r="F64" s="5" t="s">
        <v>1454</v>
      </c>
      <c r="G64" s="5" t="s">
        <v>1457</v>
      </c>
      <c r="H64" s="5" t="s">
        <v>100</v>
      </c>
      <c r="I64" s="5" t="s">
        <v>32</v>
      </c>
      <c r="J64" s="5" t="s">
        <v>1453</v>
      </c>
      <c r="K64" s="28" t="s">
        <v>1375</v>
      </c>
      <c r="L64" s="21">
        <v>48800000000</v>
      </c>
    </row>
    <row r="65" spans="2:12" x14ac:dyDescent="0.25">
      <c r="B65" s="5" t="s">
        <v>100</v>
      </c>
      <c r="C65" s="5" t="s">
        <v>100</v>
      </c>
      <c r="D65" s="5" t="s">
        <v>216</v>
      </c>
      <c r="E65" s="5" t="s">
        <v>177</v>
      </c>
      <c r="F65" s="5" t="s">
        <v>1454</v>
      </c>
      <c r="G65" s="5" t="s">
        <v>1457</v>
      </c>
      <c r="H65" s="5" t="s">
        <v>100</v>
      </c>
      <c r="I65" s="5" t="s">
        <v>100</v>
      </c>
      <c r="J65" s="5" t="s">
        <v>1</v>
      </c>
      <c r="K65" s="19" t="s">
        <v>1330</v>
      </c>
      <c r="L65" s="3">
        <v>36900000000</v>
      </c>
    </row>
    <row r="66" spans="2:12" x14ac:dyDescent="0.25">
      <c r="B66" s="5" t="s">
        <v>100</v>
      </c>
      <c r="C66" s="5" t="s">
        <v>100</v>
      </c>
      <c r="D66" s="5" t="s">
        <v>216</v>
      </c>
      <c r="E66" s="5" t="s">
        <v>177</v>
      </c>
      <c r="F66" s="5" t="s">
        <v>1454</v>
      </c>
      <c r="G66" s="5" t="s">
        <v>1457</v>
      </c>
      <c r="H66" s="5" t="s">
        <v>100</v>
      </c>
      <c r="I66" s="5" t="s">
        <v>177</v>
      </c>
      <c r="J66" s="5" t="s">
        <v>1</v>
      </c>
      <c r="K66" s="19" t="s">
        <v>1374</v>
      </c>
      <c r="L66" s="3">
        <v>11900000000</v>
      </c>
    </row>
    <row r="67" spans="2:12" ht="15.75" thickBot="1" x14ac:dyDescent="0.3">
      <c r="B67" s="5" t="s">
        <v>100</v>
      </c>
      <c r="C67" s="5" t="s">
        <v>100</v>
      </c>
      <c r="D67" s="5" t="s">
        <v>216</v>
      </c>
      <c r="E67" s="5" t="s">
        <v>177</v>
      </c>
      <c r="F67" s="5" t="s">
        <v>1454</v>
      </c>
      <c r="G67" s="5" t="s">
        <v>1457</v>
      </c>
      <c r="H67" s="5" t="s">
        <v>177</v>
      </c>
      <c r="I67" s="5" t="s">
        <v>32</v>
      </c>
      <c r="J67" s="5" t="s">
        <v>1453</v>
      </c>
      <c r="K67" s="28" t="s">
        <v>1376</v>
      </c>
      <c r="L67" s="6">
        <v>45000000000</v>
      </c>
    </row>
    <row r="68" spans="2:12" x14ac:dyDescent="0.25">
      <c r="B68" s="5" t="s">
        <v>100</v>
      </c>
      <c r="C68" s="5" t="s">
        <v>100</v>
      </c>
      <c r="D68" s="5" t="s">
        <v>216</v>
      </c>
      <c r="E68" s="5" t="s">
        <v>177</v>
      </c>
      <c r="F68" s="5" t="s">
        <v>1454</v>
      </c>
      <c r="G68" s="5" t="s">
        <v>1457</v>
      </c>
      <c r="H68" s="5" t="s">
        <v>177</v>
      </c>
      <c r="I68" s="5" t="s">
        <v>100</v>
      </c>
      <c r="J68" s="5" t="s">
        <v>1</v>
      </c>
      <c r="K68" s="19" t="s">
        <v>1330</v>
      </c>
      <c r="L68" s="3">
        <v>40790000000</v>
      </c>
    </row>
    <row r="69" spans="2:12" x14ac:dyDescent="0.25">
      <c r="B69" s="5" t="s">
        <v>100</v>
      </c>
      <c r="C69" s="5" t="s">
        <v>100</v>
      </c>
      <c r="D69" s="5" t="s">
        <v>216</v>
      </c>
      <c r="E69" s="5" t="s">
        <v>177</v>
      </c>
      <c r="F69" s="5" t="s">
        <v>1454</v>
      </c>
      <c r="G69" s="5" t="s">
        <v>1457</v>
      </c>
      <c r="H69" s="5" t="s">
        <v>177</v>
      </c>
      <c r="I69" s="5" t="s">
        <v>177</v>
      </c>
      <c r="J69" s="5" t="s">
        <v>1</v>
      </c>
      <c r="K69" s="19" t="s">
        <v>1374</v>
      </c>
      <c r="L69" s="3">
        <v>4210000000</v>
      </c>
    </row>
    <row r="70" spans="2:12" ht="15.75" thickBot="1" x14ac:dyDescent="0.3">
      <c r="B70" s="5" t="s">
        <v>100</v>
      </c>
      <c r="C70" s="5" t="s">
        <v>100</v>
      </c>
      <c r="D70" s="5" t="s">
        <v>216</v>
      </c>
      <c r="E70" s="5" t="s">
        <v>177</v>
      </c>
      <c r="F70" s="5" t="s">
        <v>1454</v>
      </c>
      <c r="G70" s="5" t="s">
        <v>1457</v>
      </c>
      <c r="H70" s="5" t="s">
        <v>216</v>
      </c>
      <c r="I70" s="5" t="s">
        <v>32</v>
      </c>
      <c r="J70" s="5" t="s">
        <v>1453</v>
      </c>
      <c r="K70" s="28" t="s">
        <v>1377</v>
      </c>
      <c r="L70" s="6">
        <v>3200000000</v>
      </c>
    </row>
    <row r="71" spans="2:12" x14ac:dyDescent="0.25">
      <c r="B71" s="5" t="s">
        <v>100</v>
      </c>
      <c r="C71" s="5" t="s">
        <v>100</v>
      </c>
      <c r="D71" s="5" t="s">
        <v>216</v>
      </c>
      <c r="E71" s="5" t="s">
        <v>177</v>
      </c>
      <c r="F71" s="5" t="s">
        <v>1454</v>
      </c>
      <c r="G71" s="5" t="s">
        <v>1457</v>
      </c>
      <c r="H71" s="5" t="s">
        <v>216</v>
      </c>
      <c r="I71" s="5" t="s">
        <v>100</v>
      </c>
      <c r="J71" s="5" t="s">
        <v>1</v>
      </c>
      <c r="K71" s="19" t="s">
        <v>1374</v>
      </c>
      <c r="L71" s="3">
        <v>3200000000</v>
      </c>
    </row>
    <row r="72" spans="2:12" ht="15.75" thickBot="1" x14ac:dyDescent="0.3">
      <c r="B72" s="5" t="s">
        <v>100</v>
      </c>
      <c r="C72" s="5" t="s">
        <v>100</v>
      </c>
      <c r="D72" s="5" t="s">
        <v>216</v>
      </c>
      <c r="E72" s="5" t="s">
        <v>177</v>
      </c>
      <c r="F72" s="5" t="s">
        <v>1454</v>
      </c>
      <c r="G72" s="5" t="s">
        <v>1457</v>
      </c>
      <c r="H72" s="5" t="s">
        <v>244</v>
      </c>
      <c r="I72" s="5" t="s">
        <v>32</v>
      </c>
      <c r="J72" s="5" t="s">
        <v>1453</v>
      </c>
      <c r="K72" s="28" t="s">
        <v>1378</v>
      </c>
      <c r="L72" s="6">
        <v>249000000</v>
      </c>
    </row>
    <row r="73" spans="2:12" x14ac:dyDescent="0.25">
      <c r="B73" s="5" t="s">
        <v>100</v>
      </c>
      <c r="C73" s="5" t="s">
        <v>100</v>
      </c>
      <c r="D73" s="5" t="s">
        <v>216</v>
      </c>
      <c r="E73" s="5" t="s">
        <v>177</v>
      </c>
      <c r="F73" s="5" t="s">
        <v>1454</v>
      </c>
      <c r="G73" s="5" t="s">
        <v>1457</v>
      </c>
      <c r="H73" s="5" t="s">
        <v>244</v>
      </c>
      <c r="I73" s="5" t="s">
        <v>32</v>
      </c>
      <c r="J73" s="5" t="s">
        <v>1</v>
      </c>
      <c r="K73" s="18" t="s">
        <v>1499</v>
      </c>
      <c r="L73" s="3">
        <v>249000000</v>
      </c>
    </row>
    <row r="74" spans="2:12" ht="15.75" thickBot="1" x14ac:dyDescent="0.3">
      <c r="B74" s="5" t="s">
        <v>100</v>
      </c>
      <c r="C74" s="5" t="s">
        <v>100</v>
      </c>
      <c r="D74" s="5" t="s">
        <v>216</v>
      </c>
      <c r="E74" s="5" t="s">
        <v>177</v>
      </c>
      <c r="F74" s="5" t="s">
        <v>1454</v>
      </c>
      <c r="G74" s="5" t="s">
        <v>1457</v>
      </c>
      <c r="H74" s="5" t="s">
        <v>266</v>
      </c>
      <c r="I74" s="5" t="s">
        <v>32</v>
      </c>
      <c r="J74" s="5" t="s">
        <v>1453</v>
      </c>
      <c r="K74" s="28" t="s">
        <v>1379</v>
      </c>
      <c r="L74" s="6">
        <v>27200000000</v>
      </c>
    </row>
    <row r="75" spans="2:12" x14ac:dyDescent="0.25">
      <c r="B75" s="5" t="s">
        <v>100</v>
      </c>
      <c r="C75" s="5" t="s">
        <v>100</v>
      </c>
      <c r="D75" s="5" t="s">
        <v>216</v>
      </c>
      <c r="E75" s="5" t="s">
        <v>177</v>
      </c>
      <c r="F75" s="5" t="s">
        <v>1454</v>
      </c>
      <c r="G75" s="5" t="s">
        <v>1457</v>
      </c>
      <c r="H75" s="5" t="s">
        <v>266</v>
      </c>
      <c r="I75" s="5" t="s">
        <v>177</v>
      </c>
      <c r="J75" s="5" t="s">
        <v>1</v>
      </c>
      <c r="K75" s="19" t="s">
        <v>1374</v>
      </c>
      <c r="L75" s="3">
        <v>27200000000</v>
      </c>
    </row>
    <row r="76" spans="2:12" ht="15.75" thickBot="1" x14ac:dyDescent="0.3">
      <c r="B76" s="5" t="s">
        <v>100</v>
      </c>
      <c r="C76" s="5" t="s">
        <v>100</v>
      </c>
      <c r="D76" s="5" t="s">
        <v>216</v>
      </c>
      <c r="E76" s="5" t="s">
        <v>177</v>
      </c>
      <c r="F76" s="5" t="s">
        <v>1455</v>
      </c>
      <c r="G76" s="5" t="s">
        <v>1452</v>
      </c>
      <c r="H76" s="5" t="s">
        <v>32</v>
      </c>
      <c r="I76" s="5" t="s">
        <v>32</v>
      </c>
      <c r="J76" s="5" t="s">
        <v>1453</v>
      </c>
      <c r="K76" s="26" t="s">
        <v>1500</v>
      </c>
      <c r="L76" s="4">
        <v>1535000000</v>
      </c>
    </row>
    <row r="77" spans="2:12" ht="15.75" thickBot="1" x14ac:dyDescent="0.3">
      <c r="B77" s="5" t="s">
        <v>100</v>
      </c>
      <c r="C77" s="5" t="s">
        <v>100</v>
      </c>
      <c r="D77" s="5" t="s">
        <v>216</v>
      </c>
      <c r="E77" s="5" t="s">
        <v>177</v>
      </c>
      <c r="F77" s="5" t="s">
        <v>1455</v>
      </c>
      <c r="G77" s="5" t="s">
        <v>1456</v>
      </c>
      <c r="H77" s="5" t="s">
        <v>32</v>
      </c>
      <c r="I77" s="5" t="s">
        <v>32</v>
      </c>
      <c r="J77" s="5" t="s">
        <v>1453</v>
      </c>
      <c r="K77" s="27" t="s">
        <v>1380</v>
      </c>
      <c r="L77" s="21">
        <v>1535000000</v>
      </c>
    </row>
    <row r="78" spans="2:12" x14ac:dyDescent="0.25">
      <c r="B78" s="5" t="s">
        <v>100</v>
      </c>
      <c r="C78" s="5" t="s">
        <v>100</v>
      </c>
      <c r="D78" s="5" t="s">
        <v>216</v>
      </c>
      <c r="E78" s="5" t="s">
        <v>177</v>
      </c>
      <c r="F78" s="5" t="s">
        <v>1455</v>
      </c>
      <c r="G78" s="5" t="s">
        <v>1456</v>
      </c>
      <c r="H78" s="5" t="s">
        <v>100</v>
      </c>
      <c r="I78" s="5" t="s">
        <v>32</v>
      </c>
      <c r="J78" s="5" t="s">
        <v>1</v>
      </c>
      <c r="K78" s="18" t="s">
        <v>1501</v>
      </c>
      <c r="L78" s="3">
        <v>1435000000</v>
      </c>
    </row>
    <row r="79" spans="2:12" x14ac:dyDescent="0.25">
      <c r="B79" s="5" t="s">
        <v>100</v>
      </c>
      <c r="C79" s="5" t="s">
        <v>100</v>
      </c>
      <c r="D79" s="5" t="s">
        <v>216</v>
      </c>
      <c r="E79" s="5" t="s">
        <v>177</v>
      </c>
      <c r="F79" s="5" t="s">
        <v>1455</v>
      </c>
      <c r="G79" s="5" t="s">
        <v>1456</v>
      </c>
      <c r="H79" s="5" t="s">
        <v>177</v>
      </c>
      <c r="I79" s="5" t="s">
        <v>32</v>
      </c>
      <c r="J79" s="5" t="s">
        <v>1</v>
      </c>
      <c r="K79" s="18" t="s">
        <v>1502</v>
      </c>
      <c r="L79" s="3">
        <v>100000000</v>
      </c>
    </row>
    <row r="80" spans="2:12" ht="15.75" thickBot="1" x14ac:dyDescent="0.3">
      <c r="B80" s="5" t="s">
        <v>100</v>
      </c>
      <c r="C80" s="5" t="s">
        <v>100</v>
      </c>
      <c r="D80" s="5" t="s">
        <v>244</v>
      </c>
      <c r="E80" s="5" t="s">
        <v>32</v>
      </c>
      <c r="F80" s="5" t="s">
        <v>1452</v>
      </c>
      <c r="G80" s="5" t="s">
        <v>1452</v>
      </c>
      <c r="H80" s="5" t="s">
        <v>32</v>
      </c>
      <c r="I80" s="5" t="s">
        <v>32</v>
      </c>
      <c r="J80" s="5" t="s">
        <v>1453</v>
      </c>
      <c r="K80" s="24" t="s">
        <v>1503</v>
      </c>
      <c r="L80" s="4">
        <v>259445000000</v>
      </c>
    </row>
    <row r="81" spans="2:12" ht="15.75" thickBot="1" x14ac:dyDescent="0.3">
      <c r="B81" s="5" t="s">
        <v>100</v>
      </c>
      <c r="C81" s="5" t="s">
        <v>100</v>
      </c>
      <c r="D81" s="5" t="s">
        <v>244</v>
      </c>
      <c r="E81" s="5" t="s">
        <v>100</v>
      </c>
      <c r="F81" s="5" t="s">
        <v>1452</v>
      </c>
      <c r="G81" s="5" t="s">
        <v>1452</v>
      </c>
      <c r="H81" s="5" t="s">
        <v>32</v>
      </c>
      <c r="I81" s="5" t="s">
        <v>32</v>
      </c>
      <c r="J81" s="5" t="s">
        <v>1453</v>
      </c>
      <c r="K81" s="25" t="s">
        <v>1381</v>
      </c>
      <c r="L81" s="23">
        <v>172500000000</v>
      </c>
    </row>
    <row r="82" spans="2:12" ht="15.75" thickBot="1" x14ac:dyDescent="0.3">
      <c r="B82" s="5" t="s">
        <v>100</v>
      </c>
      <c r="C82" s="5" t="s">
        <v>100</v>
      </c>
      <c r="D82" s="5" t="s">
        <v>244</v>
      </c>
      <c r="E82" s="5" t="s">
        <v>100</v>
      </c>
      <c r="F82" s="5" t="s">
        <v>1454</v>
      </c>
      <c r="G82" s="5" t="s">
        <v>1452</v>
      </c>
      <c r="H82" s="5" t="s">
        <v>32</v>
      </c>
      <c r="I82" s="5" t="s">
        <v>32</v>
      </c>
      <c r="J82" s="5" t="s">
        <v>1453</v>
      </c>
      <c r="K82" s="26" t="s">
        <v>1504</v>
      </c>
      <c r="L82" s="21">
        <v>147500000000</v>
      </c>
    </row>
    <row r="83" spans="2:12" x14ac:dyDescent="0.25">
      <c r="B83" s="5" t="s">
        <v>100</v>
      </c>
      <c r="C83" s="5" t="s">
        <v>100</v>
      </c>
      <c r="D83" s="5" t="s">
        <v>244</v>
      </c>
      <c r="E83" s="5" t="s">
        <v>100</v>
      </c>
      <c r="F83" s="5" t="s">
        <v>1454</v>
      </c>
      <c r="G83" s="5" t="s">
        <v>1454</v>
      </c>
      <c r="H83" s="5" t="s">
        <v>32</v>
      </c>
      <c r="I83" s="5" t="s">
        <v>32</v>
      </c>
      <c r="J83" s="5" t="s">
        <v>1</v>
      </c>
      <c r="K83" s="17" t="s">
        <v>1505</v>
      </c>
      <c r="L83" s="3">
        <v>147500000000</v>
      </c>
    </row>
    <row r="84" spans="2:12" ht="15.75" thickBot="1" x14ac:dyDescent="0.3">
      <c r="B84" s="5" t="s">
        <v>100</v>
      </c>
      <c r="C84" s="5" t="s">
        <v>100</v>
      </c>
      <c r="D84" s="5" t="s">
        <v>244</v>
      </c>
      <c r="E84" s="5" t="s">
        <v>100</v>
      </c>
      <c r="F84" s="5" t="s">
        <v>1455</v>
      </c>
      <c r="G84" s="5" t="s">
        <v>1452</v>
      </c>
      <c r="H84" s="5" t="s">
        <v>32</v>
      </c>
      <c r="I84" s="5" t="s">
        <v>32</v>
      </c>
      <c r="J84" s="5" t="s">
        <v>1453</v>
      </c>
      <c r="K84" s="26" t="s">
        <v>1382</v>
      </c>
      <c r="L84" s="6">
        <v>25000000000</v>
      </c>
    </row>
    <row r="85" spans="2:12" x14ac:dyDescent="0.25">
      <c r="B85" s="5" t="s">
        <v>100</v>
      </c>
      <c r="C85" s="5" t="s">
        <v>100</v>
      </c>
      <c r="D85" s="5" t="s">
        <v>244</v>
      </c>
      <c r="E85" s="5" t="s">
        <v>100</v>
      </c>
      <c r="F85" s="5" t="s">
        <v>1455</v>
      </c>
      <c r="G85" s="5" t="s">
        <v>1454</v>
      </c>
      <c r="H85" s="5" t="s">
        <v>32</v>
      </c>
      <c r="I85" s="5" t="s">
        <v>32</v>
      </c>
      <c r="J85" s="5" t="s">
        <v>1</v>
      </c>
      <c r="K85" s="17" t="s">
        <v>1506</v>
      </c>
      <c r="L85" s="3">
        <v>25000000000</v>
      </c>
    </row>
    <row r="86" spans="2:12" ht="15.75" thickBot="1" x14ac:dyDescent="0.3">
      <c r="B86" s="5" t="s">
        <v>100</v>
      </c>
      <c r="C86" s="5" t="s">
        <v>100</v>
      </c>
      <c r="D86" s="5" t="s">
        <v>244</v>
      </c>
      <c r="E86" s="5" t="s">
        <v>177</v>
      </c>
      <c r="F86" s="5" t="s">
        <v>1452</v>
      </c>
      <c r="G86" s="5" t="s">
        <v>1452</v>
      </c>
      <c r="H86" s="5" t="s">
        <v>32</v>
      </c>
      <c r="I86" s="5" t="s">
        <v>32</v>
      </c>
      <c r="J86" s="5" t="s">
        <v>1453</v>
      </c>
      <c r="K86" s="25" t="s">
        <v>1383</v>
      </c>
      <c r="L86" s="4">
        <v>5705000000</v>
      </c>
    </row>
    <row r="87" spans="2:12" ht="15.75" thickBot="1" x14ac:dyDescent="0.3">
      <c r="B87" s="5" t="s">
        <v>100</v>
      </c>
      <c r="C87" s="5" t="s">
        <v>100</v>
      </c>
      <c r="D87" s="5" t="s">
        <v>244</v>
      </c>
      <c r="E87" s="5" t="s">
        <v>177</v>
      </c>
      <c r="F87" s="5" t="s">
        <v>1454</v>
      </c>
      <c r="G87" s="5" t="s">
        <v>1452</v>
      </c>
      <c r="H87" s="5" t="s">
        <v>32</v>
      </c>
      <c r="I87" s="5" t="s">
        <v>32</v>
      </c>
      <c r="J87" s="5" t="s">
        <v>1453</v>
      </c>
      <c r="K87" s="26" t="s">
        <v>1384</v>
      </c>
      <c r="L87" s="21">
        <v>3665000000</v>
      </c>
    </row>
    <row r="88" spans="2:12" x14ac:dyDescent="0.25">
      <c r="B88" s="5" t="s">
        <v>100</v>
      </c>
      <c r="C88" s="5" t="s">
        <v>100</v>
      </c>
      <c r="D88" s="5" t="s">
        <v>244</v>
      </c>
      <c r="E88" s="5" t="s">
        <v>177</v>
      </c>
      <c r="F88" s="5" t="s">
        <v>1454</v>
      </c>
      <c r="G88" s="5" t="s">
        <v>1454</v>
      </c>
      <c r="H88" s="5" t="s">
        <v>32</v>
      </c>
      <c r="I88" s="5" t="s">
        <v>32</v>
      </c>
      <c r="J88" s="5" t="s">
        <v>1</v>
      </c>
      <c r="K88" s="17" t="s">
        <v>1507</v>
      </c>
      <c r="L88" s="3">
        <v>3665000000</v>
      </c>
    </row>
    <row r="89" spans="2:12" ht="15.75" thickBot="1" x14ac:dyDescent="0.3">
      <c r="B89" s="5" t="s">
        <v>100</v>
      </c>
      <c r="C89" s="5" t="s">
        <v>100</v>
      </c>
      <c r="D89" s="5" t="s">
        <v>244</v>
      </c>
      <c r="E89" s="5" t="s">
        <v>177</v>
      </c>
      <c r="F89" s="5" t="s">
        <v>1459</v>
      </c>
      <c r="G89" s="5" t="s">
        <v>1452</v>
      </c>
      <c r="H89" s="5" t="s">
        <v>32</v>
      </c>
      <c r="I89" s="5" t="s">
        <v>32</v>
      </c>
      <c r="J89" s="5" t="s">
        <v>1453</v>
      </c>
      <c r="K89" s="26" t="s">
        <v>1385</v>
      </c>
      <c r="L89" s="6">
        <v>2040000000</v>
      </c>
    </row>
    <row r="90" spans="2:12" x14ac:dyDescent="0.25">
      <c r="B90" s="5" t="s">
        <v>100</v>
      </c>
      <c r="C90" s="5" t="s">
        <v>100</v>
      </c>
      <c r="D90" s="5" t="s">
        <v>244</v>
      </c>
      <c r="E90" s="5" t="s">
        <v>177</v>
      </c>
      <c r="F90" s="5" t="s">
        <v>1459</v>
      </c>
      <c r="G90" s="5" t="s">
        <v>1454</v>
      </c>
      <c r="H90" s="5" t="s">
        <v>32</v>
      </c>
      <c r="I90" s="5" t="s">
        <v>32</v>
      </c>
      <c r="J90" s="5" t="s">
        <v>1</v>
      </c>
      <c r="K90" s="17" t="s">
        <v>1508</v>
      </c>
      <c r="L90" s="3">
        <v>180000000</v>
      </c>
    </row>
    <row r="91" spans="2:12" x14ac:dyDescent="0.25">
      <c r="B91" s="5" t="s">
        <v>100</v>
      </c>
      <c r="C91" s="5" t="s">
        <v>100</v>
      </c>
      <c r="D91" s="5" t="s">
        <v>244</v>
      </c>
      <c r="E91" s="5" t="s">
        <v>177</v>
      </c>
      <c r="F91" s="5" t="s">
        <v>1459</v>
      </c>
      <c r="G91" s="5" t="s">
        <v>1455</v>
      </c>
      <c r="H91" s="5" t="s">
        <v>32</v>
      </c>
      <c r="I91" s="5" t="s">
        <v>32</v>
      </c>
      <c r="J91" s="5" t="s">
        <v>1</v>
      </c>
      <c r="K91" s="17" t="s">
        <v>1386</v>
      </c>
      <c r="L91" s="3">
        <v>1860000000</v>
      </c>
    </row>
    <row r="92" spans="2:12" ht="15.75" thickBot="1" x14ac:dyDescent="0.3">
      <c r="B92" s="5" t="s">
        <v>100</v>
      </c>
      <c r="C92" s="5" t="s">
        <v>100</v>
      </c>
      <c r="D92" s="5" t="s">
        <v>244</v>
      </c>
      <c r="E92" s="5" t="s">
        <v>216</v>
      </c>
      <c r="F92" s="5" t="s">
        <v>1452</v>
      </c>
      <c r="G92" s="5" t="s">
        <v>1452</v>
      </c>
      <c r="H92" s="5" t="s">
        <v>32</v>
      </c>
      <c r="I92" s="5" t="s">
        <v>32</v>
      </c>
      <c r="J92" s="5" t="s">
        <v>1453</v>
      </c>
      <c r="K92" s="25" t="s">
        <v>1509</v>
      </c>
      <c r="L92" s="4">
        <v>81240000000</v>
      </c>
    </row>
    <row r="93" spans="2:12" ht="15.75" thickBot="1" x14ac:dyDescent="0.3">
      <c r="B93" s="5" t="s">
        <v>100</v>
      </c>
      <c r="C93" s="5" t="s">
        <v>100</v>
      </c>
      <c r="D93" s="5" t="s">
        <v>244</v>
      </c>
      <c r="E93" s="5" t="s">
        <v>216</v>
      </c>
      <c r="F93" s="5" t="s">
        <v>1456</v>
      </c>
      <c r="G93" s="5" t="s">
        <v>1452</v>
      </c>
      <c r="H93" s="5" t="s">
        <v>32</v>
      </c>
      <c r="I93" s="5" t="s">
        <v>32</v>
      </c>
      <c r="J93" s="5" t="s">
        <v>1453</v>
      </c>
      <c r="K93" s="26" t="s">
        <v>1510</v>
      </c>
      <c r="L93" s="21">
        <v>57420000000</v>
      </c>
    </row>
    <row r="94" spans="2:12" x14ac:dyDescent="0.25">
      <c r="B94" s="5" t="s">
        <v>100</v>
      </c>
      <c r="C94" s="5" t="s">
        <v>100</v>
      </c>
      <c r="D94" s="5" t="s">
        <v>244</v>
      </c>
      <c r="E94" s="5" t="s">
        <v>216</v>
      </c>
      <c r="F94" s="5" t="s">
        <v>1456</v>
      </c>
      <c r="G94" s="5" t="s">
        <v>1454</v>
      </c>
      <c r="H94" s="5" t="s">
        <v>32</v>
      </c>
      <c r="I94" s="5" t="s">
        <v>32</v>
      </c>
      <c r="J94" s="5" t="s">
        <v>1</v>
      </c>
      <c r="K94" s="17" t="s">
        <v>1511</v>
      </c>
      <c r="L94" s="3">
        <v>55000000000</v>
      </c>
    </row>
    <row r="95" spans="2:12" x14ac:dyDescent="0.25">
      <c r="B95" s="5" t="s">
        <v>100</v>
      </c>
      <c r="C95" s="5" t="s">
        <v>100</v>
      </c>
      <c r="D95" s="5" t="s">
        <v>244</v>
      </c>
      <c r="E95" s="5" t="s">
        <v>216</v>
      </c>
      <c r="F95" s="5" t="s">
        <v>1456</v>
      </c>
      <c r="G95" s="5" t="s">
        <v>1455</v>
      </c>
      <c r="H95" s="5" t="s">
        <v>32</v>
      </c>
      <c r="I95" s="5" t="s">
        <v>32</v>
      </c>
      <c r="J95" s="5" t="s">
        <v>1</v>
      </c>
      <c r="K95" s="17" t="s">
        <v>1387</v>
      </c>
      <c r="L95" s="3">
        <v>2420000000</v>
      </c>
    </row>
    <row r="96" spans="2:12" ht="15.75" thickBot="1" x14ac:dyDescent="0.3">
      <c r="B96" s="5" t="s">
        <v>100</v>
      </c>
      <c r="C96" s="5" t="s">
        <v>100</v>
      </c>
      <c r="D96" s="5" t="s">
        <v>244</v>
      </c>
      <c r="E96" s="5" t="s">
        <v>216</v>
      </c>
      <c r="F96" s="5" t="s">
        <v>1457</v>
      </c>
      <c r="G96" s="5" t="s">
        <v>1452</v>
      </c>
      <c r="H96" s="5" t="s">
        <v>32</v>
      </c>
      <c r="I96" s="5" t="s">
        <v>32</v>
      </c>
      <c r="J96" s="5" t="s">
        <v>1453</v>
      </c>
      <c r="K96" s="26" t="s">
        <v>1512</v>
      </c>
      <c r="L96" s="6">
        <v>4120000000</v>
      </c>
    </row>
    <row r="97" spans="2:12" x14ac:dyDescent="0.25">
      <c r="B97" s="5" t="s">
        <v>100</v>
      </c>
      <c r="C97" s="5" t="s">
        <v>100</v>
      </c>
      <c r="D97" s="5" t="s">
        <v>244</v>
      </c>
      <c r="E97" s="5" t="s">
        <v>216</v>
      </c>
      <c r="F97" s="5" t="s">
        <v>1457</v>
      </c>
      <c r="G97" s="5" t="s">
        <v>1454</v>
      </c>
      <c r="H97" s="5" t="s">
        <v>32</v>
      </c>
      <c r="I97" s="5" t="s">
        <v>32</v>
      </c>
      <c r="J97" s="5" t="s">
        <v>1</v>
      </c>
      <c r="K97" s="17" t="s">
        <v>1513</v>
      </c>
      <c r="L97" s="3">
        <v>4120000000</v>
      </c>
    </row>
    <row r="98" spans="2:12" ht="15.75" thickBot="1" x14ac:dyDescent="0.3">
      <c r="B98" s="5" t="s">
        <v>100</v>
      </c>
      <c r="C98" s="5" t="s">
        <v>100</v>
      </c>
      <c r="D98" s="5" t="s">
        <v>244</v>
      </c>
      <c r="E98" s="5" t="s">
        <v>216</v>
      </c>
      <c r="F98" s="5" t="s">
        <v>1459</v>
      </c>
      <c r="G98" s="5" t="s">
        <v>1452</v>
      </c>
      <c r="H98" s="5" t="s">
        <v>32</v>
      </c>
      <c r="I98" s="5" t="s">
        <v>32</v>
      </c>
      <c r="J98" s="5" t="s">
        <v>1453</v>
      </c>
      <c r="K98" s="26" t="s">
        <v>1388</v>
      </c>
      <c r="L98" s="4">
        <v>19700000000</v>
      </c>
    </row>
    <row r="99" spans="2:12" ht="15.75" thickBot="1" x14ac:dyDescent="0.3">
      <c r="B99" s="5" t="s">
        <v>100</v>
      </c>
      <c r="C99" s="5" t="s">
        <v>100</v>
      </c>
      <c r="D99" s="5" t="s">
        <v>244</v>
      </c>
      <c r="E99" s="5" t="s">
        <v>216</v>
      </c>
      <c r="F99" s="5" t="s">
        <v>1459</v>
      </c>
      <c r="G99" s="5" t="s">
        <v>1454</v>
      </c>
      <c r="H99" s="5" t="s">
        <v>32</v>
      </c>
      <c r="I99" s="5" t="s">
        <v>32</v>
      </c>
      <c r="J99" s="5" t="s">
        <v>1453</v>
      </c>
      <c r="K99" s="27" t="s">
        <v>1389</v>
      </c>
      <c r="L99" s="21">
        <v>19700000000</v>
      </c>
    </row>
    <row r="100" spans="2:12" x14ac:dyDescent="0.25">
      <c r="B100" s="5" t="s">
        <v>100</v>
      </c>
      <c r="C100" s="5" t="s">
        <v>100</v>
      </c>
      <c r="D100" s="5" t="s">
        <v>244</v>
      </c>
      <c r="E100" s="5" t="s">
        <v>216</v>
      </c>
      <c r="F100" s="5" t="s">
        <v>1459</v>
      </c>
      <c r="G100" s="5" t="s">
        <v>1454</v>
      </c>
      <c r="H100" s="5" t="s">
        <v>100</v>
      </c>
      <c r="I100" s="5" t="s">
        <v>32</v>
      </c>
      <c r="J100" s="5" t="s">
        <v>1</v>
      </c>
      <c r="K100" s="18" t="s">
        <v>1514</v>
      </c>
      <c r="L100" s="3">
        <v>1130000000</v>
      </c>
    </row>
    <row r="101" spans="2:12" x14ac:dyDescent="0.25">
      <c r="B101" s="5" t="s">
        <v>100</v>
      </c>
      <c r="C101" s="5" t="s">
        <v>100</v>
      </c>
      <c r="D101" s="5" t="s">
        <v>244</v>
      </c>
      <c r="E101" s="5" t="s">
        <v>216</v>
      </c>
      <c r="F101" s="5" t="s">
        <v>1459</v>
      </c>
      <c r="G101" s="5" t="s">
        <v>1454</v>
      </c>
      <c r="H101" s="5" t="s">
        <v>177</v>
      </c>
      <c r="I101" s="5" t="s">
        <v>32</v>
      </c>
      <c r="J101" s="5" t="s">
        <v>1</v>
      </c>
      <c r="K101" s="18" t="s">
        <v>1515</v>
      </c>
      <c r="L101" s="3">
        <v>6000000000</v>
      </c>
    </row>
    <row r="102" spans="2:12" x14ac:dyDescent="0.25">
      <c r="B102" s="5" t="s">
        <v>100</v>
      </c>
      <c r="C102" s="5" t="s">
        <v>100</v>
      </c>
      <c r="D102" s="5" t="s">
        <v>244</v>
      </c>
      <c r="E102" s="5" t="s">
        <v>216</v>
      </c>
      <c r="F102" s="5" t="s">
        <v>1459</v>
      </c>
      <c r="G102" s="5" t="s">
        <v>1454</v>
      </c>
      <c r="H102" s="5" t="s">
        <v>216</v>
      </c>
      <c r="I102" s="5" t="s">
        <v>32</v>
      </c>
      <c r="J102" s="5" t="s">
        <v>1</v>
      </c>
      <c r="K102" s="18" t="s">
        <v>1516</v>
      </c>
      <c r="L102" s="3">
        <v>11070000000</v>
      </c>
    </row>
    <row r="103" spans="2:12" x14ac:dyDescent="0.25">
      <c r="B103" s="5" t="s">
        <v>100</v>
      </c>
      <c r="C103" s="5" t="s">
        <v>100</v>
      </c>
      <c r="D103" s="5" t="s">
        <v>244</v>
      </c>
      <c r="E103" s="5" t="s">
        <v>216</v>
      </c>
      <c r="F103" s="5" t="s">
        <v>1459</v>
      </c>
      <c r="G103" s="5" t="s">
        <v>1455</v>
      </c>
      <c r="H103" s="5" t="s">
        <v>32</v>
      </c>
      <c r="I103" s="5" t="s">
        <v>32</v>
      </c>
      <c r="J103" s="5" t="s">
        <v>1</v>
      </c>
      <c r="K103" s="17" t="s">
        <v>1517</v>
      </c>
      <c r="L103" s="3">
        <v>1500000000</v>
      </c>
    </row>
    <row r="104" spans="2:12" ht="15.75" thickBot="1" x14ac:dyDescent="0.3">
      <c r="B104" s="5" t="s">
        <v>100</v>
      </c>
      <c r="C104" s="5" t="s">
        <v>100</v>
      </c>
      <c r="D104" s="5" t="s">
        <v>365</v>
      </c>
      <c r="E104" s="5" t="s">
        <v>32</v>
      </c>
      <c r="F104" s="5" t="s">
        <v>1452</v>
      </c>
      <c r="G104" s="5" t="s">
        <v>1452</v>
      </c>
      <c r="H104" s="5" t="s">
        <v>32</v>
      </c>
      <c r="I104" s="5" t="s">
        <v>32</v>
      </c>
      <c r="J104" s="5" t="s">
        <v>1453</v>
      </c>
      <c r="K104" s="24" t="s">
        <v>1390</v>
      </c>
      <c r="L104" s="4">
        <v>5121000000</v>
      </c>
    </row>
    <row r="105" spans="2:12" ht="15.75" thickBot="1" x14ac:dyDescent="0.3">
      <c r="B105" s="5" t="s">
        <v>100</v>
      </c>
      <c r="C105" s="5" t="s">
        <v>100</v>
      </c>
      <c r="D105" s="5" t="s">
        <v>365</v>
      </c>
      <c r="E105" s="5" t="s">
        <v>100</v>
      </c>
      <c r="F105" s="5" t="s">
        <v>1452</v>
      </c>
      <c r="G105" s="5" t="s">
        <v>1452</v>
      </c>
      <c r="H105" s="5" t="s">
        <v>32</v>
      </c>
      <c r="I105" s="5" t="s">
        <v>32</v>
      </c>
      <c r="J105" s="5" t="s">
        <v>1453</v>
      </c>
      <c r="K105" s="25" t="s">
        <v>1391</v>
      </c>
      <c r="L105" s="21">
        <v>5120000000</v>
      </c>
    </row>
    <row r="106" spans="2:12" x14ac:dyDescent="0.25">
      <c r="B106" s="5" t="s">
        <v>100</v>
      </c>
      <c r="C106" s="5" t="s">
        <v>100</v>
      </c>
      <c r="D106" s="5" t="s">
        <v>365</v>
      </c>
      <c r="E106" s="5" t="s">
        <v>100</v>
      </c>
      <c r="F106" s="5" t="s">
        <v>1454</v>
      </c>
      <c r="G106" s="5" t="s">
        <v>1452</v>
      </c>
      <c r="H106" s="5" t="s">
        <v>32</v>
      </c>
      <c r="I106" s="5" t="s">
        <v>32</v>
      </c>
      <c r="J106" s="5" t="s">
        <v>1</v>
      </c>
      <c r="K106" s="16" t="s">
        <v>1518</v>
      </c>
      <c r="L106" s="3">
        <v>5120000000</v>
      </c>
    </row>
    <row r="107" spans="2:12" ht="15.75" thickBot="1" x14ac:dyDescent="0.3">
      <c r="B107" s="5" t="s">
        <v>100</v>
      </c>
      <c r="C107" s="5" t="s">
        <v>100</v>
      </c>
      <c r="D107" s="5" t="s">
        <v>365</v>
      </c>
      <c r="E107" s="5" t="s">
        <v>365</v>
      </c>
      <c r="F107" s="5" t="s">
        <v>1452</v>
      </c>
      <c r="G107" s="5" t="s">
        <v>1452</v>
      </c>
      <c r="H107" s="5" t="s">
        <v>32</v>
      </c>
      <c r="I107" s="5" t="s">
        <v>32</v>
      </c>
      <c r="J107" s="5" t="s">
        <v>1453</v>
      </c>
      <c r="K107" s="25" t="s">
        <v>1392</v>
      </c>
      <c r="L107" s="6">
        <v>1000000</v>
      </c>
    </row>
    <row r="108" spans="2:12" x14ac:dyDescent="0.25">
      <c r="B108" s="5" t="s">
        <v>100</v>
      </c>
      <c r="C108" s="5" t="s">
        <v>100</v>
      </c>
      <c r="D108" s="5" t="s">
        <v>365</v>
      </c>
      <c r="E108" s="5" t="s">
        <v>365</v>
      </c>
      <c r="F108" s="5" t="s">
        <v>1454</v>
      </c>
      <c r="G108" s="5" t="s">
        <v>1452</v>
      </c>
      <c r="H108" s="5" t="s">
        <v>32</v>
      </c>
      <c r="I108" s="5" t="s">
        <v>32</v>
      </c>
      <c r="J108" s="5" t="s">
        <v>1</v>
      </c>
      <c r="K108" s="16" t="s">
        <v>1519</v>
      </c>
      <c r="L108" s="3">
        <v>1000000</v>
      </c>
    </row>
    <row r="109" spans="2:12" ht="15.75" thickBot="1" x14ac:dyDescent="0.3">
      <c r="B109" s="5" t="s">
        <v>100</v>
      </c>
      <c r="C109" s="5" t="s">
        <v>177</v>
      </c>
      <c r="D109" s="5" t="s">
        <v>32</v>
      </c>
      <c r="E109" s="5" t="s">
        <v>32</v>
      </c>
      <c r="F109" s="5" t="s">
        <v>1452</v>
      </c>
      <c r="G109" s="5" t="s">
        <v>1452</v>
      </c>
      <c r="H109" s="5" t="s">
        <v>32</v>
      </c>
      <c r="I109" s="5" t="s">
        <v>32</v>
      </c>
      <c r="J109" s="5" t="s">
        <v>1453</v>
      </c>
      <c r="K109" s="22" t="s">
        <v>1393</v>
      </c>
      <c r="L109" s="4">
        <v>77870000000</v>
      </c>
    </row>
    <row r="110" spans="2:12" ht="15.75" thickBot="1" x14ac:dyDescent="0.3">
      <c r="B110" s="5" t="s">
        <v>100</v>
      </c>
      <c r="C110" s="5" t="s">
        <v>177</v>
      </c>
      <c r="D110" s="5" t="s">
        <v>100</v>
      </c>
      <c r="E110" s="5" t="s">
        <v>32</v>
      </c>
      <c r="F110" s="5" t="s">
        <v>1452</v>
      </c>
      <c r="G110" s="5" t="s">
        <v>1452</v>
      </c>
      <c r="H110" s="5" t="s">
        <v>32</v>
      </c>
      <c r="I110" s="5" t="s">
        <v>32</v>
      </c>
      <c r="J110" s="5" t="s">
        <v>1453</v>
      </c>
      <c r="K110" s="24" t="s">
        <v>1394</v>
      </c>
      <c r="L110" s="23">
        <v>77870000000</v>
      </c>
    </row>
    <row r="111" spans="2:12" ht="15.75" thickBot="1" x14ac:dyDescent="0.3">
      <c r="B111" s="5" t="s">
        <v>100</v>
      </c>
      <c r="C111" s="5" t="s">
        <v>177</v>
      </c>
      <c r="D111" s="5" t="s">
        <v>100</v>
      </c>
      <c r="E111" s="5" t="s">
        <v>216</v>
      </c>
      <c r="F111" s="5" t="s">
        <v>1452</v>
      </c>
      <c r="G111" s="5" t="s">
        <v>1452</v>
      </c>
      <c r="H111" s="5" t="s">
        <v>32</v>
      </c>
      <c r="I111" s="5" t="s">
        <v>32</v>
      </c>
      <c r="J111" s="5" t="s">
        <v>1453</v>
      </c>
      <c r="K111" s="25" t="s">
        <v>1520</v>
      </c>
      <c r="L111" s="23">
        <v>77870000000</v>
      </c>
    </row>
    <row r="112" spans="2:12" ht="15.75" thickBot="1" x14ac:dyDescent="0.3">
      <c r="B112" s="5" t="s">
        <v>100</v>
      </c>
      <c r="C112" s="5" t="s">
        <v>177</v>
      </c>
      <c r="D112" s="5" t="s">
        <v>100</v>
      </c>
      <c r="E112" s="5" t="s">
        <v>216</v>
      </c>
      <c r="F112" s="5" t="s">
        <v>1454</v>
      </c>
      <c r="G112" s="5" t="s">
        <v>1452</v>
      </c>
      <c r="H112" s="5" t="s">
        <v>32</v>
      </c>
      <c r="I112" s="5" t="s">
        <v>32</v>
      </c>
      <c r="J112" s="5" t="s">
        <v>1453</v>
      </c>
      <c r="K112" s="26" t="s">
        <v>1395</v>
      </c>
      <c r="L112" s="21">
        <v>27830000000</v>
      </c>
    </row>
    <row r="113" spans="2:12" x14ac:dyDescent="0.25">
      <c r="B113" s="5" t="s">
        <v>100</v>
      </c>
      <c r="C113" s="5" t="s">
        <v>177</v>
      </c>
      <c r="D113" s="5" t="s">
        <v>100</v>
      </c>
      <c r="E113" s="5" t="s">
        <v>216</v>
      </c>
      <c r="F113" s="5" t="s">
        <v>1454</v>
      </c>
      <c r="G113" s="5" t="s">
        <v>1454</v>
      </c>
      <c r="H113" s="5" t="s">
        <v>32</v>
      </c>
      <c r="I113" s="5" t="s">
        <v>32</v>
      </c>
      <c r="J113" s="5" t="s">
        <v>1</v>
      </c>
      <c r="K113" s="17" t="s">
        <v>1521</v>
      </c>
      <c r="L113" s="3">
        <v>21770000000</v>
      </c>
    </row>
    <row r="114" spans="2:12" x14ac:dyDescent="0.25">
      <c r="B114" s="5" t="s">
        <v>100</v>
      </c>
      <c r="C114" s="5" t="s">
        <v>177</v>
      </c>
      <c r="D114" s="5" t="s">
        <v>100</v>
      </c>
      <c r="E114" s="5" t="s">
        <v>216</v>
      </c>
      <c r="F114" s="5" t="s">
        <v>1454</v>
      </c>
      <c r="G114" s="5" t="s">
        <v>1455</v>
      </c>
      <c r="H114" s="5" t="s">
        <v>32</v>
      </c>
      <c r="I114" s="5" t="s">
        <v>32</v>
      </c>
      <c r="J114" s="5" t="s">
        <v>1</v>
      </c>
      <c r="K114" s="17" t="s">
        <v>1522</v>
      </c>
      <c r="L114" s="3">
        <v>6060000000</v>
      </c>
    </row>
    <row r="115" spans="2:12" ht="15.75" thickBot="1" x14ac:dyDescent="0.3">
      <c r="B115" s="5" t="s">
        <v>100</v>
      </c>
      <c r="C115" s="5" t="s">
        <v>177</v>
      </c>
      <c r="D115" s="5" t="s">
        <v>100</v>
      </c>
      <c r="E115" s="5" t="s">
        <v>216</v>
      </c>
      <c r="F115" s="5" t="s">
        <v>1455</v>
      </c>
      <c r="G115" s="5" t="s">
        <v>1452</v>
      </c>
      <c r="H115" s="5" t="s">
        <v>32</v>
      </c>
      <c r="I115" s="5" t="s">
        <v>32</v>
      </c>
      <c r="J115" s="5" t="s">
        <v>1453</v>
      </c>
      <c r="K115" s="26" t="s">
        <v>1523</v>
      </c>
      <c r="L115" s="6">
        <v>31600000000</v>
      </c>
    </row>
    <row r="116" spans="2:12" x14ac:dyDescent="0.25">
      <c r="B116" s="5" t="s">
        <v>100</v>
      </c>
      <c r="C116" s="5" t="s">
        <v>177</v>
      </c>
      <c r="D116" s="5" t="s">
        <v>100</v>
      </c>
      <c r="E116" s="5" t="s">
        <v>216</v>
      </c>
      <c r="F116" s="5" t="s">
        <v>1455</v>
      </c>
      <c r="G116" s="5" t="s">
        <v>1454</v>
      </c>
      <c r="H116" s="5" t="s">
        <v>32</v>
      </c>
      <c r="I116" s="5" t="s">
        <v>32</v>
      </c>
      <c r="J116" s="5" t="s">
        <v>1</v>
      </c>
      <c r="K116" s="17" t="s">
        <v>1524</v>
      </c>
      <c r="L116" s="3">
        <v>31600000000</v>
      </c>
    </row>
    <row r="117" spans="2:12" ht="15.75" thickBot="1" x14ac:dyDescent="0.3">
      <c r="B117" s="5" t="s">
        <v>100</v>
      </c>
      <c r="C117" s="5" t="s">
        <v>177</v>
      </c>
      <c r="D117" s="5" t="s">
        <v>100</v>
      </c>
      <c r="E117" s="5" t="s">
        <v>216</v>
      </c>
      <c r="F117" s="5" t="s">
        <v>1456</v>
      </c>
      <c r="G117" s="5" t="s">
        <v>1452</v>
      </c>
      <c r="H117" s="5" t="s">
        <v>32</v>
      </c>
      <c r="I117" s="5" t="s">
        <v>32</v>
      </c>
      <c r="J117" s="5" t="s">
        <v>1453</v>
      </c>
      <c r="K117" s="26" t="s">
        <v>1396</v>
      </c>
      <c r="L117" s="6">
        <v>18440000000</v>
      </c>
    </row>
    <row r="118" spans="2:12" x14ac:dyDescent="0.25">
      <c r="B118" s="5" t="s">
        <v>100</v>
      </c>
      <c r="C118" s="5" t="s">
        <v>177</v>
      </c>
      <c r="D118" s="5" t="s">
        <v>100</v>
      </c>
      <c r="E118" s="5" t="s">
        <v>216</v>
      </c>
      <c r="F118" s="5" t="s">
        <v>1456</v>
      </c>
      <c r="G118" s="5" t="s">
        <v>1454</v>
      </c>
      <c r="H118" s="5" t="s">
        <v>32</v>
      </c>
      <c r="I118" s="5" t="s">
        <v>32</v>
      </c>
      <c r="J118" s="5" t="s">
        <v>1</v>
      </c>
      <c r="K118" s="17" t="s">
        <v>1525</v>
      </c>
      <c r="L118" s="3">
        <v>13730000000</v>
      </c>
    </row>
    <row r="119" spans="2:12" x14ac:dyDescent="0.25">
      <c r="B119" s="5" t="s">
        <v>100</v>
      </c>
      <c r="C119" s="5" t="s">
        <v>177</v>
      </c>
      <c r="D119" s="5" t="s">
        <v>100</v>
      </c>
      <c r="E119" s="5" t="s">
        <v>216</v>
      </c>
      <c r="F119" s="5" t="s">
        <v>1456</v>
      </c>
      <c r="G119" s="5" t="s">
        <v>1455</v>
      </c>
      <c r="H119" s="5" t="s">
        <v>32</v>
      </c>
      <c r="I119" s="5" t="s">
        <v>32</v>
      </c>
      <c r="J119" s="5" t="s">
        <v>1</v>
      </c>
      <c r="K119" s="17" t="s">
        <v>1397</v>
      </c>
      <c r="L119" s="3">
        <v>4710000000</v>
      </c>
    </row>
    <row r="120" spans="2:12" ht="15.75" thickBot="1" x14ac:dyDescent="0.3">
      <c r="B120" s="5" t="s">
        <v>100</v>
      </c>
      <c r="C120" s="5" t="s">
        <v>216</v>
      </c>
      <c r="D120" s="5" t="s">
        <v>32</v>
      </c>
      <c r="E120" s="5" t="s">
        <v>32</v>
      </c>
      <c r="F120" s="5" t="s">
        <v>1452</v>
      </c>
      <c r="G120" s="5" t="s">
        <v>1452</v>
      </c>
      <c r="H120" s="5" t="s">
        <v>32</v>
      </c>
      <c r="I120" s="5" t="s">
        <v>32</v>
      </c>
      <c r="J120" s="5" t="s">
        <v>1453</v>
      </c>
      <c r="K120" s="22" t="s">
        <v>1398</v>
      </c>
      <c r="L120" s="4">
        <v>64093227113</v>
      </c>
    </row>
    <row r="121" spans="2:12" ht="15.75" thickBot="1" x14ac:dyDescent="0.3">
      <c r="B121" s="5" t="s">
        <v>100</v>
      </c>
      <c r="C121" s="5" t="s">
        <v>216</v>
      </c>
      <c r="D121" s="5" t="s">
        <v>100</v>
      </c>
      <c r="E121" s="5" t="s">
        <v>32</v>
      </c>
      <c r="F121" s="5" t="s">
        <v>1452</v>
      </c>
      <c r="G121" s="5" t="s">
        <v>1452</v>
      </c>
      <c r="H121" s="5" t="s">
        <v>32</v>
      </c>
      <c r="I121" s="5" t="s">
        <v>32</v>
      </c>
      <c r="J121" s="5" t="s">
        <v>1453</v>
      </c>
      <c r="K121" s="24" t="s">
        <v>1399</v>
      </c>
      <c r="L121" s="23">
        <v>16421227113</v>
      </c>
    </row>
    <row r="122" spans="2:12" ht="15.75" thickBot="1" x14ac:dyDescent="0.3">
      <c r="B122" s="5" t="s">
        <v>100</v>
      </c>
      <c r="C122" s="5" t="s">
        <v>216</v>
      </c>
      <c r="D122" s="5" t="s">
        <v>100</v>
      </c>
      <c r="E122" s="5" t="s">
        <v>177</v>
      </c>
      <c r="F122" s="5" t="s">
        <v>1452</v>
      </c>
      <c r="G122" s="5" t="s">
        <v>1452</v>
      </c>
      <c r="H122" s="5" t="s">
        <v>32</v>
      </c>
      <c r="I122" s="5" t="s">
        <v>32</v>
      </c>
      <c r="J122" s="5" t="s">
        <v>1453</v>
      </c>
      <c r="K122" s="25" t="s">
        <v>1400</v>
      </c>
      <c r="L122" s="23">
        <v>2049603100</v>
      </c>
    </row>
    <row r="123" spans="2:12" ht="15.75" thickBot="1" x14ac:dyDescent="0.3">
      <c r="B123" s="5" t="s">
        <v>100</v>
      </c>
      <c r="C123" s="5" t="s">
        <v>216</v>
      </c>
      <c r="D123" s="5" t="s">
        <v>100</v>
      </c>
      <c r="E123" s="5" t="s">
        <v>177</v>
      </c>
      <c r="F123" s="5" t="s">
        <v>1456</v>
      </c>
      <c r="G123" s="5" t="s">
        <v>1452</v>
      </c>
      <c r="H123" s="5" t="s">
        <v>32</v>
      </c>
      <c r="I123" s="5" t="s">
        <v>32</v>
      </c>
      <c r="J123" s="5" t="s">
        <v>1453</v>
      </c>
      <c r="K123" s="26" t="s">
        <v>1401</v>
      </c>
      <c r="L123" s="23">
        <v>62100000</v>
      </c>
    </row>
    <row r="124" spans="2:12" ht="15.75" thickBot="1" x14ac:dyDescent="0.3">
      <c r="B124" s="5" t="s">
        <v>100</v>
      </c>
      <c r="C124" s="5" t="s">
        <v>216</v>
      </c>
      <c r="D124" s="5" t="s">
        <v>100</v>
      </c>
      <c r="E124" s="5" t="s">
        <v>177</v>
      </c>
      <c r="F124" s="5" t="s">
        <v>1456</v>
      </c>
      <c r="G124" s="5" t="s">
        <v>1454</v>
      </c>
      <c r="H124" s="5" t="s">
        <v>32</v>
      </c>
      <c r="I124" s="5" t="s">
        <v>32</v>
      </c>
      <c r="J124" s="5" t="s">
        <v>1453</v>
      </c>
      <c r="K124" s="27" t="s">
        <v>1402</v>
      </c>
      <c r="L124" s="21">
        <v>2600000</v>
      </c>
    </row>
    <row r="125" spans="2:12" x14ac:dyDescent="0.25">
      <c r="B125" s="5" t="s">
        <v>100</v>
      </c>
      <c r="C125" s="5" t="s">
        <v>216</v>
      </c>
      <c r="D125" s="5" t="s">
        <v>100</v>
      </c>
      <c r="E125" s="5" t="s">
        <v>177</v>
      </c>
      <c r="F125" s="5" t="s">
        <v>1456</v>
      </c>
      <c r="G125" s="5" t="s">
        <v>1454</v>
      </c>
      <c r="H125" s="5" t="s">
        <v>32</v>
      </c>
      <c r="I125" s="5" t="s">
        <v>100</v>
      </c>
      <c r="J125" s="5" t="s">
        <v>1</v>
      </c>
      <c r="K125" s="19" t="s">
        <v>1526</v>
      </c>
      <c r="L125" s="3">
        <v>2600000</v>
      </c>
    </row>
    <row r="126" spans="2:12" ht="15.75" thickBot="1" x14ac:dyDescent="0.3">
      <c r="B126" s="5" t="s">
        <v>100</v>
      </c>
      <c r="C126" s="5" t="s">
        <v>216</v>
      </c>
      <c r="D126" s="5" t="s">
        <v>100</v>
      </c>
      <c r="E126" s="5" t="s">
        <v>177</v>
      </c>
      <c r="F126" s="5" t="s">
        <v>1456</v>
      </c>
      <c r="G126" s="5" t="s">
        <v>1457</v>
      </c>
      <c r="H126" s="5" t="s">
        <v>32</v>
      </c>
      <c r="I126" s="5" t="s">
        <v>32</v>
      </c>
      <c r="J126" s="5" t="s">
        <v>1453</v>
      </c>
      <c r="K126" s="27" t="s">
        <v>1403</v>
      </c>
      <c r="L126" s="6">
        <v>59500000</v>
      </c>
    </row>
    <row r="127" spans="2:12" x14ac:dyDescent="0.25">
      <c r="B127" s="5" t="s">
        <v>100</v>
      </c>
      <c r="C127" s="5" t="s">
        <v>216</v>
      </c>
      <c r="D127" s="5" t="s">
        <v>100</v>
      </c>
      <c r="E127" s="5" t="s">
        <v>177</v>
      </c>
      <c r="F127" s="5" t="s">
        <v>1456</v>
      </c>
      <c r="G127" s="5" t="s">
        <v>1457</v>
      </c>
      <c r="H127" s="5" t="s">
        <v>32</v>
      </c>
      <c r="I127" s="5" t="s">
        <v>100</v>
      </c>
      <c r="J127" s="5" t="s">
        <v>1</v>
      </c>
      <c r="K127" s="19" t="s">
        <v>1527</v>
      </c>
      <c r="L127" s="3">
        <v>45000000</v>
      </c>
    </row>
    <row r="128" spans="2:12" x14ac:dyDescent="0.25">
      <c r="B128" s="5" t="s">
        <v>100</v>
      </c>
      <c r="C128" s="5" t="s">
        <v>216</v>
      </c>
      <c r="D128" s="5" t="s">
        <v>100</v>
      </c>
      <c r="E128" s="5" t="s">
        <v>177</v>
      </c>
      <c r="F128" s="5" t="s">
        <v>1456</v>
      </c>
      <c r="G128" s="5" t="s">
        <v>1457</v>
      </c>
      <c r="H128" s="5" t="s">
        <v>32</v>
      </c>
      <c r="I128" s="5" t="s">
        <v>177</v>
      </c>
      <c r="J128" s="5" t="s">
        <v>1</v>
      </c>
      <c r="K128" s="19" t="s">
        <v>1528</v>
      </c>
      <c r="L128" s="3">
        <v>14500000</v>
      </c>
    </row>
    <row r="129" spans="2:12" ht="15.75" thickBot="1" x14ac:dyDescent="0.3">
      <c r="B129" s="5" t="s">
        <v>100</v>
      </c>
      <c r="C129" s="5" t="s">
        <v>216</v>
      </c>
      <c r="D129" s="5" t="s">
        <v>100</v>
      </c>
      <c r="E129" s="5" t="s">
        <v>177</v>
      </c>
      <c r="F129" s="5" t="s">
        <v>1457</v>
      </c>
      <c r="G129" s="5" t="s">
        <v>1452</v>
      </c>
      <c r="H129" s="5" t="s">
        <v>32</v>
      </c>
      <c r="I129" s="5" t="s">
        <v>32</v>
      </c>
      <c r="J129" s="5" t="s">
        <v>1453</v>
      </c>
      <c r="K129" s="26" t="s">
        <v>101</v>
      </c>
      <c r="L129" s="4">
        <v>23000000</v>
      </c>
    </row>
    <row r="130" spans="2:12" ht="15.75" thickBot="1" x14ac:dyDescent="0.3">
      <c r="B130" s="5" t="s">
        <v>100</v>
      </c>
      <c r="C130" s="5" t="s">
        <v>216</v>
      </c>
      <c r="D130" s="5" t="s">
        <v>100</v>
      </c>
      <c r="E130" s="5" t="s">
        <v>177</v>
      </c>
      <c r="F130" s="5" t="s">
        <v>1457</v>
      </c>
      <c r="G130" s="5" t="s">
        <v>1454</v>
      </c>
      <c r="H130" s="5" t="s">
        <v>32</v>
      </c>
      <c r="I130" s="5" t="s">
        <v>32</v>
      </c>
      <c r="J130" s="5" t="s">
        <v>1453</v>
      </c>
      <c r="K130" s="27" t="s">
        <v>1404</v>
      </c>
      <c r="L130" s="21">
        <v>23000000</v>
      </c>
    </row>
    <row r="131" spans="2:12" x14ac:dyDescent="0.25">
      <c r="B131" s="5" t="s">
        <v>100</v>
      </c>
      <c r="C131" s="5" t="s">
        <v>216</v>
      </c>
      <c r="D131" s="5" t="s">
        <v>100</v>
      </c>
      <c r="E131" s="5" t="s">
        <v>177</v>
      </c>
      <c r="F131" s="5" t="s">
        <v>1457</v>
      </c>
      <c r="G131" s="5" t="s">
        <v>1454</v>
      </c>
      <c r="H131" s="5" t="s">
        <v>100</v>
      </c>
      <c r="I131" s="5" t="s">
        <v>32</v>
      </c>
      <c r="J131" s="5" t="s">
        <v>1</v>
      </c>
      <c r="K131" s="18" t="s">
        <v>1529</v>
      </c>
      <c r="L131" s="3">
        <v>23000000</v>
      </c>
    </row>
    <row r="132" spans="2:12" ht="15.75" thickBot="1" x14ac:dyDescent="0.3">
      <c r="B132" s="5" t="s">
        <v>100</v>
      </c>
      <c r="C132" s="5" t="s">
        <v>216</v>
      </c>
      <c r="D132" s="5" t="s">
        <v>100</v>
      </c>
      <c r="E132" s="5" t="s">
        <v>177</v>
      </c>
      <c r="F132" s="5" t="s">
        <v>1459</v>
      </c>
      <c r="G132" s="5" t="s">
        <v>1452</v>
      </c>
      <c r="H132" s="5" t="s">
        <v>32</v>
      </c>
      <c r="I132" s="5" t="s">
        <v>32</v>
      </c>
      <c r="J132" s="5" t="s">
        <v>1453</v>
      </c>
      <c r="K132" s="26" t="s">
        <v>1405</v>
      </c>
      <c r="L132" s="4">
        <v>1964503100</v>
      </c>
    </row>
    <row r="133" spans="2:12" ht="15.75" thickBot="1" x14ac:dyDescent="0.3">
      <c r="B133" s="5" t="s">
        <v>100</v>
      </c>
      <c r="C133" s="5" t="s">
        <v>216</v>
      </c>
      <c r="D133" s="5" t="s">
        <v>100</v>
      </c>
      <c r="E133" s="5" t="s">
        <v>177</v>
      </c>
      <c r="F133" s="5" t="s">
        <v>1459</v>
      </c>
      <c r="G133" s="5" t="s">
        <v>1455</v>
      </c>
      <c r="H133" s="5" t="s">
        <v>32</v>
      </c>
      <c r="I133" s="5" t="s">
        <v>32</v>
      </c>
      <c r="J133" s="5" t="s">
        <v>1453</v>
      </c>
      <c r="K133" s="27" t="s">
        <v>1406</v>
      </c>
      <c r="L133" s="21">
        <v>232500000</v>
      </c>
    </row>
    <row r="134" spans="2:12" x14ac:dyDescent="0.25">
      <c r="B134" s="5" t="s">
        <v>100</v>
      </c>
      <c r="C134" s="5" t="s">
        <v>216</v>
      </c>
      <c r="D134" s="5" t="s">
        <v>100</v>
      </c>
      <c r="E134" s="5" t="s">
        <v>177</v>
      </c>
      <c r="F134" s="5" t="s">
        <v>1459</v>
      </c>
      <c r="G134" s="5" t="s">
        <v>1455</v>
      </c>
      <c r="H134" s="5" t="s">
        <v>100</v>
      </c>
      <c r="I134" s="5" t="s">
        <v>32</v>
      </c>
      <c r="J134" s="5" t="s">
        <v>1</v>
      </c>
      <c r="K134" s="18" t="s">
        <v>1530</v>
      </c>
      <c r="L134" s="3">
        <v>68500000</v>
      </c>
    </row>
    <row r="135" spans="2:12" x14ac:dyDescent="0.25">
      <c r="B135" s="5" t="s">
        <v>100</v>
      </c>
      <c r="C135" s="5" t="s">
        <v>216</v>
      </c>
      <c r="D135" s="5" t="s">
        <v>100</v>
      </c>
      <c r="E135" s="5" t="s">
        <v>177</v>
      </c>
      <c r="F135" s="5" t="s">
        <v>1459</v>
      </c>
      <c r="G135" s="5" t="s">
        <v>1455</v>
      </c>
      <c r="H135" s="5" t="s">
        <v>177</v>
      </c>
      <c r="I135" s="5" t="s">
        <v>32</v>
      </c>
      <c r="J135" s="5" t="s">
        <v>1</v>
      </c>
      <c r="K135" s="18" t="s">
        <v>1531</v>
      </c>
      <c r="L135" s="3">
        <v>164000000</v>
      </c>
    </row>
    <row r="136" spans="2:12" ht="15.75" thickBot="1" x14ac:dyDescent="0.3">
      <c r="B136" s="5" t="s">
        <v>100</v>
      </c>
      <c r="C136" s="5" t="s">
        <v>216</v>
      </c>
      <c r="D136" s="5" t="s">
        <v>100</v>
      </c>
      <c r="E136" s="5" t="s">
        <v>177</v>
      </c>
      <c r="F136" s="5" t="s">
        <v>1459</v>
      </c>
      <c r="G136" s="5" t="s">
        <v>1460</v>
      </c>
      <c r="H136" s="5" t="s">
        <v>32</v>
      </c>
      <c r="I136" s="5" t="s">
        <v>32</v>
      </c>
      <c r="J136" s="5" t="s">
        <v>1453</v>
      </c>
      <c r="K136" s="27" t="s">
        <v>1407</v>
      </c>
      <c r="L136" s="6">
        <v>15000000</v>
      </c>
    </row>
    <row r="137" spans="2:12" x14ac:dyDescent="0.25">
      <c r="B137" s="5" t="s">
        <v>100</v>
      </c>
      <c r="C137" s="5" t="s">
        <v>216</v>
      </c>
      <c r="D137" s="5" t="s">
        <v>100</v>
      </c>
      <c r="E137" s="5" t="s">
        <v>177</v>
      </c>
      <c r="F137" s="5" t="s">
        <v>1459</v>
      </c>
      <c r="G137" s="5" t="s">
        <v>1460</v>
      </c>
      <c r="H137" s="5" t="s">
        <v>100</v>
      </c>
      <c r="I137" s="5" t="s">
        <v>32</v>
      </c>
      <c r="J137" s="5" t="s">
        <v>1</v>
      </c>
      <c r="K137" s="18" t="s">
        <v>1407</v>
      </c>
      <c r="L137" s="3">
        <v>15000000</v>
      </c>
    </row>
    <row r="138" spans="2:12" ht="15.75" thickBot="1" x14ac:dyDescent="0.3">
      <c r="B138" s="5" t="s">
        <v>100</v>
      </c>
      <c r="C138" s="5" t="s">
        <v>216</v>
      </c>
      <c r="D138" s="5" t="s">
        <v>100</v>
      </c>
      <c r="E138" s="5" t="s">
        <v>177</v>
      </c>
      <c r="F138" s="5" t="s">
        <v>1459</v>
      </c>
      <c r="G138" s="5" t="s">
        <v>1459</v>
      </c>
      <c r="H138" s="5" t="s">
        <v>32</v>
      </c>
      <c r="I138" s="5" t="s">
        <v>32</v>
      </c>
      <c r="J138" s="5" t="s">
        <v>1453</v>
      </c>
      <c r="K138" s="27" t="s">
        <v>1408</v>
      </c>
      <c r="L138" s="6">
        <v>1717003100</v>
      </c>
    </row>
    <row r="139" spans="2:12" x14ac:dyDescent="0.25">
      <c r="B139" s="5" t="s">
        <v>100</v>
      </c>
      <c r="C139" s="5" t="s">
        <v>216</v>
      </c>
      <c r="D139" s="5" t="s">
        <v>100</v>
      </c>
      <c r="E139" s="5" t="s">
        <v>177</v>
      </c>
      <c r="F139" s="5" t="s">
        <v>1459</v>
      </c>
      <c r="G139" s="5" t="s">
        <v>1459</v>
      </c>
      <c r="H139" s="5" t="s">
        <v>216</v>
      </c>
      <c r="I139" s="5" t="s">
        <v>32</v>
      </c>
      <c r="J139" s="5" t="s">
        <v>1</v>
      </c>
      <c r="K139" s="18" t="s">
        <v>1532</v>
      </c>
      <c r="L139" s="3">
        <v>163003100</v>
      </c>
    </row>
    <row r="140" spans="2:12" x14ac:dyDescent="0.25">
      <c r="B140" s="5" t="s">
        <v>100</v>
      </c>
      <c r="C140" s="5" t="s">
        <v>216</v>
      </c>
      <c r="D140" s="5" t="s">
        <v>100</v>
      </c>
      <c r="E140" s="5" t="s">
        <v>177</v>
      </c>
      <c r="F140" s="5" t="s">
        <v>1459</v>
      </c>
      <c r="G140" s="5" t="s">
        <v>1459</v>
      </c>
      <c r="H140" s="5" t="s">
        <v>244</v>
      </c>
      <c r="I140" s="5" t="s">
        <v>32</v>
      </c>
      <c r="J140" s="5" t="s">
        <v>1</v>
      </c>
      <c r="K140" s="18" t="s">
        <v>1533</v>
      </c>
      <c r="L140" s="3">
        <v>1554000000</v>
      </c>
    </row>
    <row r="141" spans="2:12" ht="15.75" thickBot="1" x14ac:dyDescent="0.3">
      <c r="B141" s="5" t="s">
        <v>100</v>
      </c>
      <c r="C141" s="5" t="s">
        <v>216</v>
      </c>
      <c r="D141" s="5" t="s">
        <v>100</v>
      </c>
      <c r="E141" s="5" t="s">
        <v>216</v>
      </c>
      <c r="F141" s="5" t="s">
        <v>1452</v>
      </c>
      <c r="G141" s="5" t="s">
        <v>1452</v>
      </c>
      <c r="H141" s="5" t="s">
        <v>32</v>
      </c>
      <c r="I141" s="5" t="s">
        <v>32</v>
      </c>
      <c r="J141" s="5" t="s">
        <v>1453</v>
      </c>
      <c r="K141" s="25" t="s">
        <v>1409</v>
      </c>
      <c r="L141" s="4">
        <v>14371624013</v>
      </c>
    </row>
    <row r="142" spans="2:12" ht="15.75" thickBot="1" x14ac:dyDescent="0.3">
      <c r="B142" s="5" t="s">
        <v>100</v>
      </c>
      <c r="C142" s="5" t="s">
        <v>216</v>
      </c>
      <c r="D142" s="5" t="s">
        <v>100</v>
      </c>
      <c r="E142" s="5" t="s">
        <v>216</v>
      </c>
      <c r="F142" s="5" t="s">
        <v>1454</v>
      </c>
      <c r="G142" s="5" t="s">
        <v>1452</v>
      </c>
      <c r="H142" s="5" t="s">
        <v>32</v>
      </c>
      <c r="I142" s="5" t="s">
        <v>32</v>
      </c>
      <c r="J142" s="5" t="s">
        <v>1453</v>
      </c>
      <c r="K142" s="26" t="s">
        <v>1410</v>
      </c>
      <c r="L142" s="23">
        <v>6888277638</v>
      </c>
    </row>
    <row r="143" spans="2:12" ht="15.75" thickBot="1" x14ac:dyDescent="0.3">
      <c r="B143" s="5" t="s">
        <v>100</v>
      </c>
      <c r="C143" s="5" t="s">
        <v>216</v>
      </c>
      <c r="D143" s="5" t="s">
        <v>100</v>
      </c>
      <c r="E143" s="5" t="s">
        <v>216</v>
      </c>
      <c r="F143" s="5" t="s">
        <v>1454</v>
      </c>
      <c r="G143" s="5" t="s">
        <v>1454</v>
      </c>
      <c r="H143" s="5" t="s">
        <v>32</v>
      </c>
      <c r="I143" s="5" t="s">
        <v>32</v>
      </c>
      <c r="J143" s="5" t="s">
        <v>1453</v>
      </c>
      <c r="K143" s="27" t="s">
        <v>1411</v>
      </c>
      <c r="L143" s="21">
        <v>6758577638</v>
      </c>
    </row>
    <row r="144" spans="2:12" x14ac:dyDescent="0.25">
      <c r="B144" s="5" t="s">
        <v>100</v>
      </c>
      <c r="C144" s="5" t="s">
        <v>216</v>
      </c>
      <c r="D144" s="5" t="s">
        <v>100</v>
      </c>
      <c r="E144" s="5" t="s">
        <v>216</v>
      </c>
      <c r="F144" s="5" t="s">
        <v>1454</v>
      </c>
      <c r="G144" s="5" t="s">
        <v>1454</v>
      </c>
      <c r="H144" s="5" t="s">
        <v>177</v>
      </c>
      <c r="I144" s="5" t="s">
        <v>32</v>
      </c>
      <c r="J144" s="5" t="s">
        <v>1</v>
      </c>
      <c r="K144" s="18" t="s">
        <v>1534</v>
      </c>
      <c r="L144" s="3">
        <v>6758577638</v>
      </c>
    </row>
    <row r="145" spans="2:12" ht="15.75" thickBot="1" x14ac:dyDescent="0.3">
      <c r="B145" s="5" t="s">
        <v>100</v>
      </c>
      <c r="C145" s="5" t="s">
        <v>216</v>
      </c>
      <c r="D145" s="5" t="s">
        <v>100</v>
      </c>
      <c r="E145" s="5" t="s">
        <v>216</v>
      </c>
      <c r="F145" s="5" t="s">
        <v>1454</v>
      </c>
      <c r="G145" s="5" t="s">
        <v>1456</v>
      </c>
      <c r="H145" s="5" t="s">
        <v>32</v>
      </c>
      <c r="I145" s="5" t="s">
        <v>32</v>
      </c>
      <c r="J145" s="5" t="s">
        <v>1453</v>
      </c>
      <c r="K145" s="27" t="s">
        <v>1412</v>
      </c>
      <c r="L145" s="6">
        <v>129700000</v>
      </c>
    </row>
    <row r="146" spans="2:12" x14ac:dyDescent="0.25">
      <c r="B146" s="5" t="s">
        <v>100</v>
      </c>
      <c r="C146" s="5" t="s">
        <v>216</v>
      </c>
      <c r="D146" s="5" t="s">
        <v>100</v>
      </c>
      <c r="E146" s="5" t="s">
        <v>216</v>
      </c>
      <c r="F146" s="5" t="s">
        <v>1454</v>
      </c>
      <c r="G146" s="5" t="s">
        <v>1456</v>
      </c>
      <c r="H146" s="5" t="s">
        <v>100</v>
      </c>
      <c r="I146" s="5" t="s">
        <v>32</v>
      </c>
      <c r="J146" s="5" t="s">
        <v>1</v>
      </c>
      <c r="K146" s="18" t="s">
        <v>1535</v>
      </c>
      <c r="L146" s="3">
        <v>17300000</v>
      </c>
    </row>
    <row r="147" spans="2:12" x14ac:dyDescent="0.25">
      <c r="B147" s="5" t="s">
        <v>100</v>
      </c>
      <c r="C147" s="5" t="s">
        <v>216</v>
      </c>
      <c r="D147" s="5" t="s">
        <v>100</v>
      </c>
      <c r="E147" s="5" t="s">
        <v>216</v>
      </c>
      <c r="F147" s="5" t="s">
        <v>1454</v>
      </c>
      <c r="G147" s="5" t="s">
        <v>1456</v>
      </c>
      <c r="H147" s="5" t="s">
        <v>177</v>
      </c>
      <c r="I147" s="5" t="s">
        <v>32</v>
      </c>
      <c r="J147" s="5" t="s">
        <v>1</v>
      </c>
      <c r="K147" s="18" t="s">
        <v>1536</v>
      </c>
      <c r="L147" s="3">
        <v>4000000</v>
      </c>
    </row>
    <row r="148" spans="2:12" x14ac:dyDescent="0.25">
      <c r="B148" s="5" t="s">
        <v>100</v>
      </c>
      <c r="C148" s="5" t="s">
        <v>216</v>
      </c>
      <c r="D148" s="5" t="s">
        <v>100</v>
      </c>
      <c r="E148" s="5" t="s">
        <v>216</v>
      </c>
      <c r="F148" s="5" t="s">
        <v>1454</v>
      </c>
      <c r="G148" s="5" t="s">
        <v>1456</v>
      </c>
      <c r="H148" s="5" t="s">
        <v>216</v>
      </c>
      <c r="I148" s="5" t="s">
        <v>32</v>
      </c>
      <c r="J148" s="5" t="s">
        <v>1</v>
      </c>
      <c r="K148" s="18" t="s">
        <v>1537</v>
      </c>
      <c r="L148" s="3">
        <v>65800000</v>
      </c>
    </row>
    <row r="149" spans="2:12" x14ac:dyDescent="0.25">
      <c r="B149" s="5" t="s">
        <v>100</v>
      </c>
      <c r="C149" s="5" t="s">
        <v>216</v>
      </c>
      <c r="D149" s="5" t="s">
        <v>100</v>
      </c>
      <c r="E149" s="5" t="s">
        <v>216</v>
      </c>
      <c r="F149" s="5" t="s">
        <v>1454</v>
      </c>
      <c r="G149" s="5" t="s">
        <v>1456</v>
      </c>
      <c r="H149" s="5" t="s">
        <v>244</v>
      </c>
      <c r="I149" s="5" t="s">
        <v>32</v>
      </c>
      <c r="J149" s="5" t="s">
        <v>1</v>
      </c>
      <c r="K149" s="18" t="s">
        <v>1538</v>
      </c>
      <c r="L149" s="3">
        <v>42600000</v>
      </c>
    </row>
    <row r="150" spans="2:12" ht="15.75" thickBot="1" x14ac:dyDescent="0.3">
      <c r="B150" s="5" t="s">
        <v>100</v>
      </c>
      <c r="C150" s="5" t="s">
        <v>216</v>
      </c>
      <c r="D150" s="5" t="s">
        <v>100</v>
      </c>
      <c r="E150" s="5" t="s">
        <v>216</v>
      </c>
      <c r="F150" s="5" t="s">
        <v>1455</v>
      </c>
      <c r="G150" s="5" t="s">
        <v>1452</v>
      </c>
      <c r="H150" s="5" t="s">
        <v>32</v>
      </c>
      <c r="I150" s="5" t="s">
        <v>32</v>
      </c>
      <c r="J150" s="5" t="s">
        <v>1453</v>
      </c>
      <c r="K150" s="26" t="s">
        <v>1539</v>
      </c>
      <c r="L150" s="4">
        <v>7483346375</v>
      </c>
    </row>
    <row r="151" spans="2:12" ht="15.75" thickBot="1" x14ac:dyDescent="0.3">
      <c r="B151" s="5" t="s">
        <v>100</v>
      </c>
      <c r="C151" s="5" t="s">
        <v>216</v>
      </c>
      <c r="D151" s="5" t="s">
        <v>100</v>
      </c>
      <c r="E151" s="5" t="s">
        <v>216</v>
      </c>
      <c r="F151" s="5" t="s">
        <v>1455</v>
      </c>
      <c r="G151" s="5" t="s">
        <v>1454</v>
      </c>
      <c r="H151" s="5" t="s">
        <v>32</v>
      </c>
      <c r="I151" s="5" t="s">
        <v>32</v>
      </c>
      <c r="J151" s="5" t="s">
        <v>1453</v>
      </c>
      <c r="K151" s="27" t="s">
        <v>1413</v>
      </c>
      <c r="L151" s="21">
        <v>6601979414</v>
      </c>
    </row>
    <row r="152" spans="2:12" x14ac:dyDescent="0.25">
      <c r="B152" s="5" t="s">
        <v>100</v>
      </c>
      <c r="C152" s="5" t="s">
        <v>216</v>
      </c>
      <c r="D152" s="5" t="s">
        <v>100</v>
      </c>
      <c r="E152" s="5" t="s">
        <v>216</v>
      </c>
      <c r="F152" s="5" t="s">
        <v>1455</v>
      </c>
      <c r="G152" s="5" t="s">
        <v>1454</v>
      </c>
      <c r="H152" s="5" t="s">
        <v>216</v>
      </c>
      <c r="I152" s="5" t="s">
        <v>32</v>
      </c>
      <c r="J152" s="5" t="s">
        <v>1</v>
      </c>
      <c r="K152" s="18" t="s">
        <v>1414</v>
      </c>
      <c r="L152" s="3">
        <v>6282454875</v>
      </c>
    </row>
    <row r="153" spans="2:12" x14ac:dyDescent="0.25">
      <c r="B153" s="5" t="s">
        <v>100</v>
      </c>
      <c r="C153" s="5" t="s">
        <v>216</v>
      </c>
      <c r="D153" s="5" t="s">
        <v>100</v>
      </c>
      <c r="E153" s="5" t="s">
        <v>216</v>
      </c>
      <c r="F153" s="5" t="s">
        <v>1455</v>
      </c>
      <c r="G153" s="5" t="s">
        <v>1454</v>
      </c>
      <c r="H153" s="5" t="s">
        <v>244</v>
      </c>
      <c r="I153" s="5" t="s">
        <v>32</v>
      </c>
      <c r="J153" s="5" t="s">
        <v>1</v>
      </c>
      <c r="K153" s="18" t="s">
        <v>1415</v>
      </c>
      <c r="L153" s="3">
        <v>319524539</v>
      </c>
    </row>
    <row r="154" spans="2:12" ht="15.75" thickBot="1" x14ac:dyDescent="0.3">
      <c r="B154" s="5" t="s">
        <v>100</v>
      </c>
      <c r="C154" s="5" t="s">
        <v>216</v>
      </c>
      <c r="D154" s="5" t="s">
        <v>100</v>
      </c>
      <c r="E154" s="5" t="s">
        <v>216</v>
      </c>
      <c r="F154" s="5" t="s">
        <v>1455</v>
      </c>
      <c r="G154" s="5" t="s">
        <v>1456</v>
      </c>
      <c r="H154" s="5" t="s">
        <v>32</v>
      </c>
      <c r="I154" s="5" t="s">
        <v>32</v>
      </c>
      <c r="J154" s="5" t="s">
        <v>1453</v>
      </c>
      <c r="K154" s="27" t="s">
        <v>1416</v>
      </c>
      <c r="L154" s="6">
        <v>881366961</v>
      </c>
    </row>
    <row r="155" spans="2:12" x14ac:dyDescent="0.25">
      <c r="B155" s="5" t="s">
        <v>100</v>
      </c>
      <c r="C155" s="5" t="s">
        <v>216</v>
      </c>
      <c r="D155" s="5" t="s">
        <v>100</v>
      </c>
      <c r="E155" s="5" t="s">
        <v>216</v>
      </c>
      <c r="F155" s="5" t="s">
        <v>1455</v>
      </c>
      <c r="G155" s="5" t="s">
        <v>1456</v>
      </c>
      <c r="H155" s="5" t="s">
        <v>100</v>
      </c>
      <c r="I155" s="5" t="s">
        <v>32</v>
      </c>
      <c r="J155" s="5" t="s">
        <v>1</v>
      </c>
      <c r="K155" s="18" t="s">
        <v>1540</v>
      </c>
      <c r="L155" s="3">
        <v>10000000</v>
      </c>
    </row>
    <row r="156" spans="2:12" x14ac:dyDescent="0.25">
      <c r="B156" s="5" t="s">
        <v>100</v>
      </c>
      <c r="C156" s="5" t="s">
        <v>216</v>
      </c>
      <c r="D156" s="5" t="s">
        <v>100</v>
      </c>
      <c r="E156" s="5" t="s">
        <v>216</v>
      </c>
      <c r="F156" s="5" t="s">
        <v>1455</v>
      </c>
      <c r="G156" s="5" t="s">
        <v>1456</v>
      </c>
      <c r="H156" s="5" t="s">
        <v>177</v>
      </c>
      <c r="I156" s="5" t="s">
        <v>32</v>
      </c>
      <c r="J156" s="5" t="s">
        <v>1</v>
      </c>
      <c r="K156" s="18" t="s">
        <v>1541</v>
      </c>
      <c r="L156" s="3">
        <v>20000000</v>
      </c>
    </row>
    <row r="157" spans="2:12" x14ac:dyDescent="0.25">
      <c r="B157" s="5" t="s">
        <v>100</v>
      </c>
      <c r="C157" s="5" t="s">
        <v>216</v>
      </c>
      <c r="D157" s="5" t="s">
        <v>100</v>
      </c>
      <c r="E157" s="5" t="s">
        <v>216</v>
      </c>
      <c r="F157" s="5" t="s">
        <v>1455</v>
      </c>
      <c r="G157" s="5" t="s">
        <v>1456</v>
      </c>
      <c r="H157" s="5" t="s">
        <v>244</v>
      </c>
      <c r="I157" s="5" t="s">
        <v>32</v>
      </c>
      <c r="J157" s="5" t="s">
        <v>1</v>
      </c>
      <c r="K157" s="18" t="s">
        <v>1542</v>
      </c>
      <c r="L157" s="3">
        <v>832866961</v>
      </c>
    </row>
    <row r="158" spans="2:12" x14ac:dyDescent="0.25">
      <c r="B158" s="5" t="s">
        <v>100</v>
      </c>
      <c r="C158" s="5" t="s">
        <v>216</v>
      </c>
      <c r="D158" s="5" t="s">
        <v>100</v>
      </c>
      <c r="E158" s="5" t="s">
        <v>216</v>
      </c>
      <c r="F158" s="5" t="s">
        <v>1455</v>
      </c>
      <c r="G158" s="5" t="s">
        <v>1456</v>
      </c>
      <c r="H158" s="5" t="s">
        <v>266</v>
      </c>
      <c r="I158" s="5" t="s">
        <v>32</v>
      </c>
      <c r="J158" s="5" t="s">
        <v>1</v>
      </c>
      <c r="K158" s="18" t="s">
        <v>1543</v>
      </c>
      <c r="L158" s="3">
        <v>18500000</v>
      </c>
    </row>
    <row r="159" spans="2:12" ht="15.75" thickBot="1" x14ac:dyDescent="0.3">
      <c r="B159" s="5" t="s">
        <v>100</v>
      </c>
      <c r="C159" s="5" t="s">
        <v>216</v>
      </c>
      <c r="D159" s="5" t="s">
        <v>177</v>
      </c>
      <c r="E159" s="5" t="s">
        <v>32</v>
      </c>
      <c r="F159" s="5" t="s">
        <v>1452</v>
      </c>
      <c r="G159" s="5" t="s">
        <v>1452</v>
      </c>
      <c r="H159" s="5" t="s">
        <v>32</v>
      </c>
      <c r="I159" s="5" t="s">
        <v>32</v>
      </c>
      <c r="J159" s="5" t="s">
        <v>1453</v>
      </c>
      <c r="K159" s="24" t="s">
        <v>1417</v>
      </c>
      <c r="L159" s="4">
        <v>21780000000</v>
      </c>
    </row>
    <row r="160" spans="2:12" ht="15.75" thickBot="1" x14ac:dyDescent="0.3">
      <c r="B160" s="5" t="s">
        <v>100</v>
      </c>
      <c r="C160" s="5" t="s">
        <v>216</v>
      </c>
      <c r="D160" s="5" t="s">
        <v>177</v>
      </c>
      <c r="E160" s="5" t="s">
        <v>100</v>
      </c>
      <c r="F160" s="5" t="s">
        <v>1452</v>
      </c>
      <c r="G160" s="5" t="s">
        <v>1452</v>
      </c>
      <c r="H160" s="5" t="s">
        <v>32</v>
      </c>
      <c r="I160" s="5" t="s">
        <v>32</v>
      </c>
      <c r="J160" s="5" t="s">
        <v>1453</v>
      </c>
      <c r="K160" s="25" t="s">
        <v>1418</v>
      </c>
      <c r="L160" s="21">
        <v>21400000000</v>
      </c>
    </row>
    <row r="161" spans="2:12" x14ac:dyDescent="0.25">
      <c r="B161" s="5" t="s">
        <v>100</v>
      </c>
      <c r="C161" s="5" t="s">
        <v>216</v>
      </c>
      <c r="D161" s="5" t="s">
        <v>177</v>
      </c>
      <c r="E161" s="5" t="s">
        <v>100</v>
      </c>
      <c r="F161" s="5" t="s">
        <v>1456</v>
      </c>
      <c r="G161" s="5" t="s">
        <v>1452</v>
      </c>
      <c r="H161" s="5" t="s">
        <v>32</v>
      </c>
      <c r="I161" s="5" t="s">
        <v>32</v>
      </c>
      <c r="J161" s="5" t="s">
        <v>1</v>
      </c>
      <c r="K161" s="16" t="s">
        <v>1544</v>
      </c>
      <c r="L161" s="3">
        <v>21400000000</v>
      </c>
    </row>
    <row r="162" spans="2:12" ht="15.75" thickBot="1" x14ac:dyDescent="0.3">
      <c r="B162" s="5" t="s">
        <v>100</v>
      </c>
      <c r="C162" s="5" t="s">
        <v>216</v>
      </c>
      <c r="D162" s="5" t="s">
        <v>177</v>
      </c>
      <c r="E162" s="5" t="s">
        <v>216</v>
      </c>
      <c r="F162" s="5" t="s">
        <v>1452</v>
      </c>
      <c r="G162" s="5" t="s">
        <v>1452</v>
      </c>
      <c r="H162" s="5" t="s">
        <v>32</v>
      </c>
      <c r="I162" s="5" t="s">
        <v>32</v>
      </c>
      <c r="J162" s="5" t="s">
        <v>1453</v>
      </c>
      <c r="K162" s="25" t="s">
        <v>1419</v>
      </c>
      <c r="L162" s="4">
        <v>380000000</v>
      </c>
    </row>
    <row r="163" spans="2:12" ht="15.75" thickBot="1" x14ac:dyDescent="0.3">
      <c r="B163" s="5" t="s">
        <v>100</v>
      </c>
      <c r="C163" s="5" t="s">
        <v>216</v>
      </c>
      <c r="D163" s="5" t="s">
        <v>177</v>
      </c>
      <c r="E163" s="5" t="s">
        <v>216</v>
      </c>
      <c r="F163" s="5" t="s">
        <v>1456</v>
      </c>
      <c r="G163" s="5" t="s">
        <v>1452</v>
      </c>
      <c r="H163" s="5" t="s">
        <v>32</v>
      </c>
      <c r="I163" s="5" t="s">
        <v>32</v>
      </c>
      <c r="J163" s="5" t="s">
        <v>1453</v>
      </c>
      <c r="K163" s="26" t="s">
        <v>1420</v>
      </c>
      <c r="L163" s="23">
        <v>380000000</v>
      </c>
    </row>
    <row r="164" spans="2:12" ht="15.75" thickBot="1" x14ac:dyDescent="0.3">
      <c r="B164" s="5" t="s">
        <v>100</v>
      </c>
      <c r="C164" s="5" t="s">
        <v>216</v>
      </c>
      <c r="D164" s="5" t="s">
        <v>177</v>
      </c>
      <c r="E164" s="5" t="s">
        <v>216</v>
      </c>
      <c r="F164" s="5" t="s">
        <v>1456</v>
      </c>
      <c r="G164" s="5" t="s">
        <v>1454</v>
      </c>
      <c r="H164" s="5" t="s">
        <v>32</v>
      </c>
      <c r="I164" s="5" t="s">
        <v>32</v>
      </c>
      <c r="J164" s="5" t="s">
        <v>1453</v>
      </c>
      <c r="K164" s="27" t="s">
        <v>1545</v>
      </c>
      <c r="L164" s="21">
        <v>380000000</v>
      </c>
    </row>
    <row r="165" spans="2:12" x14ac:dyDescent="0.25">
      <c r="B165" s="5" t="s">
        <v>100</v>
      </c>
      <c r="C165" s="5" t="s">
        <v>216</v>
      </c>
      <c r="D165" s="5" t="s">
        <v>177</v>
      </c>
      <c r="E165" s="5" t="s">
        <v>216</v>
      </c>
      <c r="F165" s="5" t="s">
        <v>1456</v>
      </c>
      <c r="G165" s="5" t="s">
        <v>1454</v>
      </c>
      <c r="H165" s="5" t="s">
        <v>32</v>
      </c>
      <c r="I165" s="5" t="s">
        <v>32</v>
      </c>
      <c r="J165" s="5" t="s">
        <v>1</v>
      </c>
      <c r="K165" s="17" t="s">
        <v>1545</v>
      </c>
      <c r="L165" s="3">
        <v>380000000</v>
      </c>
    </row>
    <row r="166" spans="2:12" ht="15.75" thickBot="1" x14ac:dyDescent="0.3">
      <c r="B166" s="5" t="s">
        <v>100</v>
      </c>
      <c r="C166" s="5" t="s">
        <v>216</v>
      </c>
      <c r="D166" s="5" t="s">
        <v>216</v>
      </c>
      <c r="E166" s="5" t="s">
        <v>32</v>
      </c>
      <c r="F166" s="5" t="s">
        <v>1452</v>
      </c>
      <c r="G166" s="5" t="s">
        <v>1452</v>
      </c>
      <c r="H166" s="5" t="s">
        <v>32</v>
      </c>
      <c r="I166" s="5" t="s">
        <v>32</v>
      </c>
      <c r="J166" s="5" t="s">
        <v>1453</v>
      </c>
      <c r="K166" s="24" t="s">
        <v>1546</v>
      </c>
      <c r="L166" s="4">
        <v>15514000000</v>
      </c>
    </row>
    <row r="167" spans="2:12" ht="15.75" thickBot="1" x14ac:dyDescent="0.3">
      <c r="B167" s="5" t="s">
        <v>100</v>
      </c>
      <c r="C167" s="5" t="s">
        <v>216</v>
      </c>
      <c r="D167" s="5" t="s">
        <v>216</v>
      </c>
      <c r="E167" s="5" t="s">
        <v>100</v>
      </c>
      <c r="F167" s="5" t="s">
        <v>1452</v>
      </c>
      <c r="G167" s="5" t="s">
        <v>1452</v>
      </c>
      <c r="H167" s="5" t="s">
        <v>32</v>
      </c>
      <c r="I167" s="5" t="s">
        <v>32</v>
      </c>
      <c r="J167" s="5" t="s">
        <v>1453</v>
      </c>
      <c r="K167" s="25" t="s">
        <v>1421</v>
      </c>
      <c r="L167" s="23">
        <v>15488000000</v>
      </c>
    </row>
    <row r="168" spans="2:12" ht="15.75" thickBot="1" x14ac:dyDescent="0.3">
      <c r="B168" s="5" t="s">
        <v>100</v>
      </c>
      <c r="C168" s="5" t="s">
        <v>216</v>
      </c>
      <c r="D168" s="5" t="s">
        <v>216</v>
      </c>
      <c r="E168" s="5" t="s">
        <v>100</v>
      </c>
      <c r="F168" s="5" t="s">
        <v>1454</v>
      </c>
      <c r="G168" s="5" t="s">
        <v>1452</v>
      </c>
      <c r="H168" s="5" t="s">
        <v>32</v>
      </c>
      <c r="I168" s="5" t="s">
        <v>32</v>
      </c>
      <c r="J168" s="5" t="s">
        <v>1453</v>
      </c>
      <c r="K168" s="26" t="s">
        <v>1422</v>
      </c>
      <c r="L168" s="21">
        <v>400000000</v>
      </c>
    </row>
    <row r="169" spans="2:12" x14ac:dyDescent="0.25">
      <c r="B169" s="5" t="s">
        <v>100</v>
      </c>
      <c r="C169" s="5" t="s">
        <v>216</v>
      </c>
      <c r="D169" s="5" t="s">
        <v>216</v>
      </c>
      <c r="E169" s="5" t="s">
        <v>100</v>
      </c>
      <c r="F169" s="5" t="s">
        <v>1454</v>
      </c>
      <c r="G169" s="5" t="s">
        <v>1452</v>
      </c>
      <c r="H169" s="5" t="s">
        <v>32</v>
      </c>
      <c r="I169" s="5" t="s">
        <v>32</v>
      </c>
      <c r="J169" s="5" t="s">
        <v>1</v>
      </c>
      <c r="K169" s="16" t="s">
        <v>1422</v>
      </c>
      <c r="L169" s="3">
        <v>400000000</v>
      </c>
    </row>
    <row r="170" spans="2:12" ht="15.75" thickBot="1" x14ac:dyDescent="0.3">
      <c r="B170" s="5" t="s">
        <v>100</v>
      </c>
      <c r="C170" s="5" t="s">
        <v>216</v>
      </c>
      <c r="D170" s="5" t="s">
        <v>216</v>
      </c>
      <c r="E170" s="5" t="s">
        <v>100</v>
      </c>
      <c r="F170" s="5" t="s">
        <v>1455</v>
      </c>
      <c r="G170" s="5" t="s">
        <v>1452</v>
      </c>
      <c r="H170" s="5" t="s">
        <v>32</v>
      </c>
      <c r="I170" s="5" t="s">
        <v>32</v>
      </c>
      <c r="J170" s="5" t="s">
        <v>1453</v>
      </c>
      <c r="K170" s="26" t="s">
        <v>1547</v>
      </c>
      <c r="L170" s="6">
        <v>7243000000</v>
      </c>
    </row>
    <row r="171" spans="2:12" x14ac:dyDescent="0.25">
      <c r="B171" s="5" t="s">
        <v>100</v>
      </c>
      <c r="C171" s="5" t="s">
        <v>216</v>
      </c>
      <c r="D171" s="5" t="s">
        <v>216</v>
      </c>
      <c r="E171" s="5" t="s">
        <v>100</v>
      </c>
      <c r="F171" s="5" t="s">
        <v>1455</v>
      </c>
      <c r="G171" s="5" t="s">
        <v>1454</v>
      </c>
      <c r="H171" s="5" t="s">
        <v>32</v>
      </c>
      <c r="I171" s="5" t="s">
        <v>32</v>
      </c>
      <c r="J171" s="5" t="s">
        <v>1</v>
      </c>
      <c r="K171" s="17" t="s">
        <v>1423</v>
      </c>
      <c r="L171" s="3">
        <v>5443000000</v>
      </c>
    </row>
    <row r="172" spans="2:12" x14ac:dyDescent="0.25">
      <c r="B172" s="5" t="s">
        <v>100</v>
      </c>
      <c r="C172" s="5" t="s">
        <v>216</v>
      </c>
      <c r="D172" s="5" t="s">
        <v>216</v>
      </c>
      <c r="E172" s="5" t="s">
        <v>100</v>
      </c>
      <c r="F172" s="5" t="s">
        <v>1455</v>
      </c>
      <c r="G172" s="5" t="s">
        <v>1455</v>
      </c>
      <c r="H172" s="5" t="s">
        <v>32</v>
      </c>
      <c r="I172" s="5" t="s">
        <v>32</v>
      </c>
      <c r="J172" s="5" t="s">
        <v>1</v>
      </c>
      <c r="K172" s="17" t="s">
        <v>1424</v>
      </c>
      <c r="L172" s="3">
        <v>1800000000</v>
      </c>
    </row>
    <row r="173" spans="2:12" ht="15.75" thickBot="1" x14ac:dyDescent="0.3">
      <c r="B173" s="5" t="s">
        <v>100</v>
      </c>
      <c r="C173" s="5" t="s">
        <v>216</v>
      </c>
      <c r="D173" s="5" t="s">
        <v>216</v>
      </c>
      <c r="E173" s="5" t="s">
        <v>100</v>
      </c>
      <c r="F173" s="5" t="s">
        <v>1457</v>
      </c>
      <c r="G173" s="5" t="s">
        <v>1452</v>
      </c>
      <c r="H173" s="5" t="s">
        <v>32</v>
      </c>
      <c r="I173" s="5" t="s">
        <v>32</v>
      </c>
      <c r="J173" s="5" t="s">
        <v>1453</v>
      </c>
      <c r="K173" s="26" t="s">
        <v>1425</v>
      </c>
      <c r="L173" s="6">
        <v>6960000000</v>
      </c>
    </row>
    <row r="174" spans="2:12" x14ac:dyDescent="0.25">
      <c r="B174" s="5" t="s">
        <v>100</v>
      </c>
      <c r="C174" s="5" t="s">
        <v>216</v>
      </c>
      <c r="D174" s="5" t="s">
        <v>216</v>
      </c>
      <c r="E174" s="5" t="s">
        <v>100</v>
      </c>
      <c r="F174" s="5" t="s">
        <v>1457</v>
      </c>
      <c r="G174" s="5" t="s">
        <v>1454</v>
      </c>
      <c r="H174" s="5" t="s">
        <v>32</v>
      </c>
      <c r="I174" s="5" t="s">
        <v>32</v>
      </c>
      <c r="J174" s="5" t="s">
        <v>1</v>
      </c>
      <c r="K174" s="17" t="s">
        <v>1548</v>
      </c>
      <c r="L174" s="3">
        <v>6860000000</v>
      </c>
    </row>
    <row r="175" spans="2:12" x14ac:dyDescent="0.25">
      <c r="B175" s="5" t="s">
        <v>100</v>
      </c>
      <c r="C175" s="5" t="s">
        <v>216</v>
      </c>
      <c r="D175" s="5" t="s">
        <v>216</v>
      </c>
      <c r="E175" s="5" t="s">
        <v>100</v>
      </c>
      <c r="F175" s="5" t="s">
        <v>1457</v>
      </c>
      <c r="G175" s="5" t="s">
        <v>1455</v>
      </c>
      <c r="H175" s="5" t="s">
        <v>32</v>
      </c>
      <c r="I175" s="5" t="s">
        <v>32</v>
      </c>
      <c r="J175" s="5" t="s">
        <v>1</v>
      </c>
      <c r="K175" s="17" t="s">
        <v>1549</v>
      </c>
      <c r="L175" s="3">
        <v>100000000</v>
      </c>
    </row>
    <row r="176" spans="2:12" ht="15.75" thickBot="1" x14ac:dyDescent="0.3">
      <c r="B176" s="5" t="s">
        <v>100</v>
      </c>
      <c r="C176" s="5" t="s">
        <v>216</v>
      </c>
      <c r="D176" s="5" t="s">
        <v>216</v>
      </c>
      <c r="E176" s="5" t="s">
        <v>100</v>
      </c>
      <c r="F176" s="5" t="s">
        <v>1459</v>
      </c>
      <c r="G176" s="5" t="s">
        <v>1452</v>
      </c>
      <c r="H176" s="5" t="s">
        <v>32</v>
      </c>
      <c r="I176" s="5" t="s">
        <v>32</v>
      </c>
      <c r="J176" s="5" t="s">
        <v>1453</v>
      </c>
      <c r="K176" s="26" t="s">
        <v>1550</v>
      </c>
      <c r="L176" s="6">
        <v>885000000</v>
      </c>
    </row>
    <row r="177" spans="2:12" x14ac:dyDescent="0.25">
      <c r="B177" s="5" t="s">
        <v>100</v>
      </c>
      <c r="C177" s="5" t="s">
        <v>216</v>
      </c>
      <c r="D177" s="5" t="s">
        <v>216</v>
      </c>
      <c r="E177" s="5" t="s">
        <v>100</v>
      </c>
      <c r="F177" s="5" t="s">
        <v>1459</v>
      </c>
      <c r="G177" s="5" t="s">
        <v>1455</v>
      </c>
      <c r="H177" s="5" t="s">
        <v>32</v>
      </c>
      <c r="I177" s="5" t="s">
        <v>32</v>
      </c>
      <c r="J177" s="5" t="s">
        <v>1</v>
      </c>
      <c r="K177" s="17" t="s">
        <v>1551</v>
      </c>
      <c r="L177" s="3">
        <v>175000000</v>
      </c>
    </row>
    <row r="178" spans="2:12" x14ac:dyDescent="0.25">
      <c r="B178" s="5" t="s">
        <v>100</v>
      </c>
      <c r="C178" s="5" t="s">
        <v>216</v>
      </c>
      <c r="D178" s="5" t="s">
        <v>216</v>
      </c>
      <c r="E178" s="5" t="s">
        <v>100</v>
      </c>
      <c r="F178" s="5" t="s">
        <v>1459</v>
      </c>
      <c r="G178" s="5" t="s">
        <v>1456</v>
      </c>
      <c r="H178" s="5" t="s">
        <v>32</v>
      </c>
      <c r="I178" s="5" t="s">
        <v>32</v>
      </c>
      <c r="J178" s="5" t="s">
        <v>1</v>
      </c>
      <c r="K178" s="17" t="s">
        <v>1426</v>
      </c>
      <c r="L178" s="3">
        <v>365300000</v>
      </c>
    </row>
    <row r="179" spans="2:12" x14ac:dyDescent="0.25">
      <c r="B179" s="5" t="s">
        <v>100</v>
      </c>
      <c r="C179" s="5" t="s">
        <v>216</v>
      </c>
      <c r="D179" s="5" t="s">
        <v>216</v>
      </c>
      <c r="E179" s="5" t="s">
        <v>100</v>
      </c>
      <c r="F179" s="5" t="s">
        <v>1459</v>
      </c>
      <c r="G179" s="5" t="s">
        <v>1457</v>
      </c>
      <c r="H179" s="5" t="s">
        <v>32</v>
      </c>
      <c r="I179" s="5" t="s">
        <v>32</v>
      </c>
      <c r="J179" s="5" t="s">
        <v>1</v>
      </c>
      <c r="K179" s="17" t="s">
        <v>1552</v>
      </c>
      <c r="L179" s="3">
        <v>103000000</v>
      </c>
    </row>
    <row r="180" spans="2:12" x14ac:dyDescent="0.25">
      <c r="B180" s="5" t="s">
        <v>100</v>
      </c>
      <c r="C180" s="5" t="s">
        <v>216</v>
      </c>
      <c r="D180" s="5" t="s">
        <v>216</v>
      </c>
      <c r="E180" s="5" t="s">
        <v>100</v>
      </c>
      <c r="F180" s="5" t="s">
        <v>1459</v>
      </c>
      <c r="G180" s="5" t="s">
        <v>1458</v>
      </c>
      <c r="H180" s="5" t="s">
        <v>32</v>
      </c>
      <c r="I180" s="5" t="s">
        <v>32</v>
      </c>
      <c r="J180" s="5" t="s">
        <v>1</v>
      </c>
      <c r="K180" s="17" t="s">
        <v>1553</v>
      </c>
      <c r="L180" s="3">
        <v>35700000</v>
      </c>
    </row>
    <row r="181" spans="2:12" x14ac:dyDescent="0.25">
      <c r="B181" s="5" t="s">
        <v>100</v>
      </c>
      <c r="C181" s="5" t="s">
        <v>216</v>
      </c>
      <c r="D181" s="5" t="s">
        <v>216</v>
      </c>
      <c r="E181" s="5" t="s">
        <v>100</v>
      </c>
      <c r="F181" s="5" t="s">
        <v>1459</v>
      </c>
      <c r="G181" s="5" t="s">
        <v>1459</v>
      </c>
      <c r="H181" s="5" t="s">
        <v>32</v>
      </c>
      <c r="I181" s="5" t="s">
        <v>32</v>
      </c>
      <c r="J181" s="5" t="s">
        <v>1</v>
      </c>
      <c r="K181" s="17" t="s">
        <v>1554</v>
      </c>
      <c r="L181" s="3">
        <v>206000000</v>
      </c>
    </row>
    <row r="182" spans="2:12" ht="15.75" thickBot="1" x14ac:dyDescent="0.3">
      <c r="B182" s="5" t="s">
        <v>100</v>
      </c>
      <c r="C182" s="5" t="s">
        <v>216</v>
      </c>
      <c r="D182" s="5" t="s">
        <v>216</v>
      </c>
      <c r="E182" s="5" t="s">
        <v>177</v>
      </c>
      <c r="F182" s="5" t="s">
        <v>1452</v>
      </c>
      <c r="G182" s="5" t="s">
        <v>1452</v>
      </c>
      <c r="H182" s="5" t="s">
        <v>32</v>
      </c>
      <c r="I182" s="5" t="s">
        <v>32</v>
      </c>
      <c r="J182" s="5" t="s">
        <v>1453</v>
      </c>
      <c r="K182" s="25" t="s">
        <v>1555</v>
      </c>
      <c r="L182" s="4">
        <v>26000000</v>
      </c>
    </row>
    <row r="183" spans="2:12" ht="15.75" thickBot="1" x14ac:dyDescent="0.3">
      <c r="B183" s="5" t="s">
        <v>100</v>
      </c>
      <c r="C183" s="5" t="s">
        <v>216</v>
      </c>
      <c r="D183" s="5" t="s">
        <v>216</v>
      </c>
      <c r="E183" s="5" t="s">
        <v>177</v>
      </c>
      <c r="F183" s="5" t="s">
        <v>1454</v>
      </c>
      <c r="G183" s="5" t="s">
        <v>1452</v>
      </c>
      <c r="H183" s="5" t="s">
        <v>32</v>
      </c>
      <c r="I183" s="5" t="s">
        <v>32</v>
      </c>
      <c r="J183" s="5" t="s">
        <v>1453</v>
      </c>
      <c r="K183" s="26" t="s">
        <v>1556</v>
      </c>
      <c r="L183" s="21">
        <v>26000000</v>
      </c>
    </row>
    <row r="184" spans="2:12" x14ac:dyDescent="0.25">
      <c r="B184" s="5" t="s">
        <v>100</v>
      </c>
      <c r="C184" s="5" t="s">
        <v>216</v>
      </c>
      <c r="D184" s="5" t="s">
        <v>216</v>
      </c>
      <c r="E184" s="5" t="s">
        <v>177</v>
      </c>
      <c r="F184" s="5" t="s">
        <v>1454</v>
      </c>
      <c r="G184" s="5" t="s">
        <v>1454</v>
      </c>
      <c r="H184" s="5" t="s">
        <v>32</v>
      </c>
      <c r="I184" s="5" t="s">
        <v>32</v>
      </c>
      <c r="J184" s="5" t="s">
        <v>1</v>
      </c>
      <c r="K184" s="17" t="s">
        <v>1557</v>
      </c>
      <c r="L184" s="3">
        <v>26000000</v>
      </c>
    </row>
    <row r="185" spans="2:12" ht="15.75" thickBot="1" x14ac:dyDescent="0.3">
      <c r="B185" s="5" t="s">
        <v>100</v>
      </c>
      <c r="C185" s="5" t="s">
        <v>216</v>
      </c>
      <c r="D185" s="5" t="s">
        <v>244</v>
      </c>
      <c r="E185" s="5" t="s">
        <v>32</v>
      </c>
      <c r="F185" s="5" t="s">
        <v>1452</v>
      </c>
      <c r="G185" s="5" t="s">
        <v>1452</v>
      </c>
      <c r="H185" s="5" t="s">
        <v>32</v>
      </c>
      <c r="I185" s="5" t="s">
        <v>32</v>
      </c>
      <c r="J185" s="5" t="s">
        <v>1453</v>
      </c>
      <c r="K185" s="24" t="s">
        <v>1427</v>
      </c>
      <c r="L185" s="4">
        <v>278000000</v>
      </c>
    </row>
    <row r="186" spans="2:12" ht="15.75" thickBot="1" x14ac:dyDescent="0.3">
      <c r="B186" s="5" t="s">
        <v>100</v>
      </c>
      <c r="C186" s="5" t="s">
        <v>216</v>
      </c>
      <c r="D186" s="5" t="s">
        <v>244</v>
      </c>
      <c r="E186" s="5" t="s">
        <v>100</v>
      </c>
      <c r="F186" s="5" t="s">
        <v>1452</v>
      </c>
      <c r="G186" s="5" t="s">
        <v>1452</v>
      </c>
      <c r="H186" s="5" t="s">
        <v>32</v>
      </c>
      <c r="I186" s="5" t="s">
        <v>32</v>
      </c>
      <c r="J186" s="5" t="s">
        <v>1453</v>
      </c>
      <c r="K186" s="25" t="s">
        <v>1558</v>
      </c>
      <c r="L186" s="21">
        <v>278000000</v>
      </c>
    </row>
    <row r="187" spans="2:12" x14ac:dyDescent="0.25">
      <c r="B187" s="5" t="s">
        <v>100</v>
      </c>
      <c r="C187" s="5" t="s">
        <v>216</v>
      </c>
      <c r="D187" s="5" t="s">
        <v>244</v>
      </c>
      <c r="E187" s="5" t="s">
        <v>100</v>
      </c>
      <c r="F187" s="5" t="s">
        <v>1452</v>
      </c>
      <c r="G187" s="5" t="s">
        <v>1452</v>
      </c>
      <c r="H187" s="5" t="s">
        <v>32</v>
      </c>
      <c r="I187" s="5" t="s">
        <v>32</v>
      </c>
      <c r="J187" s="5" t="s">
        <v>1</v>
      </c>
      <c r="K187" s="15" t="s">
        <v>1428</v>
      </c>
      <c r="L187" s="3">
        <v>278000000</v>
      </c>
    </row>
    <row r="188" spans="2:12" ht="15.75" thickBot="1" x14ac:dyDescent="0.3">
      <c r="B188" s="5" t="s">
        <v>100</v>
      </c>
      <c r="C188" s="5" t="s">
        <v>216</v>
      </c>
      <c r="D188" s="5" t="s">
        <v>365</v>
      </c>
      <c r="E188" s="5" t="s">
        <v>32</v>
      </c>
      <c r="F188" s="5" t="s">
        <v>1452</v>
      </c>
      <c r="G188" s="5" t="s">
        <v>1452</v>
      </c>
      <c r="H188" s="5" t="s">
        <v>32</v>
      </c>
      <c r="I188" s="5" t="s">
        <v>32</v>
      </c>
      <c r="J188" s="5" t="s">
        <v>1453</v>
      </c>
      <c r="K188" s="24" t="s">
        <v>1429</v>
      </c>
      <c r="L188" s="4">
        <v>10100000000</v>
      </c>
    </row>
    <row r="189" spans="2:12" ht="15.75" thickBot="1" x14ac:dyDescent="0.3">
      <c r="B189" s="5" t="s">
        <v>100</v>
      </c>
      <c r="C189" s="5" t="s">
        <v>216</v>
      </c>
      <c r="D189" s="5" t="s">
        <v>365</v>
      </c>
      <c r="E189" s="5" t="s">
        <v>100</v>
      </c>
      <c r="F189" s="5" t="s">
        <v>1452</v>
      </c>
      <c r="G189" s="5" t="s">
        <v>1452</v>
      </c>
      <c r="H189" s="5" t="s">
        <v>32</v>
      </c>
      <c r="I189" s="5" t="s">
        <v>32</v>
      </c>
      <c r="J189" s="5" t="s">
        <v>1453</v>
      </c>
      <c r="K189" s="25" t="s">
        <v>1559</v>
      </c>
      <c r="L189" s="21">
        <v>5150000000</v>
      </c>
    </row>
    <row r="190" spans="2:12" x14ac:dyDescent="0.25">
      <c r="B190" s="5" t="s">
        <v>100</v>
      </c>
      <c r="C190" s="5" t="s">
        <v>216</v>
      </c>
      <c r="D190" s="5" t="s">
        <v>365</v>
      </c>
      <c r="E190" s="5" t="s">
        <v>100</v>
      </c>
      <c r="F190" s="5" t="s">
        <v>1452</v>
      </c>
      <c r="G190" s="5" t="s">
        <v>1452</v>
      </c>
      <c r="H190" s="5" t="s">
        <v>32</v>
      </c>
      <c r="I190" s="5" t="s">
        <v>32</v>
      </c>
      <c r="J190" s="5" t="s">
        <v>1</v>
      </c>
      <c r="K190" s="15" t="s">
        <v>1559</v>
      </c>
      <c r="L190" s="3">
        <v>5150000000</v>
      </c>
    </row>
    <row r="191" spans="2:12" ht="15.75" thickBot="1" x14ac:dyDescent="0.3">
      <c r="B191" s="5" t="s">
        <v>100</v>
      </c>
      <c r="C191" s="5" t="s">
        <v>216</v>
      </c>
      <c r="D191" s="5" t="s">
        <v>365</v>
      </c>
      <c r="E191" s="5" t="s">
        <v>365</v>
      </c>
      <c r="F191" s="5" t="s">
        <v>1452</v>
      </c>
      <c r="G191" s="5" t="s">
        <v>1452</v>
      </c>
      <c r="H191" s="5" t="s">
        <v>32</v>
      </c>
      <c r="I191" s="5" t="s">
        <v>32</v>
      </c>
      <c r="J191" s="5" t="s">
        <v>1453</v>
      </c>
      <c r="K191" s="25" t="s">
        <v>1430</v>
      </c>
      <c r="L191" s="6">
        <v>4950000000</v>
      </c>
    </row>
    <row r="192" spans="2:12" x14ac:dyDescent="0.25">
      <c r="B192" s="5" t="s">
        <v>100</v>
      </c>
      <c r="C192" s="5" t="s">
        <v>216</v>
      </c>
      <c r="D192" s="5" t="s">
        <v>365</v>
      </c>
      <c r="E192" s="5" t="s">
        <v>365</v>
      </c>
      <c r="F192" s="5" t="s">
        <v>1452</v>
      </c>
      <c r="G192" s="5" t="s">
        <v>1452</v>
      </c>
      <c r="H192" s="5" t="s">
        <v>32</v>
      </c>
      <c r="I192" s="5" t="s">
        <v>32</v>
      </c>
      <c r="J192" s="5" t="s">
        <v>1</v>
      </c>
      <c r="K192" s="15" t="s">
        <v>1430</v>
      </c>
      <c r="L192" s="3">
        <v>4950000000</v>
      </c>
    </row>
    <row r="193" spans="2:12" ht="15.75" thickBot="1" x14ac:dyDescent="0.3">
      <c r="B193" s="5" t="s">
        <v>100</v>
      </c>
      <c r="C193" s="5" t="s">
        <v>244</v>
      </c>
      <c r="D193" s="5" t="s">
        <v>32</v>
      </c>
      <c r="E193" s="5" t="s">
        <v>32</v>
      </c>
      <c r="F193" s="5" t="s">
        <v>1452</v>
      </c>
      <c r="G193" s="5" t="s">
        <v>1452</v>
      </c>
      <c r="H193" s="5" t="s">
        <v>32</v>
      </c>
      <c r="I193" s="5" t="s">
        <v>32</v>
      </c>
      <c r="J193" s="5" t="s">
        <v>1453</v>
      </c>
      <c r="K193" s="22" t="s">
        <v>294</v>
      </c>
      <c r="L193" s="4">
        <v>225852842912</v>
      </c>
    </row>
    <row r="194" spans="2:12" ht="15.75" thickBot="1" x14ac:dyDescent="0.3">
      <c r="B194" s="5" t="s">
        <v>100</v>
      </c>
      <c r="C194" s="5" t="s">
        <v>244</v>
      </c>
      <c r="D194" s="5" t="s">
        <v>100</v>
      </c>
      <c r="E194" s="5" t="s">
        <v>32</v>
      </c>
      <c r="F194" s="5" t="s">
        <v>1452</v>
      </c>
      <c r="G194" s="5" t="s">
        <v>1452</v>
      </c>
      <c r="H194" s="5" t="s">
        <v>32</v>
      </c>
      <c r="I194" s="5" t="s">
        <v>32</v>
      </c>
      <c r="J194" s="5" t="s">
        <v>1453</v>
      </c>
      <c r="K194" s="24" t="s">
        <v>1560</v>
      </c>
      <c r="L194" s="23">
        <v>224747842912</v>
      </c>
    </row>
    <row r="195" spans="2:12" ht="15.75" thickBot="1" x14ac:dyDescent="0.3">
      <c r="B195" s="5" t="s">
        <v>100</v>
      </c>
      <c r="C195" s="5" t="s">
        <v>244</v>
      </c>
      <c r="D195" s="5" t="s">
        <v>100</v>
      </c>
      <c r="E195" s="5" t="s">
        <v>177</v>
      </c>
      <c r="F195" s="5" t="s">
        <v>1452</v>
      </c>
      <c r="G195" s="5" t="s">
        <v>1452</v>
      </c>
      <c r="H195" s="5" t="s">
        <v>32</v>
      </c>
      <c r="I195" s="5" t="s">
        <v>32</v>
      </c>
      <c r="J195" s="5" t="s">
        <v>1453</v>
      </c>
      <c r="K195" s="25" t="s">
        <v>1561</v>
      </c>
      <c r="L195" s="23">
        <v>215866014084</v>
      </c>
    </row>
    <row r="196" spans="2:12" ht="15.75" thickBot="1" x14ac:dyDescent="0.3">
      <c r="B196" s="5" t="s">
        <v>100</v>
      </c>
      <c r="C196" s="5" t="s">
        <v>244</v>
      </c>
      <c r="D196" s="5" t="s">
        <v>100</v>
      </c>
      <c r="E196" s="5" t="s">
        <v>177</v>
      </c>
      <c r="F196" s="5" t="s">
        <v>1454</v>
      </c>
      <c r="G196" s="5" t="s">
        <v>1452</v>
      </c>
      <c r="H196" s="5" t="s">
        <v>32</v>
      </c>
      <c r="I196" s="5" t="s">
        <v>32</v>
      </c>
      <c r="J196" s="5" t="s">
        <v>1453</v>
      </c>
      <c r="K196" s="26" t="s">
        <v>1431</v>
      </c>
      <c r="L196" s="21">
        <v>211795694280</v>
      </c>
    </row>
    <row r="197" spans="2:12" x14ac:dyDescent="0.25">
      <c r="B197" s="5" t="s">
        <v>100</v>
      </c>
      <c r="C197" s="5" t="s">
        <v>244</v>
      </c>
      <c r="D197" s="5" t="s">
        <v>100</v>
      </c>
      <c r="E197" s="5" t="s">
        <v>177</v>
      </c>
      <c r="F197" s="5" t="s">
        <v>1454</v>
      </c>
      <c r="G197" s="5" t="s">
        <v>1454</v>
      </c>
      <c r="H197" s="5" t="s">
        <v>32</v>
      </c>
      <c r="I197" s="5" t="s">
        <v>32</v>
      </c>
      <c r="J197" s="5" t="s">
        <v>1</v>
      </c>
      <c r="K197" s="17" t="s">
        <v>1562</v>
      </c>
      <c r="L197" s="3">
        <v>33667377884</v>
      </c>
    </row>
    <row r="198" spans="2:12" x14ac:dyDescent="0.25">
      <c r="B198" s="5" t="s">
        <v>100</v>
      </c>
      <c r="C198" s="5" t="s">
        <v>244</v>
      </c>
      <c r="D198" s="5" t="s">
        <v>100</v>
      </c>
      <c r="E198" s="5" t="s">
        <v>177</v>
      </c>
      <c r="F198" s="5" t="s">
        <v>1454</v>
      </c>
      <c r="G198" s="5" t="s">
        <v>1456</v>
      </c>
      <c r="H198" s="5" t="s">
        <v>32</v>
      </c>
      <c r="I198" s="5" t="s">
        <v>32</v>
      </c>
      <c r="J198" s="5" t="s">
        <v>1</v>
      </c>
      <c r="K198" s="17" t="s">
        <v>1563</v>
      </c>
      <c r="L198" s="3">
        <v>14584669376</v>
      </c>
    </row>
    <row r="199" spans="2:12" x14ac:dyDescent="0.25">
      <c r="B199" s="5" t="s">
        <v>100</v>
      </c>
      <c r="C199" s="5" t="s">
        <v>244</v>
      </c>
      <c r="D199" s="5" t="s">
        <v>100</v>
      </c>
      <c r="E199" s="5" t="s">
        <v>177</v>
      </c>
      <c r="F199" s="5" t="s">
        <v>1454</v>
      </c>
      <c r="G199" s="5" t="s">
        <v>1458</v>
      </c>
      <c r="H199" s="5" t="s">
        <v>32</v>
      </c>
      <c r="I199" s="5" t="s">
        <v>32</v>
      </c>
      <c r="J199" s="5" t="s">
        <v>1</v>
      </c>
      <c r="K199" s="17" t="s">
        <v>1564</v>
      </c>
      <c r="L199" s="3">
        <v>85378383051</v>
      </c>
    </row>
    <row r="200" spans="2:12" x14ac:dyDescent="0.25">
      <c r="B200" s="5" t="s">
        <v>100</v>
      </c>
      <c r="C200" s="5" t="s">
        <v>244</v>
      </c>
      <c r="D200" s="5" t="s">
        <v>100</v>
      </c>
      <c r="E200" s="5" t="s">
        <v>177</v>
      </c>
      <c r="F200" s="5" t="s">
        <v>1454</v>
      </c>
      <c r="G200" s="5" t="s">
        <v>1460</v>
      </c>
      <c r="H200" s="5" t="s">
        <v>32</v>
      </c>
      <c r="I200" s="5" t="s">
        <v>32</v>
      </c>
      <c r="J200" s="5" t="s">
        <v>1</v>
      </c>
      <c r="K200" s="17" t="s">
        <v>1565</v>
      </c>
      <c r="L200" s="3">
        <v>17738274829</v>
      </c>
    </row>
    <row r="201" spans="2:12" x14ac:dyDescent="0.25">
      <c r="B201" s="5" t="s">
        <v>100</v>
      </c>
      <c r="C201" s="5" t="s">
        <v>244</v>
      </c>
      <c r="D201" s="5" t="s">
        <v>100</v>
      </c>
      <c r="E201" s="5" t="s">
        <v>177</v>
      </c>
      <c r="F201" s="5" t="s">
        <v>1454</v>
      </c>
      <c r="G201" s="5" t="s">
        <v>1461</v>
      </c>
      <c r="H201" s="5" t="s">
        <v>32</v>
      </c>
      <c r="I201" s="5" t="s">
        <v>32</v>
      </c>
      <c r="J201" s="5" t="s">
        <v>1</v>
      </c>
      <c r="K201" s="17" t="s">
        <v>1566</v>
      </c>
      <c r="L201" s="3">
        <v>50000000000</v>
      </c>
    </row>
    <row r="202" spans="2:12" x14ac:dyDescent="0.25">
      <c r="B202" s="5" t="s">
        <v>100</v>
      </c>
      <c r="C202" s="5" t="s">
        <v>244</v>
      </c>
      <c r="D202" s="5" t="s">
        <v>100</v>
      </c>
      <c r="E202" s="5" t="s">
        <v>177</v>
      </c>
      <c r="F202" s="5" t="s">
        <v>1454</v>
      </c>
      <c r="G202" s="5" t="s">
        <v>1462</v>
      </c>
      <c r="H202" s="5" t="s">
        <v>32</v>
      </c>
      <c r="I202" s="5" t="s">
        <v>32</v>
      </c>
      <c r="J202" s="5" t="s">
        <v>1</v>
      </c>
      <c r="K202" s="17" t="s">
        <v>1567</v>
      </c>
      <c r="L202" s="3">
        <v>7177242240</v>
      </c>
    </row>
    <row r="203" spans="2:12" x14ac:dyDescent="0.25">
      <c r="B203" s="5" t="s">
        <v>100</v>
      </c>
      <c r="C203" s="5" t="s">
        <v>244</v>
      </c>
      <c r="D203" s="5" t="s">
        <v>100</v>
      </c>
      <c r="E203" s="5" t="s">
        <v>177</v>
      </c>
      <c r="F203" s="5" t="s">
        <v>1454</v>
      </c>
      <c r="G203" s="5" t="s">
        <v>1459</v>
      </c>
      <c r="H203" s="5" t="s">
        <v>32</v>
      </c>
      <c r="I203" s="5" t="s">
        <v>32</v>
      </c>
      <c r="J203" s="5" t="s">
        <v>1</v>
      </c>
      <c r="K203" s="17" t="s">
        <v>1568</v>
      </c>
      <c r="L203" s="3">
        <v>3249746900</v>
      </c>
    </row>
    <row r="204" spans="2:12" x14ac:dyDescent="0.25">
      <c r="B204" s="5" t="s">
        <v>100</v>
      </c>
      <c r="C204" s="5" t="s">
        <v>244</v>
      </c>
      <c r="D204" s="5" t="s">
        <v>100</v>
      </c>
      <c r="E204" s="5" t="s">
        <v>177</v>
      </c>
      <c r="F204" s="5" t="s">
        <v>1455</v>
      </c>
      <c r="G204" s="5" t="s">
        <v>1452</v>
      </c>
      <c r="H204" s="5" t="s">
        <v>32</v>
      </c>
      <c r="I204" s="5" t="s">
        <v>32</v>
      </c>
      <c r="J204" s="5" t="s">
        <v>1</v>
      </c>
      <c r="K204" s="16" t="s">
        <v>1569</v>
      </c>
      <c r="L204" s="3">
        <v>3406883003</v>
      </c>
    </row>
    <row r="205" spans="2:12" x14ac:dyDescent="0.25">
      <c r="B205" s="5" t="s">
        <v>100</v>
      </c>
      <c r="C205" s="5" t="s">
        <v>244</v>
      </c>
      <c r="D205" s="5" t="s">
        <v>100</v>
      </c>
      <c r="E205" s="5" t="s">
        <v>177</v>
      </c>
      <c r="F205" s="5" t="s">
        <v>1460</v>
      </c>
      <c r="G205" s="5" t="s">
        <v>1452</v>
      </c>
      <c r="H205" s="5" t="s">
        <v>32</v>
      </c>
      <c r="I205" s="5" t="s">
        <v>32</v>
      </c>
      <c r="J205" s="5" t="s">
        <v>1</v>
      </c>
      <c r="K205" s="16" t="s">
        <v>1570</v>
      </c>
      <c r="L205" s="3">
        <v>663436801</v>
      </c>
    </row>
    <row r="206" spans="2:12" ht="15.75" thickBot="1" x14ac:dyDescent="0.3">
      <c r="B206" s="5" t="s">
        <v>100</v>
      </c>
      <c r="C206" s="5" t="s">
        <v>244</v>
      </c>
      <c r="D206" s="5" t="s">
        <v>100</v>
      </c>
      <c r="E206" s="5" t="s">
        <v>216</v>
      </c>
      <c r="F206" s="5" t="s">
        <v>1452</v>
      </c>
      <c r="G206" s="5" t="s">
        <v>1452</v>
      </c>
      <c r="H206" s="5" t="s">
        <v>32</v>
      </c>
      <c r="I206" s="5" t="s">
        <v>32</v>
      </c>
      <c r="J206" s="5" t="s">
        <v>1453</v>
      </c>
      <c r="K206" s="25" t="s">
        <v>1432</v>
      </c>
      <c r="L206" s="4">
        <v>1533628828</v>
      </c>
    </row>
    <row r="207" spans="2:12" ht="15.75" thickBot="1" x14ac:dyDescent="0.3">
      <c r="B207" s="5" t="s">
        <v>100</v>
      </c>
      <c r="C207" s="5" t="s">
        <v>244</v>
      </c>
      <c r="D207" s="5" t="s">
        <v>100</v>
      </c>
      <c r="E207" s="5" t="s">
        <v>216</v>
      </c>
      <c r="F207" s="5" t="s">
        <v>1454</v>
      </c>
      <c r="G207" s="5" t="s">
        <v>1452</v>
      </c>
      <c r="H207" s="5" t="s">
        <v>32</v>
      </c>
      <c r="I207" s="5" t="s">
        <v>32</v>
      </c>
      <c r="J207" s="5" t="s">
        <v>1453</v>
      </c>
      <c r="K207" s="26" t="s">
        <v>1433</v>
      </c>
      <c r="L207" s="21">
        <v>663800000</v>
      </c>
    </row>
    <row r="208" spans="2:12" x14ac:dyDescent="0.25">
      <c r="B208" s="5" t="s">
        <v>100</v>
      </c>
      <c r="C208" s="5" t="s">
        <v>244</v>
      </c>
      <c r="D208" s="5" t="s">
        <v>100</v>
      </c>
      <c r="E208" s="5" t="s">
        <v>216</v>
      </c>
      <c r="F208" s="5" t="s">
        <v>1454</v>
      </c>
      <c r="G208" s="5" t="s">
        <v>1454</v>
      </c>
      <c r="H208" s="5" t="s">
        <v>32</v>
      </c>
      <c r="I208" s="5" t="s">
        <v>32</v>
      </c>
      <c r="J208" s="5" t="s">
        <v>1</v>
      </c>
      <c r="K208" s="17" t="s">
        <v>1571</v>
      </c>
      <c r="L208" s="3">
        <v>8000000</v>
      </c>
    </row>
    <row r="209" spans="2:12" x14ac:dyDescent="0.25">
      <c r="B209" s="5" t="s">
        <v>100</v>
      </c>
      <c r="C209" s="5" t="s">
        <v>244</v>
      </c>
      <c r="D209" s="5" t="s">
        <v>100</v>
      </c>
      <c r="E209" s="5" t="s">
        <v>216</v>
      </c>
      <c r="F209" s="5" t="s">
        <v>1454</v>
      </c>
      <c r="G209" s="5" t="s">
        <v>1455</v>
      </c>
      <c r="H209" s="5" t="s">
        <v>32</v>
      </c>
      <c r="I209" s="5" t="s">
        <v>32</v>
      </c>
      <c r="J209" s="5" t="s">
        <v>1</v>
      </c>
      <c r="K209" s="17" t="s">
        <v>1572</v>
      </c>
      <c r="L209" s="3">
        <v>400000</v>
      </c>
    </row>
    <row r="210" spans="2:12" x14ac:dyDescent="0.25">
      <c r="B210" s="5" t="s">
        <v>100</v>
      </c>
      <c r="C210" s="5" t="s">
        <v>244</v>
      </c>
      <c r="D210" s="5" t="s">
        <v>100</v>
      </c>
      <c r="E210" s="5" t="s">
        <v>216</v>
      </c>
      <c r="F210" s="5" t="s">
        <v>1454</v>
      </c>
      <c r="G210" s="5" t="s">
        <v>1456</v>
      </c>
      <c r="H210" s="5" t="s">
        <v>32</v>
      </c>
      <c r="I210" s="5" t="s">
        <v>32</v>
      </c>
      <c r="J210" s="5" t="s">
        <v>1</v>
      </c>
      <c r="K210" s="17" t="s">
        <v>1434</v>
      </c>
      <c r="L210" s="3">
        <v>53000000</v>
      </c>
    </row>
    <row r="211" spans="2:12" x14ac:dyDescent="0.25">
      <c r="B211" s="5" t="s">
        <v>100</v>
      </c>
      <c r="C211" s="5" t="s">
        <v>244</v>
      </c>
      <c r="D211" s="5" t="s">
        <v>100</v>
      </c>
      <c r="E211" s="5" t="s">
        <v>216</v>
      </c>
      <c r="F211" s="5" t="s">
        <v>1454</v>
      </c>
      <c r="G211" s="5" t="s">
        <v>1457</v>
      </c>
      <c r="H211" s="5" t="s">
        <v>32</v>
      </c>
      <c r="I211" s="5" t="s">
        <v>32</v>
      </c>
      <c r="J211" s="5" t="s">
        <v>1</v>
      </c>
      <c r="K211" s="17" t="s">
        <v>1435</v>
      </c>
      <c r="L211" s="3">
        <v>10400000</v>
      </c>
    </row>
    <row r="212" spans="2:12" x14ac:dyDescent="0.25">
      <c r="B212" s="5" t="s">
        <v>100</v>
      </c>
      <c r="C212" s="5" t="s">
        <v>244</v>
      </c>
      <c r="D212" s="5" t="s">
        <v>100</v>
      </c>
      <c r="E212" s="5" t="s">
        <v>216</v>
      </c>
      <c r="F212" s="5" t="s">
        <v>1454</v>
      </c>
      <c r="G212" s="5" t="s">
        <v>1458</v>
      </c>
      <c r="H212" s="5" t="s">
        <v>32</v>
      </c>
      <c r="I212" s="5" t="s">
        <v>32</v>
      </c>
      <c r="J212" s="5" t="s">
        <v>1</v>
      </c>
      <c r="K212" s="17" t="s">
        <v>1573</v>
      </c>
      <c r="L212" s="3">
        <v>77000000</v>
      </c>
    </row>
    <row r="213" spans="2:12" x14ac:dyDescent="0.25">
      <c r="B213" s="5" t="s">
        <v>100</v>
      </c>
      <c r="C213" s="5" t="s">
        <v>244</v>
      </c>
      <c r="D213" s="5" t="s">
        <v>100</v>
      </c>
      <c r="E213" s="5" t="s">
        <v>216</v>
      </c>
      <c r="F213" s="5" t="s">
        <v>1454</v>
      </c>
      <c r="G213" s="5" t="s">
        <v>1460</v>
      </c>
      <c r="H213" s="5" t="s">
        <v>32</v>
      </c>
      <c r="I213" s="5" t="s">
        <v>32</v>
      </c>
      <c r="J213" s="5" t="s">
        <v>1</v>
      </c>
      <c r="K213" s="17" t="s">
        <v>1574</v>
      </c>
      <c r="L213" s="3">
        <v>60500000</v>
      </c>
    </row>
    <row r="214" spans="2:12" x14ac:dyDescent="0.25">
      <c r="B214" s="5" t="s">
        <v>100</v>
      </c>
      <c r="C214" s="5" t="s">
        <v>244</v>
      </c>
      <c r="D214" s="5" t="s">
        <v>100</v>
      </c>
      <c r="E214" s="5" t="s">
        <v>216</v>
      </c>
      <c r="F214" s="5" t="s">
        <v>1454</v>
      </c>
      <c r="G214" s="5" t="s">
        <v>1461</v>
      </c>
      <c r="H214" s="5" t="s">
        <v>32</v>
      </c>
      <c r="I214" s="5" t="s">
        <v>32</v>
      </c>
      <c r="J214" s="5" t="s">
        <v>1</v>
      </c>
      <c r="K214" s="17" t="s">
        <v>1575</v>
      </c>
      <c r="L214" s="3">
        <v>94000000</v>
      </c>
    </row>
    <row r="215" spans="2:12" x14ac:dyDescent="0.25">
      <c r="B215" s="5" t="s">
        <v>100</v>
      </c>
      <c r="C215" s="5" t="s">
        <v>244</v>
      </c>
      <c r="D215" s="5" t="s">
        <v>100</v>
      </c>
      <c r="E215" s="5" t="s">
        <v>216</v>
      </c>
      <c r="F215" s="5" t="s">
        <v>1454</v>
      </c>
      <c r="G215" s="5" t="s">
        <v>1459</v>
      </c>
      <c r="H215" s="5" t="s">
        <v>32</v>
      </c>
      <c r="I215" s="5" t="s">
        <v>32</v>
      </c>
      <c r="J215" s="5" t="s">
        <v>1</v>
      </c>
      <c r="K215" s="17" t="s">
        <v>1576</v>
      </c>
      <c r="L215" s="3">
        <v>13500000</v>
      </c>
    </row>
    <row r="216" spans="2:12" x14ac:dyDescent="0.25">
      <c r="B216" s="5" t="s">
        <v>100</v>
      </c>
      <c r="C216" s="5" t="s">
        <v>244</v>
      </c>
      <c r="D216" s="5" t="s">
        <v>100</v>
      </c>
      <c r="E216" s="5" t="s">
        <v>216</v>
      </c>
      <c r="F216" s="5" t="s">
        <v>1454</v>
      </c>
      <c r="G216" s="5" t="s">
        <v>1463</v>
      </c>
      <c r="H216" s="5" t="s">
        <v>32</v>
      </c>
      <c r="I216" s="5" t="s">
        <v>32</v>
      </c>
      <c r="J216" s="5" t="s">
        <v>1</v>
      </c>
      <c r="K216" s="17" t="s">
        <v>1577</v>
      </c>
      <c r="L216" s="3">
        <v>70000000</v>
      </c>
    </row>
    <row r="217" spans="2:12" x14ac:dyDescent="0.25">
      <c r="B217" s="5" t="s">
        <v>100</v>
      </c>
      <c r="C217" s="5" t="s">
        <v>244</v>
      </c>
      <c r="D217" s="5" t="s">
        <v>100</v>
      </c>
      <c r="E217" s="5" t="s">
        <v>216</v>
      </c>
      <c r="F217" s="5" t="s">
        <v>1454</v>
      </c>
      <c r="G217" s="5" t="s">
        <v>1464</v>
      </c>
      <c r="H217" s="5" t="s">
        <v>32</v>
      </c>
      <c r="I217" s="5" t="s">
        <v>32</v>
      </c>
      <c r="J217" s="5" t="s">
        <v>1</v>
      </c>
      <c r="K217" s="17" t="s">
        <v>1578</v>
      </c>
      <c r="L217" s="3">
        <v>8000000</v>
      </c>
    </row>
    <row r="218" spans="2:12" x14ac:dyDescent="0.25">
      <c r="B218" s="5" t="s">
        <v>100</v>
      </c>
      <c r="C218" s="5" t="s">
        <v>244</v>
      </c>
      <c r="D218" s="5" t="s">
        <v>100</v>
      </c>
      <c r="E218" s="5" t="s">
        <v>216</v>
      </c>
      <c r="F218" s="5" t="s">
        <v>1454</v>
      </c>
      <c r="G218" s="5" t="s">
        <v>1465</v>
      </c>
      <c r="H218" s="5" t="s">
        <v>32</v>
      </c>
      <c r="I218" s="5" t="s">
        <v>32</v>
      </c>
      <c r="J218" s="5" t="s">
        <v>1</v>
      </c>
      <c r="K218" s="17" t="s">
        <v>1436</v>
      </c>
      <c r="L218" s="3">
        <v>228000000</v>
      </c>
    </row>
    <row r="219" spans="2:12" x14ac:dyDescent="0.25">
      <c r="B219" s="5" t="s">
        <v>100</v>
      </c>
      <c r="C219" s="5" t="s">
        <v>244</v>
      </c>
      <c r="D219" s="5" t="s">
        <v>100</v>
      </c>
      <c r="E219" s="5" t="s">
        <v>216</v>
      </c>
      <c r="F219" s="5" t="s">
        <v>1454</v>
      </c>
      <c r="G219" s="5" t="s">
        <v>1466</v>
      </c>
      <c r="H219" s="5" t="s">
        <v>32</v>
      </c>
      <c r="I219" s="5" t="s">
        <v>32</v>
      </c>
      <c r="J219" s="5" t="s">
        <v>1</v>
      </c>
      <c r="K219" s="17" t="s">
        <v>1437</v>
      </c>
      <c r="L219" s="3">
        <v>41000000</v>
      </c>
    </row>
    <row r="220" spans="2:12" x14ac:dyDescent="0.25">
      <c r="B220" s="5" t="s">
        <v>100</v>
      </c>
      <c r="C220" s="5" t="s">
        <v>244</v>
      </c>
      <c r="D220" s="5" t="s">
        <v>100</v>
      </c>
      <c r="E220" s="5" t="s">
        <v>216</v>
      </c>
      <c r="F220" s="5" t="s">
        <v>1456</v>
      </c>
      <c r="G220" s="5" t="s">
        <v>1452</v>
      </c>
      <c r="H220" s="5" t="s">
        <v>32</v>
      </c>
      <c r="I220" s="5" t="s">
        <v>32</v>
      </c>
      <c r="J220" s="5" t="s">
        <v>1</v>
      </c>
      <c r="K220" s="16" t="s">
        <v>1579</v>
      </c>
      <c r="L220" s="3">
        <v>408853250</v>
      </c>
    </row>
    <row r="221" spans="2:12" x14ac:dyDescent="0.25">
      <c r="B221" s="5" t="s">
        <v>100</v>
      </c>
      <c r="C221" s="5" t="s">
        <v>244</v>
      </c>
      <c r="D221" s="5" t="s">
        <v>100</v>
      </c>
      <c r="E221" s="5" t="s">
        <v>216</v>
      </c>
      <c r="F221" s="5" t="s">
        <v>1457</v>
      </c>
      <c r="G221" s="5" t="s">
        <v>1452</v>
      </c>
      <c r="H221" s="5" t="s">
        <v>32</v>
      </c>
      <c r="I221" s="5" t="s">
        <v>32</v>
      </c>
      <c r="J221" s="5" t="s">
        <v>1</v>
      </c>
      <c r="K221" s="16" t="s">
        <v>1438</v>
      </c>
      <c r="L221" s="3">
        <v>445975578</v>
      </c>
    </row>
    <row r="222" spans="2:12" x14ac:dyDescent="0.25">
      <c r="B222" s="5" t="s">
        <v>100</v>
      </c>
      <c r="C222" s="5" t="s">
        <v>244</v>
      </c>
      <c r="D222" s="5" t="s">
        <v>100</v>
      </c>
      <c r="E222" s="5" t="s">
        <v>216</v>
      </c>
      <c r="F222" s="5" t="s">
        <v>1460</v>
      </c>
      <c r="G222" s="5" t="s">
        <v>1452</v>
      </c>
      <c r="H222" s="5" t="s">
        <v>32</v>
      </c>
      <c r="I222" s="5" t="s">
        <v>32</v>
      </c>
      <c r="J222" s="5" t="s">
        <v>1</v>
      </c>
      <c r="K222" s="16" t="s">
        <v>1439</v>
      </c>
      <c r="L222" s="3">
        <v>15000000</v>
      </c>
    </row>
    <row r="223" spans="2:12" ht="15.75" thickBot="1" x14ac:dyDescent="0.3">
      <c r="B223" s="5" t="s">
        <v>100</v>
      </c>
      <c r="C223" s="5" t="s">
        <v>244</v>
      </c>
      <c r="D223" s="5" t="s">
        <v>100</v>
      </c>
      <c r="E223" s="5" t="s">
        <v>244</v>
      </c>
      <c r="F223" s="5" t="s">
        <v>1452</v>
      </c>
      <c r="G223" s="5" t="s">
        <v>1452</v>
      </c>
      <c r="H223" s="5" t="s">
        <v>32</v>
      </c>
      <c r="I223" s="5" t="s">
        <v>32</v>
      </c>
      <c r="J223" s="5" t="s">
        <v>1453</v>
      </c>
      <c r="K223" s="25" t="s">
        <v>1440</v>
      </c>
      <c r="L223" s="6">
        <v>1160000000</v>
      </c>
    </row>
    <row r="224" spans="2:12" x14ac:dyDescent="0.25">
      <c r="B224" s="5" t="s">
        <v>100</v>
      </c>
      <c r="C224" s="5" t="s">
        <v>244</v>
      </c>
      <c r="D224" s="5" t="s">
        <v>100</v>
      </c>
      <c r="E224" s="5" t="s">
        <v>244</v>
      </c>
      <c r="F224" s="5" t="s">
        <v>1454</v>
      </c>
      <c r="G224" s="5" t="s">
        <v>1452</v>
      </c>
      <c r="H224" s="5" t="s">
        <v>32</v>
      </c>
      <c r="I224" s="5" t="s">
        <v>32</v>
      </c>
      <c r="J224" s="5" t="s">
        <v>1</v>
      </c>
      <c r="K224" s="16" t="s">
        <v>1580</v>
      </c>
      <c r="L224" s="3">
        <v>1160000000</v>
      </c>
    </row>
    <row r="225" spans="2:12" ht="15.75" thickBot="1" x14ac:dyDescent="0.3">
      <c r="B225" s="5" t="s">
        <v>100</v>
      </c>
      <c r="C225" s="5" t="s">
        <v>244</v>
      </c>
      <c r="D225" s="5" t="s">
        <v>100</v>
      </c>
      <c r="E225" s="5" t="s">
        <v>266</v>
      </c>
      <c r="F225" s="5" t="s">
        <v>1452</v>
      </c>
      <c r="G225" s="5" t="s">
        <v>1452</v>
      </c>
      <c r="H225" s="5" t="s">
        <v>32</v>
      </c>
      <c r="I225" s="5" t="s">
        <v>32</v>
      </c>
      <c r="J225" s="5" t="s">
        <v>1453</v>
      </c>
      <c r="K225" s="25" t="s">
        <v>1441</v>
      </c>
      <c r="L225" s="4">
        <v>713700000</v>
      </c>
    </row>
    <row r="226" spans="2:12" ht="15.75" thickBot="1" x14ac:dyDescent="0.3">
      <c r="B226" s="5" t="s">
        <v>100</v>
      </c>
      <c r="C226" s="5" t="s">
        <v>244</v>
      </c>
      <c r="D226" s="5" t="s">
        <v>100</v>
      </c>
      <c r="E226" s="5" t="s">
        <v>266</v>
      </c>
      <c r="F226" s="5" t="s">
        <v>1454</v>
      </c>
      <c r="G226" s="5" t="s">
        <v>1452</v>
      </c>
      <c r="H226" s="5" t="s">
        <v>32</v>
      </c>
      <c r="I226" s="5" t="s">
        <v>32</v>
      </c>
      <c r="J226" s="5" t="s">
        <v>1453</v>
      </c>
      <c r="K226" s="26" t="s">
        <v>1433</v>
      </c>
      <c r="L226" s="21">
        <v>713700000</v>
      </c>
    </row>
    <row r="227" spans="2:12" x14ac:dyDescent="0.25">
      <c r="B227" s="5" t="s">
        <v>100</v>
      </c>
      <c r="C227" s="5" t="s">
        <v>244</v>
      </c>
      <c r="D227" s="5" t="s">
        <v>100</v>
      </c>
      <c r="E227" s="5" t="s">
        <v>266</v>
      </c>
      <c r="F227" s="5" t="s">
        <v>1454</v>
      </c>
      <c r="G227" s="5" t="s">
        <v>1454</v>
      </c>
      <c r="H227" s="5" t="s">
        <v>32</v>
      </c>
      <c r="I227" s="5" t="s">
        <v>32</v>
      </c>
      <c r="J227" s="5" t="s">
        <v>1</v>
      </c>
      <c r="K227" s="17" t="s">
        <v>1442</v>
      </c>
      <c r="L227" s="3">
        <v>217700000</v>
      </c>
    </row>
    <row r="228" spans="2:12" x14ac:dyDescent="0.25">
      <c r="B228" s="5" t="s">
        <v>100</v>
      </c>
      <c r="C228" s="5" t="s">
        <v>244</v>
      </c>
      <c r="D228" s="5" t="s">
        <v>100</v>
      </c>
      <c r="E228" s="5" t="s">
        <v>266</v>
      </c>
      <c r="F228" s="5" t="s">
        <v>1454</v>
      </c>
      <c r="G228" s="5" t="s">
        <v>1455</v>
      </c>
      <c r="H228" s="5" t="s">
        <v>32</v>
      </c>
      <c r="I228" s="5" t="s">
        <v>32</v>
      </c>
      <c r="J228" s="5" t="s">
        <v>1</v>
      </c>
      <c r="K228" s="17" t="s">
        <v>1443</v>
      </c>
      <c r="L228" s="3">
        <v>349900000</v>
      </c>
    </row>
    <row r="229" spans="2:12" x14ac:dyDescent="0.25">
      <c r="B229" s="5" t="s">
        <v>100</v>
      </c>
      <c r="C229" s="5" t="s">
        <v>244</v>
      </c>
      <c r="D229" s="5" t="s">
        <v>100</v>
      </c>
      <c r="E229" s="5" t="s">
        <v>266</v>
      </c>
      <c r="F229" s="5" t="s">
        <v>1454</v>
      </c>
      <c r="G229" s="5" t="s">
        <v>1456</v>
      </c>
      <c r="H229" s="5" t="s">
        <v>32</v>
      </c>
      <c r="I229" s="5" t="s">
        <v>32</v>
      </c>
      <c r="J229" s="5" t="s">
        <v>1</v>
      </c>
      <c r="K229" s="17" t="s">
        <v>1444</v>
      </c>
      <c r="L229" s="3">
        <v>51300000</v>
      </c>
    </row>
    <row r="230" spans="2:12" x14ac:dyDescent="0.25">
      <c r="B230" s="5" t="s">
        <v>100</v>
      </c>
      <c r="C230" s="5" t="s">
        <v>244</v>
      </c>
      <c r="D230" s="5" t="s">
        <v>100</v>
      </c>
      <c r="E230" s="5" t="s">
        <v>266</v>
      </c>
      <c r="F230" s="5" t="s">
        <v>1454</v>
      </c>
      <c r="G230" s="5" t="s">
        <v>1457</v>
      </c>
      <c r="H230" s="5" t="s">
        <v>32</v>
      </c>
      <c r="I230" s="5" t="s">
        <v>32</v>
      </c>
      <c r="J230" s="5" t="s">
        <v>1</v>
      </c>
      <c r="K230" s="17" t="s">
        <v>1581</v>
      </c>
      <c r="L230" s="3">
        <v>42200000</v>
      </c>
    </row>
    <row r="231" spans="2:12" x14ac:dyDescent="0.25">
      <c r="B231" s="5" t="s">
        <v>100</v>
      </c>
      <c r="C231" s="5" t="s">
        <v>244</v>
      </c>
      <c r="D231" s="5" t="s">
        <v>100</v>
      </c>
      <c r="E231" s="5" t="s">
        <v>266</v>
      </c>
      <c r="F231" s="5" t="s">
        <v>1454</v>
      </c>
      <c r="G231" s="5" t="s">
        <v>1458</v>
      </c>
      <c r="H231" s="5" t="s">
        <v>32</v>
      </c>
      <c r="I231" s="5" t="s">
        <v>32</v>
      </c>
      <c r="J231" s="5" t="s">
        <v>1</v>
      </c>
      <c r="K231" s="17" t="s">
        <v>1582</v>
      </c>
      <c r="L231" s="3">
        <v>35300000</v>
      </c>
    </row>
    <row r="232" spans="2:12" x14ac:dyDescent="0.25">
      <c r="B232" s="5" t="s">
        <v>100</v>
      </c>
      <c r="C232" s="5" t="s">
        <v>244</v>
      </c>
      <c r="D232" s="5" t="s">
        <v>100</v>
      </c>
      <c r="E232" s="5" t="s">
        <v>266</v>
      </c>
      <c r="F232" s="5" t="s">
        <v>1454</v>
      </c>
      <c r="G232" s="5" t="s">
        <v>1460</v>
      </c>
      <c r="H232" s="5" t="s">
        <v>32</v>
      </c>
      <c r="I232" s="5" t="s">
        <v>32</v>
      </c>
      <c r="J232" s="5" t="s">
        <v>1</v>
      </c>
      <c r="K232" s="17" t="s">
        <v>1583</v>
      </c>
      <c r="L232" s="3">
        <v>17300000</v>
      </c>
    </row>
    <row r="233" spans="2:12" ht="15.75" thickBot="1" x14ac:dyDescent="0.3">
      <c r="B233" s="5" t="s">
        <v>100</v>
      </c>
      <c r="C233" s="5" t="s">
        <v>244</v>
      </c>
      <c r="D233" s="5" t="s">
        <v>100</v>
      </c>
      <c r="E233" s="5" t="s">
        <v>293</v>
      </c>
      <c r="F233" s="5" t="s">
        <v>1452</v>
      </c>
      <c r="G233" s="5" t="s">
        <v>1452</v>
      </c>
      <c r="H233" s="5" t="s">
        <v>32</v>
      </c>
      <c r="I233" s="5" t="s">
        <v>32</v>
      </c>
      <c r="J233" s="5" t="s">
        <v>1453</v>
      </c>
      <c r="K233" s="25" t="s">
        <v>1584</v>
      </c>
      <c r="L233" s="4">
        <v>5474500000</v>
      </c>
    </row>
    <row r="234" spans="2:12" ht="15.75" thickBot="1" x14ac:dyDescent="0.3">
      <c r="B234" s="5" t="s">
        <v>100</v>
      </c>
      <c r="C234" s="5" t="s">
        <v>244</v>
      </c>
      <c r="D234" s="5" t="s">
        <v>100</v>
      </c>
      <c r="E234" s="5" t="s">
        <v>293</v>
      </c>
      <c r="F234" s="5" t="s">
        <v>1454</v>
      </c>
      <c r="G234" s="5" t="s">
        <v>1452</v>
      </c>
      <c r="H234" s="5" t="s">
        <v>32</v>
      </c>
      <c r="I234" s="5" t="s">
        <v>32</v>
      </c>
      <c r="J234" s="5" t="s">
        <v>1453</v>
      </c>
      <c r="K234" s="26" t="s">
        <v>1433</v>
      </c>
      <c r="L234" s="21">
        <v>2329500000</v>
      </c>
    </row>
    <row r="235" spans="2:12" x14ac:dyDescent="0.25">
      <c r="B235" s="5" t="s">
        <v>100</v>
      </c>
      <c r="C235" s="5" t="s">
        <v>244</v>
      </c>
      <c r="D235" s="5" t="s">
        <v>100</v>
      </c>
      <c r="E235" s="5" t="s">
        <v>293</v>
      </c>
      <c r="F235" s="5" t="s">
        <v>1454</v>
      </c>
      <c r="G235" s="5" t="s">
        <v>1454</v>
      </c>
      <c r="H235" s="5" t="s">
        <v>32</v>
      </c>
      <c r="I235" s="5" t="s">
        <v>32</v>
      </c>
      <c r="J235" s="5" t="s">
        <v>1</v>
      </c>
      <c r="K235" s="17" t="s">
        <v>1445</v>
      </c>
      <c r="L235" s="3">
        <v>903300000</v>
      </c>
    </row>
    <row r="236" spans="2:12" x14ac:dyDescent="0.25">
      <c r="B236" s="5" t="s">
        <v>100</v>
      </c>
      <c r="C236" s="5" t="s">
        <v>244</v>
      </c>
      <c r="D236" s="5" t="s">
        <v>100</v>
      </c>
      <c r="E236" s="5" t="s">
        <v>293</v>
      </c>
      <c r="F236" s="5" t="s">
        <v>1454</v>
      </c>
      <c r="G236" s="5" t="s">
        <v>1456</v>
      </c>
      <c r="H236" s="5" t="s">
        <v>32</v>
      </c>
      <c r="I236" s="5" t="s">
        <v>32</v>
      </c>
      <c r="J236" s="5" t="s">
        <v>1</v>
      </c>
      <c r="K236" s="17" t="s">
        <v>1446</v>
      </c>
      <c r="L236" s="3">
        <v>1375500000</v>
      </c>
    </row>
    <row r="237" spans="2:12" x14ac:dyDescent="0.25">
      <c r="B237" s="5" t="s">
        <v>100</v>
      </c>
      <c r="C237" s="5" t="s">
        <v>244</v>
      </c>
      <c r="D237" s="5" t="s">
        <v>100</v>
      </c>
      <c r="E237" s="5" t="s">
        <v>293</v>
      </c>
      <c r="F237" s="5" t="s">
        <v>1454</v>
      </c>
      <c r="G237" s="5" t="s">
        <v>1457</v>
      </c>
      <c r="H237" s="5" t="s">
        <v>32</v>
      </c>
      <c r="I237" s="5" t="s">
        <v>32</v>
      </c>
      <c r="J237" s="5" t="s">
        <v>1</v>
      </c>
      <c r="K237" s="17" t="s">
        <v>1447</v>
      </c>
      <c r="L237" s="3">
        <v>22500000</v>
      </c>
    </row>
    <row r="238" spans="2:12" x14ac:dyDescent="0.25">
      <c r="B238" s="5" t="s">
        <v>100</v>
      </c>
      <c r="C238" s="5" t="s">
        <v>244</v>
      </c>
      <c r="D238" s="5" t="s">
        <v>100</v>
      </c>
      <c r="E238" s="5" t="s">
        <v>293</v>
      </c>
      <c r="F238" s="5" t="s">
        <v>1454</v>
      </c>
      <c r="G238" s="5" t="s">
        <v>1460</v>
      </c>
      <c r="H238" s="5" t="s">
        <v>32</v>
      </c>
      <c r="I238" s="5" t="s">
        <v>32</v>
      </c>
      <c r="J238" s="5" t="s">
        <v>1</v>
      </c>
      <c r="K238" s="17" t="s">
        <v>1448</v>
      </c>
      <c r="L238" s="3">
        <v>28200000</v>
      </c>
    </row>
    <row r="239" spans="2:12" x14ac:dyDescent="0.25">
      <c r="B239" s="5" t="s">
        <v>100</v>
      </c>
      <c r="C239" s="5" t="s">
        <v>244</v>
      </c>
      <c r="D239" s="5" t="s">
        <v>100</v>
      </c>
      <c r="E239" s="5" t="s">
        <v>293</v>
      </c>
      <c r="F239" s="5" t="s">
        <v>1455</v>
      </c>
      <c r="G239" s="5" t="s">
        <v>1455</v>
      </c>
      <c r="H239" s="5" t="s">
        <v>32</v>
      </c>
      <c r="I239" s="5" t="s">
        <v>32</v>
      </c>
      <c r="J239" s="5" t="s">
        <v>1</v>
      </c>
      <c r="K239" s="17" t="s">
        <v>1594</v>
      </c>
      <c r="L239" s="3">
        <v>3145000000</v>
      </c>
    </row>
    <row r="240" spans="2:12" ht="15.75" thickBot="1" x14ac:dyDescent="0.3">
      <c r="B240" s="5" t="s">
        <v>100</v>
      </c>
      <c r="C240" s="5" t="s">
        <v>244</v>
      </c>
      <c r="D240" s="5" t="s">
        <v>177</v>
      </c>
      <c r="E240" s="5" t="s">
        <v>32</v>
      </c>
      <c r="F240" s="5" t="s">
        <v>1452</v>
      </c>
      <c r="G240" s="5" t="s">
        <v>1452</v>
      </c>
      <c r="H240" s="5" t="s">
        <v>32</v>
      </c>
      <c r="I240" s="5" t="s">
        <v>32</v>
      </c>
      <c r="J240" s="5" t="s">
        <v>1453</v>
      </c>
      <c r="K240" s="24" t="s">
        <v>1449</v>
      </c>
      <c r="L240" s="6">
        <v>1105000000</v>
      </c>
    </row>
    <row r="241" spans="2:12" x14ac:dyDescent="0.25">
      <c r="B241" s="5" t="s">
        <v>100</v>
      </c>
      <c r="C241" s="5" t="s">
        <v>244</v>
      </c>
      <c r="D241" s="5" t="s">
        <v>177</v>
      </c>
      <c r="E241" s="5" t="s">
        <v>293</v>
      </c>
      <c r="F241" s="5" t="s">
        <v>1452</v>
      </c>
      <c r="G241" s="5" t="s">
        <v>1452</v>
      </c>
      <c r="H241" s="5" t="s">
        <v>32</v>
      </c>
      <c r="I241" s="5" t="s">
        <v>32</v>
      </c>
      <c r="J241" s="5" t="s">
        <v>1</v>
      </c>
      <c r="K241" s="15" t="s">
        <v>1595</v>
      </c>
      <c r="L241" s="3">
        <v>1105000000</v>
      </c>
    </row>
    <row r="242" spans="2:12" ht="15.75" thickBot="1" x14ac:dyDescent="0.3">
      <c r="B242" s="5" t="s">
        <v>177</v>
      </c>
      <c r="C242" s="5" t="s">
        <v>32</v>
      </c>
      <c r="D242" s="5" t="s">
        <v>32</v>
      </c>
      <c r="E242" s="5" t="s">
        <v>32</v>
      </c>
      <c r="F242" s="5" t="s">
        <v>1452</v>
      </c>
      <c r="G242" s="5" t="s">
        <v>1452</v>
      </c>
      <c r="H242" s="5" t="s">
        <v>32</v>
      </c>
      <c r="I242" s="5" t="s">
        <v>32</v>
      </c>
      <c r="J242" s="5" t="s">
        <v>1453</v>
      </c>
      <c r="K242" s="20" t="s">
        <v>612</v>
      </c>
      <c r="L242" s="4">
        <v>6608472961</v>
      </c>
    </row>
    <row r="243" spans="2:12" ht="15.75" thickBot="1" x14ac:dyDescent="0.3">
      <c r="B243" s="5" t="s">
        <v>177</v>
      </c>
      <c r="C243" s="5" t="s">
        <v>244</v>
      </c>
      <c r="D243" s="5" t="s">
        <v>32</v>
      </c>
      <c r="E243" s="5" t="s">
        <v>32</v>
      </c>
      <c r="F243" s="5" t="s">
        <v>1452</v>
      </c>
      <c r="G243" s="5" t="s">
        <v>1452</v>
      </c>
      <c r="H243" s="5" t="s">
        <v>32</v>
      </c>
      <c r="I243" s="5" t="s">
        <v>32</v>
      </c>
      <c r="J243" s="5" t="s">
        <v>1453</v>
      </c>
      <c r="K243" s="22" t="s">
        <v>330</v>
      </c>
      <c r="L243" s="23">
        <v>6608472961</v>
      </c>
    </row>
    <row r="244" spans="2:12" ht="15.75" thickBot="1" x14ac:dyDescent="0.3">
      <c r="B244" s="5" t="s">
        <v>177</v>
      </c>
      <c r="C244" s="5" t="s">
        <v>244</v>
      </c>
      <c r="D244" s="5" t="s">
        <v>100</v>
      </c>
      <c r="E244" s="5" t="s">
        <v>32</v>
      </c>
      <c r="F244" s="5" t="s">
        <v>1452</v>
      </c>
      <c r="G244" s="5" t="s">
        <v>1452</v>
      </c>
      <c r="H244" s="5" t="s">
        <v>32</v>
      </c>
      <c r="I244" s="5" t="s">
        <v>32</v>
      </c>
      <c r="J244" s="5" t="s">
        <v>1453</v>
      </c>
      <c r="K244" s="24" t="s">
        <v>589</v>
      </c>
      <c r="L244" s="23">
        <v>6608472961</v>
      </c>
    </row>
    <row r="245" spans="2:12" ht="15.75" thickBot="1" x14ac:dyDescent="0.3">
      <c r="B245" s="5" t="s">
        <v>177</v>
      </c>
      <c r="C245" s="5" t="s">
        <v>244</v>
      </c>
      <c r="D245" s="5" t="s">
        <v>100</v>
      </c>
      <c r="E245" s="5" t="s">
        <v>216</v>
      </c>
      <c r="F245" s="5" t="s">
        <v>1452</v>
      </c>
      <c r="G245" s="5" t="s">
        <v>1452</v>
      </c>
      <c r="H245" s="5" t="s">
        <v>32</v>
      </c>
      <c r="I245" s="5" t="s">
        <v>32</v>
      </c>
      <c r="J245" s="5" t="s">
        <v>1453</v>
      </c>
      <c r="K245" s="25" t="s">
        <v>1585</v>
      </c>
      <c r="L245" s="21">
        <v>6608472961</v>
      </c>
    </row>
    <row r="246" spans="2:12" x14ac:dyDescent="0.25">
      <c r="B246" s="5" t="s">
        <v>177</v>
      </c>
      <c r="C246" s="5" t="s">
        <v>244</v>
      </c>
      <c r="D246" s="5" t="s">
        <v>100</v>
      </c>
      <c r="E246" s="5" t="s">
        <v>216</v>
      </c>
      <c r="F246" s="5" t="s">
        <v>1454</v>
      </c>
      <c r="G246" s="5" t="s">
        <v>1452</v>
      </c>
      <c r="H246" s="5" t="s">
        <v>32</v>
      </c>
      <c r="I246" s="5" t="s">
        <v>32</v>
      </c>
      <c r="J246" s="5" t="s">
        <v>22</v>
      </c>
      <c r="K246" s="16" t="s">
        <v>1596</v>
      </c>
      <c r="L246" s="3">
        <v>6608472961</v>
      </c>
    </row>
    <row r="247" spans="2:12" ht="15.75" thickBot="1" x14ac:dyDescent="0.3">
      <c r="B247" s="5" t="s">
        <v>216</v>
      </c>
      <c r="C247" s="5" t="s">
        <v>32</v>
      </c>
      <c r="D247" s="5" t="s">
        <v>32</v>
      </c>
      <c r="E247" s="5" t="s">
        <v>32</v>
      </c>
      <c r="F247" s="5" t="s">
        <v>1452</v>
      </c>
      <c r="G247" s="5" t="s">
        <v>1452</v>
      </c>
      <c r="H247" s="5" t="s">
        <v>32</v>
      </c>
      <c r="I247" s="5" t="s">
        <v>32</v>
      </c>
      <c r="J247" s="5" t="s">
        <v>1453</v>
      </c>
      <c r="K247" s="20" t="s">
        <v>613</v>
      </c>
      <c r="L247" s="4">
        <v>5044813204014</v>
      </c>
    </row>
    <row r="248" spans="2:12" ht="15.75" thickBot="1" x14ac:dyDescent="0.3">
      <c r="B248" s="5" t="s">
        <v>216</v>
      </c>
      <c r="C248" s="5" t="s">
        <v>100</v>
      </c>
      <c r="D248" s="5" t="s">
        <v>32</v>
      </c>
      <c r="E248" s="5" t="s">
        <v>32</v>
      </c>
      <c r="F248" s="5" t="s">
        <v>1452</v>
      </c>
      <c r="G248" s="5" t="s">
        <v>1452</v>
      </c>
      <c r="H248" s="5" t="s">
        <v>32</v>
      </c>
      <c r="I248" s="5" t="s">
        <v>32</v>
      </c>
      <c r="J248" s="5" t="s">
        <v>1453</v>
      </c>
      <c r="K248" s="22" t="s">
        <v>614</v>
      </c>
      <c r="L248" s="23">
        <v>5044813204014</v>
      </c>
    </row>
    <row r="249" spans="2:12" ht="15.75" thickBot="1" x14ac:dyDescent="0.3">
      <c r="B249" s="5" t="s">
        <v>216</v>
      </c>
      <c r="C249" s="5" t="s">
        <v>100</v>
      </c>
      <c r="D249" s="5" t="s">
        <v>216</v>
      </c>
      <c r="E249" s="5" t="s">
        <v>32</v>
      </c>
      <c r="F249" s="5" t="s">
        <v>1452</v>
      </c>
      <c r="G249" s="5" t="s">
        <v>1452</v>
      </c>
      <c r="H249" s="5" t="s">
        <v>32</v>
      </c>
      <c r="I249" s="5" t="s">
        <v>32</v>
      </c>
      <c r="J249" s="5" t="s">
        <v>1453</v>
      </c>
      <c r="K249" s="24" t="s">
        <v>590</v>
      </c>
      <c r="L249" s="23">
        <v>5044813204014</v>
      </c>
    </row>
    <row r="250" spans="2:12" ht="15.75" thickBot="1" x14ac:dyDescent="0.3">
      <c r="B250" s="5" t="s">
        <v>216</v>
      </c>
      <c r="C250" s="5" t="s">
        <v>100</v>
      </c>
      <c r="D250" s="5" t="s">
        <v>216</v>
      </c>
      <c r="E250" s="5" t="s">
        <v>100</v>
      </c>
      <c r="F250" s="5" t="s">
        <v>1452</v>
      </c>
      <c r="G250" s="5" t="s">
        <v>1452</v>
      </c>
      <c r="H250" s="5" t="s">
        <v>32</v>
      </c>
      <c r="I250" s="5" t="s">
        <v>32</v>
      </c>
      <c r="J250" s="5" t="s">
        <v>1453</v>
      </c>
      <c r="K250" s="25" t="s">
        <v>1586</v>
      </c>
      <c r="L250" s="23">
        <v>5044813204014</v>
      </c>
    </row>
    <row r="251" spans="2:12" ht="15.75" thickBot="1" x14ac:dyDescent="0.3">
      <c r="B251" s="5" t="s">
        <v>216</v>
      </c>
      <c r="C251" s="5" t="s">
        <v>100</v>
      </c>
      <c r="D251" s="5" t="s">
        <v>216</v>
      </c>
      <c r="E251" s="5" t="s">
        <v>100</v>
      </c>
      <c r="F251" s="5" t="s">
        <v>1454</v>
      </c>
      <c r="G251" s="5" t="s">
        <v>1452</v>
      </c>
      <c r="H251" s="5" t="s">
        <v>32</v>
      </c>
      <c r="I251" s="5" t="s">
        <v>32</v>
      </c>
      <c r="J251" s="5" t="s">
        <v>1453</v>
      </c>
      <c r="K251" s="26" t="s">
        <v>1451</v>
      </c>
      <c r="L251" s="21">
        <v>892200263446</v>
      </c>
    </row>
    <row r="252" spans="2:12" x14ac:dyDescent="0.25">
      <c r="B252" s="5" t="s">
        <v>216</v>
      </c>
      <c r="C252" s="5" t="s">
        <v>100</v>
      </c>
      <c r="D252" s="5" t="s">
        <v>216</v>
      </c>
      <c r="E252" s="5" t="s">
        <v>100</v>
      </c>
      <c r="F252" s="5" t="s">
        <v>1454</v>
      </c>
      <c r="G252" s="5" t="s">
        <v>1452</v>
      </c>
      <c r="H252" s="5" t="s">
        <v>32</v>
      </c>
      <c r="I252" s="5" t="s">
        <v>32</v>
      </c>
      <c r="J252" s="5" t="s">
        <v>2</v>
      </c>
      <c r="K252" s="16" t="s">
        <v>1467</v>
      </c>
      <c r="L252" s="3">
        <v>732814048336</v>
      </c>
    </row>
    <row r="253" spans="2:12" x14ac:dyDescent="0.25">
      <c r="B253" s="5" t="s">
        <v>216</v>
      </c>
      <c r="C253" s="5" t="s">
        <v>100</v>
      </c>
      <c r="D253" s="5" t="s">
        <v>216</v>
      </c>
      <c r="E253" s="5" t="s">
        <v>100</v>
      </c>
      <c r="F253" s="5" t="s">
        <v>1454</v>
      </c>
      <c r="G253" s="5" t="s">
        <v>1452</v>
      </c>
      <c r="H253" s="5" t="s">
        <v>32</v>
      </c>
      <c r="I253" s="5" t="s">
        <v>32</v>
      </c>
      <c r="J253" s="5" t="s">
        <v>440</v>
      </c>
      <c r="K253" s="16" t="s">
        <v>1597</v>
      </c>
      <c r="L253" s="3">
        <v>9386215110</v>
      </c>
    </row>
    <row r="254" spans="2:12" x14ac:dyDescent="0.25">
      <c r="B254" s="5" t="s">
        <v>216</v>
      </c>
      <c r="C254" s="5" t="s">
        <v>100</v>
      </c>
      <c r="D254" s="5" t="s">
        <v>216</v>
      </c>
      <c r="E254" s="5" t="s">
        <v>100</v>
      </c>
      <c r="F254" s="5" t="s">
        <v>1454</v>
      </c>
      <c r="G254" s="5" t="s">
        <v>1452</v>
      </c>
      <c r="H254" s="5" t="s">
        <v>32</v>
      </c>
      <c r="I254" s="5" t="s">
        <v>32</v>
      </c>
      <c r="J254" s="5" t="s">
        <v>26</v>
      </c>
      <c r="K254" s="16" t="s">
        <v>1587</v>
      </c>
      <c r="L254" s="3">
        <v>150000000000</v>
      </c>
    </row>
    <row r="255" spans="2:12" ht="15.75" thickBot="1" x14ac:dyDescent="0.3">
      <c r="B255" s="5" t="s">
        <v>216</v>
      </c>
      <c r="C255" s="5" t="s">
        <v>100</v>
      </c>
      <c r="D255" s="5" t="s">
        <v>216</v>
      </c>
      <c r="E255" s="5" t="s">
        <v>100</v>
      </c>
      <c r="F255" s="5" t="s">
        <v>1455</v>
      </c>
      <c r="G255" s="5" t="s">
        <v>1452</v>
      </c>
      <c r="H255" s="5" t="s">
        <v>32</v>
      </c>
      <c r="I255" s="5" t="s">
        <v>32</v>
      </c>
      <c r="J255" s="5" t="s">
        <v>1453</v>
      </c>
      <c r="K255" s="26" t="s">
        <v>1450</v>
      </c>
      <c r="L255" s="6">
        <v>4152612940568</v>
      </c>
    </row>
    <row r="256" spans="2:12" x14ac:dyDescent="0.25">
      <c r="B256" s="5" t="s">
        <v>216</v>
      </c>
      <c r="C256" s="5" t="s">
        <v>100</v>
      </c>
      <c r="D256" s="5" t="s">
        <v>216</v>
      </c>
      <c r="E256" s="5" t="s">
        <v>100</v>
      </c>
      <c r="F256" s="5" t="s">
        <v>1455</v>
      </c>
      <c r="G256" s="5" t="s">
        <v>1452</v>
      </c>
      <c r="H256" s="5" t="s">
        <v>32</v>
      </c>
      <c r="I256" s="5" t="s">
        <v>32</v>
      </c>
      <c r="J256" s="5" t="s">
        <v>2</v>
      </c>
      <c r="K256" s="16" t="s">
        <v>1467</v>
      </c>
      <c r="L256" s="3">
        <v>4152612940568</v>
      </c>
    </row>
  </sheetData>
  <pageMargins left="0.23622047244094491" right="0.31496062992125984" top="0.74803149606299213" bottom="0.74803149606299213" header="0.31496062992125984" footer="0.31496062992125984"/>
  <pageSetup scale="58" fitToHeight="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print="0" autoLine="0" autoPict="0" macro="[0]!Generar_Vista_resumen_Ingresos">
                <anchor moveWithCells="1">
                  <from>
                    <xdr:col>10</xdr:col>
                    <xdr:colOff>1295400</xdr:colOff>
                    <xdr:row>0</xdr:row>
                    <xdr:rowOff>0</xdr:rowOff>
                  </from>
                  <to>
                    <xdr:col>10</xdr:col>
                    <xdr:colOff>4219575</xdr:colOff>
                    <xdr:row>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6D5D-7E69-4AA1-9035-6F8F05D107B7}">
  <dimension ref="A1:L251"/>
  <sheetViews>
    <sheetView tabSelected="1" workbookViewId="0">
      <selection activeCell="F9" sqref="F9"/>
    </sheetView>
  </sheetViews>
  <sheetFormatPr baseColWidth="10" defaultRowHeight="15" x14ac:dyDescent="0.25"/>
  <cols>
    <col min="10" max="10" width="20.140625" bestFit="1" customWidth="1"/>
    <col min="11" max="11" width="121.28515625" bestFit="1" customWidth="1"/>
    <col min="12" max="12" width="19.42578125" bestFit="1" customWidth="1"/>
  </cols>
  <sheetData>
    <row r="1" spans="1:12" x14ac:dyDescent="0.25">
      <c r="A1" s="31" t="s">
        <v>1326</v>
      </c>
      <c r="B1" s="32" t="s">
        <v>1601</v>
      </c>
      <c r="C1" s="31" t="s">
        <v>1602</v>
      </c>
      <c r="D1" s="31" t="s">
        <v>1603</v>
      </c>
      <c r="E1" s="31" t="s">
        <v>1604</v>
      </c>
      <c r="F1" s="31" t="s">
        <v>1329</v>
      </c>
      <c r="G1" s="31" t="s">
        <v>1605</v>
      </c>
      <c r="H1" s="31" t="s">
        <v>1606</v>
      </c>
      <c r="I1" s="31" t="s">
        <v>1607</v>
      </c>
      <c r="J1" s="31" t="s">
        <v>1608</v>
      </c>
      <c r="K1" s="32" t="s">
        <v>1609</v>
      </c>
      <c r="L1" s="33" t="s">
        <v>1610</v>
      </c>
    </row>
    <row r="2" spans="1:12" ht="15.75" thickBot="1" x14ac:dyDescent="0.3">
      <c r="A2" s="9">
        <v>2020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1452</v>
      </c>
      <c r="G2" s="5" t="s">
        <v>1452</v>
      </c>
      <c r="H2" s="5" t="s">
        <v>32</v>
      </c>
      <c r="I2" s="5" t="s">
        <v>32</v>
      </c>
      <c r="J2" s="5" t="s">
        <v>1453</v>
      </c>
      <c r="K2" s="20" t="s">
        <v>1351</v>
      </c>
      <c r="L2" s="4">
        <v>10509606847000</v>
      </c>
    </row>
    <row r="3" spans="1:12" ht="15.75" thickBot="1" x14ac:dyDescent="0.3">
      <c r="A3" s="9">
        <v>2020</v>
      </c>
      <c r="B3" s="5" t="s">
        <v>100</v>
      </c>
      <c r="C3" s="5" t="s">
        <v>32</v>
      </c>
      <c r="D3" s="5" t="s">
        <v>32</v>
      </c>
      <c r="E3" s="5" t="s">
        <v>32</v>
      </c>
      <c r="F3" s="5" t="s">
        <v>1452</v>
      </c>
      <c r="G3" s="5" t="s">
        <v>1452</v>
      </c>
      <c r="H3" s="5" t="s">
        <v>32</v>
      </c>
      <c r="I3" s="5" t="s">
        <v>32</v>
      </c>
      <c r="J3" s="5" t="s">
        <v>1453</v>
      </c>
      <c r="K3" s="20" t="s">
        <v>588</v>
      </c>
      <c r="L3" s="23">
        <v>5458185170025</v>
      </c>
    </row>
    <row r="4" spans="1:12" ht="15.75" thickBot="1" x14ac:dyDescent="0.3">
      <c r="A4" s="9">
        <v>2020</v>
      </c>
      <c r="B4" s="5" t="s">
        <v>100</v>
      </c>
      <c r="C4" s="5" t="s">
        <v>100</v>
      </c>
      <c r="D4" s="5" t="s">
        <v>32</v>
      </c>
      <c r="E4" s="5" t="s">
        <v>32</v>
      </c>
      <c r="F4" s="5" t="s">
        <v>1452</v>
      </c>
      <c r="G4" s="5" t="s">
        <v>1452</v>
      </c>
      <c r="H4" s="5" t="s">
        <v>32</v>
      </c>
      <c r="I4" s="5" t="s">
        <v>32</v>
      </c>
      <c r="J4" s="5" t="s">
        <v>1453</v>
      </c>
      <c r="K4" s="22" t="s">
        <v>1352</v>
      </c>
      <c r="L4" s="23">
        <v>5090369100000</v>
      </c>
    </row>
    <row r="5" spans="1:12" ht="15.75" thickBot="1" x14ac:dyDescent="0.3">
      <c r="A5" s="9">
        <v>2020</v>
      </c>
      <c r="B5" s="5" t="s">
        <v>100</v>
      </c>
      <c r="C5" s="5" t="s">
        <v>100</v>
      </c>
      <c r="D5" s="5" t="s">
        <v>100</v>
      </c>
      <c r="E5" s="5" t="s">
        <v>32</v>
      </c>
      <c r="F5" s="5" t="s">
        <v>1452</v>
      </c>
      <c r="G5" s="5" t="s">
        <v>1452</v>
      </c>
      <c r="H5" s="5" t="s">
        <v>32</v>
      </c>
      <c r="I5" s="5" t="s">
        <v>32</v>
      </c>
      <c r="J5" s="5" t="s">
        <v>1453</v>
      </c>
      <c r="K5" s="24" t="s">
        <v>1353</v>
      </c>
      <c r="L5" s="23">
        <v>1946966800000</v>
      </c>
    </row>
    <row r="6" spans="1:12" ht="15.75" thickBot="1" x14ac:dyDescent="0.3">
      <c r="A6" s="9">
        <v>2020</v>
      </c>
      <c r="B6" s="5" t="s">
        <v>100</v>
      </c>
      <c r="C6" s="5" t="s">
        <v>100</v>
      </c>
      <c r="D6" s="5" t="s">
        <v>100</v>
      </c>
      <c r="E6" s="5" t="s">
        <v>100</v>
      </c>
      <c r="F6" s="5" t="s">
        <v>1452</v>
      </c>
      <c r="G6" s="5" t="s">
        <v>1452</v>
      </c>
      <c r="H6" s="5" t="s">
        <v>32</v>
      </c>
      <c r="I6" s="5" t="s">
        <v>32</v>
      </c>
      <c r="J6" s="5" t="s">
        <v>1453</v>
      </c>
      <c r="K6" s="25" t="s">
        <v>1354</v>
      </c>
      <c r="L6" s="23">
        <v>736961800000</v>
      </c>
    </row>
    <row r="7" spans="1:12" ht="15.75" thickBot="1" x14ac:dyDescent="0.3">
      <c r="A7" s="9">
        <v>2020</v>
      </c>
      <c r="B7" s="5" t="s">
        <v>100</v>
      </c>
      <c r="C7" s="5" t="s">
        <v>100</v>
      </c>
      <c r="D7" s="5" t="s">
        <v>100</v>
      </c>
      <c r="E7" s="5" t="s">
        <v>100</v>
      </c>
      <c r="F7" s="5" t="s">
        <v>1454</v>
      </c>
      <c r="G7" s="5" t="s">
        <v>1452</v>
      </c>
      <c r="H7" s="5" t="s">
        <v>32</v>
      </c>
      <c r="I7" s="5" t="s">
        <v>32</v>
      </c>
      <c r="J7" s="5" t="s">
        <v>1453</v>
      </c>
      <c r="K7" s="26" t="s">
        <v>1355</v>
      </c>
      <c r="L7" s="21">
        <v>319538100000</v>
      </c>
    </row>
    <row r="8" spans="1:12" x14ac:dyDescent="0.25">
      <c r="A8" s="9">
        <v>2020</v>
      </c>
      <c r="B8" s="5" t="s">
        <v>100</v>
      </c>
      <c r="C8" s="5" t="s">
        <v>100</v>
      </c>
      <c r="D8" s="5" t="s">
        <v>100</v>
      </c>
      <c r="E8" s="5" t="s">
        <v>100</v>
      </c>
      <c r="F8" s="5" t="s">
        <v>1454</v>
      </c>
      <c r="G8" s="5" t="s">
        <v>1454</v>
      </c>
      <c r="H8" s="5" t="s">
        <v>32</v>
      </c>
      <c r="I8" s="5" t="s">
        <v>32</v>
      </c>
      <c r="J8" s="5" t="s">
        <v>1</v>
      </c>
      <c r="K8" s="17" t="s">
        <v>1355</v>
      </c>
      <c r="L8" s="3">
        <v>319538100000</v>
      </c>
    </row>
    <row r="9" spans="1:12" ht="15.75" thickBot="1" x14ac:dyDescent="0.3">
      <c r="A9" s="9">
        <v>2020</v>
      </c>
      <c r="B9" s="5" t="s">
        <v>100</v>
      </c>
      <c r="C9" s="5" t="s">
        <v>100</v>
      </c>
      <c r="D9" s="5" t="s">
        <v>100</v>
      </c>
      <c r="E9" s="5" t="s">
        <v>100</v>
      </c>
      <c r="F9" s="5" t="s">
        <v>1455</v>
      </c>
      <c r="G9" s="5" t="s">
        <v>1452</v>
      </c>
      <c r="H9" s="5" t="s">
        <v>32</v>
      </c>
      <c r="I9" s="5" t="s">
        <v>32</v>
      </c>
      <c r="J9" s="5" t="s">
        <v>1453</v>
      </c>
      <c r="K9" s="26" t="s">
        <v>1356</v>
      </c>
      <c r="L9" s="6">
        <v>233358800000</v>
      </c>
    </row>
    <row r="10" spans="1:12" x14ac:dyDescent="0.25">
      <c r="A10" s="9">
        <v>2020</v>
      </c>
      <c r="B10" s="5" t="s">
        <v>100</v>
      </c>
      <c r="C10" s="5" t="s">
        <v>100</v>
      </c>
      <c r="D10" s="5" t="s">
        <v>100</v>
      </c>
      <c r="E10" s="5" t="s">
        <v>100</v>
      </c>
      <c r="F10" s="5" t="s">
        <v>1455</v>
      </c>
      <c r="G10" s="5" t="s">
        <v>1454</v>
      </c>
      <c r="H10" s="5" t="s">
        <v>32</v>
      </c>
      <c r="I10" s="5" t="s">
        <v>32</v>
      </c>
      <c r="J10" s="5" t="s">
        <v>1</v>
      </c>
      <c r="K10" s="17" t="s">
        <v>1356</v>
      </c>
      <c r="L10" s="3">
        <v>233358800000</v>
      </c>
    </row>
    <row r="11" spans="1:12" ht="15.75" thickBot="1" x14ac:dyDescent="0.3">
      <c r="A11" s="9">
        <v>2020</v>
      </c>
      <c r="B11" s="5" t="s">
        <v>100</v>
      </c>
      <c r="C11" s="5" t="s">
        <v>100</v>
      </c>
      <c r="D11" s="5" t="s">
        <v>100</v>
      </c>
      <c r="E11" s="5" t="s">
        <v>100</v>
      </c>
      <c r="F11" s="5" t="s">
        <v>1456</v>
      </c>
      <c r="G11" s="5" t="s">
        <v>1452</v>
      </c>
      <c r="H11" s="5" t="s">
        <v>32</v>
      </c>
      <c r="I11" s="5" t="s">
        <v>32</v>
      </c>
      <c r="J11" s="5" t="s">
        <v>1453</v>
      </c>
      <c r="K11" s="26" t="s">
        <v>1357</v>
      </c>
      <c r="L11" s="6">
        <v>184064900000</v>
      </c>
    </row>
    <row r="12" spans="1:12" x14ac:dyDescent="0.25">
      <c r="A12" s="9">
        <v>2020</v>
      </c>
      <c r="B12" s="5" t="s">
        <v>100</v>
      </c>
      <c r="C12" s="5" t="s">
        <v>100</v>
      </c>
      <c r="D12" s="5" t="s">
        <v>100</v>
      </c>
      <c r="E12" s="5" t="s">
        <v>100</v>
      </c>
      <c r="F12" s="5" t="s">
        <v>1456</v>
      </c>
      <c r="G12" s="5" t="s">
        <v>1454</v>
      </c>
      <c r="H12" s="5" t="s">
        <v>32</v>
      </c>
      <c r="I12" s="5" t="s">
        <v>32</v>
      </c>
      <c r="J12" s="5" t="s">
        <v>1</v>
      </c>
      <c r="K12" s="17" t="s">
        <v>1357</v>
      </c>
      <c r="L12" s="3">
        <v>54000000000</v>
      </c>
    </row>
    <row r="13" spans="1:12" x14ac:dyDescent="0.25">
      <c r="A13" s="9">
        <v>2020</v>
      </c>
      <c r="B13" s="5" t="s">
        <v>100</v>
      </c>
      <c r="C13" s="5" t="s">
        <v>100</v>
      </c>
      <c r="D13" s="5" t="s">
        <v>100</v>
      </c>
      <c r="E13" s="5" t="s">
        <v>100</v>
      </c>
      <c r="F13" s="5" t="s">
        <v>1456</v>
      </c>
      <c r="G13" s="5" t="s">
        <v>1456</v>
      </c>
      <c r="H13" s="5" t="s">
        <v>32</v>
      </c>
      <c r="I13" s="5" t="s">
        <v>32</v>
      </c>
      <c r="J13" s="5" t="s">
        <v>1</v>
      </c>
      <c r="K13" s="17" t="s">
        <v>1588</v>
      </c>
      <c r="L13" s="3">
        <v>103954100000</v>
      </c>
    </row>
    <row r="14" spans="1:12" x14ac:dyDescent="0.25">
      <c r="A14" s="9">
        <v>2020</v>
      </c>
      <c r="B14" s="5" t="s">
        <v>100</v>
      </c>
      <c r="C14" s="5" t="s">
        <v>100</v>
      </c>
      <c r="D14" s="5" t="s">
        <v>100</v>
      </c>
      <c r="E14" s="5" t="s">
        <v>100</v>
      </c>
      <c r="F14" s="5" t="s">
        <v>1456</v>
      </c>
      <c r="G14" s="5" t="s">
        <v>1457</v>
      </c>
      <c r="H14" s="5" t="s">
        <v>32</v>
      </c>
      <c r="I14" s="5" t="s">
        <v>32</v>
      </c>
      <c r="J14" s="5" t="s">
        <v>1</v>
      </c>
      <c r="K14" s="17" t="s">
        <v>1589</v>
      </c>
      <c r="L14" s="3">
        <v>26110800000</v>
      </c>
    </row>
    <row r="15" spans="1:12" ht="15.75" thickBot="1" x14ac:dyDescent="0.3">
      <c r="A15" s="9">
        <v>2020</v>
      </c>
      <c r="B15" s="5" t="s">
        <v>100</v>
      </c>
      <c r="C15" s="5" t="s">
        <v>100</v>
      </c>
      <c r="D15" s="5" t="s">
        <v>100</v>
      </c>
      <c r="E15" s="5" t="s">
        <v>177</v>
      </c>
      <c r="F15" s="5" t="s">
        <v>1452</v>
      </c>
      <c r="G15" s="5" t="s">
        <v>1452</v>
      </c>
      <c r="H15" s="5" t="s">
        <v>32</v>
      </c>
      <c r="I15" s="5" t="s">
        <v>32</v>
      </c>
      <c r="J15" s="5" t="s">
        <v>1453</v>
      </c>
      <c r="K15" s="25" t="s">
        <v>1478</v>
      </c>
      <c r="L15" s="4">
        <v>1011531200000</v>
      </c>
    </row>
    <row r="16" spans="1:12" ht="15.75" thickBot="1" x14ac:dyDescent="0.3">
      <c r="A16" s="9">
        <v>2020</v>
      </c>
      <c r="B16" s="5" t="s">
        <v>100</v>
      </c>
      <c r="C16" s="5" t="s">
        <v>100</v>
      </c>
      <c r="D16" s="5" t="s">
        <v>100</v>
      </c>
      <c r="E16" s="5" t="s">
        <v>177</v>
      </c>
      <c r="F16" s="5" t="s">
        <v>1454</v>
      </c>
      <c r="G16" s="5" t="s">
        <v>1452</v>
      </c>
      <c r="H16" s="5" t="s">
        <v>32</v>
      </c>
      <c r="I16" s="5" t="s">
        <v>32</v>
      </c>
      <c r="J16" s="5" t="s">
        <v>1453</v>
      </c>
      <c r="K16" s="26" t="s">
        <v>1479</v>
      </c>
      <c r="L16" s="21">
        <v>183824900000</v>
      </c>
    </row>
    <row r="17" spans="1:12" x14ac:dyDescent="0.25">
      <c r="A17" s="9">
        <v>2020</v>
      </c>
      <c r="B17" s="5" t="s">
        <v>100</v>
      </c>
      <c r="C17" s="5" t="s">
        <v>100</v>
      </c>
      <c r="D17" s="5" t="s">
        <v>100</v>
      </c>
      <c r="E17" s="5" t="s">
        <v>177</v>
      </c>
      <c r="F17" s="5" t="s">
        <v>1454</v>
      </c>
      <c r="G17" s="5" t="s">
        <v>1454</v>
      </c>
      <c r="H17" s="5" t="s">
        <v>32</v>
      </c>
      <c r="I17" s="5" t="s">
        <v>32</v>
      </c>
      <c r="J17" s="5" t="s">
        <v>1</v>
      </c>
      <c r="K17" s="17" t="s">
        <v>1358</v>
      </c>
      <c r="L17" s="3">
        <v>104000000000</v>
      </c>
    </row>
    <row r="18" spans="1:12" x14ac:dyDescent="0.25">
      <c r="A18" s="9">
        <v>2020</v>
      </c>
      <c r="B18" s="5" t="s">
        <v>100</v>
      </c>
      <c r="C18" s="5" t="s">
        <v>100</v>
      </c>
      <c r="D18" s="5" t="s">
        <v>100</v>
      </c>
      <c r="E18" s="5" t="s">
        <v>177</v>
      </c>
      <c r="F18" s="5" t="s">
        <v>1454</v>
      </c>
      <c r="G18" s="5" t="s">
        <v>1456</v>
      </c>
      <c r="H18" s="5" t="s">
        <v>32</v>
      </c>
      <c r="I18" s="5" t="s">
        <v>32</v>
      </c>
      <c r="J18" s="5" t="s">
        <v>1</v>
      </c>
      <c r="K18" s="17" t="s">
        <v>1590</v>
      </c>
      <c r="L18" s="3">
        <v>53714100000</v>
      </c>
    </row>
    <row r="19" spans="1:12" x14ac:dyDescent="0.25">
      <c r="A19" s="9">
        <v>2020</v>
      </c>
      <c r="B19" s="5" t="s">
        <v>100</v>
      </c>
      <c r="C19" s="5" t="s">
        <v>100</v>
      </c>
      <c r="D19" s="5" t="s">
        <v>100</v>
      </c>
      <c r="E19" s="5" t="s">
        <v>177</v>
      </c>
      <c r="F19" s="5" t="s">
        <v>1454</v>
      </c>
      <c r="G19" s="5" t="s">
        <v>1457</v>
      </c>
      <c r="H19" s="5" t="s">
        <v>32</v>
      </c>
      <c r="I19" s="5" t="s">
        <v>32</v>
      </c>
      <c r="J19" s="5" t="s">
        <v>1</v>
      </c>
      <c r="K19" s="17" t="s">
        <v>1591</v>
      </c>
      <c r="L19" s="3">
        <v>26110800000</v>
      </c>
    </row>
    <row r="20" spans="1:12" ht="15.75" thickBot="1" x14ac:dyDescent="0.3">
      <c r="A20" s="9">
        <v>2020</v>
      </c>
      <c r="B20" s="5" t="s">
        <v>100</v>
      </c>
      <c r="C20" s="5" t="s">
        <v>100</v>
      </c>
      <c r="D20" s="5" t="s">
        <v>100</v>
      </c>
      <c r="E20" s="5" t="s">
        <v>177</v>
      </c>
      <c r="F20" s="5" t="s">
        <v>1455</v>
      </c>
      <c r="G20" s="5" t="s">
        <v>1452</v>
      </c>
      <c r="H20" s="5" t="s">
        <v>32</v>
      </c>
      <c r="I20" s="5" t="s">
        <v>32</v>
      </c>
      <c r="J20" s="5" t="s">
        <v>1453</v>
      </c>
      <c r="K20" s="26" t="s">
        <v>1480</v>
      </c>
      <c r="L20" s="6">
        <v>827706300000</v>
      </c>
    </row>
    <row r="21" spans="1:12" x14ac:dyDescent="0.25">
      <c r="A21" s="9">
        <v>2020</v>
      </c>
      <c r="B21" s="5" t="s">
        <v>100</v>
      </c>
      <c r="C21" s="5" t="s">
        <v>100</v>
      </c>
      <c r="D21" s="5" t="s">
        <v>100</v>
      </c>
      <c r="E21" s="5" t="s">
        <v>177</v>
      </c>
      <c r="F21" s="5" t="s">
        <v>1455</v>
      </c>
      <c r="G21" s="5" t="s">
        <v>1454</v>
      </c>
      <c r="H21" s="5" t="s">
        <v>32</v>
      </c>
      <c r="I21" s="5" t="s">
        <v>32</v>
      </c>
      <c r="J21" s="5" t="s">
        <v>1</v>
      </c>
      <c r="K21" s="17" t="s">
        <v>1481</v>
      </c>
      <c r="L21" s="3">
        <v>747881400000</v>
      </c>
    </row>
    <row r="22" spans="1:12" x14ac:dyDescent="0.25">
      <c r="A22" s="9">
        <v>2020</v>
      </c>
      <c r="B22" s="5" t="s">
        <v>100</v>
      </c>
      <c r="C22" s="5" t="s">
        <v>100</v>
      </c>
      <c r="D22" s="5" t="s">
        <v>100</v>
      </c>
      <c r="E22" s="5" t="s">
        <v>177</v>
      </c>
      <c r="F22" s="5" t="s">
        <v>1455</v>
      </c>
      <c r="G22" s="5" t="s">
        <v>1456</v>
      </c>
      <c r="H22" s="5" t="s">
        <v>32</v>
      </c>
      <c r="I22" s="5" t="s">
        <v>32</v>
      </c>
      <c r="J22" s="5" t="s">
        <v>1</v>
      </c>
      <c r="K22" s="17" t="s">
        <v>1592</v>
      </c>
      <c r="L22" s="3">
        <v>53714100000</v>
      </c>
    </row>
    <row r="23" spans="1:12" x14ac:dyDescent="0.25">
      <c r="A23" s="9">
        <v>2020</v>
      </c>
      <c r="B23" s="5" t="s">
        <v>100</v>
      </c>
      <c r="C23" s="5" t="s">
        <v>100</v>
      </c>
      <c r="D23" s="5" t="s">
        <v>100</v>
      </c>
      <c r="E23" s="5" t="s">
        <v>177</v>
      </c>
      <c r="F23" s="5" t="s">
        <v>1455</v>
      </c>
      <c r="G23" s="5" t="s">
        <v>1457</v>
      </c>
      <c r="H23" s="5" t="s">
        <v>32</v>
      </c>
      <c r="I23" s="5" t="s">
        <v>32</v>
      </c>
      <c r="J23" s="5" t="s">
        <v>1</v>
      </c>
      <c r="K23" s="17" t="s">
        <v>1593</v>
      </c>
      <c r="L23" s="3">
        <v>26110800000</v>
      </c>
    </row>
    <row r="24" spans="1:12" ht="15.75" thickBot="1" x14ac:dyDescent="0.3">
      <c r="A24" s="9">
        <v>2020</v>
      </c>
      <c r="B24" s="5" t="s">
        <v>100</v>
      </c>
      <c r="C24" s="5" t="s">
        <v>100</v>
      </c>
      <c r="D24" s="5" t="s">
        <v>100</v>
      </c>
      <c r="E24" s="5" t="s">
        <v>244</v>
      </c>
      <c r="F24" s="5" t="s">
        <v>1452</v>
      </c>
      <c r="G24" s="5" t="s">
        <v>1452</v>
      </c>
      <c r="H24" s="5" t="s">
        <v>32</v>
      </c>
      <c r="I24" s="5" t="s">
        <v>32</v>
      </c>
      <c r="J24" s="5" t="s">
        <v>1453</v>
      </c>
      <c r="K24" s="25" t="s">
        <v>1359</v>
      </c>
      <c r="L24" s="4">
        <v>198473800000</v>
      </c>
    </row>
    <row r="25" spans="1:12" ht="15.75" thickBot="1" x14ac:dyDescent="0.3">
      <c r="A25" s="9">
        <v>2020</v>
      </c>
      <c r="B25" s="5" t="s">
        <v>100</v>
      </c>
      <c r="C25" s="5" t="s">
        <v>100</v>
      </c>
      <c r="D25" s="5" t="s">
        <v>100</v>
      </c>
      <c r="E25" s="5" t="s">
        <v>244</v>
      </c>
      <c r="F25" s="5" t="s">
        <v>1454</v>
      </c>
      <c r="G25" s="5" t="s">
        <v>1452</v>
      </c>
      <c r="H25" s="5" t="s">
        <v>32</v>
      </c>
      <c r="I25" s="5" t="s">
        <v>32</v>
      </c>
      <c r="J25" s="5" t="s">
        <v>1453</v>
      </c>
      <c r="K25" s="26" t="s">
        <v>1360</v>
      </c>
      <c r="L25" s="21">
        <v>198473800000</v>
      </c>
    </row>
    <row r="26" spans="1:12" x14ac:dyDescent="0.25">
      <c r="A26" s="9">
        <v>2020</v>
      </c>
      <c r="B26" s="5" t="s">
        <v>100</v>
      </c>
      <c r="C26" s="5" t="s">
        <v>100</v>
      </c>
      <c r="D26" s="5" t="s">
        <v>100</v>
      </c>
      <c r="E26" s="5" t="s">
        <v>244</v>
      </c>
      <c r="F26" s="5" t="s">
        <v>1454</v>
      </c>
      <c r="G26" s="5" t="s">
        <v>1452</v>
      </c>
      <c r="H26" s="5" t="s">
        <v>32</v>
      </c>
      <c r="I26" s="5" t="s">
        <v>32</v>
      </c>
      <c r="J26" s="5" t="s">
        <v>1</v>
      </c>
      <c r="K26" s="16" t="s">
        <v>1360</v>
      </c>
      <c r="L26" s="3">
        <v>198473800000</v>
      </c>
    </row>
    <row r="27" spans="1:12" ht="15.75" thickBot="1" x14ac:dyDescent="0.3">
      <c r="A27" s="9">
        <v>2020</v>
      </c>
      <c r="B27" s="5" t="s">
        <v>100</v>
      </c>
      <c r="C27" s="5" t="s">
        <v>100</v>
      </c>
      <c r="D27" s="5" t="s">
        <v>177</v>
      </c>
      <c r="E27" s="5" t="s">
        <v>32</v>
      </c>
      <c r="F27" s="5" t="s">
        <v>1452</v>
      </c>
      <c r="G27" s="5" t="s">
        <v>1452</v>
      </c>
      <c r="H27" s="5" t="s">
        <v>32</v>
      </c>
      <c r="I27" s="5" t="s">
        <v>32</v>
      </c>
      <c r="J27" s="5" t="s">
        <v>1453</v>
      </c>
      <c r="K27" s="24" t="s">
        <v>1361</v>
      </c>
      <c r="L27" s="4">
        <v>279716000000</v>
      </c>
    </row>
    <row r="28" spans="1:12" ht="15.75" thickBot="1" x14ac:dyDescent="0.3">
      <c r="A28" s="9">
        <v>2020</v>
      </c>
      <c r="B28" s="5" t="s">
        <v>100</v>
      </c>
      <c r="C28" s="5" t="s">
        <v>100</v>
      </c>
      <c r="D28" s="5" t="s">
        <v>177</v>
      </c>
      <c r="E28" s="5" t="s">
        <v>100</v>
      </c>
      <c r="F28" s="5" t="s">
        <v>1452</v>
      </c>
      <c r="G28" s="5" t="s">
        <v>1452</v>
      </c>
      <c r="H28" s="5" t="s">
        <v>32</v>
      </c>
      <c r="I28" s="5" t="s">
        <v>32</v>
      </c>
      <c r="J28" s="5" t="s">
        <v>1453</v>
      </c>
      <c r="K28" s="25" t="s">
        <v>1362</v>
      </c>
      <c r="L28" s="21">
        <v>4680000000</v>
      </c>
    </row>
    <row r="29" spans="1:12" x14ac:dyDescent="0.25">
      <c r="A29" s="9">
        <v>2020</v>
      </c>
      <c r="B29" s="5" t="s">
        <v>100</v>
      </c>
      <c r="C29" s="5" t="s">
        <v>100</v>
      </c>
      <c r="D29" s="5" t="s">
        <v>177</v>
      </c>
      <c r="E29" s="5" t="s">
        <v>100</v>
      </c>
      <c r="F29" s="5" t="s">
        <v>1454</v>
      </c>
      <c r="G29" s="5" t="s">
        <v>1452</v>
      </c>
      <c r="H29" s="5" t="s">
        <v>32</v>
      </c>
      <c r="I29" s="5" t="s">
        <v>32</v>
      </c>
      <c r="J29" s="5" t="s">
        <v>1</v>
      </c>
      <c r="K29" s="16" t="s">
        <v>1482</v>
      </c>
      <c r="L29" s="3">
        <v>4680000000</v>
      </c>
    </row>
    <row r="30" spans="1:12" ht="15.75" thickBot="1" x14ac:dyDescent="0.3">
      <c r="A30" s="9">
        <v>2020</v>
      </c>
      <c r="B30" s="5" t="s">
        <v>100</v>
      </c>
      <c r="C30" s="5" t="s">
        <v>100</v>
      </c>
      <c r="D30" s="5" t="s">
        <v>177</v>
      </c>
      <c r="E30" s="5" t="s">
        <v>177</v>
      </c>
      <c r="F30" s="5" t="s">
        <v>1452</v>
      </c>
      <c r="G30" s="5" t="s">
        <v>1452</v>
      </c>
      <c r="H30" s="5" t="s">
        <v>32</v>
      </c>
      <c r="I30" s="5" t="s">
        <v>32</v>
      </c>
      <c r="J30" s="5" t="s">
        <v>1453</v>
      </c>
      <c r="K30" s="25" t="s">
        <v>1363</v>
      </c>
      <c r="L30" s="6">
        <v>186990000000</v>
      </c>
    </row>
    <row r="31" spans="1:12" x14ac:dyDescent="0.25">
      <c r="A31" s="9">
        <v>2020</v>
      </c>
      <c r="B31" s="5" t="s">
        <v>100</v>
      </c>
      <c r="C31" s="5" t="s">
        <v>100</v>
      </c>
      <c r="D31" s="5" t="s">
        <v>177</v>
      </c>
      <c r="E31" s="5" t="s">
        <v>177</v>
      </c>
      <c r="F31" s="5" t="s">
        <v>1454</v>
      </c>
      <c r="G31" s="5" t="s">
        <v>1452</v>
      </c>
      <c r="H31" s="5" t="s">
        <v>32</v>
      </c>
      <c r="I31" s="5" t="s">
        <v>32</v>
      </c>
      <c r="J31" s="5" t="s">
        <v>1</v>
      </c>
      <c r="K31" s="16" t="s">
        <v>1483</v>
      </c>
      <c r="L31" s="3">
        <v>185000000000</v>
      </c>
    </row>
    <row r="32" spans="1:12" x14ac:dyDescent="0.25">
      <c r="A32" s="9">
        <v>2020</v>
      </c>
      <c r="B32" s="5" t="s">
        <v>100</v>
      </c>
      <c r="C32" s="5" t="s">
        <v>100</v>
      </c>
      <c r="D32" s="5" t="s">
        <v>177</v>
      </c>
      <c r="E32" s="5" t="s">
        <v>177</v>
      </c>
      <c r="F32" s="5" t="s">
        <v>1455</v>
      </c>
      <c r="G32" s="5" t="s">
        <v>1452</v>
      </c>
      <c r="H32" s="5" t="s">
        <v>32</v>
      </c>
      <c r="I32" s="5" t="s">
        <v>32</v>
      </c>
      <c r="J32" s="5" t="s">
        <v>1</v>
      </c>
      <c r="K32" s="16" t="s">
        <v>1484</v>
      </c>
      <c r="L32" s="3">
        <v>1990000000</v>
      </c>
    </row>
    <row r="33" spans="1:12" ht="15.75" thickBot="1" x14ac:dyDescent="0.3">
      <c r="A33" s="9">
        <v>2020</v>
      </c>
      <c r="B33" s="5" t="s">
        <v>100</v>
      </c>
      <c r="C33" s="5" t="s">
        <v>100</v>
      </c>
      <c r="D33" s="5" t="s">
        <v>177</v>
      </c>
      <c r="E33" s="5" t="s">
        <v>216</v>
      </c>
      <c r="F33" s="5" t="s">
        <v>1452</v>
      </c>
      <c r="G33" s="5" t="s">
        <v>1452</v>
      </c>
      <c r="H33" s="5" t="s">
        <v>32</v>
      </c>
      <c r="I33" s="5" t="s">
        <v>32</v>
      </c>
      <c r="J33" s="5" t="s">
        <v>1453</v>
      </c>
      <c r="K33" s="25" t="s">
        <v>1364</v>
      </c>
      <c r="L33" s="6">
        <v>27646000000</v>
      </c>
    </row>
    <row r="34" spans="1:12" x14ac:dyDescent="0.25">
      <c r="A34" s="9">
        <v>2020</v>
      </c>
      <c r="B34" s="5" t="s">
        <v>100</v>
      </c>
      <c r="C34" s="5" t="s">
        <v>100</v>
      </c>
      <c r="D34" s="5" t="s">
        <v>177</v>
      </c>
      <c r="E34" s="5" t="s">
        <v>216</v>
      </c>
      <c r="F34" s="5" t="s">
        <v>1454</v>
      </c>
      <c r="G34" s="5" t="s">
        <v>1452</v>
      </c>
      <c r="H34" s="5" t="s">
        <v>32</v>
      </c>
      <c r="I34" s="5" t="s">
        <v>32</v>
      </c>
      <c r="J34" s="5" t="s">
        <v>1</v>
      </c>
      <c r="K34" s="16" t="s">
        <v>1485</v>
      </c>
      <c r="L34" s="3">
        <v>646000000</v>
      </c>
    </row>
    <row r="35" spans="1:12" x14ac:dyDescent="0.25">
      <c r="A35" s="9">
        <v>2020</v>
      </c>
      <c r="B35" s="5" t="s">
        <v>100</v>
      </c>
      <c r="C35" s="5" t="s">
        <v>100</v>
      </c>
      <c r="D35" s="5" t="s">
        <v>177</v>
      </c>
      <c r="E35" s="5" t="s">
        <v>216</v>
      </c>
      <c r="F35" s="5" t="s">
        <v>1456</v>
      </c>
      <c r="G35" s="5" t="s">
        <v>1452</v>
      </c>
      <c r="H35" s="5" t="s">
        <v>32</v>
      </c>
      <c r="I35" s="5" t="s">
        <v>32</v>
      </c>
      <c r="J35" s="5" t="s">
        <v>1</v>
      </c>
      <c r="K35" s="16" t="s">
        <v>1486</v>
      </c>
      <c r="L35" s="3">
        <v>27000000000</v>
      </c>
    </row>
    <row r="36" spans="1:12" ht="15.75" thickBot="1" x14ac:dyDescent="0.3">
      <c r="A36" s="9">
        <v>2020</v>
      </c>
      <c r="B36" s="5" t="s">
        <v>100</v>
      </c>
      <c r="C36" s="5" t="s">
        <v>100</v>
      </c>
      <c r="D36" s="5" t="s">
        <v>177</v>
      </c>
      <c r="E36" s="5" t="s">
        <v>244</v>
      </c>
      <c r="F36" s="5" t="s">
        <v>1452</v>
      </c>
      <c r="G36" s="5" t="s">
        <v>1452</v>
      </c>
      <c r="H36" s="5" t="s">
        <v>32</v>
      </c>
      <c r="I36" s="5" t="s">
        <v>32</v>
      </c>
      <c r="J36" s="5" t="s">
        <v>1453</v>
      </c>
      <c r="K36" s="25" t="s">
        <v>1487</v>
      </c>
      <c r="L36" s="6">
        <v>35700000000</v>
      </c>
    </row>
    <row r="37" spans="1:12" x14ac:dyDescent="0.25">
      <c r="A37" s="9">
        <v>2020</v>
      </c>
      <c r="B37" s="5" t="s">
        <v>100</v>
      </c>
      <c r="C37" s="5" t="s">
        <v>100</v>
      </c>
      <c r="D37" s="5" t="s">
        <v>177</v>
      </c>
      <c r="E37" s="5" t="s">
        <v>244</v>
      </c>
      <c r="F37" s="5" t="s">
        <v>1454</v>
      </c>
      <c r="G37" s="5" t="s">
        <v>1452</v>
      </c>
      <c r="H37" s="5" t="s">
        <v>32</v>
      </c>
      <c r="I37" s="5" t="s">
        <v>32</v>
      </c>
      <c r="J37" s="5" t="s">
        <v>1</v>
      </c>
      <c r="K37" s="16" t="s">
        <v>1488</v>
      </c>
      <c r="L37" s="3">
        <v>35700000000</v>
      </c>
    </row>
    <row r="38" spans="1:12" ht="15.75" thickBot="1" x14ac:dyDescent="0.3">
      <c r="A38" s="9">
        <v>2020</v>
      </c>
      <c r="B38" s="5" t="s">
        <v>100</v>
      </c>
      <c r="C38" s="5" t="s">
        <v>100</v>
      </c>
      <c r="D38" s="5" t="s">
        <v>177</v>
      </c>
      <c r="E38" s="5" t="s">
        <v>266</v>
      </c>
      <c r="F38" s="5" t="s">
        <v>1452</v>
      </c>
      <c r="G38" s="5" t="s">
        <v>1452</v>
      </c>
      <c r="H38" s="5" t="s">
        <v>32</v>
      </c>
      <c r="I38" s="5" t="s">
        <v>32</v>
      </c>
      <c r="J38" s="5" t="s">
        <v>1453</v>
      </c>
      <c r="K38" s="25" t="s">
        <v>1489</v>
      </c>
      <c r="L38" s="6">
        <v>24700000000</v>
      </c>
    </row>
    <row r="39" spans="1:12" x14ac:dyDescent="0.25">
      <c r="A39" s="9">
        <v>2020</v>
      </c>
      <c r="B39" s="5" t="s">
        <v>100</v>
      </c>
      <c r="C39" s="5" t="s">
        <v>100</v>
      </c>
      <c r="D39" s="5" t="s">
        <v>177</v>
      </c>
      <c r="E39" s="5" t="s">
        <v>266</v>
      </c>
      <c r="F39" s="5" t="s">
        <v>1454</v>
      </c>
      <c r="G39" s="5" t="s">
        <v>1452</v>
      </c>
      <c r="H39" s="5" t="s">
        <v>32</v>
      </c>
      <c r="I39" s="5" t="s">
        <v>32</v>
      </c>
      <c r="J39" s="5" t="s">
        <v>1</v>
      </c>
      <c r="K39" s="16" t="s">
        <v>1490</v>
      </c>
      <c r="L39" s="3">
        <v>24700000000</v>
      </c>
    </row>
    <row r="40" spans="1:12" ht="15.75" thickBot="1" x14ac:dyDescent="0.3">
      <c r="A40" s="9">
        <v>2020</v>
      </c>
      <c r="B40" s="5" t="s">
        <v>100</v>
      </c>
      <c r="C40" s="5" t="s">
        <v>100</v>
      </c>
      <c r="D40" s="5" t="s">
        <v>216</v>
      </c>
      <c r="E40" s="5" t="s">
        <v>32</v>
      </c>
      <c r="F40" s="5" t="s">
        <v>1452</v>
      </c>
      <c r="G40" s="5" t="s">
        <v>1452</v>
      </c>
      <c r="H40" s="5" t="s">
        <v>32</v>
      </c>
      <c r="I40" s="5" t="s">
        <v>32</v>
      </c>
      <c r="J40" s="5" t="s">
        <v>1453</v>
      </c>
      <c r="K40" s="24" t="s">
        <v>1365</v>
      </c>
      <c r="L40" s="4">
        <v>2599120300000</v>
      </c>
    </row>
    <row r="41" spans="1:12" ht="15.75" thickBot="1" x14ac:dyDescent="0.3">
      <c r="A41" s="9">
        <v>2020</v>
      </c>
      <c r="B41" s="5" t="s">
        <v>100</v>
      </c>
      <c r="C41" s="5" t="s">
        <v>100</v>
      </c>
      <c r="D41" s="5" t="s">
        <v>216</v>
      </c>
      <c r="E41" s="5" t="s">
        <v>100</v>
      </c>
      <c r="F41" s="5" t="s">
        <v>1452</v>
      </c>
      <c r="G41" s="5" t="s">
        <v>1452</v>
      </c>
      <c r="H41" s="5" t="s">
        <v>32</v>
      </c>
      <c r="I41" s="5" t="s">
        <v>32</v>
      </c>
      <c r="J41" s="5" t="s">
        <v>1453</v>
      </c>
      <c r="K41" s="25" t="s">
        <v>1366</v>
      </c>
      <c r="L41" s="23">
        <v>1938136300000</v>
      </c>
    </row>
    <row r="42" spans="1:12" ht="15.75" thickBot="1" x14ac:dyDescent="0.3">
      <c r="A42" s="9">
        <v>2020</v>
      </c>
      <c r="B42" s="5" t="s">
        <v>100</v>
      </c>
      <c r="C42" s="5" t="s">
        <v>100</v>
      </c>
      <c r="D42" s="5" t="s">
        <v>216</v>
      </c>
      <c r="E42" s="5" t="s">
        <v>100</v>
      </c>
      <c r="F42" s="5" t="s">
        <v>1454</v>
      </c>
      <c r="G42" s="5" t="s">
        <v>1452</v>
      </c>
      <c r="H42" s="5" t="s">
        <v>32</v>
      </c>
      <c r="I42" s="5" t="s">
        <v>32</v>
      </c>
      <c r="J42" s="5" t="s">
        <v>1453</v>
      </c>
      <c r="K42" s="26" t="s">
        <v>1367</v>
      </c>
      <c r="L42" s="23">
        <v>1771136300000</v>
      </c>
    </row>
    <row r="43" spans="1:12" ht="15.75" thickBot="1" x14ac:dyDescent="0.3">
      <c r="A43" s="9">
        <v>2020</v>
      </c>
      <c r="B43" s="5" t="s">
        <v>100</v>
      </c>
      <c r="C43" s="5" t="s">
        <v>100</v>
      </c>
      <c r="D43" s="5" t="s">
        <v>216</v>
      </c>
      <c r="E43" s="5" t="s">
        <v>100</v>
      </c>
      <c r="F43" s="5" t="s">
        <v>1454</v>
      </c>
      <c r="G43" s="5" t="s">
        <v>1454</v>
      </c>
      <c r="H43" s="5" t="s">
        <v>32</v>
      </c>
      <c r="I43" s="5" t="s">
        <v>32</v>
      </c>
      <c r="J43" s="5" t="s">
        <v>1453</v>
      </c>
      <c r="K43" s="27" t="s">
        <v>1491</v>
      </c>
      <c r="L43" s="21">
        <v>1042706400000</v>
      </c>
    </row>
    <row r="44" spans="1:12" x14ac:dyDescent="0.25">
      <c r="A44" s="9">
        <v>2020</v>
      </c>
      <c r="B44" s="5" t="s">
        <v>100</v>
      </c>
      <c r="C44" s="5" t="s">
        <v>100</v>
      </c>
      <c r="D44" s="5" t="s">
        <v>216</v>
      </c>
      <c r="E44" s="5" t="s">
        <v>100</v>
      </c>
      <c r="F44" s="5" t="s">
        <v>1454</v>
      </c>
      <c r="G44" s="5" t="s">
        <v>1454</v>
      </c>
      <c r="H44" s="5" t="s">
        <v>32</v>
      </c>
      <c r="I44" s="5" t="s">
        <v>32</v>
      </c>
      <c r="J44" s="5" t="s">
        <v>1</v>
      </c>
      <c r="K44" s="17" t="s">
        <v>1492</v>
      </c>
      <c r="L44" s="3">
        <v>1042706400000</v>
      </c>
    </row>
    <row r="45" spans="1:12" ht="15.75" thickBot="1" x14ac:dyDescent="0.3">
      <c r="A45" s="9">
        <v>2020</v>
      </c>
      <c r="B45" s="5" t="s">
        <v>100</v>
      </c>
      <c r="C45" s="5" t="s">
        <v>100</v>
      </c>
      <c r="D45" s="5" t="s">
        <v>216</v>
      </c>
      <c r="E45" s="5" t="s">
        <v>100</v>
      </c>
      <c r="F45" s="5" t="s">
        <v>1454</v>
      </c>
      <c r="G45" s="5" t="s">
        <v>1455</v>
      </c>
      <c r="H45" s="5" t="s">
        <v>32</v>
      </c>
      <c r="I45" s="5" t="s">
        <v>32</v>
      </c>
      <c r="J45" s="5" t="s">
        <v>1453</v>
      </c>
      <c r="K45" s="27" t="s">
        <v>1368</v>
      </c>
      <c r="L45" s="6">
        <v>728429900000</v>
      </c>
    </row>
    <row r="46" spans="1:12" x14ac:dyDescent="0.25">
      <c r="A46" s="9">
        <v>2020</v>
      </c>
      <c r="B46" s="5" t="s">
        <v>100</v>
      </c>
      <c r="C46" s="5" t="s">
        <v>100</v>
      </c>
      <c r="D46" s="5" t="s">
        <v>216</v>
      </c>
      <c r="E46" s="5" t="s">
        <v>100</v>
      </c>
      <c r="F46" s="5" t="s">
        <v>1454</v>
      </c>
      <c r="G46" s="5" t="s">
        <v>1455</v>
      </c>
      <c r="H46" s="5" t="s">
        <v>32</v>
      </c>
      <c r="I46" s="5" t="s">
        <v>32</v>
      </c>
      <c r="J46" s="5" t="s">
        <v>1</v>
      </c>
      <c r="K46" s="17" t="s">
        <v>1493</v>
      </c>
      <c r="L46" s="3">
        <v>728429900000</v>
      </c>
    </row>
    <row r="47" spans="1:12" ht="15.75" thickBot="1" x14ac:dyDescent="0.3">
      <c r="A47" s="9">
        <v>2020</v>
      </c>
      <c r="B47" s="5" t="s">
        <v>100</v>
      </c>
      <c r="C47" s="5" t="s">
        <v>100</v>
      </c>
      <c r="D47" s="5" t="s">
        <v>216</v>
      </c>
      <c r="E47" s="5" t="s">
        <v>100</v>
      </c>
      <c r="F47" s="5" t="s">
        <v>1455</v>
      </c>
      <c r="G47" s="5" t="s">
        <v>1452</v>
      </c>
      <c r="H47" s="5" t="s">
        <v>32</v>
      </c>
      <c r="I47" s="5" t="s">
        <v>32</v>
      </c>
      <c r="J47" s="5" t="s">
        <v>1453</v>
      </c>
      <c r="K47" s="26" t="s">
        <v>1369</v>
      </c>
      <c r="L47" s="4">
        <v>167000000000</v>
      </c>
    </row>
    <row r="48" spans="1:12" ht="15.75" thickBot="1" x14ac:dyDescent="0.3">
      <c r="A48" s="9">
        <v>2020</v>
      </c>
      <c r="B48" s="5" t="s">
        <v>100</v>
      </c>
      <c r="C48" s="5" t="s">
        <v>100</v>
      </c>
      <c r="D48" s="5" t="s">
        <v>216</v>
      </c>
      <c r="E48" s="5" t="s">
        <v>100</v>
      </c>
      <c r="F48" s="5" t="s">
        <v>1455</v>
      </c>
      <c r="G48" s="5" t="s">
        <v>1454</v>
      </c>
      <c r="H48" s="5" t="s">
        <v>32</v>
      </c>
      <c r="I48" s="5" t="s">
        <v>32</v>
      </c>
      <c r="J48" s="5" t="s">
        <v>1453</v>
      </c>
      <c r="K48" s="27" t="s">
        <v>1370</v>
      </c>
      <c r="L48" s="21">
        <v>15030000000</v>
      </c>
    </row>
    <row r="49" spans="1:12" x14ac:dyDescent="0.25">
      <c r="A49" s="9">
        <v>2020</v>
      </c>
      <c r="B49" s="5" t="s">
        <v>100</v>
      </c>
      <c r="C49" s="5" t="s">
        <v>100</v>
      </c>
      <c r="D49" s="5" t="s">
        <v>216</v>
      </c>
      <c r="E49" s="5" t="s">
        <v>100</v>
      </c>
      <c r="F49" s="5" t="s">
        <v>1455</v>
      </c>
      <c r="G49" s="5" t="s">
        <v>1454</v>
      </c>
      <c r="H49" s="5" t="s">
        <v>32</v>
      </c>
      <c r="I49" s="5" t="s">
        <v>32</v>
      </c>
      <c r="J49" s="5" t="s">
        <v>1</v>
      </c>
      <c r="K49" s="17" t="s">
        <v>1494</v>
      </c>
      <c r="L49" s="3">
        <v>15030000000</v>
      </c>
    </row>
    <row r="50" spans="1:12" ht="15.75" thickBot="1" x14ac:dyDescent="0.3">
      <c r="A50" s="9">
        <v>2020</v>
      </c>
      <c r="B50" s="5" t="s">
        <v>100</v>
      </c>
      <c r="C50" s="5" t="s">
        <v>100</v>
      </c>
      <c r="D50" s="5" t="s">
        <v>216</v>
      </c>
      <c r="E50" s="5" t="s">
        <v>100</v>
      </c>
      <c r="F50" s="5" t="s">
        <v>1455</v>
      </c>
      <c r="G50" s="5" t="s">
        <v>1455</v>
      </c>
      <c r="H50" s="5" t="s">
        <v>32</v>
      </c>
      <c r="I50" s="5" t="s">
        <v>32</v>
      </c>
      <c r="J50" s="5" t="s">
        <v>1453</v>
      </c>
      <c r="K50" s="27" t="s">
        <v>1371</v>
      </c>
      <c r="L50" s="6">
        <v>151970000000</v>
      </c>
    </row>
    <row r="51" spans="1:12" x14ac:dyDescent="0.25">
      <c r="A51" s="9">
        <v>2020</v>
      </c>
      <c r="B51" s="5" t="s">
        <v>100</v>
      </c>
      <c r="C51" s="5" t="s">
        <v>100</v>
      </c>
      <c r="D51" s="5" t="s">
        <v>216</v>
      </c>
      <c r="E51" s="5" t="s">
        <v>100</v>
      </c>
      <c r="F51" s="5" t="s">
        <v>1455</v>
      </c>
      <c r="G51" s="5" t="s">
        <v>1455</v>
      </c>
      <c r="H51" s="5" t="s">
        <v>32</v>
      </c>
      <c r="I51" s="5" t="s">
        <v>32</v>
      </c>
      <c r="J51" s="5" t="s">
        <v>1</v>
      </c>
      <c r="K51" s="17" t="s">
        <v>1495</v>
      </c>
      <c r="L51" s="3">
        <v>151970000000</v>
      </c>
    </row>
    <row r="52" spans="1:12" ht="15.75" thickBot="1" x14ac:dyDescent="0.3">
      <c r="A52" s="9">
        <v>2020</v>
      </c>
      <c r="B52" s="5" t="s">
        <v>100</v>
      </c>
      <c r="C52" s="5" t="s">
        <v>100</v>
      </c>
      <c r="D52" s="5" t="s">
        <v>216</v>
      </c>
      <c r="E52" s="5" t="s">
        <v>177</v>
      </c>
      <c r="F52" s="5" t="s">
        <v>1452</v>
      </c>
      <c r="G52" s="5" t="s">
        <v>1452</v>
      </c>
      <c r="H52" s="5" t="s">
        <v>32</v>
      </c>
      <c r="I52" s="5" t="s">
        <v>32</v>
      </c>
      <c r="J52" s="5" t="s">
        <v>1453</v>
      </c>
      <c r="K52" s="25" t="s">
        <v>1496</v>
      </c>
      <c r="L52" s="4">
        <v>660984000000</v>
      </c>
    </row>
    <row r="53" spans="1:12" ht="15.75" thickBot="1" x14ac:dyDescent="0.3">
      <c r="A53" s="9">
        <v>2020</v>
      </c>
      <c r="B53" s="5" t="s">
        <v>100</v>
      </c>
      <c r="C53" s="5" t="s">
        <v>100</v>
      </c>
      <c r="D53" s="5" t="s">
        <v>216</v>
      </c>
      <c r="E53" s="5" t="s">
        <v>177</v>
      </c>
      <c r="F53" s="5" t="s">
        <v>1454</v>
      </c>
      <c r="G53" s="5" t="s">
        <v>1452</v>
      </c>
      <c r="H53" s="5" t="s">
        <v>32</v>
      </c>
      <c r="I53" s="5" t="s">
        <v>32</v>
      </c>
      <c r="J53" s="5" t="s">
        <v>1453</v>
      </c>
      <c r="K53" s="26" t="s">
        <v>1497</v>
      </c>
      <c r="L53" s="23">
        <v>659449000000</v>
      </c>
    </row>
    <row r="54" spans="1:12" ht="15.75" thickBot="1" x14ac:dyDescent="0.3">
      <c r="A54" s="9">
        <v>2020</v>
      </c>
      <c r="B54" s="5" t="s">
        <v>100</v>
      </c>
      <c r="C54" s="5" t="s">
        <v>100</v>
      </c>
      <c r="D54" s="5" t="s">
        <v>216</v>
      </c>
      <c r="E54" s="5" t="s">
        <v>177</v>
      </c>
      <c r="F54" s="5" t="s">
        <v>1454</v>
      </c>
      <c r="G54" s="5" t="s">
        <v>1456</v>
      </c>
      <c r="H54" s="5" t="s">
        <v>32</v>
      </c>
      <c r="I54" s="5" t="s">
        <v>32</v>
      </c>
      <c r="J54" s="5" t="s">
        <v>1453</v>
      </c>
      <c r="K54" s="27" t="s">
        <v>1372</v>
      </c>
      <c r="L54" s="23">
        <v>535000000000</v>
      </c>
    </row>
    <row r="55" spans="1:12" ht="15.75" thickBot="1" x14ac:dyDescent="0.3">
      <c r="A55" s="9">
        <v>2020</v>
      </c>
      <c r="B55" s="5" t="s">
        <v>100</v>
      </c>
      <c r="C55" s="5" t="s">
        <v>100</v>
      </c>
      <c r="D55" s="5" t="s">
        <v>216</v>
      </c>
      <c r="E55" s="5" t="s">
        <v>177</v>
      </c>
      <c r="F55" s="5" t="s">
        <v>1454</v>
      </c>
      <c r="G55" s="5" t="s">
        <v>1456</v>
      </c>
      <c r="H55" s="5" t="s">
        <v>100</v>
      </c>
      <c r="I55" s="5" t="s">
        <v>32</v>
      </c>
      <c r="J55" s="5" t="s">
        <v>1453</v>
      </c>
      <c r="K55" s="28" t="s">
        <v>1373</v>
      </c>
      <c r="L55" s="21">
        <v>535000000000</v>
      </c>
    </row>
    <row r="56" spans="1:12" x14ac:dyDescent="0.25">
      <c r="A56" s="9">
        <v>2020</v>
      </c>
      <c r="B56" s="5" t="s">
        <v>100</v>
      </c>
      <c r="C56" s="5" t="s">
        <v>100</v>
      </c>
      <c r="D56" s="5" t="s">
        <v>216</v>
      </c>
      <c r="E56" s="5" t="s">
        <v>177</v>
      </c>
      <c r="F56" s="5" t="s">
        <v>1454</v>
      </c>
      <c r="G56" s="5" t="s">
        <v>1456</v>
      </c>
      <c r="H56" s="5" t="s">
        <v>100</v>
      </c>
      <c r="I56" s="5" t="s">
        <v>100</v>
      </c>
      <c r="J56" s="5" t="s">
        <v>1</v>
      </c>
      <c r="K56" s="19" t="s">
        <v>1330</v>
      </c>
      <c r="L56" s="3">
        <v>325000000000</v>
      </c>
    </row>
    <row r="57" spans="1:12" x14ac:dyDescent="0.25">
      <c r="A57" s="9">
        <v>2020</v>
      </c>
      <c r="B57" s="5" t="s">
        <v>100</v>
      </c>
      <c r="C57" s="5" t="s">
        <v>100</v>
      </c>
      <c r="D57" s="5" t="s">
        <v>216</v>
      </c>
      <c r="E57" s="5" t="s">
        <v>177</v>
      </c>
      <c r="F57" s="5" t="s">
        <v>1454</v>
      </c>
      <c r="G57" s="5" t="s">
        <v>1456</v>
      </c>
      <c r="H57" s="5" t="s">
        <v>100</v>
      </c>
      <c r="I57" s="5" t="s">
        <v>177</v>
      </c>
      <c r="J57" s="5" t="s">
        <v>1</v>
      </c>
      <c r="K57" s="19" t="s">
        <v>1374</v>
      </c>
      <c r="L57" s="3">
        <v>210000000000</v>
      </c>
    </row>
    <row r="58" spans="1:12" ht="15.75" thickBot="1" x14ac:dyDescent="0.3">
      <c r="A58" s="9">
        <v>2020</v>
      </c>
      <c r="B58" s="5" t="s">
        <v>100</v>
      </c>
      <c r="C58" s="5" t="s">
        <v>100</v>
      </c>
      <c r="D58" s="5" t="s">
        <v>216</v>
      </c>
      <c r="E58" s="5" t="s">
        <v>177</v>
      </c>
      <c r="F58" s="5" t="s">
        <v>1454</v>
      </c>
      <c r="G58" s="5" t="s">
        <v>1457</v>
      </c>
      <c r="H58" s="5" t="s">
        <v>32</v>
      </c>
      <c r="I58" s="5" t="s">
        <v>32</v>
      </c>
      <c r="J58" s="5" t="s">
        <v>1453</v>
      </c>
      <c r="K58" s="27" t="s">
        <v>1498</v>
      </c>
      <c r="L58" s="4">
        <v>124449000000</v>
      </c>
    </row>
    <row r="59" spans="1:12" ht="15.75" thickBot="1" x14ac:dyDescent="0.3">
      <c r="A59" s="9">
        <v>2020</v>
      </c>
      <c r="B59" s="5" t="s">
        <v>100</v>
      </c>
      <c r="C59" s="5" t="s">
        <v>100</v>
      </c>
      <c r="D59" s="5" t="s">
        <v>216</v>
      </c>
      <c r="E59" s="5" t="s">
        <v>177</v>
      </c>
      <c r="F59" s="5" t="s">
        <v>1454</v>
      </c>
      <c r="G59" s="5" t="s">
        <v>1457</v>
      </c>
      <c r="H59" s="5" t="s">
        <v>100</v>
      </c>
      <c r="I59" s="5" t="s">
        <v>32</v>
      </c>
      <c r="J59" s="5" t="s">
        <v>1453</v>
      </c>
      <c r="K59" s="28" t="s">
        <v>1375</v>
      </c>
      <c r="L59" s="21">
        <v>48800000000</v>
      </c>
    </row>
    <row r="60" spans="1:12" x14ac:dyDescent="0.25">
      <c r="A60" s="9">
        <v>2020</v>
      </c>
      <c r="B60" s="5" t="s">
        <v>100</v>
      </c>
      <c r="C60" s="5" t="s">
        <v>100</v>
      </c>
      <c r="D60" s="5" t="s">
        <v>216</v>
      </c>
      <c r="E60" s="5" t="s">
        <v>177</v>
      </c>
      <c r="F60" s="5" t="s">
        <v>1454</v>
      </c>
      <c r="G60" s="5" t="s">
        <v>1457</v>
      </c>
      <c r="H60" s="5" t="s">
        <v>100</v>
      </c>
      <c r="I60" s="5" t="s">
        <v>100</v>
      </c>
      <c r="J60" s="5" t="s">
        <v>1</v>
      </c>
      <c r="K60" s="19" t="s">
        <v>1330</v>
      </c>
      <c r="L60" s="3">
        <v>36900000000</v>
      </c>
    </row>
    <row r="61" spans="1:12" x14ac:dyDescent="0.25">
      <c r="A61" s="9">
        <v>2020</v>
      </c>
      <c r="B61" s="5" t="s">
        <v>100</v>
      </c>
      <c r="C61" s="5" t="s">
        <v>100</v>
      </c>
      <c r="D61" s="5" t="s">
        <v>216</v>
      </c>
      <c r="E61" s="5" t="s">
        <v>177</v>
      </c>
      <c r="F61" s="5" t="s">
        <v>1454</v>
      </c>
      <c r="G61" s="5" t="s">
        <v>1457</v>
      </c>
      <c r="H61" s="5" t="s">
        <v>100</v>
      </c>
      <c r="I61" s="5" t="s">
        <v>177</v>
      </c>
      <c r="J61" s="5" t="s">
        <v>1</v>
      </c>
      <c r="K61" s="19" t="s">
        <v>1374</v>
      </c>
      <c r="L61" s="3">
        <v>11900000000</v>
      </c>
    </row>
    <row r="62" spans="1:12" ht="15.75" thickBot="1" x14ac:dyDescent="0.3">
      <c r="A62" s="9">
        <v>2020</v>
      </c>
      <c r="B62" s="5" t="s">
        <v>100</v>
      </c>
      <c r="C62" s="5" t="s">
        <v>100</v>
      </c>
      <c r="D62" s="5" t="s">
        <v>216</v>
      </c>
      <c r="E62" s="5" t="s">
        <v>177</v>
      </c>
      <c r="F62" s="5" t="s">
        <v>1454</v>
      </c>
      <c r="G62" s="5" t="s">
        <v>1457</v>
      </c>
      <c r="H62" s="5" t="s">
        <v>177</v>
      </c>
      <c r="I62" s="5" t="s">
        <v>32</v>
      </c>
      <c r="J62" s="5" t="s">
        <v>1453</v>
      </c>
      <c r="K62" s="28" t="s">
        <v>1376</v>
      </c>
      <c r="L62" s="6">
        <v>45000000000</v>
      </c>
    </row>
    <row r="63" spans="1:12" x14ac:dyDescent="0.25">
      <c r="A63" s="9">
        <v>2020</v>
      </c>
      <c r="B63" s="5" t="s">
        <v>100</v>
      </c>
      <c r="C63" s="5" t="s">
        <v>100</v>
      </c>
      <c r="D63" s="5" t="s">
        <v>216</v>
      </c>
      <c r="E63" s="5" t="s">
        <v>177</v>
      </c>
      <c r="F63" s="5" t="s">
        <v>1454</v>
      </c>
      <c r="G63" s="5" t="s">
        <v>1457</v>
      </c>
      <c r="H63" s="5" t="s">
        <v>177</v>
      </c>
      <c r="I63" s="5" t="s">
        <v>100</v>
      </c>
      <c r="J63" s="5" t="s">
        <v>1</v>
      </c>
      <c r="K63" s="19" t="s">
        <v>1330</v>
      </c>
      <c r="L63" s="3">
        <v>40790000000</v>
      </c>
    </row>
    <row r="64" spans="1:12" x14ac:dyDescent="0.25">
      <c r="A64" s="9">
        <v>2020</v>
      </c>
      <c r="B64" s="5" t="s">
        <v>100</v>
      </c>
      <c r="C64" s="5" t="s">
        <v>100</v>
      </c>
      <c r="D64" s="5" t="s">
        <v>216</v>
      </c>
      <c r="E64" s="5" t="s">
        <v>177</v>
      </c>
      <c r="F64" s="5" t="s">
        <v>1454</v>
      </c>
      <c r="G64" s="5" t="s">
        <v>1457</v>
      </c>
      <c r="H64" s="5" t="s">
        <v>177</v>
      </c>
      <c r="I64" s="5" t="s">
        <v>177</v>
      </c>
      <c r="J64" s="5" t="s">
        <v>1</v>
      </c>
      <c r="K64" s="19" t="s">
        <v>1374</v>
      </c>
      <c r="L64" s="3">
        <v>4210000000</v>
      </c>
    </row>
    <row r="65" spans="1:12" ht="15.75" thickBot="1" x14ac:dyDescent="0.3">
      <c r="A65" s="9">
        <v>2020</v>
      </c>
      <c r="B65" s="5" t="s">
        <v>100</v>
      </c>
      <c r="C65" s="5" t="s">
        <v>100</v>
      </c>
      <c r="D65" s="5" t="s">
        <v>216</v>
      </c>
      <c r="E65" s="5" t="s">
        <v>177</v>
      </c>
      <c r="F65" s="5" t="s">
        <v>1454</v>
      </c>
      <c r="G65" s="5" t="s">
        <v>1457</v>
      </c>
      <c r="H65" s="5" t="s">
        <v>216</v>
      </c>
      <c r="I65" s="5" t="s">
        <v>32</v>
      </c>
      <c r="J65" s="5" t="s">
        <v>1453</v>
      </c>
      <c r="K65" s="28" t="s">
        <v>1377</v>
      </c>
      <c r="L65" s="6">
        <v>3200000000</v>
      </c>
    </row>
    <row r="66" spans="1:12" x14ac:dyDescent="0.25">
      <c r="A66" s="9">
        <v>2020</v>
      </c>
      <c r="B66" s="5" t="s">
        <v>100</v>
      </c>
      <c r="C66" s="5" t="s">
        <v>100</v>
      </c>
      <c r="D66" s="5" t="s">
        <v>216</v>
      </c>
      <c r="E66" s="5" t="s">
        <v>177</v>
      </c>
      <c r="F66" s="5" t="s">
        <v>1454</v>
      </c>
      <c r="G66" s="5" t="s">
        <v>1457</v>
      </c>
      <c r="H66" s="5" t="s">
        <v>216</v>
      </c>
      <c r="I66" s="5" t="s">
        <v>100</v>
      </c>
      <c r="J66" s="5" t="s">
        <v>1</v>
      </c>
      <c r="K66" s="19" t="s">
        <v>1374</v>
      </c>
      <c r="L66" s="3">
        <v>3200000000</v>
      </c>
    </row>
    <row r="67" spans="1:12" ht="15.75" thickBot="1" x14ac:dyDescent="0.3">
      <c r="A67" s="9">
        <v>2020</v>
      </c>
      <c r="B67" s="5" t="s">
        <v>100</v>
      </c>
      <c r="C67" s="5" t="s">
        <v>100</v>
      </c>
      <c r="D67" s="5" t="s">
        <v>216</v>
      </c>
      <c r="E67" s="5" t="s">
        <v>177</v>
      </c>
      <c r="F67" s="5" t="s">
        <v>1454</v>
      </c>
      <c r="G67" s="5" t="s">
        <v>1457</v>
      </c>
      <c r="H67" s="5" t="s">
        <v>244</v>
      </c>
      <c r="I67" s="5" t="s">
        <v>32</v>
      </c>
      <c r="J67" s="5" t="s">
        <v>1453</v>
      </c>
      <c r="K67" s="28" t="s">
        <v>1378</v>
      </c>
      <c r="L67" s="6">
        <v>249000000</v>
      </c>
    </row>
    <row r="68" spans="1:12" x14ac:dyDescent="0.25">
      <c r="A68" s="9">
        <v>2020</v>
      </c>
      <c r="B68" s="5" t="s">
        <v>100</v>
      </c>
      <c r="C68" s="5" t="s">
        <v>100</v>
      </c>
      <c r="D68" s="5" t="s">
        <v>216</v>
      </c>
      <c r="E68" s="5" t="s">
        <v>177</v>
      </c>
      <c r="F68" s="5" t="s">
        <v>1454</v>
      </c>
      <c r="G68" s="5" t="s">
        <v>1457</v>
      </c>
      <c r="H68" s="5" t="s">
        <v>244</v>
      </c>
      <c r="I68" s="5" t="s">
        <v>32</v>
      </c>
      <c r="J68" s="5" t="s">
        <v>1</v>
      </c>
      <c r="K68" s="18" t="s">
        <v>1499</v>
      </c>
      <c r="L68" s="3">
        <v>249000000</v>
      </c>
    </row>
    <row r="69" spans="1:12" ht="15.75" thickBot="1" x14ac:dyDescent="0.3">
      <c r="A69" s="9">
        <v>2020</v>
      </c>
      <c r="B69" s="5" t="s">
        <v>100</v>
      </c>
      <c r="C69" s="5" t="s">
        <v>100</v>
      </c>
      <c r="D69" s="5" t="s">
        <v>216</v>
      </c>
      <c r="E69" s="5" t="s">
        <v>177</v>
      </c>
      <c r="F69" s="5" t="s">
        <v>1454</v>
      </c>
      <c r="G69" s="5" t="s">
        <v>1457</v>
      </c>
      <c r="H69" s="5" t="s">
        <v>266</v>
      </c>
      <c r="I69" s="5" t="s">
        <v>32</v>
      </c>
      <c r="J69" s="5" t="s">
        <v>1453</v>
      </c>
      <c r="K69" s="28" t="s">
        <v>1379</v>
      </c>
      <c r="L69" s="6">
        <v>27200000000</v>
      </c>
    </row>
    <row r="70" spans="1:12" x14ac:dyDescent="0.25">
      <c r="A70" s="9">
        <v>2020</v>
      </c>
      <c r="B70" s="5" t="s">
        <v>100</v>
      </c>
      <c r="C70" s="5" t="s">
        <v>100</v>
      </c>
      <c r="D70" s="5" t="s">
        <v>216</v>
      </c>
      <c r="E70" s="5" t="s">
        <v>177</v>
      </c>
      <c r="F70" s="5" t="s">
        <v>1454</v>
      </c>
      <c r="G70" s="5" t="s">
        <v>1457</v>
      </c>
      <c r="H70" s="5" t="s">
        <v>266</v>
      </c>
      <c r="I70" s="5" t="s">
        <v>177</v>
      </c>
      <c r="J70" s="5" t="s">
        <v>1</v>
      </c>
      <c r="K70" s="19" t="s">
        <v>1374</v>
      </c>
      <c r="L70" s="3">
        <v>27200000000</v>
      </c>
    </row>
    <row r="71" spans="1:12" ht="15.75" thickBot="1" x14ac:dyDescent="0.3">
      <c r="A71" s="9">
        <v>2020</v>
      </c>
      <c r="B71" s="5" t="s">
        <v>100</v>
      </c>
      <c r="C71" s="5" t="s">
        <v>100</v>
      </c>
      <c r="D71" s="5" t="s">
        <v>216</v>
      </c>
      <c r="E71" s="5" t="s">
        <v>177</v>
      </c>
      <c r="F71" s="5" t="s">
        <v>1455</v>
      </c>
      <c r="G71" s="5" t="s">
        <v>1452</v>
      </c>
      <c r="H71" s="5" t="s">
        <v>32</v>
      </c>
      <c r="I71" s="5" t="s">
        <v>32</v>
      </c>
      <c r="J71" s="5" t="s">
        <v>1453</v>
      </c>
      <c r="K71" s="26" t="s">
        <v>1500</v>
      </c>
      <c r="L71" s="4">
        <v>1535000000</v>
      </c>
    </row>
    <row r="72" spans="1:12" ht="15.75" thickBot="1" x14ac:dyDescent="0.3">
      <c r="A72" s="9">
        <v>2020</v>
      </c>
      <c r="B72" s="5" t="s">
        <v>100</v>
      </c>
      <c r="C72" s="5" t="s">
        <v>100</v>
      </c>
      <c r="D72" s="5" t="s">
        <v>216</v>
      </c>
      <c r="E72" s="5" t="s">
        <v>177</v>
      </c>
      <c r="F72" s="5" t="s">
        <v>1455</v>
      </c>
      <c r="G72" s="5" t="s">
        <v>1456</v>
      </c>
      <c r="H72" s="5" t="s">
        <v>32</v>
      </c>
      <c r="I72" s="5" t="s">
        <v>32</v>
      </c>
      <c r="J72" s="5" t="s">
        <v>1453</v>
      </c>
      <c r="K72" s="27" t="s">
        <v>1380</v>
      </c>
      <c r="L72" s="21">
        <v>1535000000</v>
      </c>
    </row>
    <row r="73" spans="1:12" x14ac:dyDescent="0.25">
      <c r="A73" s="9">
        <v>2020</v>
      </c>
      <c r="B73" s="5" t="s">
        <v>100</v>
      </c>
      <c r="C73" s="5" t="s">
        <v>100</v>
      </c>
      <c r="D73" s="5" t="s">
        <v>216</v>
      </c>
      <c r="E73" s="5" t="s">
        <v>177</v>
      </c>
      <c r="F73" s="5" t="s">
        <v>1455</v>
      </c>
      <c r="G73" s="5" t="s">
        <v>1456</v>
      </c>
      <c r="H73" s="5" t="s">
        <v>100</v>
      </c>
      <c r="I73" s="5" t="s">
        <v>32</v>
      </c>
      <c r="J73" s="5" t="s">
        <v>1</v>
      </c>
      <c r="K73" s="18" t="s">
        <v>1501</v>
      </c>
      <c r="L73" s="3">
        <v>1435000000</v>
      </c>
    </row>
    <row r="74" spans="1:12" x14ac:dyDescent="0.25">
      <c r="A74" s="9">
        <v>2020</v>
      </c>
      <c r="B74" s="5" t="s">
        <v>100</v>
      </c>
      <c r="C74" s="5" t="s">
        <v>100</v>
      </c>
      <c r="D74" s="5" t="s">
        <v>216</v>
      </c>
      <c r="E74" s="5" t="s">
        <v>177</v>
      </c>
      <c r="F74" s="5" t="s">
        <v>1455</v>
      </c>
      <c r="G74" s="5" t="s">
        <v>1456</v>
      </c>
      <c r="H74" s="5" t="s">
        <v>177</v>
      </c>
      <c r="I74" s="5" t="s">
        <v>32</v>
      </c>
      <c r="J74" s="5" t="s">
        <v>1</v>
      </c>
      <c r="K74" s="18" t="s">
        <v>1502</v>
      </c>
      <c r="L74" s="3">
        <v>100000000</v>
      </c>
    </row>
    <row r="75" spans="1:12" ht="15.75" thickBot="1" x14ac:dyDescent="0.3">
      <c r="A75" s="9">
        <v>2020</v>
      </c>
      <c r="B75" s="5" t="s">
        <v>100</v>
      </c>
      <c r="C75" s="5" t="s">
        <v>100</v>
      </c>
      <c r="D75" s="5" t="s">
        <v>244</v>
      </c>
      <c r="E75" s="5" t="s">
        <v>32</v>
      </c>
      <c r="F75" s="5" t="s">
        <v>1452</v>
      </c>
      <c r="G75" s="5" t="s">
        <v>1452</v>
      </c>
      <c r="H75" s="5" t="s">
        <v>32</v>
      </c>
      <c r="I75" s="5" t="s">
        <v>32</v>
      </c>
      <c r="J75" s="5" t="s">
        <v>1453</v>
      </c>
      <c r="K75" s="24" t="s">
        <v>1503</v>
      </c>
      <c r="L75" s="4">
        <v>259445000000</v>
      </c>
    </row>
    <row r="76" spans="1:12" ht="15.75" thickBot="1" x14ac:dyDescent="0.3">
      <c r="A76" s="9">
        <v>2020</v>
      </c>
      <c r="B76" s="5" t="s">
        <v>100</v>
      </c>
      <c r="C76" s="5" t="s">
        <v>100</v>
      </c>
      <c r="D76" s="5" t="s">
        <v>244</v>
      </c>
      <c r="E76" s="5" t="s">
        <v>100</v>
      </c>
      <c r="F76" s="5" t="s">
        <v>1452</v>
      </c>
      <c r="G76" s="5" t="s">
        <v>1452</v>
      </c>
      <c r="H76" s="5" t="s">
        <v>32</v>
      </c>
      <c r="I76" s="5" t="s">
        <v>32</v>
      </c>
      <c r="J76" s="5" t="s">
        <v>1453</v>
      </c>
      <c r="K76" s="25" t="s">
        <v>1381</v>
      </c>
      <c r="L76" s="23">
        <v>172500000000</v>
      </c>
    </row>
    <row r="77" spans="1:12" ht="15.75" thickBot="1" x14ac:dyDescent="0.3">
      <c r="A77" s="9">
        <v>2020</v>
      </c>
      <c r="B77" s="5" t="s">
        <v>100</v>
      </c>
      <c r="C77" s="5" t="s">
        <v>100</v>
      </c>
      <c r="D77" s="5" t="s">
        <v>244</v>
      </c>
      <c r="E77" s="5" t="s">
        <v>100</v>
      </c>
      <c r="F77" s="5" t="s">
        <v>1454</v>
      </c>
      <c r="G77" s="5" t="s">
        <v>1452</v>
      </c>
      <c r="H77" s="5" t="s">
        <v>32</v>
      </c>
      <c r="I77" s="5" t="s">
        <v>32</v>
      </c>
      <c r="J77" s="5" t="s">
        <v>1453</v>
      </c>
      <c r="K77" s="26" t="s">
        <v>1504</v>
      </c>
      <c r="L77" s="21">
        <v>147500000000</v>
      </c>
    </row>
    <row r="78" spans="1:12" x14ac:dyDescent="0.25">
      <c r="A78" s="9">
        <v>2020</v>
      </c>
      <c r="B78" s="5" t="s">
        <v>100</v>
      </c>
      <c r="C78" s="5" t="s">
        <v>100</v>
      </c>
      <c r="D78" s="5" t="s">
        <v>244</v>
      </c>
      <c r="E78" s="5" t="s">
        <v>100</v>
      </c>
      <c r="F78" s="5" t="s">
        <v>1454</v>
      </c>
      <c r="G78" s="5" t="s">
        <v>1454</v>
      </c>
      <c r="H78" s="5" t="s">
        <v>32</v>
      </c>
      <c r="I78" s="5" t="s">
        <v>32</v>
      </c>
      <c r="J78" s="5" t="s">
        <v>1</v>
      </c>
      <c r="K78" s="17" t="s">
        <v>1505</v>
      </c>
      <c r="L78" s="3">
        <v>147500000000</v>
      </c>
    </row>
    <row r="79" spans="1:12" ht="15.75" thickBot="1" x14ac:dyDescent="0.3">
      <c r="A79" s="9">
        <v>2020</v>
      </c>
      <c r="B79" s="5" t="s">
        <v>100</v>
      </c>
      <c r="C79" s="5" t="s">
        <v>100</v>
      </c>
      <c r="D79" s="5" t="s">
        <v>244</v>
      </c>
      <c r="E79" s="5" t="s">
        <v>100</v>
      </c>
      <c r="F79" s="5" t="s">
        <v>1455</v>
      </c>
      <c r="G79" s="5" t="s">
        <v>1452</v>
      </c>
      <c r="H79" s="5" t="s">
        <v>32</v>
      </c>
      <c r="I79" s="5" t="s">
        <v>32</v>
      </c>
      <c r="J79" s="5" t="s">
        <v>1453</v>
      </c>
      <c r="K79" s="26" t="s">
        <v>1382</v>
      </c>
      <c r="L79" s="6">
        <v>25000000000</v>
      </c>
    </row>
    <row r="80" spans="1:12" x14ac:dyDescent="0.25">
      <c r="A80" s="9">
        <v>2020</v>
      </c>
      <c r="B80" s="5" t="s">
        <v>100</v>
      </c>
      <c r="C80" s="5" t="s">
        <v>100</v>
      </c>
      <c r="D80" s="5" t="s">
        <v>244</v>
      </c>
      <c r="E80" s="5" t="s">
        <v>100</v>
      </c>
      <c r="F80" s="5" t="s">
        <v>1455</v>
      </c>
      <c r="G80" s="5" t="s">
        <v>1454</v>
      </c>
      <c r="H80" s="5" t="s">
        <v>32</v>
      </c>
      <c r="I80" s="5" t="s">
        <v>32</v>
      </c>
      <c r="J80" s="5" t="s">
        <v>1</v>
      </c>
      <c r="K80" s="17" t="s">
        <v>1506</v>
      </c>
      <c r="L80" s="3">
        <v>25000000000</v>
      </c>
    </row>
    <row r="81" spans="1:12" ht="15.75" thickBot="1" x14ac:dyDescent="0.3">
      <c r="A81" s="9">
        <v>2020</v>
      </c>
      <c r="B81" s="5" t="s">
        <v>100</v>
      </c>
      <c r="C81" s="5" t="s">
        <v>100</v>
      </c>
      <c r="D81" s="5" t="s">
        <v>244</v>
      </c>
      <c r="E81" s="5" t="s">
        <v>177</v>
      </c>
      <c r="F81" s="5" t="s">
        <v>1452</v>
      </c>
      <c r="G81" s="5" t="s">
        <v>1452</v>
      </c>
      <c r="H81" s="5" t="s">
        <v>32</v>
      </c>
      <c r="I81" s="5" t="s">
        <v>32</v>
      </c>
      <c r="J81" s="5" t="s">
        <v>1453</v>
      </c>
      <c r="K81" s="25" t="s">
        <v>1383</v>
      </c>
      <c r="L81" s="4">
        <v>5705000000</v>
      </c>
    </row>
    <row r="82" spans="1:12" ht="15.75" thickBot="1" x14ac:dyDescent="0.3">
      <c r="A82" s="9">
        <v>2020</v>
      </c>
      <c r="B82" s="5" t="s">
        <v>100</v>
      </c>
      <c r="C82" s="5" t="s">
        <v>100</v>
      </c>
      <c r="D82" s="5" t="s">
        <v>244</v>
      </c>
      <c r="E82" s="5" t="s">
        <v>177</v>
      </c>
      <c r="F82" s="5" t="s">
        <v>1454</v>
      </c>
      <c r="G82" s="5" t="s">
        <v>1452</v>
      </c>
      <c r="H82" s="5" t="s">
        <v>32</v>
      </c>
      <c r="I82" s="5" t="s">
        <v>32</v>
      </c>
      <c r="J82" s="5" t="s">
        <v>1453</v>
      </c>
      <c r="K82" s="26" t="s">
        <v>1384</v>
      </c>
      <c r="L82" s="21">
        <v>3665000000</v>
      </c>
    </row>
    <row r="83" spans="1:12" x14ac:dyDescent="0.25">
      <c r="A83" s="9">
        <v>2020</v>
      </c>
      <c r="B83" s="5" t="s">
        <v>100</v>
      </c>
      <c r="C83" s="5" t="s">
        <v>100</v>
      </c>
      <c r="D83" s="5" t="s">
        <v>244</v>
      </c>
      <c r="E83" s="5" t="s">
        <v>177</v>
      </c>
      <c r="F83" s="5" t="s">
        <v>1454</v>
      </c>
      <c r="G83" s="5" t="s">
        <v>1454</v>
      </c>
      <c r="H83" s="5" t="s">
        <v>32</v>
      </c>
      <c r="I83" s="5" t="s">
        <v>32</v>
      </c>
      <c r="J83" s="5" t="s">
        <v>1</v>
      </c>
      <c r="K83" s="17" t="s">
        <v>1507</v>
      </c>
      <c r="L83" s="3">
        <v>3665000000</v>
      </c>
    </row>
    <row r="84" spans="1:12" ht="15.75" thickBot="1" x14ac:dyDescent="0.3">
      <c r="A84" s="9">
        <v>2020</v>
      </c>
      <c r="B84" s="5" t="s">
        <v>100</v>
      </c>
      <c r="C84" s="5" t="s">
        <v>100</v>
      </c>
      <c r="D84" s="5" t="s">
        <v>244</v>
      </c>
      <c r="E84" s="5" t="s">
        <v>177</v>
      </c>
      <c r="F84" s="5" t="s">
        <v>1459</v>
      </c>
      <c r="G84" s="5" t="s">
        <v>1452</v>
      </c>
      <c r="H84" s="5" t="s">
        <v>32</v>
      </c>
      <c r="I84" s="5" t="s">
        <v>32</v>
      </c>
      <c r="J84" s="5" t="s">
        <v>1453</v>
      </c>
      <c r="K84" s="26" t="s">
        <v>1385</v>
      </c>
      <c r="L84" s="6">
        <v>2040000000</v>
      </c>
    </row>
    <row r="85" spans="1:12" x14ac:dyDescent="0.25">
      <c r="A85" s="9">
        <v>2020</v>
      </c>
      <c r="B85" s="5" t="s">
        <v>100</v>
      </c>
      <c r="C85" s="5" t="s">
        <v>100</v>
      </c>
      <c r="D85" s="5" t="s">
        <v>244</v>
      </c>
      <c r="E85" s="5" t="s">
        <v>177</v>
      </c>
      <c r="F85" s="5" t="s">
        <v>1459</v>
      </c>
      <c r="G85" s="5" t="s">
        <v>1454</v>
      </c>
      <c r="H85" s="5" t="s">
        <v>32</v>
      </c>
      <c r="I85" s="5" t="s">
        <v>32</v>
      </c>
      <c r="J85" s="5" t="s">
        <v>1</v>
      </c>
      <c r="K85" s="17" t="s">
        <v>1508</v>
      </c>
      <c r="L85" s="3">
        <v>180000000</v>
      </c>
    </row>
    <row r="86" spans="1:12" x14ac:dyDescent="0.25">
      <c r="A86" s="9">
        <v>2020</v>
      </c>
      <c r="B86" s="5" t="s">
        <v>100</v>
      </c>
      <c r="C86" s="5" t="s">
        <v>100</v>
      </c>
      <c r="D86" s="5" t="s">
        <v>244</v>
      </c>
      <c r="E86" s="5" t="s">
        <v>177</v>
      </c>
      <c r="F86" s="5" t="s">
        <v>1459</v>
      </c>
      <c r="G86" s="5" t="s">
        <v>1455</v>
      </c>
      <c r="H86" s="5" t="s">
        <v>32</v>
      </c>
      <c r="I86" s="5" t="s">
        <v>32</v>
      </c>
      <c r="J86" s="5" t="s">
        <v>1</v>
      </c>
      <c r="K86" s="17" t="s">
        <v>1386</v>
      </c>
      <c r="L86" s="3">
        <v>1860000000</v>
      </c>
    </row>
    <row r="87" spans="1:12" ht="15.75" thickBot="1" x14ac:dyDescent="0.3">
      <c r="A87" s="9">
        <v>2020</v>
      </c>
      <c r="B87" s="5" t="s">
        <v>100</v>
      </c>
      <c r="C87" s="5" t="s">
        <v>100</v>
      </c>
      <c r="D87" s="5" t="s">
        <v>244</v>
      </c>
      <c r="E87" s="5" t="s">
        <v>216</v>
      </c>
      <c r="F87" s="5" t="s">
        <v>1452</v>
      </c>
      <c r="G87" s="5" t="s">
        <v>1452</v>
      </c>
      <c r="H87" s="5" t="s">
        <v>32</v>
      </c>
      <c r="I87" s="5" t="s">
        <v>32</v>
      </c>
      <c r="J87" s="5" t="s">
        <v>1453</v>
      </c>
      <c r="K87" s="25" t="s">
        <v>1509</v>
      </c>
      <c r="L87" s="4">
        <v>81240000000</v>
      </c>
    </row>
    <row r="88" spans="1:12" ht="15.75" thickBot="1" x14ac:dyDescent="0.3">
      <c r="A88" s="9">
        <v>2020</v>
      </c>
      <c r="B88" s="5" t="s">
        <v>100</v>
      </c>
      <c r="C88" s="5" t="s">
        <v>100</v>
      </c>
      <c r="D88" s="5" t="s">
        <v>244</v>
      </c>
      <c r="E88" s="5" t="s">
        <v>216</v>
      </c>
      <c r="F88" s="5" t="s">
        <v>1456</v>
      </c>
      <c r="G88" s="5" t="s">
        <v>1452</v>
      </c>
      <c r="H88" s="5" t="s">
        <v>32</v>
      </c>
      <c r="I88" s="5" t="s">
        <v>32</v>
      </c>
      <c r="J88" s="5" t="s">
        <v>1453</v>
      </c>
      <c r="K88" s="26" t="s">
        <v>1510</v>
      </c>
      <c r="L88" s="21">
        <v>57420000000</v>
      </c>
    </row>
    <row r="89" spans="1:12" x14ac:dyDescent="0.25">
      <c r="A89" s="9">
        <v>2020</v>
      </c>
      <c r="B89" s="5" t="s">
        <v>100</v>
      </c>
      <c r="C89" s="5" t="s">
        <v>100</v>
      </c>
      <c r="D89" s="5" t="s">
        <v>244</v>
      </c>
      <c r="E89" s="5" t="s">
        <v>216</v>
      </c>
      <c r="F89" s="5" t="s">
        <v>1456</v>
      </c>
      <c r="G89" s="5" t="s">
        <v>1454</v>
      </c>
      <c r="H89" s="5" t="s">
        <v>32</v>
      </c>
      <c r="I89" s="5" t="s">
        <v>32</v>
      </c>
      <c r="J89" s="5" t="s">
        <v>1</v>
      </c>
      <c r="K89" s="17" t="s">
        <v>1511</v>
      </c>
      <c r="L89" s="3">
        <v>55000000000</v>
      </c>
    </row>
    <row r="90" spans="1:12" x14ac:dyDescent="0.25">
      <c r="A90" s="9">
        <v>2020</v>
      </c>
      <c r="B90" s="5" t="s">
        <v>100</v>
      </c>
      <c r="C90" s="5" t="s">
        <v>100</v>
      </c>
      <c r="D90" s="5" t="s">
        <v>244</v>
      </c>
      <c r="E90" s="5" t="s">
        <v>216</v>
      </c>
      <c r="F90" s="5" t="s">
        <v>1456</v>
      </c>
      <c r="G90" s="5" t="s">
        <v>1455</v>
      </c>
      <c r="H90" s="5" t="s">
        <v>32</v>
      </c>
      <c r="I90" s="5" t="s">
        <v>32</v>
      </c>
      <c r="J90" s="5" t="s">
        <v>1</v>
      </c>
      <c r="K90" s="17" t="s">
        <v>1387</v>
      </c>
      <c r="L90" s="3">
        <v>2420000000</v>
      </c>
    </row>
    <row r="91" spans="1:12" ht="15.75" thickBot="1" x14ac:dyDescent="0.3">
      <c r="A91" s="9">
        <v>2020</v>
      </c>
      <c r="B91" s="5" t="s">
        <v>100</v>
      </c>
      <c r="C91" s="5" t="s">
        <v>100</v>
      </c>
      <c r="D91" s="5" t="s">
        <v>244</v>
      </c>
      <c r="E91" s="5" t="s">
        <v>216</v>
      </c>
      <c r="F91" s="5" t="s">
        <v>1457</v>
      </c>
      <c r="G91" s="5" t="s">
        <v>1452</v>
      </c>
      <c r="H91" s="5" t="s">
        <v>32</v>
      </c>
      <c r="I91" s="5" t="s">
        <v>32</v>
      </c>
      <c r="J91" s="5" t="s">
        <v>1453</v>
      </c>
      <c r="K91" s="26" t="s">
        <v>1512</v>
      </c>
      <c r="L91" s="6">
        <v>4120000000</v>
      </c>
    </row>
    <row r="92" spans="1:12" x14ac:dyDescent="0.25">
      <c r="A92" s="9">
        <v>2020</v>
      </c>
      <c r="B92" s="5" t="s">
        <v>100</v>
      </c>
      <c r="C92" s="5" t="s">
        <v>100</v>
      </c>
      <c r="D92" s="5" t="s">
        <v>244</v>
      </c>
      <c r="E92" s="5" t="s">
        <v>216</v>
      </c>
      <c r="F92" s="5" t="s">
        <v>1457</v>
      </c>
      <c r="G92" s="5" t="s">
        <v>1454</v>
      </c>
      <c r="H92" s="5" t="s">
        <v>32</v>
      </c>
      <c r="I92" s="5" t="s">
        <v>32</v>
      </c>
      <c r="J92" s="5" t="s">
        <v>1</v>
      </c>
      <c r="K92" s="17" t="s">
        <v>1513</v>
      </c>
      <c r="L92" s="3">
        <v>4120000000</v>
      </c>
    </row>
    <row r="93" spans="1:12" ht="15.75" thickBot="1" x14ac:dyDescent="0.3">
      <c r="A93" s="9">
        <v>2020</v>
      </c>
      <c r="B93" s="5" t="s">
        <v>100</v>
      </c>
      <c r="C93" s="5" t="s">
        <v>100</v>
      </c>
      <c r="D93" s="5" t="s">
        <v>244</v>
      </c>
      <c r="E93" s="5" t="s">
        <v>216</v>
      </c>
      <c r="F93" s="5" t="s">
        <v>1459</v>
      </c>
      <c r="G93" s="5" t="s">
        <v>1452</v>
      </c>
      <c r="H93" s="5" t="s">
        <v>32</v>
      </c>
      <c r="I93" s="5" t="s">
        <v>32</v>
      </c>
      <c r="J93" s="5" t="s">
        <v>1453</v>
      </c>
      <c r="K93" s="26" t="s">
        <v>1388</v>
      </c>
      <c r="L93" s="4">
        <v>19700000000</v>
      </c>
    </row>
    <row r="94" spans="1:12" ht="15.75" thickBot="1" x14ac:dyDescent="0.3">
      <c r="A94" s="9">
        <v>2020</v>
      </c>
      <c r="B94" s="5" t="s">
        <v>100</v>
      </c>
      <c r="C94" s="5" t="s">
        <v>100</v>
      </c>
      <c r="D94" s="5" t="s">
        <v>244</v>
      </c>
      <c r="E94" s="5" t="s">
        <v>216</v>
      </c>
      <c r="F94" s="5" t="s">
        <v>1459</v>
      </c>
      <c r="G94" s="5" t="s">
        <v>1454</v>
      </c>
      <c r="H94" s="5" t="s">
        <v>32</v>
      </c>
      <c r="I94" s="5" t="s">
        <v>32</v>
      </c>
      <c r="J94" s="5" t="s">
        <v>1453</v>
      </c>
      <c r="K94" s="27" t="s">
        <v>1389</v>
      </c>
      <c r="L94" s="21">
        <v>19700000000</v>
      </c>
    </row>
    <row r="95" spans="1:12" x14ac:dyDescent="0.25">
      <c r="A95" s="9">
        <v>2020</v>
      </c>
      <c r="B95" s="5" t="s">
        <v>100</v>
      </c>
      <c r="C95" s="5" t="s">
        <v>100</v>
      </c>
      <c r="D95" s="5" t="s">
        <v>244</v>
      </c>
      <c r="E95" s="5" t="s">
        <v>216</v>
      </c>
      <c r="F95" s="5" t="s">
        <v>1459</v>
      </c>
      <c r="G95" s="5" t="s">
        <v>1454</v>
      </c>
      <c r="H95" s="5" t="s">
        <v>100</v>
      </c>
      <c r="I95" s="5" t="s">
        <v>32</v>
      </c>
      <c r="J95" s="5" t="s">
        <v>1</v>
      </c>
      <c r="K95" s="18" t="s">
        <v>1514</v>
      </c>
      <c r="L95" s="3">
        <v>1130000000</v>
      </c>
    </row>
    <row r="96" spans="1:12" x14ac:dyDescent="0.25">
      <c r="A96" s="9">
        <v>2020</v>
      </c>
      <c r="B96" s="5" t="s">
        <v>100</v>
      </c>
      <c r="C96" s="5" t="s">
        <v>100</v>
      </c>
      <c r="D96" s="5" t="s">
        <v>244</v>
      </c>
      <c r="E96" s="5" t="s">
        <v>216</v>
      </c>
      <c r="F96" s="5" t="s">
        <v>1459</v>
      </c>
      <c r="G96" s="5" t="s">
        <v>1454</v>
      </c>
      <c r="H96" s="5" t="s">
        <v>177</v>
      </c>
      <c r="I96" s="5" t="s">
        <v>32</v>
      </c>
      <c r="J96" s="5" t="s">
        <v>1</v>
      </c>
      <c r="K96" s="18" t="s">
        <v>1515</v>
      </c>
      <c r="L96" s="3">
        <v>6000000000</v>
      </c>
    </row>
    <row r="97" spans="1:12" x14ac:dyDescent="0.25">
      <c r="A97" s="9">
        <v>2020</v>
      </c>
      <c r="B97" s="5" t="s">
        <v>100</v>
      </c>
      <c r="C97" s="5" t="s">
        <v>100</v>
      </c>
      <c r="D97" s="5" t="s">
        <v>244</v>
      </c>
      <c r="E97" s="5" t="s">
        <v>216</v>
      </c>
      <c r="F97" s="5" t="s">
        <v>1459</v>
      </c>
      <c r="G97" s="5" t="s">
        <v>1454</v>
      </c>
      <c r="H97" s="5" t="s">
        <v>216</v>
      </c>
      <c r="I97" s="5" t="s">
        <v>32</v>
      </c>
      <c r="J97" s="5" t="s">
        <v>1</v>
      </c>
      <c r="K97" s="18" t="s">
        <v>1516</v>
      </c>
      <c r="L97" s="3">
        <v>11070000000</v>
      </c>
    </row>
    <row r="98" spans="1:12" x14ac:dyDescent="0.25">
      <c r="A98" s="9">
        <v>2020</v>
      </c>
      <c r="B98" s="5" t="s">
        <v>100</v>
      </c>
      <c r="C98" s="5" t="s">
        <v>100</v>
      </c>
      <c r="D98" s="5" t="s">
        <v>244</v>
      </c>
      <c r="E98" s="5" t="s">
        <v>216</v>
      </c>
      <c r="F98" s="5" t="s">
        <v>1459</v>
      </c>
      <c r="G98" s="5" t="s">
        <v>1455</v>
      </c>
      <c r="H98" s="5" t="s">
        <v>32</v>
      </c>
      <c r="I98" s="5" t="s">
        <v>32</v>
      </c>
      <c r="J98" s="5" t="s">
        <v>1</v>
      </c>
      <c r="K98" s="17" t="s">
        <v>1517</v>
      </c>
      <c r="L98" s="3">
        <v>1500000000</v>
      </c>
    </row>
    <row r="99" spans="1:12" ht="15.75" thickBot="1" x14ac:dyDescent="0.3">
      <c r="A99" s="9">
        <v>2020</v>
      </c>
      <c r="B99" s="5" t="s">
        <v>100</v>
      </c>
      <c r="C99" s="5" t="s">
        <v>100</v>
      </c>
      <c r="D99" s="5" t="s">
        <v>365</v>
      </c>
      <c r="E99" s="5" t="s">
        <v>32</v>
      </c>
      <c r="F99" s="5" t="s">
        <v>1452</v>
      </c>
      <c r="G99" s="5" t="s">
        <v>1452</v>
      </c>
      <c r="H99" s="5" t="s">
        <v>32</v>
      </c>
      <c r="I99" s="5" t="s">
        <v>32</v>
      </c>
      <c r="J99" s="5" t="s">
        <v>1453</v>
      </c>
      <c r="K99" s="24" t="s">
        <v>1390</v>
      </c>
      <c r="L99" s="4">
        <v>5121000000</v>
      </c>
    </row>
    <row r="100" spans="1:12" ht="15.75" thickBot="1" x14ac:dyDescent="0.3">
      <c r="A100" s="9">
        <v>2020</v>
      </c>
      <c r="B100" s="5" t="s">
        <v>100</v>
      </c>
      <c r="C100" s="5" t="s">
        <v>100</v>
      </c>
      <c r="D100" s="5" t="s">
        <v>365</v>
      </c>
      <c r="E100" s="5" t="s">
        <v>100</v>
      </c>
      <c r="F100" s="5" t="s">
        <v>1452</v>
      </c>
      <c r="G100" s="5" t="s">
        <v>1452</v>
      </c>
      <c r="H100" s="5" t="s">
        <v>32</v>
      </c>
      <c r="I100" s="5" t="s">
        <v>32</v>
      </c>
      <c r="J100" s="5" t="s">
        <v>1453</v>
      </c>
      <c r="K100" s="25" t="s">
        <v>1391</v>
      </c>
      <c r="L100" s="21">
        <v>5120000000</v>
      </c>
    </row>
    <row r="101" spans="1:12" x14ac:dyDescent="0.25">
      <c r="A101" s="9">
        <v>2020</v>
      </c>
      <c r="B101" s="5" t="s">
        <v>100</v>
      </c>
      <c r="C101" s="5" t="s">
        <v>100</v>
      </c>
      <c r="D101" s="5" t="s">
        <v>365</v>
      </c>
      <c r="E101" s="5" t="s">
        <v>100</v>
      </c>
      <c r="F101" s="5" t="s">
        <v>1454</v>
      </c>
      <c r="G101" s="5" t="s">
        <v>1452</v>
      </c>
      <c r="H101" s="5" t="s">
        <v>32</v>
      </c>
      <c r="I101" s="5" t="s">
        <v>32</v>
      </c>
      <c r="J101" s="5" t="s">
        <v>1</v>
      </c>
      <c r="K101" s="16" t="s">
        <v>1518</v>
      </c>
      <c r="L101" s="3">
        <v>5120000000</v>
      </c>
    </row>
    <row r="102" spans="1:12" ht="15.75" thickBot="1" x14ac:dyDescent="0.3">
      <c r="A102" s="9">
        <v>2020</v>
      </c>
      <c r="B102" s="5" t="s">
        <v>100</v>
      </c>
      <c r="C102" s="5" t="s">
        <v>100</v>
      </c>
      <c r="D102" s="5" t="s">
        <v>365</v>
      </c>
      <c r="E102" s="5" t="s">
        <v>365</v>
      </c>
      <c r="F102" s="5" t="s">
        <v>1452</v>
      </c>
      <c r="G102" s="5" t="s">
        <v>1452</v>
      </c>
      <c r="H102" s="5" t="s">
        <v>32</v>
      </c>
      <c r="I102" s="5" t="s">
        <v>32</v>
      </c>
      <c r="J102" s="5" t="s">
        <v>1453</v>
      </c>
      <c r="K102" s="25" t="s">
        <v>1392</v>
      </c>
      <c r="L102" s="6">
        <v>1000000</v>
      </c>
    </row>
    <row r="103" spans="1:12" x14ac:dyDescent="0.25">
      <c r="A103" s="9">
        <v>2020</v>
      </c>
      <c r="B103" s="5" t="s">
        <v>100</v>
      </c>
      <c r="C103" s="5" t="s">
        <v>100</v>
      </c>
      <c r="D103" s="5" t="s">
        <v>365</v>
      </c>
      <c r="E103" s="5" t="s">
        <v>365</v>
      </c>
      <c r="F103" s="5" t="s">
        <v>1454</v>
      </c>
      <c r="G103" s="5" t="s">
        <v>1452</v>
      </c>
      <c r="H103" s="5" t="s">
        <v>32</v>
      </c>
      <c r="I103" s="5" t="s">
        <v>32</v>
      </c>
      <c r="J103" s="5" t="s">
        <v>1</v>
      </c>
      <c r="K103" s="16" t="s">
        <v>1519</v>
      </c>
      <c r="L103" s="3">
        <v>1000000</v>
      </c>
    </row>
    <row r="104" spans="1:12" ht="15.75" thickBot="1" x14ac:dyDescent="0.3">
      <c r="A104" s="9">
        <v>2020</v>
      </c>
      <c r="B104" s="5" t="s">
        <v>100</v>
      </c>
      <c r="C104" s="5" t="s">
        <v>177</v>
      </c>
      <c r="D104" s="5" t="s">
        <v>32</v>
      </c>
      <c r="E104" s="5" t="s">
        <v>32</v>
      </c>
      <c r="F104" s="5" t="s">
        <v>1452</v>
      </c>
      <c r="G104" s="5" t="s">
        <v>1452</v>
      </c>
      <c r="H104" s="5" t="s">
        <v>32</v>
      </c>
      <c r="I104" s="5" t="s">
        <v>32</v>
      </c>
      <c r="J104" s="5" t="s">
        <v>1453</v>
      </c>
      <c r="K104" s="22" t="s">
        <v>1393</v>
      </c>
      <c r="L104" s="4">
        <v>77870000000</v>
      </c>
    </row>
    <row r="105" spans="1:12" ht="15.75" thickBot="1" x14ac:dyDescent="0.3">
      <c r="A105" s="9">
        <v>2020</v>
      </c>
      <c r="B105" s="5" t="s">
        <v>100</v>
      </c>
      <c r="C105" s="5" t="s">
        <v>177</v>
      </c>
      <c r="D105" s="5" t="s">
        <v>100</v>
      </c>
      <c r="E105" s="5" t="s">
        <v>32</v>
      </c>
      <c r="F105" s="5" t="s">
        <v>1452</v>
      </c>
      <c r="G105" s="5" t="s">
        <v>1452</v>
      </c>
      <c r="H105" s="5" t="s">
        <v>32</v>
      </c>
      <c r="I105" s="5" t="s">
        <v>32</v>
      </c>
      <c r="J105" s="5" t="s">
        <v>1453</v>
      </c>
      <c r="K105" s="24" t="s">
        <v>1394</v>
      </c>
      <c r="L105" s="23">
        <v>77870000000</v>
      </c>
    </row>
    <row r="106" spans="1:12" ht="15.75" thickBot="1" x14ac:dyDescent="0.3">
      <c r="A106" s="9">
        <v>2020</v>
      </c>
      <c r="B106" s="5" t="s">
        <v>100</v>
      </c>
      <c r="C106" s="5" t="s">
        <v>177</v>
      </c>
      <c r="D106" s="5" t="s">
        <v>100</v>
      </c>
      <c r="E106" s="5" t="s">
        <v>216</v>
      </c>
      <c r="F106" s="5" t="s">
        <v>1452</v>
      </c>
      <c r="G106" s="5" t="s">
        <v>1452</v>
      </c>
      <c r="H106" s="5" t="s">
        <v>32</v>
      </c>
      <c r="I106" s="5" t="s">
        <v>32</v>
      </c>
      <c r="J106" s="5" t="s">
        <v>1453</v>
      </c>
      <c r="K106" s="25" t="s">
        <v>1520</v>
      </c>
      <c r="L106" s="23">
        <v>77870000000</v>
      </c>
    </row>
    <row r="107" spans="1:12" ht="15.75" thickBot="1" x14ac:dyDescent="0.3">
      <c r="A107" s="9">
        <v>2020</v>
      </c>
      <c r="B107" s="5" t="s">
        <v>100</v>
      </c>
      <c r="C107" s="5" t="s">
        <v>177</v>
      </c>
      <c r="D107" s="5" t="s">
        <v>100</v>
      </c>
      <c r="E107" s="5" t="s">
        <v>216</v>
      </c>
      <c r="F107" s="5" t="s">
        <v>1454</v>
      </c>
      <c r="G107" s="5" t="s">
        <v>1452</v>
      </c>
      <c r="H107" s="5" t="s">
        <v>32</v>
      </c>
      <c r="I107" s="5" t="s">
        <v>32</v>
      </c>
      <c r="J107" s="5" t="s">
        <v>1453</v>
      </c>
      <c r="K107" s="26" t="s">
        <v>1395</v>
      </c>
      <c r="L107" s="21">
        <v>27830000000</v>
      </c>
    </row>
    <row r="108" spans="1:12" x14ac:dyDescent="0.25">
      <c r="A108" s="9">
        <v>2020</v>
      </c>
      <c r="B108" s="5" t="s">
        <v>100</v>
      </c>
      <c r="C108" s="5" t="s">
        <v>177</v>
      </c>
      <c r="D108" s="5" t="s">
        <v>100</v>
      </c>
      <c r="E108" s="5" t="s">
        <v>216</v>
      </c>
      <c r="F108" s="5" t="s">
        <v>1454</v>
      </c>
      <c r="G108" s="5" t="s">
        <v>1454</v>
      </c>
      <c r="H108" s="5" t="s">
        <v>32</v>
      </c>
      <c r="I108" s="5" t="s">
        <v>32</v>
      </c>
      <c r="J108" s="5" t="s">
        <v>1</v>
      </c>
      <c r="K108" s="17" t="s">
        <v>1521</v>
      </c>
      <c r="L108" s="3">
        <v>21770000000</v>
      </c>
    </row>
    <row r="109" spans="1:12" x14ac:dyDescent="0.25">
      <c r="A109" s="9">
        <v>2020</v>
      </c>
      <c r="B109" s="5" t="s">
        <v>100</v>
      </c>
      <c r="C109" s="5" t="s">
        <v>177</v>
      </c>
      <c r="D109" s="5" t="s">
        <v>100</v>
      </c>
      <c r="E109" s="5" t="s">
        <v>216</v>
      </c>
      <c r="F109" s="5" t="s">
        <v>1454</v>
      </c>
      <c r="G109" s="5" t="s">
        <v>1455</v>
      </c>
      <c r="H109" s="5" t="s">
        <v>32</v>
      </c>
      <c r="I109" s="5" t="s">
        <v>32</v>
      </c>
      <c r="J109" s="5" t="s">
        <v>1</v>
      </c>
      <c r="K109" s="17" t="s">
        <v>1522</v>
      </c>
      <c r="L109" s="3">
        <v>6060000000</v>
      </c>
    </row>
    <row r="110" spans="1:12" ht="15.75" thickBot="1" x14ac:dyDescent="0.3">
      <c r="A110" s="9">
        <v>2020</v>
      </c>
      <c r="B110" s="5" t="s">
        <v>100</v>
      </c>
      <c r="C110" s="5" t="s">
        <v>177</v>
      </c>
      <c r="D110" s="5" t="s">
        <v>100</v>
      </c>
      <c r="E110" s="5" t="s">
        <v>216</v>
      </c>
      <c r="F110" s="5" t="s">
        <v>1455</v>
      </c>
      <c r="G110" s="5" t="s">
        <v>1452</v>
      </c>
      <c r="H110" s="5" t="s">
        <v>32</v>
      </c>
      <c r="I110" s="5" t="s">
        <v>32</v>
      </c>
      <c r="J110" s="5" t="s">
        <v>1453</v>
      </c>
      <c r="K110" s="26" t="s">
        <v>1523</v>
      </c>
      <c r="L110" s="6">
        <v>31600000000</v>
      </c>
    </row>
    <row r="111" spans="1:12" x14ac:dyDescent="0.25">
      <c r="A111" s="9">
        <v>2020</v>
      </c>
      <c r="B111" s="5" t="s">
        <v>100</v>
      </c>
      <c r="C111" s="5" t="s">
        <v>177</v>
      </c>
      <c r="D111" s="5" t="s">
        <v>100</v>
      </c>
      <c r="E111" s="5" t="s">
        <v>216</v>
      </c>
      <c r="F111" s="5" t="s">
        <v>1455</v>
      </c>
      <c r="G111" s="5" t="s">
        <v>1454</v>
      </c>
      <c r="H111" s="5" t="s">
        <v>32</v>
      </c>
      <c r="I111" s="5" t="s">
        <v>32</v>
      </c>
      <c r="J111" s="5" t="s">
        <v>1</v>
      </c>
      <c r="K111" s="17" t="s">
        <v>1524</v>
      </c>
      <c r="L111" s="3">
        <v>31600000000</v>
      </c>
    </row>
    <row r="112" spans="1:12" ht="15.75" thickBot="1" x14ac:dyDescent="0.3">
      <c r="A112" s="9">
        <v>2020</v>
      </c>
      <c r="B112" s="5" t="s">
        <v>100</v>
      </c>
      <c r="C112" s="5" t="s">
        <v>177</v>
      </c>
      <c r="D112" s="5" t="s">
        <v>100</v>
      </c>
      <c r="E112" s="5" t="s">
        <v>216</v>
      </c>
      <c r="F112" s="5" t="s">
        <v>1456</v>
      </c>
      <c r="G112" s="5" t="s">
        <v>1452</v>
      </c>
      <c r="H112" s="5" t="s">
        <v>32</v>
      </c>
      <c r="I112" s="5" t="s">
        <v>32</v>
      </c>
      <c r="J112" s="5" t="s">
        <v>1453</v>
      </c>
      <c r="K112" s="26" t="s">
        <v>1396</v>
      </c>
      <c r="L112" s="6">
        <v>18440000000</v>
      </c>
    </row>
    <row r="113" spans="1:12" x14ac:dyDescent="0.25">
      <c r="A113" s="9">
        <v>2020</v>
      </c>
      <c r="B113" s="5" t="s">
        <v>100</v>
      </c>
      <c r="C113" s="5" t="s">
        <v>177</v>
      </c>
      <c r="D113" s="5" t="s">
        <v>100</v>
      </c>
      <c r="E113" s="5" t="s">
        <v>216</v>
      </c>
      <c r="F113" s="5" t="s">
        <v>1456</v>
      </c>
      <c r="G113" s="5" t="s">
        <v>1454</v>
      </c>
      <c r="H113" s="5" t="s">
        <v>32</v>
      </c>
      <c r="I113" s="5" t="s">
        <v>32</v>
      </c>
      <c r="J113" s="5" t="s">
        <v>1</v>
      </c>
      <c r="K113" s="17" t="s">
        <v>1525</v>
      </c>
      <c r="L113" s="3">
        <v>13730000000</v>
      </c>
    </row>
    <row r="114" spans="1:12" x14ac:dyDescent="0.25">
      <c r="A114" s="9">
        <v>2020</v>
      </c>
      <c r="B114" s="5" t="s">
        <v>100</v>
      </c>
      <c r="C114" s="5" t="s">
        <v>177</v>
      </c>
      <c r="D114" s="5" t="s">
        <v>100</v>
      </c>
      <c r="E114" s="5" t="s">
        <v>216</v>
      </c>
      <c r="F114" s="5" t="s">
        <v>1456</v>
      </c>
      <c r="G114" s="5" t="s">
        <v>1455</v>
      </c>
      <c r="H114" s="5" t="s">
        <v>32</v>
      </c>
      <c r="I114" s="5" t="s">
        <v>32</v>
      </c>
      <c r="J114" s="5" t="s">
        <v>1</v>
      </c>
      <c r="K114" s="17" t="s">
        <v>1397</v>
      </c>
      <c r="L114" s="3">
        <v>4710000000</v>
      </c>
    </row>
    <row r="115" spans="1:12" ht="15.75" thickBot="1" x14ac:dyDescent="0.3">
      <c r="A115" s="9">
        <v>2020</v>
      </c>
      <c r="B115" s="5" t="s">
        <v>100</v>
      </c>
      <c r="C115" s="5" t="s">
        <v>216</v>
      </c>
      <c r="D115" s="5" t="s">
        <v>32</v>
      </c>
      <c r="E115" s="5" t="s">
        <v>32</v>
      </c>
      <c r="F115" s="5" t="s">
        <v>1452</v>
      </c>
      <c r="G115" s="5" t="s">
        <v>1452</v>
      </c>
      <c r="H115" s="5" t="s">
        <v>32</v>
      </c>
      <c r="I115" s="5" t="s">
        <v>32</v>
      </c>
      <c r="J115" s="5" t="s">
        <v>1453</v>
      </c>
      <c r="K115" s="22" t="s">
        <v>1398</v>
      </c>
      <c r="L115" s="4">
        <v>64093227113</v>
      </c>
    </row>
    <row r="116" spans="1:12" ht="15.75" thickBot="1" x14ac:dyDescent="0.3">
      <c r="A116" s="9">
        <v>2020</v>
      </c>
      <c r="B116" s="5" t="s">
        <v>100</v>
      </c>
      <c r="C116" s="5" t="s">
        <v>216</v>
      </c>
      <c r="D116" s="5" t="s">
        <v>100</v>
      </c>
      <c r="E116" s="5" t="s">
        <v>32</v>
      </c>
      <c r="F116" s="5" t="s">
        <v>1452</v>
      </c>
      <c r="G116" s="5" t="s">
        <v>1452</v>
      </c>
      <c r="H116" s="5" t="s">
        <v>32</v>
      </c>
      <c r="I116" s="5" t="s">
        <v>32</v>
      </c>
      <c r="J116" s="5" t="s">
        <v>1453</v>
      </c>
      <c r="K116" s="24" t="s">
        <v>1399</v>
      </c>
      <c r="L116" s="23">
        <v>16421227113</v>
      </c>
    </row>
    <row r="117" spans="1:12" ht="15.75" thickBot="1" x14ac:dyDescent="0.3">
      <c r="A117" s="9">
        <v>2020</v>
      </c>
      <c r="B117" s="5" t="s">
        <v>100</v>
      </c>
      <c r="C117" s="5" t="s">
        <v>216</v>
      </c>
      <c r="D117" s="5" t="s">
        <v>100</v>
      </c>
      <c r="E117" s="5" t="s">
        <v>177</v>
      </c>
      <c r="F117" s="5" t="s">
        <v>1452</v>
      </c>
      <c r="G117" s="5" t="s">
        <v>1452</v>
      </c>
      <c r="H117" s="5" t="s">
        <v>32</v>
      </c>
      <c r="I117" s="5" t="s">
        <v>32</v>
      </c>
      <c r="J117" s="5" t="s">
        <v>1453</v>
      </c>
      <c r="K117" s="25" t="s">
        <v>1400</v>
      </c>
      <c r="L117" s="23">
        <v>2049603100</v>
      </c>
    </row>
    <row r="118" spans="1:12" ht="15.75" thickBot="1" x14ac:dyDescent="0.3">
      <c r="A118" s="9">
        <v>2020</v>
      </c>
      <c r="B118" s="5" t="s">
        <v>100</v>
      </c>
      <c r="C118" s="5" t="s">
        <v>216</v>
      </c>
      <c r="D118" s="5" t="s">
        <v>100</v>
      </c>
      <c r="E118" s="5" t="s">
        <v>177</v>
      </c>
      <c r="F118" s="5" t="s">
        <v>1456</v>
      </c>
      <c r="G118" s="5" t="s">
        <v>1452</v>
      </c>
      <c r="H118" s="5" t="s">
        <v>32</v>
      </c>
      <c r="I118" s="5" t="s">
        <v>32</v>
      </c>
      <c r="J118" s="5" t="s">
        <v>1453</v>
      </c>
      <c r="K118" s="26" t="s">
        <v>1401</v>
      </c>
      <c r="L118" s="23">
        <v>62100000</v>
      </c>
    </row>
    <row r="119" spans="1:12" ht="15.75" thickBot="1" x14ac:dyDescent="0.3">
      <c r="A119" s="9">
        <v>2020</v>
      </c>
      <c r="B119" s="5" t="s">
        <v>100</v>
      </c>
      <c r="C119" s="5" t="s">
        <v>216</v>
      </c>
      <c r="D119" s="5" t="s">
        <v>100</v>
      </c>
      <c r="E119" s="5" t="s">
        <v>177</v>
      </c>
      <c r="F119" s="5" t="s">
        <v>1456</v>
      </c>
      <c r="G119" s="5" t="s">
        <v>1454</v>
      </c>
      <c r="H119" s="5" t="s">
        <v>32</v>
      </c>
      <c r="I119" s="5" t="s">
        <v>32</v>
      </c>
      <c r="J119" s="5" t="s">
        <v>1453</v>
      </c>
      <c r="K119" s="27" t="s">
        <v>1402</v>
      </c>
      <c r="L119" s="21">
        <v>2600000</v>
      </c>
    </row>
    <row r="120" spans="1:12" x14ac:dyDescent="0.25">
      <c r="A120" s="9">
        <v>2020</v>
      </c>
      <c r="B120" s="5" t="s">
        <v>100</v>
      </c>
      <c r="C120" s="5" t="s">
        <v>216</v>
      </c>
      <c r="D120" s="5" t="s">
        <v>100</v>
      </c>
      <c r="E120" s="5" t="s">
        <v>177</v>
      </c>
      <c r="F120" s="5" t="s">
        <v>1456</v>
      </c>
      <c r="G120" s="5" t="s">
        <v>1454</v>
      </c>
      <c r="H120" s="5" t="s">
        <v>32</v>
      </c>
      <c r="I120" s="5" t="s">
        <v>100</v>
      </c>
      <c r="J120" s="5" t="s">
        <v>1</v>
      </c>
      <c r="K120" s="19" t="s">
        <v>1526</v>
      </c>
      <c r="L120" s="3">
        <v>2600000</v>
      </c>
    </row>
    <row r="121" spans="1:12" ht="15.75" thickBot="1" x14ac:dyDescent="0.3">
      <c r="A121" s="9">
        <v>2020</v>
      </c>
      <c r="B121" s="5" t="s">
        <v>100</v>
      </c>
      <c r="C121" s="5" t="s">
        <v>216</v>
      </c>
      <c r="D121" s="5" t="s">
        <v>100</v>
      </c>
      <c r="E121" s="5" t="s">
        <v>177</v>
      </c>
      <c r="F121" s="5" t="s">
        <v>1456</v>
      </c>
      <c r="G121" s="5" t="s">
        <v>1457</v>
      </c>
      <c r="H121" s="5" t="s">
        <v>32</v>
      </c>
      <c r="I121" s="5" t="s">
        <v>32</v>
      </c>
      <c r="J121" s="5" t="s">
        <v>1453</v>
      </c>
      <c r="K121" s="27" t="s">
        <v>1403</v>
      </c>
      <c r="L121" s="6">
        <v>59500000</v>
      </c>
    </row>
    <row r="122" spans="1:12" x14ac:dyDescent="0.25">
      <c r="A122" s="9">
        <v>2020</v>
      </c>
      <c r="B122" s="5" t="s">
        <v>100</v>
      </c>
      <c r="C122" s="5" t="s">
        <v>216</v>
      </c>
      <c r="D122" s="5" t="s">
        <v>100</v>
      </c>
      <c r="E122" s="5" t="s">
        <v>177</v>
      </c>
      <c r="F122" s="5" t="s">
        <v>1456</v>
      </c>
      <c r="G122" s="5" t="s">
        <v>1457</v>
      </c>
      <c r="H122" s="5" t="s">
        <v>32</v>
      </c>
      <c r="I122" s="5" t="s">
        <v>100</v>
      </c>
      <c r="J122" s="5" t="s">
        <v>1</v>
      </c>
      <c r="K122" s="19" t="s">
        <v>1527</v>
      </c>
      <c r="L122" s="3">
        <v>45000000</v>
      </c>
    </row>
    <row r="123" spans="1:12" x14ac:dyDescent="0.25">
      <c r="A123" s="9">
        <v>2020</v>
      </c>
      <c r="B123" s="5" t="s">
        <v>100</v>
      </c>
      <c r="C123" s="5" t="s">
        <v>216</v>
      </c>
      <c r="D123" s="5" t="s">
        <v>100</v>
      </c>
      <c r="E123" s="5" t="s">
        <v>177</v>
      </c>
      <c r="F123" s="5" t="s">
        <v>1456</v>
      </c>
      <c r="G123" s="5" t="s">
        <v>1457</v>
      </c>
      <c r="H123" s="5" t="s">
        <v>32</v>
      </c>
      <c r="I123" s="5" t="s">
        <v>177</v>
      </c>
      <c r="J123" s="5" t="s">
        <v>1</v>
      </c>
      <c r="K123" s="19" t="s">
        <v>1528</v>
      </c>
      <c r="L123" s="3">
        <v>14500000</v>
      </c>
    </row>
    <row r="124" spans="1:12" ht="15.75" thickBot="1" x14ac:dyDescent="0.3">
      <c r="A124" s="9">
        <v>2020</v>
      </c>
      <c r="B124" s="5" t="s">
        <v>100</v>
      </c>
      <c r="C124" s="5" t="s">
        <v>216</v>
      </c>
      <c r="D124" s="5" t="s">
        <v>100</v>
      </c>
      <c r="E124" s="5" t="s">
        <v>177</v>
      </c>
      <c r="F124" s="5" t="s">
        <v>1457</v>
      </c>
      <c r="G124" s="5" t="s">
        <v>1452</v>
      </c>
      <c r="H124" s="5" t="s">
        <v>32</v>
      </c>
      <c r="I124" s="5" t="s">
        <v>32</v>
      </c>
      <c r="J124" s="5" t="s">
        <v>1453</v>
      </c>
      <c r="K124" s="26" t="s">
        <v>101</v>
      </c>
      <c r="L124" s="4">
        <v>23000000</v>
      </c>
    </row>
    <row r="125" spans="1:12" ht="15.75" thickBot="1" x14ac:dyDescent="0.3">
      <c r="A125" s="9">
        <v>2020</v>
      </c>
      <c r="B125" s="5" t="s">
        <v>100</v>
      </c>
      <c r="C125" s="5" t="s">
        <v>216</v>
      </c>
      <c r="D125" s="5" t="s">
        <v>100</v>
      </c>
      <c r="E125" s="5" t="s">
        <v>177</v>
      </c>
      <c r="F125" s="5" t="s">
        <v>1457</v>
      </c>
      <c r="G125" s="5" t="s">
        <v>1454</v>
      </c>
      <c r="H125" s="5" t="s">
        <v>32</v>
      </c>
      <c r="I125" s="5" t="s">
        <v>32</v>
      </c>
      <c r="J125" s="5" t="s">
        <v>1453</v>
      </c>
      <c r="K125" s="27" t="s">
        <v>1404</v>
      </c>
      <c r="L125" s="21">
        <v>23000000</v>
      </c>
    </row>
    <row r="126" spans="1:12" x14ac:dyDescent="0.25">
      <c r="A126" s="9">
        <v>2020</v>
      </c>
      <c r="B126" s="5" t="s">
        <v>100</v>
      </c>
      <c r="C126" s="5" t="s">
        <v>216</v>
      </c>
      <c r="D126" s="5" t="s">
        <v>100</v>
      </c>
      <c r="E126" s="5" t="s">
        <v>177</v>
      </c>
      <c r="F126" s="5" t="s">
        <v>1457</v>
      </c>
      <c r="G126" s="5" t="s">
        <v>1454</v>
      </c>
      <c r="H126" s="5" t="s">
        <v>100</v>
      </c>
      <c r="I126" s="5" t="s">
        <v>32</v>
      </c>
      <c r="J126" s="5" t="s">
        <v>1</v>
      </c>
      <c r="K126" s="18" t="s">
        <v>1529</v>
      </c>
      <c r="L126" s="3">
        <v>23000000</v>
      </c>
    </row>
    <row r="127" spans="1:12" ht="15.75" thickBot="1" x14ac:dyDescent="0.3">
      <c r="A127" s="9">
        <v>2020</v>
      </c>
      <c r="B127" s="5" t="s">
        <v>100</v>
      </c>
      <c r="C127" s="5" t="s">
        <v>216</v>
      </c>
      <c r="D127" s="5" t="s">
        <v>100</v>
      </c>
      <c r="E127" s="5" t="s">
        <v>177</v>
      </c>
      <c r="F127" s="5" t="s">
        <v>1459</v>
      </c>
      <c r="G127" s="5" t="s">
        <v>1452</v>
      </c>
      <c r="H127" s="5" t="s">
        <v>32</v>
      </c>
      <c r="I127" s="5" t="s">
        <v>32</v>
      </c>
      <c r="J127" s="5" t="s">
        <v>1453</v>
      </c>
      <c r="K127" s="26" t="s">
        <v>1405</v>
      </c>
      <c r="L127" s="4">
        <v>1964503100</v>
      </c>
    </row>
    <row r="128" spans="1:12" ht="15.75" thickBot="1" x14ac:dyDescent="0.3">
      <c r="A128" s="9">
        <v>2020</v>
      </c>
      <c r="B128" s="5" t="s">
        <v>100</v>
      </c>
      <c r="C128" s="5" t="s">
        <v>216</v>
      </c>
      <c r="D128" s="5" t="s">
        <v>100</v>
      </c>
      <c r="E128" s="5" t="s">
        <v>177</v>
      </c>
      <c r="F128" s="5" t="s">
        <v>1459</v>
      </c>
      <c r="G128" s="5" t="s">
        <v>1455</v>
      </c>
      <c r="H128" s="5" t="s">
        <v>32</v>
      </c>
      <c r="I128" s="5" t="s">
        <v>32</v>
      </c>
      <c r="J128" s="5" t="s">
        <v>1453</v>
      </c>
      <c r="K128" s="27" t="s">
        <v>1406</v>
      </c>
      <c r="L128" s="21">
        <v>232500000</v>
      </c>
    </row>
    <row r="129" spans="1:12" x14ac:dyDescent="0.25">
      <c r="A129" s="9">
        <v>2020</v>
      </c>
      <c r="B129" s="5" t="s">
        <v>100</v>
      </c>
      <c r="C129" s="5" t="s">
        <v>216</v>
      </c>
      <c r="D129" s="5" t="s">
        <v>100</v>
      </c>
      <c r="E129" s="5" t="s">
        <v>177</v>
      </c>
      <c r="F129" s="5" t="s">
        <v>1459</v>
      </c>
      <c r="G129" s="5" t="s">
        <v>1455</v>
      </c>
      <c r="H129" s="5" t="s">
        <v>100</v>
      </c>
      <c r="I129" s="5" t="s">
        <v>32</v>
      </c>
      <c r="J129" s="5" t="s">
        <v>1</v>
      </c>
      <c r="K129" s="18" t="s">
        <v>1530</v>
      </c>
      <c r="L129" s="3">
        <v>68500000</v>
      </c>
    </row>
    <row r="130" spans="1:12" x14ac:dyDescent="0.25">
      <c r="A130" s="9">
        <v>2020</v>
      </c>
      <c r="B130" s="5" t="s">
        <v>100</v>
      </c>
      <c r="C130" s="5" t="s">
        <v>216</v>
      </c>
      <c r="D130" s="5" t="s">
        <v>100</v>
      </c>
      <c r="E130" s="5" t="s">
        <v>177</v>
      </c>
      <c r="F130" s="5" t="s">
        <v>1459</v>
      </c>
      <c r="G130" s="5" t="s">
        <v>1455</v>
      </c>
      <c r="H130" s="5" t="s">
        <v>177</v>
      </c>
      <c r="I130" s="5" t="s">
        <v>32</v>
      </c>
      <c r="J130" s="5" t="s">
        <v>1</v>
      </c>
      <c r="K130" s="18" t="s">
        <v>1531</v>
      </c>
      <c r="L130" s="3">
        <v>164000000</v>
      </c>
    </row>
    <row r="131" spans="1:12" ht="15.75" thickBot="1" x14ac:dyDescent="0.3">
      <c r="A131" s="9">
        <v>2020</v>
      </c>
      <c r="B131" s="5" t="s">
        <v>100</v>
      </c>
      <c r="C131" s="5" t="s">
        <v>216</v>
      </c>
      <c r="D131" s="5" t="s">
        <v>100</v>
      </c>
      <c r="E131" s="5" t="s">
        <v>177</v>
      </c>
      <c r="F131" s="5" t="s">
        <v>1459</v>
      </c>
      <c r="G131" s="5" t="s">
        <v>1460</v>
      </c>
      <c r="H131" s="5" t="s">
        <v>32</v>
      </c>
      <c r="I131" s="5" t="s">
        <v>32</v>
      </c>
      <c r="J131" s="5" t="s">
        <v>1453</v>
      </c>
      <c r="K131" s="27" t="s">
        <v>1407</v>
      </c>
      <c r="L131" s="6">
        <v>15000000</v>
      </c>
    </row>
    <row r="132" spans="1:12" x14ac:dyDescent="0.25">
      <c r="A132" s="9">
        <v>2020</v>
      </c>
      <c r="B132" s="5" t="s">
        <v>100</v>
      </c>
      <c r="C132" s="5" t="s">
        <v>216</v>
      </c>
      <c r="D132" s="5" t="s">
        <v>100</v>
      </c>
      <c r="E132" s="5" t="s">
        <v>177</v>
      </c>
      <c r="F132" s="5" t="s">
        <v>1459</v>
      </c>
      <c r="G132" s="5" t="s">
        <v>1460</v>
      </c>
      <c r="H132" s="5" t="s">
        <v>100</v>
      </c>
      <c r="I132" s="5" t="s">
        <v>32</v>
      </c>
      <c r="J132" s="5" t="s">
        <v>1</v>
      </c>
      <c r="K132" s="18" t="s">
        <v>1407</v>
      </c>
      <c r="L132" s="3">
        <v>15000000</v>
      </c>
    </row>
    <row r="133" spans="1:12" ht="15.75" thickBot="1" x14ac:dyDescent="0.3">
      <c r="A133" s="9">
        <v>2020</v>
      </c>
      <c r="B133" s="5" t="s">
        <v>100</v>
      </c>
      <c r="C133" s="5" t="s">
        <v>216</v>
      </c>
      <c r="D133" s="5" t="s">
        <v>100</v>
      </c>
      <c r="E133" s="5" t="s">
        <v>177</v>
      </c>
      <c r="F133" s="5" t="s">
        <v>1459</v>
      </c>
      <c r="G133" s="5" t="s">
        <v>1459</v>
      </c>
      <c r="H133" s="5" t="s">
        <v>32</v>
      </c>
      <c r="I133" s="5" t="s">
        <v>32</v>
      </c>
      <c r="J133" s="5" t="s">
        <v>1453</v>
      </c>
      <c r="K133" s="27" t="s">
        <v>1408</v>
      </c>
      <c r="L133" s="6">
        <v>1717003100</v>
      </c>
    </row>
    <row r="134" spans="1:12" x14ac:dyDescent="0.25">
      <c r="A134" s="9">
        <v>2020</v>
      </c>
      <c r="B134" s="5" t="s">
        <v>100</v>
      </c>
      <c r="C134" s="5" t="s">
        <v>216</v>
      </c>
      <c r="D134" s="5" t="s">
        <v>100</v>
      </c>
      <c r="E134" s="5" t="s">
        <v>177</v>
      </c>
      <c r="F134" s="5" t="s">
        <v>1459</v>
      </c>
      <c r="G134" s="5" t="s">
        <v>1459</v>
      </c>
      <c r="H134" s="5" t="s">
        <v>216</v>
      </c>
      <c r="I134" s="5" t="s">
        <v>32</v>
      </c>
      <c r="J134" s="5" t="s">
        <v>1</v>
      </c>
      <c r="K134" s="18" t="s">
        <v>1532</v>
      </c>
      <c r="L134" s="3">
        <v>163003100</v>
      </c>
    </row>
    <row r="135" spans="1:12" x14ac:dyDescent="0.25">
      <c r="A135" s="9">
        <v>2020</v>
      </c>
      <c r="B135" s="5" t="s">
        <v>100</v>
      </c>
      <c r="C135" s="5" t="s">
        <v>216</v>
      </c>
      <c r="D135" s="5" t="s">
        <v>100</v>
      </c>
      <c r="E135" s="5" t="s">
        <v>177</v>
      </c>
      <c r="F135" s="5" t="s">
        <v>1459</v>
      </c>
      <c r="G135" s="5" t="s">
        <v>1459</v>
      </c>
      <c r="H135" s="5" t="s">
        <v>244</v>
      </c>
      <c r="I135" s="5" t="s">
        <v>32</v>
      </c>
      <c r="J135" s="5" t="s">
        <v>1</v>
      </c>
      <c r="K135" s="18" t="s">
        <v>1533</v>
      </c>
      <c r="L135" s="3">
        <v>1554000000</v>
      </c>
    </row>
    <row r="136" spans="1:12" ht="15.75" thickBot="1" x14ac:dyDescent="0.3">
      <c r="A136" s="9">
        <v>2020</v>
      </c>
      <c r="B136" s="5" t="s">
        <v>100</v>
      </c>
      <c r="C136" s="5" t="s">
        <v>216</v>
      </c>
      <c r="D136" s="5" t="s">
        <v>100</v>
      </c>
      <c r="E136" s="5" t="s">
        <v>216</v>
      </c>
      <c r="F136" s="5" t="s">
        <v>1452</v>
      </c>
      <c r="G136" s="5" t="s">
        <v>1452</v>
      </c>
      <c r="H136" s="5" t="s">
        <v>32</v>
      </c>
      <c r="I136" s="5" t="s">
        <v>32</v>
      </c>
      <c r="J136" s="5" t="s">
        <v>1453</v>
      </c>
      <c r="K136" s="25" t="s">
        <v>1409</v>
      </c>
      <c r="L136" s="4">
        <v>14371624013</v>
      </c>
    </row>
    <row r="137" spans="1:12" ht="15.75" thickBot="1" x14ac:dyDescent="0.3">
      <c r="A137" s="9">
        <v>2020</v>
      </c>
      <c r="B137" s="5" t="s">
        <v>100</v>
      </c>
      <c r="C137" s="5" t="s">
        <v>216</v>
      </c>
      <c r="D137" s="5" t="s">
        <v>100</v>
      </c>
      <c r="E137" s="5" t="s">
        <v>216</v>
      </c>
      <c r="F137" s="5" t="s">
        <v>1454</v>
      </c>
      <c r="G137" s="5" t="s">
        <v>1452</v>
      </c>
      <c r="H137" s="5" t="s">
        <v>32</v>
      </c>
      <c r="I137" s="5" t="s">
        <v>32</v>
      </c>
      <c r="J137" s="5" t="s">
        <v>1453</v>
      </c>
      <c r="K137" s="26" t="s">
        <v>1410</v>
      </c>
      <c r="L137" s="23">
        <v>6888277638</v>
      </c>
    </row>
    <row r="138" spans="1:12" ht="15.75" thickBot="1" x14ac:dyDescent="0.3">
      <c r="A138" s="9">
        <v>2020</v>
      </c>
      <c r="B138" s="5" t="s">
        <v>100</v>
      </c>
      <c r="C138" s="5" t="s">
        <v>216</v>
      </c>
      <c r="D138" s="5" t="s">
        <v>100</v>
      </c>
      <c r="E138" s="5" t="s">
        <v>216</v>
      </c>
      <c r="F138" s="5" t="s">
        <v>1454</v>
      </c>
      <c r="G138" s="5" t="s">
        <v>1454</v>
      </c>
      <c r="H138" s="5" t="s">
        <v>32</v>
      </c>
      <c r="I138" s="5" t="s">
        <v>32</v>
      </c>
      <c r="J138" s="5" t="s">
        <v>1453</v>
      </c>
      <c r="K138" s="27" t="s">
        <v>1411</v>
      </c>
      <c r="L138" s="21">
        <v>6758577638</v>
      </c>
    </row>
    <row r="139" spans="1:12" x14ac:dyDescent="0.25">
      <c r="A139" s="9">
        <v>2020</v>
      </c>
      <c r="B139" s="5" t="s">
        <v>100</v>
      </c>
      <c r="C139" s="5" t="s">
        <v>216</v>
      </c>
      <c r="D139" s="5" t="s">
        <v>100</v>
      </c>
      <c r="E139" s="5" t="s">
        <v>216</v>
      </c>
      <c r="F139" s="5" t="s">
        <v>1454</v>
      </c>
      <c r="G139" s="5" t="s">
        <v>1454</v>
      </c>
      <c r="H139" s="5" t="s">
        <v>177</v>
      </c>
      <c r="I139" s="5" t="s">
        <v>32</v>
      </c>
      <c r="J139" s="5" t="s">
        <v>1</v>
      </c>
      <c r="K139" s="18" t="s">
        <v>1534</v>
      </c>
      <c r="L139" s="3">
        <v>6758577638</v>
      </c>
    </row>
    <row r="140" spans="1:12" ht="15.75" thickBot="1" x14ac:dyDescent="0.3">
      <c r="A140" s="9">
        <v>2020</v>
      </c>
      <c r="B140" s="5" t="s">
        <v>100</v>
      </c>
      <c r="C140" s="5" t="s">
        <v>216</v>
      </c>
      <c r="D140" s="5" t="s">
        <v>100</v>
      </c>
      <c r="E140" s="5" t="s">
        <v>216</v>
      </c>
      <c r="F140" s="5" t="s">
        <v>1454</v>
      </c>
      <c r="G140" s="5" t="s">
        <v>1456</v>
      </c>
      <c r="H140" s="5" t="s">
        <v>32</v>
      </c>
      <c r="I140" s="5" t="s">
        <v>32</v>
      </c>
      <c r="J140" s="5" t="s">
        <v>1453</v>
      </c>
      <c r="K140" s="27" t="s">
        <v>1412</v>
      </c>
      <c r="L140" s="6">
        <v>129700000</v>
      </c>
    </row>
    <row r="141" spans="1:12" x14ac:dyDescent="0.25">
      <c r="A141" s="9">
        <v>2020</v>
      </c>
      <c r="B141" s="5" t="s">
        <v>100</v>
      </c>
      <c r="C141" s="5" t="s">
        <v>216</v>
      </c>
      <c r="D141" s="5" t="s">
        <v>100</v>
      </c>
      <c r="E141" s="5" t="s">
        <v>216</v>
      </c>
      <c r="F141" s="5" t="s">
        <v>1454</v>
      </c>
      <c r="G141" s="5" t="s">
        <v>1456</v>
      </c>
      <c r="H141" s="5" t="s">
        <v>100</v>
      </c>
      <c r="I141" s="5" t="s">
        <v>32</v>
      </c>
      <c r="J141" s="5" t="s">
        <v>1</v>
      </c>
      <c r="K141" s="18" t="s">
        <v>1535</v>
      </c>
      <c r="L141" s="3">
        <v>17300000</v>
      </c>
    </row>
    <row r="142" spans="1:12" x14ac:dyDescent="0.25">
      <c r="A142" s="9">
        <v>2020</v>
      </c>
      <c r="B142" s="5" t="s">
        <v>100</v>
      </c>
      <c r="C142" s="5" t="s">
        <v>216</v>
      </c>
      <c r="D142" s="5" t="s">
        <v>100</v>
      </c>
      <c r="E142" s="5" t="s">
        <v>216</v>
      </c>
      <c r="F142" s="5" t="s">
        <v>1454</v>
      </c>
      <c r="G142" s="5" t="s">
        <v>1456</v>
      </c>
      <c r="H142" s="5" t="s">
        <v>177</v>
      </c>
      <c r="I142" s="5" t="s">
        <v>32</v>
      </c>
      <c r="J142" s="5" t="s">
        <v>1</v>
      </c>
      <c r="K142" s="18" t="s">
        <v>1536</v>
      </c>
      <c r="L142" s="3">
        <v>4000000</v>
      </c>
    </row>
    <row r="143" spans="1:12" x14ac:dyDescent="0.25">
      <c r="A143" s="9">
        <v>2020</v>
      </c>
      <c r="B143" s="5" t="s">
        <v>100</v>
      </c>
      <c r="C143" s="5" t="s">
        <v>216</v>
      </c>
      <c r="D143" s="5" t="s">
        <v>100</v>
      </c>
      <c r="E143" s="5" t="s">
        <v>216</v>
      </c>
      <c r="F143" s="5" t="s">
        <v>1454</v>
      </c>
      <c r="G143" s="5" t="s">
        <v>1456</v>
      </c>
      <c r="H143" s="5" t="s">
        <v>216</v>
      </c>
      <c r="I143" s="5" t="s">
        <v>32</v>
      </c>
      <c r="J143" s="5" t="s">
        <v>1</v>
      </c>
      <c r="K143" s="18" t="s">
        <v>1537</v>
      </c>
      <c r="L143" s="3">
        <v>65800000</v>
      </c>
    </row>
    <row r="144" spans="1:12" x14ac:dyDescent="0.25">
      <c r="A144" s="9">
        <v>2020</v>
      </c>
      <c r="B144" s="5" t="s">
        <v>100</v>
      </c>
      <c r="C144" s="5" t="s">
        <v>216</v>
      </c>
      <c r="D144" s="5" t="s">
        <v>100</v>
      </c>
      <c r="E144" s="5" t="s">
        <v>216</v>
      </c>
      <c r="F144" s="5" t="s">
        <v>1454</v>
      </c>
      <c r="G144" s="5" t="s">
        <v>1456</v>
      </c>
      <c r="H144" s="5" t="s">
        <v>244</v>
      </c>
      <c r="I144" s="5" t="s">
        <v>32</v>
      </c>
      <c r="J144" s="5" t="s">
        <v>1</v>
      </c>
      <c r="K144" s="18" t="s">
        <v>1538</v>
      </c>
      <c r="L144" s="3">
        <v>42600000</v>
      </c>
    </row>
    <row r="145" spans="1:12" ht="15.75" thickBot="1" x14ac:dyDescent="0.3">
      <c r="A145" s="9">
        <v>2020</v>
      </c>
      <c r="B145" s="5" t="s">
        <v>100</v>
      </c>
      <c r="C145" s="5" t="s">
        <v>216</v>
      </c>
      <c r="D145" s="5" t="s">
        <v>100</v>
      </c>
      <c r="E145" s="5" t="s">
        <v>216</v>
      </c>
      <c r="F145" s="5" t="s">
        <v>1455</v>
      </c>
      <c r="G145" s="5" t="s">
        <v>1452</v>
      </c>
      <c r="H145" s="5" t="s">
        <v>32</v>
      </c>
      <c r="I145" s="5" t="s">
        <v>32</v>
      </c>
      <c r="J145" s="5" t="s">
        <v>1453</v>
      </c>
      <c r="K145" s="26" t="s">
        <v>1539</v>
      </c>
      <c r="L145" s="4">
        <v>7483346375</v>
      </c>
    </row>
    <row r="146" spans="1:12" ht="15.75" thickBot="1" x14ac:dyDescent="0.3">
      <c r="A146" s="9">
        <v>2020</v>
      </c>
      <c r="B146" s="5" t="s">
        <v>100</v>
      </c>
      <c r="C146" s="5" t="s">
        <v>216</v>
      </c>
      <c r="D146" s="5" t="s">
        <v>100</v>
      </c>
      <c r="E146" s="5" t="s">
        <v>216</v>
      </c>
      <c r="F146" s="5" t="s">
        <v>1455</v>
      </c>
      <c r="G146" s="5" t="s">
        <v>1454</v>
      </c>
      <c r="H146" s="5" t="s">
        <v>32</v>
      </c>
      <c r="I146" s="5" t="s">
        <v>32</v>
      </c>
      <c r="J146" s="5" t="s">
        <v>1453</v>
      </c>
      <c r="K146" s="27" t="s">
        <v>1413</v>
      </c>
      <c r="L146" s="21">
        <v>6601979414</v>
      </c>
    </row>
    <row r="147" spans="1:12" x14ac:dyDescent="0.25">
      <c r="A147" s="9">
        <v>2020</v>
      </c>
      <c r="B147" s="5" t="s">
        <v>100</v>
      </c>
      <c r="C147" s="5" t="s">
        <v>216</v>
      </c>
      <c r="D147" s="5" t="s">
        <v>100</v>
      </c>
      <c r="E147" s="5" t="s">
        <v>216</v>
      </c>
      <c r="F147" s="5" t="s">
        <v>1455</v>
      </c>
      <c r="G147" s="5" t="s">
        <v>1454</v>
      </c>
      <c r="H147" s="5" t="s">
        <v>216</v>
      </c>
      <c r="I147" s="5" t="s">
        <v>32</v>
      </c>
      <c r="J147" s="5" t="s">
        <v>1</v>
      </c>
      <c r="K147" s="18" t="s">
        <v>1414</v>
      </c>
      <c r="L147" s="3">
        <v>6282454875</v>
      </c>
    </row>
    <row r="148" spans="1:12" x14ac:dyDescent="0.25">
      <c r="A148" s="9">
        <v>2020</v>
      </c>
      <c r="B148" s="5" t="s">
        <v>100</v>
      </c>
      <c r="C148" s="5" t="s">
        <v>216</v>
      </c>
      <c r="D148" s="5" t="s">
        <v>100</v>
      </c>
      <c r="E148" s="5" t="s">
        <v>216</v>
      </c>
      <c r="F148" s="5" t="s">
        <v>1455</v>
      </c>
      <c r="G148" s="5" t="s">
        <v>1454</v>
      </c>
      <c r="H148" s="5" t="s">
        <v>244</v>
      </c>
      <c r="I148" s="5" t="s">
        <v>32</v>
      </c>
      <c r="J148" s="5" t="s">
        <v>1</v>
      </c>
      <c r="K148" s="18" t="s">
        <v>1415</v>
      </c>
      <c r="L148" s="3">
        <v>319524539</v>
      </c>
    </row>
    <row r="149" spans="1:12" ht="15.75" thickBot="1" x14ac:dyDescent="0.3">
      <c r="A149" s="9">
        <v>2020</v>
      </c>
      <c r="B149" s="5" t="s">
        <v>100</v>
      </c>
      <c r="C149" s="5" t="s">
        <v>216</v>
      </c>
      <c r="D149" s="5" t="s">
        <v>100</v>
      </c>
      <c r="E149" s="5" t="s">
        <v>216</v>
      </c>
      <c r="F149" s="5" t="s">
        <v>1455</v>
      </c>
      <c r="G149" s="5" t="s">
        <v>1456</v>
      </c>
      <c r="H149" s="5" t="s">
        <v>32</v>
      </c>
      <c r="I149" s="5" t="s">
        <v>32</v>
      </c>
      <c r="J149" s="5" t="s">
        <v>1453</v>
      </c>
      <c r="K149" s="27" t="s">
        <v>1416</v>
      </c>
      <c r="L149" s="6">
        <v>881366961</v>
      </c>
    </row>
    <row r="150" spans="1:12" x14ac:dyDescent="0.25">
      <c r="A150" s="9">
        <v>2020</v>
      </c>
      <c r="B150" s="5" t="s">
        <v>100</v>
      </c>
      <c r="C150" s="5" t="s">
        <v>216</v>
      </c>
      <c r="D150" s="5" t="s">
        <v>100</v>
      </c>
      <c r="E150" s="5" t="s">
        <v>216</v>
      </c>
      <c r="F150" s="5" t="s">
        <v>1455</v>
      </c>
      <c r="G150" s="5" t="s">
        <v>1456</v>
      </c>
      <c r="H150" s="5" t="s">
        <v>100</v>
      </c>
      <c r="I150" s="5" t="s">
        <v>32</v>
      </c>
      <c r="J150" s="5" t="s">
        <v>1</v>
      </c>
      <c r="K150" s="18" t="s">
        <v>1540</v>
      </c>
      <c r="L150" s="3">
        <v>10000000</v>
      </c>
    </row>
    <row r="151" spans="1:12" x14ac:dyDescent="0.25">
      <c r="A151" s="9">
        <v>2020</v>
      </c>
      <c r="B151" s="5" t="s">
        <v>100</v>
      </c>
      <c r="C151" s="5" t="s">
        <v>216</v>
      </c>
      <c r="D151" s="5" t="s">
        <v>100</v>
      </c>
      <c r="E151" s="5" t="s">
        <v>216</v>
      </c>
      <c r="F151" s="5" t="s">
        <v>1455</v>
      </c>
      <c r="G151" s="5" t="s">
        <v>1456</v>
      </c>
      <c r="H151" s="5" t="s">
        <v>177</v>
      </c>
      <c r="I151" s="5" t="s">
        <v>32</v>
      </c>
      <c r="J151" s="5" t="s">
        <v>1</v>
      </c>
      <c r="K151" s="18" t="s">
        <v>1541</v>
      </c>
      <c r="L151" s="3">
        <v>20000000</v>
      </c>
    </row>
    <row r="152" spans="1:12" x14ac:dyDescent="0.25">
      <c r="A152" s="9">
        <v>2020</v>
      </c>
      <c r="B152" s="5" t="s">
        <v>100</v>
      </c>
      <c r="C152" s="5" t="s">
        <v>216</v>
      </c>
      <c r="D152" s="5" t="s">
        <v>100</v>
      </c>
      <c r="E152" s="5" t="s">
        <v>216</v>
      </c>
      <c r="F152" s="5" t="s">
        <v>1455</v>
      </c>
      <c r="G152" s="5" t="s">
        <v>1456</v>
      </c>
      <c r="H152" s="5" t="s">
        <v>244</v>
      </c>
      <c r="I152" s="5" t="s">
        <v>32</v>
      </c>
      <c r="J152" s="5" t="s">
        <v>1</v>
      </c>
      <c r="K152" s="18" t="s">
        <v>1542</v>
      </c>
      <c r="L152" s="3">
        <v>832866961</v>
      </c>
    </row>
    <row r="153" spans="1:12" x14ac:dyDescent="0.25">
      <c r="A153" s="9">
        <v>2020</v>
      </c>
      <c r="B153" s="5" t="s">
        <v>100</v>
      </c>
      <c r="C153" s="5" t="s">
        <v>216</v>
      </c>
      <c r="D153" s="5" t="s">
        <v>100</v>
      </c>
      <c r="E153" s="5" t="s">
        <v>216</v>
      </c>
      <c r="F153" s="5" t="s">
        <v>1455</v>
      </c>
      <c r="G153" s="5" t="s">
        <v>1456</v>
      </c>
      <c r="H153" s="5" t="s">
        <v>266</v>
      </c>
      <c r="I153" s="5" t="s">
        <v>32</v>
      </c>
      <c r="J153" s="5" t="s">
        <v>1</v>
      </c>
      <c r="K153" s="18" t="s">
        <v>1543</v>
      </c>
      <c r="L153" s="3">
        <v>18500000</v>
      </c>
    </row>
    <row r="154" spans="1:12" ht="15.75" thickBot="1" x14ac:dyDescent="0.3">
      <c r="A154" s="9">
        <v>2020</v>
      </c>
      <c r="B154" s="5" t="s">
        <v>100</v>
      </c>
      <c r="C154" s="5" t="s">
        <v>216</v>
      </c>
      <c r="D154" s="5" t="s">
        <v>177</v>
      </c>
      <c r="E154" s="5" t="s">
        <v>32</v>
      </c>
      <c r="F154" s="5" t="s">
        <v>1452</v>
      </c>
      <c r="G154" s="5" t="s">
        <v>1452</v>
      </c>
      <c r="H154" s="5" t="s">
        <v>32</v>
      </c>
      <c r="I154" s="5" t="s">
        <v>32</v>
      </c>
      <c r="J154" s="5" t="s">
        <v>1453</v>
      </c>
      <c r="K154" s="24" t="s">
        <v>1417</v>
      </c>
      <c r="L154" s="4">
        <v>21780000000</v>
      </c>
    </row>
    <row r="155" spans="1:12" ht="15.75" thickBot="1" x14ac:dyDescent="0.3">
      <c r="A155" s="9">
        <v>2020</v>
      </c>
      <c r="B155" s="5" t="s">
        <v>100</v>
      </c>
      <c r="C155" s="5" t="s">
        <v>216</v>
      </c>
      <c r="D155" s="5" t="s">
        <v>177</v>
      </c>
      <c r="E155" s="5" t="s">
        <v>100</v>
      </c>
      <c r="F155" s="5" t="s">
        <v>1452</v>
      </c>
      <c r="G155" s="5" t="s">
        <v>1452</v>
      </c>
      <c r="H155" s="5" t="s">
        <v>32</v>
      </c>
      <c r="I155" s="5" t="s">
        <v>32</v>
      </c>
      <c r="J155" s="5" t="s">
        <v>1453</v>
      </c>
      <c r="K155" s="25" t="s">
        <v>1418</v>
      </c>
      <c r="L155" s="21">
        <v>21400000000</v>
      </c>
    </row>
    <row r="156" spans="1:12" x14ac:dyDescent="0.25">
      <c r="A156" s="9">
        <v>2020</v>
      </c>
      <c r="B156" s="5" t="s">
        <v>100</v>
      </c>
      <c r="C156" s="5" t="s">
        <v>216</v>
      </c>
      <c r="D156" s="5" t="s">
        <v>177</v>
      </c>
      <c r="E156" s="5" t="s">
        <v>100</v>
      </c>
      <c r="F156" s="5" t="s">
        <v>1456</v>
      </c>
      <c r="G156" s="5" t="s">
        <v>1452</v>
      </c>
      <c r="H156" s="5" t="s">
        <v>32</v>
      </c>
      <c r="I156" s="5" t="s">
        <v>32</v>
      </c>
      <c r="J156" s="5" t="s">
        <v>1</v>
      </c>
      <c r="K156" s="16" t="s">
        <v>1544</v>
      </c>
      <c r="L156" s="3">
        <v>21400000000</v>
      </c>
    </row>
    <row r="157" spans="1:12" ht="15.75" thickBot="1" x14ac:dyDescent="0.3">
      <c r="A157" s="9">
        <v>2020</v>
      </c>
      <c r="B157" s="5" t="s">
        <v>100</v>
      </c>
      <c r="C157" s="5" t="s">
        <v>216</v>
      </c>
      <c r="D157" s="5" t="s">
        <v>177</v>
      </c>
      <c r="E157" s="5" t="s">
        <v>216</v>
      </c>
      <c r="F157" s="5" t="s">
        <v>1452</v>
      </c>
      <c r="G157" s="5" t="s">
        <v>1452</v>
      </c>
      <c r="H157" s="5" t="s">
        <v>32</v>
      </c>
      <c r="I157" s="5" t="s">
        <v>32</v>
      </c>
      <c r="J157" s="5" t="s">
        <v>1453</v>
      </c>
      <c r="K157" s="25" t="s">
        <v>1419</v>
      </c>
      <c r="L157" s="4">
        <v>380000000</v>
      </c>
    </row>
    <row r="158" spans="1:12" ht="15.75" thickBot="1" x14ac:dyDescent="0.3">
      <c r="A158" s="9">
        <v>2020</v>
      </c>
      <c r="B158" s="5" t="s">
        <v>100</v>
      </c>
      <c r="C158" s="5" t="s">
        <v>216</v>
      </c>
      <c r="D158" s="5" t="s">
        <v>177</v>
      </c>
      <c r="E158" s="5" t="s">
        <v>216</v>
      </c>
      <c r="F158" s="5" t="s">
        <v>1456</v>
      </c>
      <c r="G158" s="5" t="s">
        <v>1452</v>
      </c>
      <c r="H158" s="5" t="s">
        <v>32</v>
      </c>
      <c r="I158" s="5" t="s">
        <v>32</v>
      </c>
      <c r="J158" s="5" t="s">
        <v>1453</v>
      </c>
      <c r="K158" s="26" t="s">
        <v>1420</v>
      </c>
      <c r="L158" s="23">
        <v>380000000</v>
      </c>
    </row>
    <row r="159" spans="1:12" ht="15.75" thickBot="1" x14ac:dyDescent="0.3">
      <c r="A159" s="9">
        <v>2020</v>
      </c>
      <c r="B159" s="5" t="s">
        <v>100</v>
      </c>
      <c r="C159" s="5" t="s">
        <v>216</v>
      </c>
      <c r="D159" s="5" t="s">
        <v>177</v>
      </c>
      <c r="E159" s="5" t="s">
        <v>216</v>
      </c>
      <c r="F159" s="5" t="s">
        <v>1456</v>
      </c>
      <c r="G159" s="5" t="s">
        <v>1454</v>
      </c>
      <c r="H159" s="5" t="s">
        <v>32</v>
      </c>
      <c r="I159" s="5" t="s">
        <v>32</v>
      </c>
      <c r="J159" s="5" t="s">
        <v>1453</v>
      </c>
      <c r="K159" s="27" t="s">
        <v>1545</v>
      </c>
      <c r="L159" s="21">
        <v>380000000</v>
      </c>
    </row>
    <row r="160" spans="1:12" x14ac:dyDescent="0.25">
      <c r="A160" s="9">
        <v>2020</v>
      </c>
      <c r="B160" s="5" t="s">
        <v>100</v>
      </c>
      <c r="C160" s="5" t="s">
        <v>216</v>
      </c>
      <c r="D160" s="5" t="s">
        <v>177</v>
      </c>
      <c r="E160" s="5" t="s">
        <v>216</v>
      </c>
      <c r="F160" s="5" t="s">
        <v>1456</v>
      </c>
      <c r="G160" s="5" t="s">
        <v>1454</v>
      </c>
      <c r="H160" s="5" t="s">
        <v>32</v>
      </c>
      <c r="I160" s="5" t="s">
        <v>32</v>
      </c>
      <c r="J160" s="5" t="s">
        <v>1</v>
      </c>
      <c r="K160" s="17" t="s">
        <v>1545</v>
      </c>
      <c r="L160" s="3">
        <v>380000000</v>
      </c>
    </row>
    <row r="161" spans="1:12" ht="15.75" thickBot="1" x14ac:dyDescent="0.3">
      <c r="A161" s="9">
        <v>2020</v>
      </c>
      <c r="B161" s="5" t="s">
        <v>100</v>
      </c>
      <c r="C161" s="5" t="s">
        <v>216</v>
      </c>
      <c r="D161" s="5" t="s">
        <v>216</v>
      </c>
      <c r="E161" s="5" t="s">
        <v>32</v>
      </c>
      <c r="F161" s="5" t="s">
        <v>1452</v>
      </c>
      <c r="G161" s="5" t="s">
        <v>1452</v>
      </c>
      <c r="H161" s="5" t="s">
        <v>32</v>
      </c>
      <c r="I161" s="5" t="s">
        <v>32</v>
      </c>
      <c r="J161" s="5" t="s">
        <v>1453</v>
      </c>
      <c r="K161" s="24" t="s">
        <v>1546</v>
      </c>
      <c r="L161" s="4">
        <v>15514000000</v>
      </c>
    </row>
    <row r="162" spans="1:12" ht="15.75" thickBot="1" x14ac:dyDescent="0.3">
      <c r="A162" s="9">
        <v>2020</v>
      </c>
      <c r="B162" s="5" t="s">
        <v>100</v>
      </c>
      <c r="C162" s="5" t="s">
        <v>216</v>
      </c>
      <c r="D162" s="5" t="s">
        <v>216</v>
      </c>
      <c r="E162" s="5" t="s">
        <v>100</v>
      </c>
      <c r="F162" s="5" t="s">
        <v>1452</v>
      </c>
      <c r="G162" s="5" t="s">
        <v>1452</v>
      </c>
      <c r="H162" s="5" t="s">
        <v>32</v>
      </c>
      <c r="I162" s="5" t="s">
        <v>32</v>
      </c>
      <c r="J162" s="5" t="s">
        <v>1453</v>
      </c>
      <c r="K162" s="25" t="s">
        <v>1421</v>
      </c>
      <c r="L162" s="23">
        <v>15488000000</v>
      </c>
    </row>
    <row r="163" spans="1:12" ht="15.75" thickBot="1" x14ac:dyDescent="0.3">
      <c r="A163" s="9">
        <v>2020</v>
      </c>
      <c r="B163" s="5" t="s">
        <v>100</v>
      </c>
      <c r="C163" s="5" t="s">
        <v>216</v>
      </c>
      <c r="D163" s="5" t="s">
        <v>216</v>
      </c>
      <c r="E163" s="5" t="s">
        <v>100</v>
      </c>
      <c r="F163" s="5" t="s">
        <v>1454</v>
      </c>
      <c r="G163" s="5" t="s">
        <v>1452</v>
      </c>
      <c r="H163" s="5" t="s">
        <v>32</v>
      </c>
      <c r="I163" s="5" t="s">
        <v>32</v>
      </c>
      <c r="J163" s="5" t="s">
        <v>1453</v>
      </c>
      <c r="K163" s="26" t="s">
        <v>1422</v>
      </c>
      <c r="L163" s="21">
        <v>400000000</v>
      </c>
    </row>
    <row r="164" spans="1:12" x14ac:dyDescent="0.25">
      <c r="A164" s="9">
        <v>2020</v>
      </c>
      <c r="B164" s="5" t="s">
        <v>100</v>
      </c>
      <c r="C164" s="5" t="s">
        <v>216</v>
      </c>
      <c r="D164" s="5" t="s">
        <v>216</v>
      </c>
      <c r="E164" s="5" t="s">
        <v>100</v>
      </c>
      <c r="F164" s="5" t="s">
        <v>1454</v>
      </c>
      <c r="G164" s="5" t="s">
        <v>1452</v>
      </c>
      <c r="H164" s="5" t="s">
        <v>32</v>
      </c>
      <c r="I164" s="5" t="s">
        <v>32</v>
      </c>
      <c r="J164" s="5" t="s">
        <v>1</v>
      </c>
      <c r="K164" s="16" t="s">
        <v>1422</v>
      </c>
      <c r="L164" s="3">
        <v>400000000</v>
      </c>
    </row>
    <row r="165" spans="1:12" ht="15.75" thickBot="1" x14ac:dyDescent="0.3">
      <c r="A165" s="9">
        <v>2020</v>
      </c>
      <c r="B165" s="5" t="s">
        <v>100</v>
      </c>
      <c r="C165" s="5" t="s">
        <v>216</v>
      </c>
      <c r="D165" s="5" t="s">
        <v>216</v>
      </c>
      <c r="E165" s="5" t="s">
        <v>100</v>
      </c>
      <c r="F165" s="5" t="s">
        <v>1455</v>
      </c>
      <c r="G165" s="5" t="s">
        <v>1452</v>
      </c>
      <c r="H165" s="5" t="s">
        <v>32</v>
      </c>
      <c r="I165" s="5" t="s">
        <v>32</v>
      </c>
      <c r="J165" s="5" t="s">
        <v>1453</v>
      </c>
      <c r="K165" s="26" t="s">
        <v>1547</v>
      </c>
      <c r="L165" s="6">
        <v>7243000000</v>
      </c>
    </row>
    <row r="166" spans="1:12" x14ac:dyDescent="0.25">
      <c r="A166" s="9">
        <v>2020</v>
      </c>
      <c r="B166" s="5" t="s">
        <v>100</v>
      </c>
      <c r="C166" s="5" t="s">
        <v>216</v>
      </c>
      <c r="D166" s="5" t="s">
        <v>216</v>
      </c>
      <c r="E166" s="5" t="s">
        <v>100</v>
      </c>
      <c r="F166" s="5" t="s">
        <v>1455</v>
      </c>
      <c r="G166" s="5" t="s">
        <v>1454</v>
      </c>
      <c r="H166" s="5" t="s">
        <v>32</v>
      </c>
      <c r="I166" s="5" t="s">
        <v>32</v>
      </c>
      <c r="J166" s="5" t="s">
        <v>1</v>
      </c>
      <c r="K166" s="17" t="s">
        <v>1423</v>
      </c>
      <c r="L166" s="3">
        <v>5443000000</v>
      </c>
    </row>
    <row r="167" spans="1:12" x14ac:dyDescent="0.25">
      <c r="A167" s="9">
        <v>2020</v>
      </c>
      <c r="B167" s="5" t="s">
        <v>100</v>
      </c>
      <c r="C167" s="5" t="s">
        <v>216</v>
      </c>
      <c r="D167" s="5" t="s">
        <v>216</v>
      </c>
      <c r="E167" s="5" t="s">
        <v>100</v>
      </c>
      <c r="F167" s="5" t="s">
        <v>1455</v>
      </c>
      <c r="G167" s="5" t="s">
        <v>1455</v>
      </c>
      <c r="H167" s="5" t="s">
        <v>32</v>
      </c>
      <c r="I167" s="5" t="s">
        <v>32</v>
      </c>
      <c r="J167" s="5" t="s">
        <v>1</v>
      </c>
      <c r="K167" s="17" t="s">
        <v>1424</v>
      </c>
      <c r="L167" s="3">
        <v>1800000000</v>
      </c>
    </row>
    <row r="168" spans="1:12" ht="15.75" thickBot="1" x14ac:dyDescent="0.3">
      <c r="A168" s="9">
        <v>2020</v>
      </c>
      <c r="B168" s="5" t="s">
        <v>100</v>
      </c>
      <c r="C168" s="5" t="s">
        <v>216</v>
      </c>
      <c r="D168" s="5" t="s">
        <v>216</v>
      </c>
      <c r="E168" s="5" t="s">
        <v>100</v>
      </c>
      <c r="F168" s="5" t="s">
        <v>1457</v>
      </c>
      <c r="G168" s="5" t="s">
        <v>1452</v>
      </c>
      <c r="H168" s="5" t="s">
        <v>32</v>
      </c>
      <c r="I168" s="5" t="s">
        <v>32</v>
      </c>
      <c r="J168" s="5" t="s">
        <v>1453</v>
      </c>
      <c r="K168" s="26" t="s">
        <v>1425</v>
      </c>
      <c r="L168" s="6">
        <v>6960000000</v>
      </c>
    </row>
    <row r="169" spans="1:12" x14ac:dyDescent="0.25">
      <c r="A169" s="9">
        <v>2020</v>
      </c>
      <c r="B169" s="5" t="s">
        <v>100</v>
      </c>
      <c r="C169" s="5" t="s">
        <v>216</v>
      </c>
      <c r="D169" s="5" t="s">
        <v>216</v>
      </c>
      <c r="E169" s="5" t="s">
        <v>100</v>
      </c>
      <c r="F169" s="5" t="s">
        <v>1457</v>
      </c>
      <c r="G169" s="5" t="s">
        <v>1454</v>
      </c>
      <c r="H169" s="5" t="s">
        <v>32</v>
      </c>
      <c r="I169" s="5" t="s">
        <v>32</v>
      </c>
      <c r="J169" s="5" t="s">
        <v>1</v>
      </c>
      <c r="K169" s="17" t="s">
        <v>1548</v>
      </c>
      <c r="L169" s="3">
        <v>6860000000</v>
      </c>
    </row>
    <row r="170" spans="1:12" x14ac:dyDescent="0.25">
      <c r="A170" s="9">
        <v>2020</v>
      </c>
      <c r="B170" s="5" t="s">
        <v>100</v>
      </c>
      <c r="C170" s="5" t="s">
        <v>216</v>
      </c>
      <c r="D170" s="5" t="s">
        <v>216</v>
      </c>
      <c r="E170" s="5" t="s">
        <v>100</v>
      </c>
      <c r="F170" s="5" t="s">
        <v>1457</v>
      </c>
      <c r="G170" s="5" t="s">
        <v>1455</v>
      </c>
      <c r="H170" s="5" t="s">
        <v>32</v>
      </c>
      <c r="I170" s="5" t="s">
        <v>32</v>
      </c>
      <c r="J170" s="5" t="s">
        <v>1</v>
      </c>
      <c r="K170" s="17" t="s">
        <v>1549</v>
      </c>
      <c r="L170" s="3">
        <v>100000000</v>
      </c>
    </row>
    <row r="171" spans="1:12" ht="15.75" thickBot="1" x14ac:dyDescent="0.3">
      <c r="A171" s="9">
        <v>2020</v>
      </c>
      <c r="B171" s="5" t="s">
        <v>100</v>
      </c>
      <c r="C171" s="5" t="s">
        <v>216</v>
      </c>
      <c r="D171" s="5" t="s">
        <v>216</v>
      </c>
      <c r="E171" s="5" t="s">
        <v>100</v>
      </c>
      <c r="F171" s="5" t="s">
        <v>1459</v>
      </c>
      <c r="G171" s="5" t="s">
        <v>1452</v>
      </c>
      <c r="H171" s="5" t="s">
        <v>32</v>
      </c>
      <c r="I171" s="5" t="s">
        <v>32</v>
      </c>
      <c r="J171" s="5" t="s">
        <v>1453</v>
      </c>
      <c r="K171" s="26" t="s">
        <v>1550</v>
      </c>
      <c r="L171" s="6">
        <v>885000000</v>
      </c>
    </row>
    <row r="172" spans="1:12" x14ac:dyDescent="0.25">
      <c r="A172" s="9">
        <v>2020</v>
      </c>
      <c r="B172" s="5" t="s">
        <v>100</v>
      </c>
      <c r="C172" s="5" t="s">
        <v>216</v>
      </c>
      <c r="D172" s="5" t="s">
        <v>216</v>
      </c>
      <c r="E172" s="5" t="s">
        <v>100</v>
      </c>
      <c r="F172" s="5" t="s">
        <v>1459</v>
      </c>
      <c r="G172" s="5" t="s">
        <v>1455</v>
      </c>
      <c r="H172" s="5" t="s">
        <v>32</v>
      </c>
      <c r="I172" s="5" t="s">
        <v>32</v>
      </c>
      <c r="J172" s="5" t="s">
        <v>1</v>
      </c>
      <c r="K172" s="17" t="s">
        <v>1551</v>
      </c>
      <c r="L172" s="3">
        <v>175000000</v>
      </c>
    </row>
    <row r="173" spans="1:12" x14ac:dyDescent="0.25">
      <c r="A173" s="9">
        <v>2020</v>
      </c>
      <c r="B173" s="5" t="s">
        <v>100</v>
      </c>
      <c r="C173" s="5" t="s">
        <v>216</v>
      </c>
      <c r="D173" s="5" t="s">
        <v>216</v>
      </c>
      <c r="E173" s="5" t="s">
        <v>100</v>
      </c>
      <c r="F173" s="5" t="s">
        <v>1459</v>
      </c>
      <c r="G173" s="5" t="s">
        <v>1456</v>
      </c>
      <c r="H173" s="5" t="s">
        <v>32</v>
      </c>
      <c r="I173" s="5" t="s">
        <v>32</v>
      </c>
      <c r="J173" s="5" t="s">
        <v>1</v>
      </c>
      <c r="K173" s="17" t="s">
        <v>1426</v>
      </c>
      <c r="L173" s="3">
        <v>365300000</v>
      </c>
    </row>
    <row r="174" spans="1:12" x14ac:dyDescent="0.25">
      <c r="A174" s="9">
        <v>2020</v>
      </c>
      <c r="B174" s="5" t="s">
        <v>100</v>
      </c>
      <c r="C174" s="5" t="s">
        <v>216</v>
      </c>
      <c r="D174" s="5" t="s">
        <v>216</v>
      </c>
      <c r="E174" s="5" t="s">
        <v>100</v>
      </c>
      <c r="F174" s="5" t="s">
        <v>1459</v>
      </c>
      <c r="G174" s="5" t="s">
        <v>1457</v>
      </c>
      <c r="H174" s="5" t="s">
        <v>32</v>
      </c>
      <c r="I174" s="5" t="s">
        <v>32</v>
      </c>
      <c r="J174" s="5" t="s">
        <v>1</v>
      </c>
      <c r="K174" s="17" t="s">
        <v>1552</v>
      </c>
      <c r="L174" s="3">
        <v>103000000</v>
      </c>
    </row>
    <row r="175" spans="1:12" x14ac:dyDescent="0.25">
      <c r="A175" s="9">
        <v>2020</v>
      </c>
      <c r="B175" s="5" t="s">
        <v>100</v>
      </c>
      <c r="C175" s="5" t="s">
        <v>216</v>
      </c>
      <c r="D175" s="5" t="s">
        <v>216</v>
      </c>
      <c r="E175" s="5" t="s">
        <v>100</v>
      </c>
      <c r="F175" s="5" t="s">
        <v>1459</v>
      </c>
      <c r="G175" s="5" t="s">
        <v>1458</v>
      </c>
      <c r="H175" s="5" t="s">
        <v>32</v>
      </c>
      <c r="I175" s="5" t="s">
        <v>32</v>
      </c>
      <c r="J175" s="5" t="s">
        <v>1</v>
      </c>
      <c r="K175" s="17" t="s">
        <v>1553</v>
      </c>
      <c r="L175" s="3">
        <v>35700000</v>
      </c>
    </row>
    <row r="176" spans="1:12" x14ac:dyDescent="0.25">
      <c r="A176" s="9">
        <v>2020</v>
      </c>
      <c r="B176" s="5" t="s">
        <v>100</v>
      </c>
      <c r="C176" s="5" t="s">
        <v>216</v>
      </c>
      <c r="D176" s="5" t="s">
        <v>216</v>
      </c>
      <c r="E176" s="5" t="s">
        <v>100</v>
      </c>
      <c r="F176" s="5" t="s">
        <v>1459</v>
      </c>
      <c r="G176" s="5" t="s">
        <v>1459</v>
      </c>
      <c r="H176" s="5" t="s">
        <v>32</v>
      </c>
      <c r="I176" s="5" t="s">
        <v>32</v>
      </c>
      <c r="J176" s="5" t="s">
        <v>1</v>
      </c>
      <c r="K176" s="17" t="s">
        <v>1554</v>
      </c>
      <c r="L176" s="3">
        <v>206000000</v>
      </c>
    </row>
    <row r="177" spans="1:12" ht="15.75" thickBot="1" x14ac:dyDescent="0.3">
      <c r="A177" s="9">
        <v>2020</v>
      </c>
      <c r="B177" s="5" t="s">
        <v>100</v>
      </c>
      <c r="C177" s="5" t="s">
        <v>216</v>
      </c>
      <c r="D177" s="5" t="s">
        <v>216</v>
      </c>
      <c r="E177" s="5" t="s">
        <v>177</v>
      </c>
      <c r="F177" s="5" t="s">
        <v>1452</v>
      </c>
      <c r="G177" s="5" t="s">
        <v>1452</v>
      </c>
      <c r="H177" s="5" t="s">
        <v>32</v>
      </c>
      <c r="I177" s="5" t="s">
        <v>32</v>
      </c>
      <c r="J177" s="5" t="s">
        <v>1453</v>
      </c>
      <c r="K177" s="25" t="s">
        <v>1555</v>
      </c>
      <c r="L177" s="4">
        <v>26000000</v>
      </c>
    </row>
    <row r="178" spans="1:12" ht="15.75" thickBot="1" x14ac:dyDescent="0.3">
      <c r="A178" s="9">
        <v>2020</v>
      </c>
      <c r="B178" s="5" t="s">
        <v>100</v>
      </c>
      <c r="C178" s="5" t="s">
        <v>216</v>
      </c>
      <c r="D178" s="5" t="s">
        <v>216</v>
      </c>
      <c r="E178" s="5" t="s">
        <v>177</v>
      </c>
      <c r="F178" s="5" t="s">
        <v>1454</v>
      </c>
      <c r="G178" s="5" t="s">
        <v>1452</v>
      </c>
      <c r="H178" s="5" t="s">
        <v>32</v>
      </c>
      <c r="I178" s="5" t="s">
        <v>32</v>
      </c>
      <c r="J178" s="5" t="s">
        <v>1453</v>
      </c>
      <c r="K178" s="26" t="s">
        <v>1556</v>
      </c>
      <c r="L178" s="21">
        <v>26000000</v>
      </c>
    </row>
    <row r="179" spans="1:12" x14ac:dyDescent="0.25">
      <c r="A179" s="9">
        <v>2020</v>
      </c>
      <c r="B179" s="5" t="s">
        <v>100</v>
      </c>
      <c r="C179" s="5" t="s">
        <v>216</v>
      </c>
      <c r="D179" s="5" t="s">
        <v>216</v>
      </c>
      <c r="E179" s="5" t="s">
        <v>177</v>
      </c>
      <c r="F179" s="5" t="s">
        <v>1454</v>
      </c>
      <c r="G179" s="5" t="s">
        <v>1454</v>
      </c>
      <c r="H179" s="5" t="s">
        <v>32</v>
      </c>
      <c r="I179" s="5" t="s">
        <v>32</v>
      </c>
      <c r="J179" s="5" t="s">
        <v>1</v>
      </c>
      <c r="K179" s="17" t="s">
        <v>1557</v>
      </c>
      <c r="L179" s="3">
        <v>26000000</v>
      </c>
    </row>
    <row r="180" spans="1:12" ht="15.75" thickBot="1" x14ac:dyDescent="0.3">
      <c r="A180" s="9">
        <v>2020</v>
      </c>
      <c r="B180" s="5" t="s">
        <v>100</v>
      </c>
      <c r="C180" s="5" t="s">
        <v>216</v>
      </c>
      <c r="D180" s="5" t="s">
        <v>244</v>
      </c>
      <c r="E180" s="5" t="s">
        <v>32</v>
      </c>
      <c r="F180" s="5" t="s">
        <v>1452</v>
      </c>
      <c r="G180" s="5" t="s">
        <v>1452</v>
      </c>
      <c r="H180" s="5" t="s">
        <v>32</v>
      </c>
      <c r="I180" s="5" t="s">
        <v>32</v>
      </c>
      <c r="J180" s="5" t="s">
        <v>1453</v>
      </c>
      <c r="K180" s="24" t="s">
        <v>1427</v>
      </c>
      <c r="L180" s="4">
        <v>278000000</v>
      </c>
    </row>
    <row r="181" spans="1:12" ht="15.75" thickBot="1" x14ac:dyDescent="0.3">
      <c r="A181" s="9">
        <v>2020</v>
      </c>
      <c r="B181" s="5" t="s">
        <v>100</v>
      </c>
      <c r="C181" s="5" t="s">
        <v>216</v>
      </c>
      <c r="D181" s="5" t="s">
        <v>244</v>
      </c>
      <c r="E181" s="5" t="s">
        <v>100</v>
      </c>
      <c r="F181" s="5" t="s">
        <v>1452</v>
      </c>
      <c r="G181" s="5" t="s">
        <v>1452</v>
      </c>
      <c r="H181" s="5" t="s">
        <v>32</v>
      </c>
      <c r="I181" s="5" t="s">
        <v>32</v>
      </c>
      <c r="J181" s="5" t="s">
        <v>1453</v>
      </c>
      <c r="K181" s="25" t="s">
        <v>1558</v>
      </c>
      <c r="L181" s="21">
        <v>278000000</v>
      </c>
    </row>
    <row r="182" spans="1:12" x14ac:dyDescent="0.25">
      <c r="A182" s="9">
        <v>2020</v>
      </c>
      <c r="B182" s="5" t="s">
        <v>100</v>
      </c>
      <c r="C182" s="5" t="s">
        <v>216</v>
      </c>
      <c r="D182" s="5" t="s">
        <v>244</v>
      </c>
      <c r="E182" s="5" t="s">
        <v>100</v>
      </c>
      <c r="F182" s="5" t="s">
        <v>1452</v>
      </c>
      <c r="G182" s="5" t="s">
        <v>1452</v>
      </c>
      <c r="H182" s="5" t="s">
        <v>32</v>
      </c>
      <c r="I182" s="5" t="s">
        <v>32</v>
      </c>
      <c r="J182" s="5" t="s">
        <v>1</v>
      </c>
      <c r="K182" s="15" t="s">
        <v>1428</v>
      </c>
      <c r="L182" s="3">
        <v>278000000</v>
      </c>
    </row>
    <row r="183" spans="1:12" ht="15.75" thickBot="1" x14ac:dyDescent="0.3">
      <c r="A183" s="9">
        <v>2020</v>
      </c>
      <c r="B183" s="5" t="s">
        <v>100</v>
      </c>
      <c r="C183" s="5" t="s">
        <v>216</v>
      </c>
      <c r="D183" s="5" t="s">
        <v>365</v>
      </c>
      <c r="E183" s="5" t="s">
        <v>32</v>
      </c>
      <c r="F183" s="5" t="s">
        <v>1452</v>
      </c>
      <c r="G183" s="5" t="s">
        <v>1452</v>
      </c>
      <c r="H183" s="5" t="s">
        <v>32</v>
      </c>
      <c r="I183" s="5" t="s">
        <v>32</v>
      </c>
      <c r="J183" s="5" t="s">
        <v>1453</v>
      </c>
      <c r="K183" s="24" t="s">
        <v>1429</v>
      </c>
      <c r="L183" s="4">
        <v>10100000000</v>
      </c>
    </row>
    <row r="184" spans="1:12" ht="15.75" thickBot="1" x14ac:dyDescent="0.3">
      <c r="A184" s="9">
        <v>2020</v>
      </c>
      <c r="B184" s="5" t="s">
        <v>100</v>
      </c>
      <c r="C184" s="5" t="s">
        <v>216</v>
      </c>
      <c r="D184" s="5" t="s">
        <v>365</v>
      </c>
      <c r="E184" s="5" t="s">
        <v>100</v>
      </c>
      <c r="F184" s="5" t="s">
        <v>1452</v>
      </c>
      <c r="G184" s="5" t="s">
        <v>1452</v>
      </c>
      <c r="H184" s="5" t="s">
        <v>32</v>
      </c>
      <c r="I184" s="5" t="s">
        <v>32</v>
      </c>
      <c r="J184" s="5" t="s">
        <v>1453</v>
      </c>
      <c r="K184" s="25" t="s">
        <v>1559</v>
      </c>
      <c r="L184" s="21">
        <v>5150000000</v>
      </c>
    </row>
    <row r="185" spans="1:12" x14ac:dyDescent="0.25">
      <c r="A185" s="9">
        <v>2020</v>
      </c>
      <c r="B185" s="5" t="s">
        <v>100</v>
      </c>
      <c r="C185" s="5" t="s">
        <v>216</v>
      </c>
      <c r="D185" s="5" t="s">
        <v>365</v>
      </c>
      <c r="E185" s="5" t="s">
        <v>100</v>
      </c>
      <c r="F185" s="5" t="s">
        <v>1452</v>
      </c>
      <c r="G185" s="5" t="s">
        <v>1452</v>
      </c>
      <c r="H185" s="5" t="s">
        <v>32</v>
      </c>
      <c r="I185" s="5" t="s">
        <v>32</v>
      </c>
      <c r="J185" s="5" t="s">
        <v>1</v>
      </c>
      <c r="K185" s="15" t="s">
        <v>1559</v>
      </c>
      <c r="L185" s="3">
        <v>5150000000</v>
      </c>
    </row>
    <row r="186" spans="1:12" ht="15.75" thickBot="1" x14ac:dyDescent="0.3">
      <c r="A186" s="9">
        <v>2020</v>
      </c>
      <c r="B186" s="5" t="s">
        <v>100</v>
      </c>
      <c r="C186" s="5" t="s">
        <v>216</v>
      </c>
      <c r="D186" s="5" t="s">
        <v>365</v>
      </c>
      <c r="E186" s="5" t="s">
        <v>365</v>
      </c>
      <c r="F186" s="5" t="s">
        <v>1452</v>
      </c>
      <c r="G186" s="5" t="s">
        <v>1452</v>
      </c>
      <c r="H186" s="5" t="s">
        <v>32</v>
      </c>
      <c r="I186" s="5" t="s">
        <v>32</v>
      </c>
      <c r="J186" s="5" t="s">
        <v>1453</v>
      </c>
      <c r="K186" s="25" t="s">
        <v>1430</v>
      </c>
      <c r="L186" s="6">
        <v>4950000000</v>
      </c>
    </row>
    <row r="187" spans="1:12" x14ac:dyDescent="0.25">
      <c r="A187" s="9">
        <v>2020</v>
      </c>
      <c r="B187" s="5" t="s">
        <v>100</v>
      </c>
      <c r="C187" s="5" t="s">
        <v>216</v>
      </c>
      <c r="D187" s="5" t="s">
        <v>365</v>
      </c>
      <c r="E187" s="5" t="s">
        <v>365</v>
      </c>
      <c r="F187" s="5" t="s">
        <v>1452</v>
      </c>
      <c r="G187" s="5" t="s">
        <v>1452</v>
      </c>
      <c r="H187" s="5" t="s">
        <v>32</v>
      </c>
      <c r="I187" s="5" t="s">
        <v>32</v>
      </c>
      <c r="J187" s="5" t="s">
        <v>1</v>
      </c>
      <c r="K187" s="15" t="s">
        <v>1430</v>
      </c>
      <c r="L187" s="3">
        <v>4950000000</v>
      </c>
    </row>
    <row r="188" spans="1:12" ht="15.75" thickBot="1" x14ac:dyDescent="0.3">
      <c r="A188" s="9">
        <v>2020</v>
      </c>
      <c r="B188" s="5" t="s">
        <v>100</v>
      </c>
      <c r="C188" s="5" t="s">
        <v>244</v>
      </c>
      <c r="D188" s="5" t="s">
        <v>32</v>
      </c>
      <c r="E188" s="5" t="s">
        <v>32</v>
      </c>
      <c r="F188" s="5" t="s">
        <v>1452</v>
      </c>
      <c r="G188" s="5" t="s">
        <v>1452</v>
      </c>
      <c r="H188" s="5" t="s">
        <v>32</v>
      </c>
      <c r="I188" s="5" t="s">
        <v>32</v>
      </c>
      <c r="J188" s="5" t="s">
        <v>1453</v>
      </c>
      <c r="K188" s="22" t="s">
        <v>294</v>
      </c>
      <c r="L188" s="4">
        <v>225852842912</v>
      </c>
    </row>
    <row r="189" spans="1:12" ht="15.75" thickBot="1" x14ac:dyDescent="0.3">
      <c r="A189" s="9">
        <v>2020</v>
      </c>
      <c r="B189" s="5" t="s">
        <v>100</v>
      </c>
      <c r="C189" s="5" t="s">
        <v>244</v>
      </c>
      <c r="D189" s="5" t="s">
        <v>100</v>
      </c>
      <c r="E189" s="5" t="s">
        <v>32</v>
      </c>
      <c r="F189" s="5" t="s">
        <v>1452</v>
      </c>
      <c r="G189" s="5" t="s">
        <v>1452</v>
      </c>
      <c r="H189" s="5" t="s">
        <v>32</v>
      </c>
      <c r="I189" s="5" t="s">
        <v>32</v>
      </c>
      <c r="J189" s="5" t="s">
        <v>1453</v>
      </c>
      <c r="K189" s="24" t="s">
        <v>1560</v>
      </c>
      <c r="L189" s="23">
        <v>224747842912</v>
      </c>
    </row>
    <row r="190" spans="1:12" ht="15.75" thickBot="1" x14ac:dyDescent="0.3">
      <c r="A190" s="9">
        <v>2020</v>
      </c>
      <c r="B190" s="5" t="s">
        <v>100</v>
      </c>
      <c r="C190" s="5" t="s">
        <v>244</v>
      </c>
      <c r="D190" s="5" t="s">
        <v>100</v>
      </c>
      <c r="E190" s="5" t="s">
        <v>177</v>
      </c>
      <c r="F190" s="5" t="s">
        <v>1452</v>
      </c>
      <c r="G190" s="5" t="s">
        <v>1452</v>
      </c>
      <c r="H190" s="5" t="s">
        <v>32</v>
      </c>
      <c r="I190" s="5" t="s">
        <v>32</v>
      </c>
      <c r="J190" s="5" t="s">
        <v>1453</v>
      </c>
      <c r="K190" s="25" t="s">
        <v>1561</v>
      </c>
      <c r="L190" s="23">
        <v>215866014084</v>
      </c>
    </row>
    <row r="191" spans="1:12" ht="15.75" thickBot="1" x14ac:dyDescent="0.3">
      <c r="A191" s="9">
        <v>2020</v>
      </c>
      <c r="B191" s="5" t="s">
        <v>100</v>
      </c>
      <c r="C191" s="5" t="s">
        <v>244</v>
      </c>
      <c r="D191" s="5" t="s">
        <v>100</v>
      </c>
      <c r="E191" s="5" t="s">
        <v>177</v>
      </c>
      <c r="F191" s="5" t="s">
        <v>1454</v>
      </c>
      <c r="G191" s="5" t="s">
        <v>1452</v>
      </c>
      <c r="H191" s="5" t="s">
        <v>32</v>
      </c>
      <c r="I191" s="5" t="s">
        <v>32</v>
      </c>
      <c r="J191" s="5" t="s">
        <v>1453</v>
      </c>
      <c r="K191" s="26" t="s">
        <v>1431</v>
      </c>
      <c r="L191" s="21">
        <v>211795694280</v>
      </c>
    </row>
    <row r="192" spans="1:12" x14ac:dyDescent="0.25">
      <c r="A192" s="9">
        <v>2020</v>
      </c>
      <c r="B192" s="5" t="s">
        <v>100</v>
      </c>
      <c r="C192" s="5" t="s">
        <v>244</v>
      </c>
      <c r="D192" s="5" t="s">
        <v>100</v>
      </c>
      <c r="E192" s="5" t="s">
        <v>177</v>
      </c>
      <c r="F192" s="5" t="s">
        <v>1454</v>
      </c>
      <c r="G192" s="5" t="s">
        <v>1454</v>
      </c>
      <c r="H192" s="5" t="s">
        <v>32</v>
      </c>
      <c r="I192" s="5" t="s">
        <v>32</v>
      </c>
      <c r="J192" s="5" t="s">
        <v>1</v>
      </c>
      <c r="K192" s="17" t="s">
        <v>1562</v>
      </c>
      <c r="L192" s="3">
        <v>33667377884</v>
      </c>
    </row>
    <row r="193" spans="1:12" x14ac:dyDescent="0.25">
      <c r="A193" s="9">
        <v>2020</v>
      </c>
      <c r="B193" s="5" t="s">
        <v>100</v>
      </c>
      <c r="C193" s="5" t="s">
        <v>244</v>
      </c>
      <c r="D193" s="5" t="s">
        <v>100</v>
      </c>
      <c r="E193" s="5" t="s">
        <v>177</v>
      </c>
      <c r="F193" s="5" t="s">
        <v>1454</v>
      </c>
      <c r="G193" s="5" t="s">
        <v>1456</v>
      </c>
      <c r="H193" s="5" t="s">
        <v>32</v>
      </c>
      <c r="I193" s="5" t="s">
        <v>32</v>
      </c>
      <c r="J193" s="5" t="s">
        <v>1</v>
      </c>
      <c r="K193" s="17" t="s">
        <v>1563</v>
      </c>
      <c r="L193" s="3">
        <v>14584669376</v>
      </c>
    </row>
    <row r="194" spans="1:12" x14ac:dyDescent="0.25">
      <c r="A194" s="9">
        <v>2020</v>
      </c>
      <c r="B194" s="5" t="s">
        <v>100</v>
      </c>
      <c r="C194" s="5" t="s">
        <v>244</v>
      </c>
      <c r="D194" s="5" t="s">
        <v>100</v>
      </c>
      <c r="E194" s="5" t="s">
        <v>177</v>
      </c>
      <c r="F194" s="5" t="s">
        <v>1454</v>
      </c>
      <c r="G194" s="5" t="s">
        <v>1458</v>
      </c>
      <c r="H194" s="5" t="s">
        <v>32</v>
      </c>
      <c r="I194" s="5" t="s">
        <v>32</v>
      </c>
      <c r="J194" s="5" t="s">
        <v>1</v>
      </c>
      <c r="K194" s="17" t="s">
        <v>1564</v>
      </c>
      <c r="L194" s="3">
        <v>85378383051</v>
      </c>
    </row>
    <row r="195" spans="1:12" x14ac:dyDescent="0.25">
      <c r="A195" s="9">
        <v>2020</v>
      </c>
      <c r="B195" s="5" t="s">
        <v>100</v>
      </c>
      <c r="C195" s="5" t="s">
        <v>244</v>
      </c>
      <c r="D195" s="5" t="s">
        <v>100</v>
      </c>
      <c r="E195" s="5" t="s">
        <v>177</v>
      </c>
      <c r="F195" s="5" t="s">
        <v>1454</v>
      </c>
      <c r="G195" s="5" t="s">
        <v>1460</v>
      </c>
      <c r="H195" s="5" t="s">
        <v>32</v>
      </c>
      <c r="I195" s="5" t="s">
        <v>32</v>
      </c>
      <c r="J195" s="5" t="s">
        <v>1</v>
      </c>
      <c r="K195" s="17" t="s">
        <v>1565</v>
      </c>
      <c r="L195" s="3">
        <v>17738274829</v>
      </c>
    </row>
    <row r="196" spans="1:12" x14ac:dyDescent="0.25">
      <c r="A196" s="9">
        <v>2020</v>
      </c>
      <c r="B196" s="5" t="s">
        <v>100</v>
      </c>
      <c r="C196" s="5" t="s">
        <v>244</v>
      </c>
      <c r="D196" s="5" t="s">
        <v>100</v>
      </c>
      <c r="E196" s="5" t="s">
        <v>177</v>
      </c>
      <c r="F196" s="5" t="s">
        <v>1454</v>
      </c>
      <c r="G196" s="5" t="s">
        <v>1461</v>
      </c>
      <c r="H196" s="5" t="s">
        <v>32</v>
      </c>
      <c r="I196" s="5" t="s">
        <v>32</v>
      </c>
      <c r="J196" s="5" t="s">
        <v>1</v>
      </c>
      <c r="K196" s="17" t="s">
        <v>1566</v>
      </c>
      <c r="L196" s="3">
        <v>50000000000</v>
      </c>
    </row>
    <row r="197" spans="1:12" x14ac:dyDescent="0.25">
      <c r="A197" s="9">
        <v>2020</v>
      </c>
      <c r="B197" s="5" t="s">
        <v>100</v>
      </c>
      <c r="C197" s="5" t="s">
        <v>244</v>
      </c>
      <c r="D197" s="5" t="s">
        <v>100</v>
      </c>
      <c r="E197" s="5" t="s">
        <v>177</v>
      </c>
      <c r="F197" s="5" t="s">
        <v>1454</v>
      </c>
      <c r="G197" s="5" t="s">
        <v>1462</v>
      </c>
      <c r="H197" s="5" t="s">
        <v>32</v>
      </c>
      <c r="I197" s="5" t="s">
        <v>32</v>
      </c>
      <c r="J197" s="5" t="s">
        <v>1</v>
      </c>
      <c r="K197" s="17" t="s">
        <v>1567</v>
      </c>
      <c r="L197" s="3">
        <v>7177242240</v>
      </c>
    </row>
    <row r="198" spans="1:12" x14ac:dyDescent="0.25">
      <c r="A198" s="9">
        <v>2020</v>
      </c>
      <c r="B198" s="5" t="s">
        <v>100</v>
      </c>
      <c r="C198" s="5" t="s">
        <v>244</v>
      </c>
      <c r="D198" s="5" t="s">
        <v>100</v>
      </c>
      <c r="E198" s="5" t="s">
        <v>177</v>
      </c>
      <c r="F198" s="5" t="s">
        <v>1454</v>
      </c>
      <c r="G198" s="5" t="s">
        <v>1459</v>
      </c>
      <c r="H198" s="5" t="s">
        <v>32</v>
      </c>
      <c r="I198" s="5" t="s">
        <v>32</v>
      </c>
      <c r="J198" s="5" t="s">
        <v>1</v>
      </c>
      <c r="K198" s="17" t="s">
        <v>1568</v>
      </c>
      <c r="L198" s="3">
        <v>3249746900</v>
      </c>
    </row>
    <row r="199" spans="1:12" x14ac:dyDescent="0.25">
      <c r="A199" s="9">
        <v>2020</v>
      </c>
      <c r="B199" s="5" t="s">
        <v>100</v>
      </c>
      <c r="C199" s="5" t="s">
        <v>244</v>
      </c>
      <c r="D199" s="5" t="s">
        <v>100</v>
      </c>
      <c r="E199" s="5" t="s">
        <v>177</v>
      </c>
      <c r="F199" s="5" t="s">
        <v>1455</v>
      </c>
      <c r="G199" s="5" t="s">
        <v>1452</v>
      </c>
      <c r="H199" s="5" t="s">
        <v>32</v>
      </c>
      <c r="I199" s="5" t="s">
        <v>32</v>
      </c>
      <c r="J199" s="5" t="s">
        <v>1</v>
      </c>
      <c r="K199" s="16" t="s">
        <v>1569</v>
      </c>
      <c r="L199" s="3">
        <v>3406883003</v>
      </c>
    </row>
    <row r="200" spans="1:12" x14ac:dyDescent="0.25">
      <c r="A200" s="9">
        <v>2020</v>
      </c>
      <c r="B200" s="5" t="s">
        <v>100</v>
      </c>
      <c r="C200" s="5" t="s">
        <v>244</v>
      </c>
      <c r="D200" s="5" t="s">
        <v>100</v>
      </c>
      <c r="E200" s="5" t="s">
        <v>177</v>
      </c>
      <c r="F200" s="5" t="s">
        <v>1460</v>
      </c>
      <c r="G200" s="5" t="s">
        <v>1452</v>
      </c>
      <c r="H200" s="5" t="s">
        <v>32</v>
      </c>
      <c r="I200" s="5" t="s">
        <v>32</v>
      </c>
      <c r="J200" s="5" t="s">
        <v>1</v>
      </c>
      <c r="K200" s="16" t="s">
        <v>1570</v>
      </c>
      <c r="L200" s="3">
        <v>663436801</v>
      </c>
    </row>
    <row r="201" spans="1:12" ht="15.75" thickBot="1" x14ac:dyDescent="0.3">
      <c r="A201" s="9">
        <v>2020</v>
      </c>
      <c r="B201" s="5" t="s">
        <v>100</v>
      </c>
      <c r="C201" s="5" t="s">
        <v>244</v>
      </c>
      <c r="D201" s="5" t="s">
        <v>100</v>
      </c>
      <c r="E201" s="5" t="s">
        <v>216</v>
      </c>
      <c r="F201" s="5" t="s">
        <v>1452</v>
      </c>
      <c r="G201" s="5" t="s">
        <v>1452</v>
      </c>
      <c r="H201" s="5" t="s">
        <v>32</v>
      </c>
      <c r="I201" s="5" t="s">
        <v>32</v>
      </c>
      <c r="J201" s="5" t="s">
        <v>1453</v>
      </c>
      <c r="K201" s="25" t="s">
        <v>1432</v>
      </c>
      <c r="L201" s="4">
        <v>1533628828</v>
      </c>
    </row>
    <row r="202" spans="1:12" ht="15.75" thickBot="1" x14ac:dyDescent="0.3">
      <c r="A202" s="9">
        <v>2020</v>
      </c>
      <c r="B202" s="5" t="s">
        <v>100</v>
      </c>
      <c r="C202" s="5" t="s">
        <v>244</v>
      </c>
      <c r="D202" s="5" t="s">
        <v>100</v>
      </c>
      <c r="E202" s="5" t="s">
        <v>216</v>
      </c>
      <c r="F202" s="5" t="s">
        <v>1454</v>
      </c>
      <c r="G202" s="5" t="s">
        <v>1452</v>
      </c>
      <c r="H202" s="5" t="s">
        <v>32</v>
      </c>
      <c r="I202" s="5" t="s">
        <v>32</v>
      </c>
      <c r="J202" s="5" t="s">
        <v>1453</v>
      </c>
      <c r="K202" s="26" t="s">
        <v>1433</v>
      </c>
      <c r="L202" s="21">
        <v>663800000</v>
      </c>
    </row>
    <row r="203" spans="1:12" x14ac:dyDescent="0.25">
      <c r="A203" s="9">
        <v>2020</v>
      </c>
      <c r="B203" s="5" t="s">
        <v>100</v>
      </c>
      <c r="C203" s="5" t="s">
        <v>244</v>
      </c>
      <c r="D203" s="5" t="s">
        <v>100</v>
      </c>
      <c r="E203" s="5" t="s">
        <v>216</v>
      </c>
      <c r="F203" s="5" t="s">
        <v>1454</v>
      </c>
      <c r="G203" s="5" t="s">
        <v>1454</v>
      </c>
      <c r="H203" s="5" t="s">
        <v>32</v>
      </c>
      <c r="I203" s="5" t="s">
        <v>32</v>
      </c>
      <c r="J203" s="5" t="s">
        <v>1</v>
      </c>
      <c r="K203" s="17" t="s">
        <v>1571</v>
      </c>
      <c r="L203" s="3">
        <v>8000000</v>
      </c>
    </row>
    <row r="204" spans="1:12" x14ac:dyDescent="0.25">
      <c r="A204" s="9">
        <v>2020</v>
      </c>
      <c r="B204" s="5" t="s">
        <v>100</v>
      </c>
      <c r="C204" s="5" t="s">
        <v>244</v>
      </c>
      <c r="D204" s="5" t="s">
        <v>100</v>
      </c>
      <c r="E204" s="5" t="s">
        <v>216</v>
      </c>
      <c r="F204" s="5" t="s">
        <v>1454</v>
      </c>
      <c r="G204" s="5" t="s">
        <v>1455</v>
      </c>
      <c r="H204" s="5" t="s">
        <v>32</v>
      </c>
      <c r="I204" s="5" t="s">
        <v>32</v>
      </c>
      <c r="J204" s="5" t="s">
        <v>1</v>
      </c>
      <c r="K204" s="17" t="s">
        <v>1572</v>
      </c>
      <c r="L204" s="3">
        <v>400000</v>
      </c>
    </row>
    <row r="205" spans="1:12" x14ac:dyDescent="0.25">
      <c r="A205" s="9">
        <v>2020</v>
      </c>
      <c r="B205" s="5" t="s">
        <v>100</v>
      </c>
      <c r="C205" s="5" t="s">
        <v>244</v>
      </c>
      <c r="D205" s="5" t="s">
        <v>100</v>
      </c>
      <c r="E205" s="5" t="s">
        <v>216</v>
      </c>
      <c r="F205" s="5" t="s">
        <v>1454</v>
      </c>
      <c r="G205" s="5" t="s">
        <v>1456</v>
      </c>
      <c r="H205" s="5" t="s">
        <v>32</v>
      </c>
      <c r="I205" s="5" t="s">
        <v>32</v>
      </c>
      <c r="J205" s="5" t="s">
        <v>1</v>
      </c>
      <c r="K205" s="17" t="s">
        <v>1434</v>
      </c>
      <c r="L205" s="3">
        <v>53000000</v>
      </c>
    </row>
    <row r="206" spans="1:12" x14ac:dyDescent="0.25">
      <c r="A206" s="9">
        <v>2020</v>
      </c>
      <c r="B206" s="5" t="s">
        <v>100</v>
      </c>
      <c r="C206" s="5" t="s">
        <v>244</v>
      </c>
      <c r="D206" s="5" t="s">
        <v>100</v>
      </c>
      <c r="E206" s="5" t="s">
        <v>216</v>
      </c>
      <c r="F206" s="5" t="s">
        <v>1454</v>
      </c>
      <c r="G206" s="5" t="s">
        <v>1457</v>
      </c>
      <c r="H206" s="5" t="s">
        <v>32</v>
      </c>
      <c r="I206" s="5" t="s">
        <v>32</v>
      </c>
      <c r="J206" s="5" t="s">
        <v>1</v>
      </c>
      <c r="K206" s="17" t="s">
        <v>1435</v>
      </c>
      <c r="L206" s="3">
        <v>10400000</v>
      </c>
    </row>
    <row r="207" spans="1:12" x14ac:dyDescent="0.25">
      <c r="A207" s="9">
        <v>2020</v>
      </c>
      <c r="B207" s="5" t="s">
        <v>100</v>
      </c>
      <c r="C207" s="5" t="s">
        <v>244</v>
      </c>
      <c r="D207" s="5" t="s">
        <v>100</v>
      </c>
      <c r="E207" s="5" t="s">
        <v>216</v>
      </c>
      <c r="F207" s="5" t="s">
        <v>1454</v>
      </c>
      <c r="G207" s="5" t="s">
        <v>1458</v>
      </c>
      <c r="H207" s="5" t="s">
        <v>32</v>
      </c>
      <c r="I207" s="5" t="s">
        <v>32</v>
      </c>
      <c r="J207" s="5" t="s">
        <v>1</v>
      </c>
      <c r="K207" s="17" t="s">
        <v>1573</v>
      </c>
      <c r="L207" s="3">
        <v>77000000</v>
      </c>
    </row>
    <row r="208" spans="1:12" x14ac:dyDescent="0.25">
      <c r="A208" s="9">
        <v>2020</v>
      </c>
      <c r="B208" s="5" t="s">
        <v>100</v>
      </c>
      <c r="C208" s="5" t="s">
        <v>244</v>
      </c>
      <c r="D208" s="5" t="s">
        <v>100</v>
      </c>
      <c r="E208" s="5" t="s">
        <v>216</v>
      </c>
      <c r="F208" s="5" t="s">
        <v>1454</v>
      </c>
      <c r="G208" s="5" t="s">
        <v>1460</v>
      </c>
      <c r="H208" s="5" t="s">
        <v>32</v>
      </c>
      <c r="I208" s="5" t="s">
        <v>32</v>
      </c>
      <c r="J208" s="5" t="s">
        <v>1</v>
      </c>
      <c r="K208" s="17" t="s">
        <v>1574</v>
      </c>
      <c r="L208" s="3">
        <v>60500000</v>
      </c>
    </row>
    <row r="209" spans="1:12" x14ac:dyDescent="0.25">
      <c r="A209" s="9">
        <v>2020</v>
      </c>
      <c r="B209" s="5" t="s">
        <v>100</v>
      </c>
      <c r="C209" s="5" t="s">
        <v>244</v>
      </c>
      <c r="D209" s="5" t="s">
        <v>100</v>
      </c>
      <c r="E209" s="5" t="s">
        <v>216</v>
      </c>
      <c r="F209" s="5" t="s">
        <v>1454</v>
      </c>
      <c r="G209" s="5" t="s">
        <v>1461</v>
      </c>
      <c r="H209" s="5" t="s">
        <v>32</v>
      </c>
      <c r="I209" s="5" t="s">
        <v>32</v>
      </c>
      <c r="J209" s="5" t="s">
        <v>1</v>
      </c>
      <c r="K209" s="17" t="s">
        <v>1575</v>
      </c>
      <c r="L209" s="3">
        <v>94000000</v>
      </c>
    </row>
    <row r="210" spans="1:12" x14ac:dyDescent="0.25">
      <c r="A210" s="9">
        <v>2020</v>
      </c>
      <c r="B210" s="5" t="s">
        <v>100</v>
      </c>
      <c r="C210" s="5" t="s">
        <v>244</v>
      </c>
      <c r="D210" s="5" t="s">
        <v>100</v>
      </c>
      <c r="E210" s="5" t="s">
        <v>216</v>
      </c>
      <c r="F210" s="5" t="s">
        <v>1454</v>
      </c>
      <c r="G210" s="5" t="s">
        <v>1459</v>
      </c>
      <c r="H210" s="5" t="s">
        <v>32</v>
      </c>
      <c r="I210" s="5" t="s">
        <v>32</v>
      </c>
      <c r="J210" s="5" t="s">
        <v>1</v>
      </c>
      <c r="K210" s="17" t="s">
        <v>1576</v>
      </c>
      <c r="L210" s="3">
        <v>13500000</v>
      </c>
    </row>
    <row r="211" spans="1:12" x14ac:dyDescent="0.25">
      <c r="A211" s="9">
        <v>2020</v>
      </c>
      <c r="B211" s="5" t="s">
        <v>100</v>
      </c>
      <c r="C211" s="5" t="s">
        <v>244</v>
      </c>
      <c r="D211" s="5" t="s">
        <v>100</v>
      </c>
      <c r="E211" s="5" t="s">
        <v>216</v>
      </c>
      <c r="F211" s="5" t="s">
        <v>1454</v>
      </c>
      <c r="G211" s="5" t="s">
        <v>1463</v>
      </c>
      <c r="H211" s="5" t="s">
        <v>32</v>
      </c>
      <c r="I211" s="5" t="s">
        <v>32</v>
      </c>
      <c r="J211" s="5" t="s">
        <v>1</v>
      </c>
      <c r="K211" s="17" t="s">
        <v>1577</v>
      </c>
      <c r="L211" s="3">
        <v>70000000</v>
      </c>
    </row>
    <row r="212" spans="1:12" x14ac:dyDescent="0.25">
      <c r="A212" s="9">
        <v>2020</v>
      </c>
      <c r="B212" s="5" t="s">
        <v>100</v>
      </c>
      <c r="C212" s="5" t="s">
        <v>244</v>
      </c>
      <c r="D212" s="5" t="s">
        <v>100</v>
      </c>
      <c r="E212" s="5" t="s">
        <v>216</v>
      </c>
      <c r="F212" s="5" t="s">
        <v>1454</v>
      </c>
      <c r="G212" s="5" t="s">
        <v>1464</v>
      </c>
      <c r="H212" s="5" t="s">
        <v>32</v>
      </c>
      <c r="I212" s="5" t="s">
        <v>32</v>
      </c>
      <c r="J212" s="5" t="s">
        <v>1</v>
      </c>
      <c r="K212" s="17" t="s">
        <v>1578</v>
      </c>
      <c r="L212" s="3">
        <v>8000000</v>
      </c>
    </row>
    <row r="213" spans="1:12" x14ac:dyDescent="0.25">
      <c r="A213" s="9">
        <v>2020</v>
      </c>
      <c r="B213" s="5" t="s">
        <v>100</v>
      </c>
      <c r="C213" s="5" t="s">
        <v>244</v>
      </c>
      <c r="D213" s="5" t="s">
        <v>100</v>
      </c>
      <c r="E213" s="5" t="s">
        <v>216</v>
      </c>
      <c r="F213" s="5" t="s">
        <v>1454</v>
      </c>
      <c r="G213" s="5" t="s">
        <v>1465</v>
      </c>
      <c r="H213" s="5" t="s">
        <v>32</v>
      </c>
      <c r="I213" s="5" t="s">
        <v>32</v>
      </c>
      <c r="J213" s="5" t="s">
        <v>1</v>
      </c>
      <c r="K213" s="17" t="s">
        <v>1436</v>
      </c>
      <c r="L213" s="3">
        <v>228000000</v>
      </c>
    </row>
    <row r="214" spans="1:12" x14ac:dyDescent="0.25">
      <c r="A214" s="9">
        <v>2020</v>
      </c>
      <c r="B214" s="5" t="s">
        <v>100</v>
      </c>
      <c r="C214" s="5" t="s">
        <v>244</v>
      </c>
      <c r="D214" s="5" t="s">
        <v>100</v>
      </c>
      <c r="E214" s="5" t="s">
        <v>216</v>
      </c>
      <c r="F214" s="5" t="s">
        <v>1454</v>
      </c>
      <c r="G214" s="5" t="s">
        <v>1466</v>
      </c>
      <c r="H214" s="5" t="s">
        <v>32</v>
      </c>
      <c r="I214" s="5" t="s">
        <v>32</v>
      </c>
      <c r="J214" s="5" t="s">
        <v>1</v>
      </c>
      <c r="K214" s="17" t="s">
        <v>1437</v>
      </c>
      <c r="L214" s="3">
        <v>41000000</v>
      </c>
    </row>
    <row r="215" spans="1:12" x14ac:dyDescent="0.25">
      <c r="A215" s="9">
        <v>2020</v>
      </c>
      <c r="B215" s="5" t="s">
        <v>100</v>
      </c>
      <c r="C215" s="5" t="s">
        <v>244</v>
      </c>
      <c r="D215" s="5" t="s">
        <v>100</v>
      </c>
      <c r="E215" s="5" t="s">
        <v>216</v>
      </c>
      <c r="F215" s="5" t="s">
        <v>1456</v>
      </c>
      <c r="G215" s="5" t="s">
        <v>1452</v>
      </c>
      <c r="H215" s="5" t="s">
        <v>32</v>
      </c>
      <c r="I215" s="5" t="s">
        <v>32</v>
      </c>
      <c r="J215" s="5" t="s">
        <v>1</v>
      </c>
      <c r="K215" s="16" t="s">
        <v>1579</v>
      </c>
      <c r="L215" s="3">
        <v>408853250</v>
      </c>
    </row>
    <row r="216" spans="1:12" x14ac:dyDescent="0.25">
      <c r="A216" s="9">
        <v>2020</v>
      </c>
      <c r="B216" s="5" t="s">
        <v>100</v>
      </c>
      <c r="C216" s="5" t="s">
        <v>244</v>
      </c>
      <c r="D216" s="5" t="s">
        <v>100</v>
      </c>
      <c r="E216" s="5" t="s">
        <v>216</v>
      </c>
      <c r="F216" s="5" t="s">
        <v>1457</v>
      </c>
      <c r="G216" s="5" t="s">
        <v>1452</v>
      </c>
      <c r="H216" s="5" t="s">
        <v>32</v>
      </c>
      <c r="I216" s="5" t="s">
        <v>32</v>
      </c>
      <c r="J216" s="5" t="s">
        <v>1</v>
      </c>
      <c r="K216" s="16" t="s">
        <v>1438</v>
      </c>
      <c r="L216" s="3">
        <v>445975578</v>
      </c>
    </row>
    <row r="217" spans="1:12" x14ac:dyDescent="0.25">
      <c r="A217" s="9">
        <v>2020</v>
      </c>
      <c r="B217" s="5" t="s">
        <v>100</v>
      </c>
      <c r="C217" s="5" t="s">
        <v>244</v>
      </c>
      <c r="D217" s="5" t="s">
        <v>100</v>
      </c>
      <c r="E217" s="5" t="s">
        <v>216</v>
      </c>
      <c r="F217" s="5" t="s">
        <v>1460</v>
      </c>
      <c r="G217" s="5" t="s">
        <v>1452</v>
      </c>
      <c r="H217" s="5" t="s">
        <v>32</v>
      </c>
      <c r="I217" s="5" t="s">
        <v>32</v>
      </c>
      <c r="J217" s="5" t="s">
        <v>1</v>
      </c>
      <c r="K217" s="16" t="s">
        <v>1439</v>
      </c>
      <c r="L217" s="3">
        <v>15000000</v>
      </c>
    </row>
    <row r="218" spans="1:12" ht="15.75" thickBot="1" x14ac:dyDescent="0.3">
      <c r="A218" s="9">
        <v>2020</v>
      </c>
      <c r="B218" s="5" t="s">
        <v>100</v>
      </c>
      <c r="C218" s="5" t="s">
        <v>244</v>
      </c>
      <c r="D218" s="5" t="s">
        <v>100</v>
      </c>
      <c r="E218" s="5" t="s">
        <v>244</v>
      </c>
      <c r="F218" s="5" t="s">
        <v>1452</v>
      </c>
      <c r="G218" s="5" t="s">
        <v>1452</v>
      </c>
      <c r="H218" s="5" t="s">
        <v>32</v>
      </c>
      <c r="I218" s="5" t="s">
        <v>32</v>
      </c>
      <c r="J218" s="5" t="s">
        <v>1453</v>
      </c>
      <c r="K218" s="25" t="s">
        <v>1440</v>
      </c>
      <c r="L218" s="6">
        <v>1160000000</v>
      </c>
    </row>
    <row r="219" spans="1:12" x14ac:dyDescent="0.25">
      <c r="A219" s="9">
        <v>2020</v>
      </c>
      <c r="B219" s="5" t="s">
        <v>100</v>
      </c>
      <c r="C219" s="5" t="s">
        <v>244</v>
      </c>
      <c r="D219" s="5" t="s">
        <v>100</v>
      </c>
      <c r="E219" s="5" t="s">
        <v>244</v>
      </c>
      <c r="F219" s="5" t="s">
        <v>1454</v>
      </c>
      <c r="G219" s="5" t="s">
        <v>1452</v>
      </c>
      <c r="H219" s="5" t="s">
        <v>32</v>
      </c>
      <c r="I219" s="5" t="s">
        <v>32</v>
      </c>
      <c r="J219" s="5" t="s">
        <v>1</v>
      </c>
      <c r="K219" s="16" t="s">
        <v>1580</v>
      </c>
      <c r="L219" s="3">
        <v>1160000000</v>
      </c>
    </row>
    <row r="220" spans="1:12" ht="15.75" thickBot="1" x14ac:dyDescent="0.3">
      <c r="A220" s="9">
        <v>2020</v>
      </c>
      <c r="B220" s="5" t="s">
        <v>100</v>
      </c>
      <c r="C220" s="5" t="s">
        <v>244</v>
      </c>
      <c r="D220" s="5" t="s">
        <v>100</v>
      </c>
      <c r="E220" s="5" t="s">
        <v>266</v>
      </c>
      <c r="F220" s="5" t="s">
        <v>1452</v>
      </c>
      <c r="G220" s="5" t="s">
        <v>1452</v>
      </c>
      <c r="H220" s="5" t="s">
        <v>32</v>
      </c>
      <c r="I220" s="5" t="s">
        <v>32</v>
      </c>
      <c r="J220" s="5" t="s">
        <v>1453</v>
      </c>
      <c r="K220" s="25" t="s">
        <v>1441</v>
      </c>
      <c r="L220" s="4">
        <v>713700000</v>
      </c>
    </row>
    <row r="221" spans="1:12" ht="15.75" thickBot="1" x14ac:dyDescent="0.3">
      <c r="A221" s="9">
        <v>2020</v>
      </c>
      <c r="B221" s="5" t="s">
        <v>100</v>
      </c>
      <c r="C221" s="5" t="s">
        <v>244</v>
      </c>
      <c r="D221" s="5" t="s">
        <v>100</v>
      </c>
      <c r="E221" s="5" t="s">
        <v>266</v>
      </c>
      <c r="F221" s="5" t="s">
        <v>1454</v>
      </c>
      <c r="G221" s="5" t="s">
        <v>1452</v>
      </c>
      <c r="H221" s="5" t="s">
        <v>32</v>
      </c>
      <c r="I221" s="5" t="s">
        <v>32</v>
      </c>
      <c r="J221" s="5" t="s">
        <v>1453</v>
      </c>
      <c r="K221" s="26" t="s">
        <v>1433</v>
      </c>
      <c r="L221" s="21">
        <v>713700000</v>
      </c>
    </row>
    <row r="222" spans="1:12" x14ac:dyDescent="0.25">
      <c r="A222" s="9">
        <v>2020</v>
      </c>
      <c r="B222" s="5" t="s">
        <v>100</v>
      </c>
      <c r="C222" s="5" t="s">
        <v>244</v>
      </c>
      <c r="D222" s="5" t="s">
        <v>100</v>
      </c>
      <c r="E222" s="5" t="s">
        <v>266</v>
      </c>
      <c r="F222" s="5" t="s">
        <v>1454</v>
      </c>
      <c r="G222" s="5" t="s">
        <v>1454</v>
      </c>
      <c r="H222" s="5" t="s">
        <v>32</v>
      </c>
      <c r="I222" s="5" t="s">
        <v>32</v>
      </c>
      <c r="J222" s="5" t="s">
        <v>1</v>
      </c>
      <c r="K222" s="17" t="s">
        <v>1442</v>
      </c>
      <c r="L222" s="3">
        <v>217700000</v>
      </c>
    </row>
    <row r="223" spans="1:12" x14ac:dyDescent="0.25">
      <c r="A223" s="9">
        <v>2020</v>
      </c>
      <c r="B223" s="5" t="s">
        <v>100</v>
      </c>
      <c r="C223" s="5" t="s">
        <v>244</v>
      </c>
      <c r="D223" s="5" t="s">
        <v>100</v>
      </c>
      <c r="E223" s="5" t="s">
        <v>266</v>
      </c>
      <c r="F223" s="5" t="s">
        <v>1454</v>
      </c>
      <c r="G223" s="5" t="s">
        <v>1455</v>
      </c>
      <c r="H223" s="5" t="s">
        <v>32</v>
      </c>
      <c r="I223" s="5" t="s">
        <v>32</v>
      </c>
      <c r="J223" s="5" t="s">
        <v>1</v>
      </c>
      <c r="K223" s="17" t="s">
        <v>1443</v>
      </c>
      <c r="L223" s="3">
        <v>349900000</v>
      </c>
    </row>
    <row r="224" spans="1:12" x14ac:dyDescent="0.25">
      <c r="A224" s="9">
        <v>2020</v>
      </c>
      <c r="B224" s="5" t="s">
        <v>100</v>
      </c>
      <c r="C224" s="5" t="s">
        <v>244</v>
      </c>
      <c r="D224" s="5" t="s">
        <v>100</v>
      </c>
      <c r="E224" s="5" t="s">
        <v>266</v>
      </c>
      <c r="F224" s="5" t="s">
        <v>1454</v>
      </c>
      <c r="G224" s="5" t="s">
        <v>1456</v>
      </c>
      <c r="H224" s="5" t="s">
        <v>32</v>
      </c>
      <c r="I224" s="5" t="s">
        <v>32</v>
      </c>
      <c r="J224" s="5" t="s">
        <v>1</v>
      </c>
      <c r="K224" s="17" t="s">
        <v>1444</v>
      </c>
      <c r="L224" s="3">
        <v>51300000</v>
      </c>
    </row>
    <row r="225" spans="1:12" x14ac:dyDescent="0.25">
      <c r="A225" s="9">
        <v>2020</v>
      </c>
      <c r="B225" s="5" t="s">
        <v>100</v>
      </c>
      <c r="C225" s="5" t="s">
        <v>244</v>
      </c>
      <c r="D225" s="5" t="s">
        <v>100</v>
      </c>
      <c r="E225" s="5" t="s">
        <v>266</v>
      </c>
      <c r="F225" s="5" t="s">
        <v>1454</v>
      </c>
      <c r="G225" s="5" t="s">
        <v>1457</v>
      </c>
      <c r="H225" s="5" t="s">
        <v>32</v>
      </c>
      <c r="I225" s="5" t="s">
        <v>32</v>
      </c>
      <c r="J225" s="5" t="s">
        <v>1</v>
      </c>
      <c r="K225" s="17" t="s">
        <v>1581</v>
      </c>
      <c r="L225" s="3">
        <v>42200000</v>
      </c>
    </row>
    <row r="226" spans="1:12" x14ac:dyDescent="0.25">
      <c r="A226" s="9">
        <v>2020</v>
      </c>
      <c r="B226" s="5" t="s">
        <v>100</v>
      </c>
      <c r="C226" s="5" t="s">
        <v>244</v>
      </c>
      <c r="D226" s="5" t="s">
        <v>100</v>
      </c>
      <c r="E226" s="5" t="s">
        <v>266</v>
      </c>
      <c r="F226" s="5" t="s">
        <v>1454</v>
      </c>
      <c r="G226" s="5" t="s">
        <v>1458</v>
      </c>
      <c r="H226" s="5" t="s">
        <v>32</v>
      </c>
      <c r="I226" s="5" t="s">
        <v>32</v>
      </c>
      <c r="J226" s="5" t="s">
        <v>1</v>
      </c>
      <c r="K226" s="17" t="s">
        <v>1582</v>
      </c>
      <c r="L226" s="3">
        <v>35300000</v>
      </c>
    </row>
    <row r="227" spans="1:12" x14ac:dyDescent="0.25">
      <c r="A227" s="9">
        <v>2020</v>
      </c>
      <c r="B227" s="5" t="s">
        <v>100</v>
      </c>
      <c r="C227" s="5" t="s">
        <v>244</v>
      </c>
      <c r="D227" s="5" t="s">
        <v>100</v>
      </c>
      <c r="E227" s="5" t="s">
        <v>266</v>
      </c>
      <c r="F227" s="5" t="s">
        <v>1454</v>
      </c>
      <c r="G227" s="5" t="s">
        <v>1460</v>
      </c>
      <c r="H227" s="5" t="s">
        <v>32</v>
      </c>
      <c r="I227" s="5" t="s">
        <v>32</v>
      </c>
      <c r="J227" s="5" t="s">
        <v>1</v>
      </c>
      <c r="K227" s="17" t="s">
        <v>1583</v>
      </c>
      <c r="L227" s="3">
        <v>17300000</v>
      </c>
    </row>
    <row r="228" spans="1:12" ht="15.75" thickBot="1" x14ac:dyDescent="0.3">
      <c r="A228" s="9">
        <v>2020</v>
      </c>
      <c r="B228" s="5" t="s">
        <v>100</v>
      </c>
      <c r="C228" s="5" t="s">
        <v>244</v>
      </c>
      <c r="D228" s="5" t="s">
        <v>100</v>
      </c>
      <c r="E228" s="5" t="s">
        <v>293</v>
      </c>
      <c r="F228" s="5" t="s">
        <v>1452</v>
      </c>
      <c r="G228" s="5" t="s">
        <v>1452</v>
      </c>
      <c r="H228" s="5" t="s">
        <v>32</v>
      </c>
      <c r="I228" s="5" t="s">
        <v>32</v>
      </c>
      <c r="J228" s="5" t="s">
        <v>1453</v>
      </c>
      <c r="K228" s="25" t="s">
        <v>1584</v>
      </c>
      <c r="L228" s="4">
        <v>5474500000</v>
      </c>
    </row>
    <row r="229" spans="1:12" ht="15.75" thickBot="1" x14ac:dyDescent="0.3">
      <c r="A229" s="9">
        <v>2020</v>
      </c>
      <c r="B229" s="5" t="s">
        <v>100</v>
      </c>
      <c r="C229" s="5" t="s">
        <v>244</v>
      </c>
      <c r="D229" s="5" t="s">
        <v>100</v>
      </c>
      <c r="E229" s="5" t="s">
        <v>293</v>
      </c>
      <c r="F229" s="5" t="s">
        <v>1454</v>
      </c>
      <c r="G229" s="5" t="s">
        <v>1452</v>
      </c>
      <c r="H229" s="5" t="s">
        <v>32</v>
      </c>
      <c r="I229" s="5" t="s">
        <v>32</v>
      </c>
      <c r="J229" s="5" t="s">
        <v>1453</v>
      </c>
      <c r="K229" s="26" t="s">
        <v>1433</v>
      </c>
      <c r="L229" s="21">
        <v>2329500000</v>
      </c>
    </row>
    <row r="230" spans="1:12" x14ac:dyDescent="0.25">
      <c r="A230" s="9">
        <v>2020</v>
      </c>
      <c r="B230" s="5" t="s">
        <v>100</v>
      </c>
      <c r="C230" s="5" t="s">
        <v>244</v>
      </c>
      <c r="D230" s="5" t="s">
        <v>100</v>
      </c>
      <c r="E230" s="5" t="s">
        <v>293</v>
      </c>
      <c r="F230" s="5" t="s">
        <v>1454</v>
      </c>
      <c r="G230" s="5" t="s">
        <v>1454</v>
      </c>
      <c r="H230" s="5" t="s">
        <v>32</v>
      </c>
      <c r="I230" s="5" t="s">
        <v>32</v>
      </c>
      <c r="J230" s="5" t="s">
        <v>1</v>
      </c>
      <c r="K230" s="17" t="s">
        <v>1445</v>
      </c>
      <c r="L230" s="3">
        <v>903300000</v>
      </c>
    </row>
    <row r="231" spans="1:12" x14ac:dyDescent="0.25">
      <c r="A231" s="9">
        <v>2020</v>
      </c>
      <c r="B231" s="5" t="s">
        <v>100</v>
      </c>
      <c r="C231" s="5" t="s">
        <v>244</v>
      </c>
      <c r="D231" s="5" t="s">
        <v>100</v>
      </c>
      <c r="E231" s="5" t="s">
        <v>293</v>
      </c>
      <c r="F231" s="5" t="s">
        <v>1454</v>
      </c>
      <c r="G231" s="5" t="s">
        <v>1456</v>
      </c>
      <c r="H231" s="5" t="s">
        <v>32</v>
      </c>
      <c r="I231" s="5" t="s">
        <v>32</v>
      </c>
      <c r="J231" s="5" t="s">
        <v>1</v>
      </c>
      <c r="K231" s="17" t="s">
        <v>1446</v>
      </c>
      <c r="L231" s="3">
        <v>1375500000</v>
      </c>
    </row>
    <row r="232" spans="1:12" x14ac:dyDescent="0.25">
      <c r="A232" s="9">
        <v>2020</v>
      </c>
      <c r="B232" s="5" t="s">
        <v>100</v>
      </c>
      <c r="C232" s="5" t="s">
        <v>244</v>
      </c>
      <c r="D232" s="5" t="s">
        <v>100</v>
      </c>
      <c r="E232" s="5" t="s">
        <v>293</v>
      </c>
      <c r="F232" s="5" t="s">
        <v>1454</v>
      </c>
      <c r="G232" s="5" t="s">
        <v>1457</v>
      </c>
      <c r="H232" s="5" t="s">
        <v>32</v>
      </c>
      <c r="I232" s="5" t="s">
        <v>32</v>
      </c>
      <c r="J232" s="5" t="s">
        <v>1</v>
      </c>
      <c r="K232" s="17" t="s">
        <v>1447</v>
      </c>
      <c r="L232" s="3">
        <v>22500000</v>
      </c>
    </row>
    <row r="233" spans="1:12" x14ac:dyDescent="0.25">
      <c r="A233" s="9">
        <v>2020</v>
      </c>
      <c r="B233" s="5" t="s">
        <v>100</v>
      </c>
      <c r="C233" s="5" t="s">
        <v>244</v>
      </c>
      <c r="D233" s="5" t="s">
        <v>100</v>
      </c>
      <c r="E233" s="5" t="s">
        <v>293</v>
      </c>
      <c r="F233" s="5" t="s">
        <v>1454</v>
      </c>
      <c r="G233" s="5" t="s">
        <v>1460</v>
      </c>
      <c r="H233" s="5" t="s">
        <v>32</v>
      </c>
      <c r="I233" s="5" t="s">
        <v>32</v>
      </c>
      <c r="J233" s="5" t="s">
        <v>1</v>
      </c>
      <c r="K233" s="17" t="s">
        <v>1448</v>
      </c>
      <c r="L233" s="3">
        <v>28200000</v>
      </c>
    </row>
    <row r="234" spans="1:12" x14ac:dyDescent="0.25">
      <c r="A234" s="9">
        <v>2020</v>
      </c>
      <c r="B234" s="5" t="s">
        <v>100</v>
      </c>
      <c r="C234" s="5" t="s">
        <v>244</v>
      </c>
      <c r="D234" s="5" t="s">
        <v>100</v>
      </c>
      <c r="E234" s="5" t="s">
        <v>293</v>
      </c>
      <c r="F234" s="5" t="s">
        <v>1455</v>
      </c>
      <c r="G234" s="5" t="s">
        <v>1455</v>
      </c>
      <c r="H234" s="5" t="s">
        <v>32</v>
      </c>
      <c r="I234" s="5" t="s">
        <v>32</v>
      </c>
      <c r="J234" s="5" t="s">
        <v>1</v>
      </c>
      <c r="K234" s="17" t="s">
        <v>1594</v>
      </c>
      <c r="L234" s="3">
        <v>3145000000</v>
      </c>
    </row>
    <row r="235" spans="1:12" ht="15.75" thickBot="1" x14ac:dyDescent="0.3">
      <c r="A235" s="9">
        <v>2020</v>
      </c>
      <c r="B235" s="5" t="s">
        <v>100</v>
      </c>
      <c r="C235" s="5" t="s">
        <v>244</v>
      </c>
      <c r="D235" s="5" t="s">
        <v>177</v>
      </c>
      <c r="E235" s="5" t="s">
        <v>32</v>
      </c>
      <c r="F235" s="5" t="s">
        <v>1452</v>
      </c>
      <c r="G235" s="5" t="s">
        <v>1452</v>
      </c>
      <c r="H235" s="5" t="s">
        <v>32</v>
      </c>
      <c r="I235" s="5" t="s">
        <v>32</v>
      </c>
      <c r="J235" s="5" t="s">
        <v>1453</v>
      </c>
      <c r="K235" s="24" t="s">
        <v>1449</v>
      </c>
      <c r="L235" s="6">
        <v>1105000000</v>
      </c>
    </row>
    <row r="236" spans="1:12" x14ac:dyDescent="0.25">
      <c r="A236" s="9">
        <v>2020</v>
      </c>
      <c r="B236" s="5" t="s">
        <v>100</v>
      </c>
      <c r="C236" s="5" t="s">
        <v>244</v>
      </c>
      <c r="D236" s="5" t="s">
        <v>177</v>
      </c>
      <c r="E236" s="5" t="s">
        <v>293</v>
      </c>
      <c r="F236" s="5" t="s">
        <v>1452</v>
      </c>
      <c r="G236" s="5" t="s">
        <v>1452</v>
      </c>
      <c r="H236" s="5" t="s">
        <v>32</v>
      </c>
      <c r="I236" s="5" t="s">
        <v>32</v>
      </c>
      <c r="J236" s="5" t="s">
        <v>1</v>
      </c>
      <c r="K236" s="15" t="s">
        <v>1595</v>
      </c>
      <c r="L236" s="3">
        <v>1105000000</v>
      </c>
    </row>
    <row r="237" spans="1:12" ht="15.75" thickBot="1" x14ac:dyDescent="0.3">
      <c r="A237" s="9">
        <v>2020</v>
      </c>
      <c r="B237" s="5" t="s">
        <v>177</v>
      </c>
      <c r="C237" s="5" t="s">
        <v>32</v>
      </c>
      <c r="D237" s="5" t="s">
        <v>32</v>
      </c>
      <c r="E237" s="5" t="s">
        <v>32</v>
      </c>
      <c r="F237" s="5" t="s">
        <v>1452</v>
      </c>
      <c r="G237" s="5" t="s">
        <v>1452</v>
      </c>
      <c r="H237" s="5" t="s">
        <v>32</v>
      </c>
      <c r="I237" s="5" t="s">
        <v>32</v>
      </c>
      <c r="J237" s="5" t="s">
        <v>1453</v>
      </c>
      <c r="K237" s="20" t="s">
        <v>612</v>
      </c>
      <c r="L237" s="4">
        <v>6608472961</v>
      </c>
    </row>
    <row r="238" spans="1:12" ht="15.75" thickBot="1" x14ac:dyDescent="0.3">
      <c r="A238" s="9">
        <v>2020</v>
      </c>
      <c r="B238" s="5" t="s">
        <v>177</v>
      </c>
      <c r="C238" s="5" t="s">
        <v>244</v>
      </c>
      <c r="D238" s="5" t="s">
        <v>32</v>
      </c>
      <c r="E238" s="5" t="s">
        <v>32</v>
      </c>
      <c r="F238" s="5" t="s">
        <v>1452</v>
      </c>
      <c r="G238" s="5" t="s">
        <v>1452</v>
      </c>
      <c r="H238" s="5" t="s">
        <v>32</v>
      </c>
      <c r="I238" s="5" t="s">
        <v>32</v>
      </c>
      <c r="J238" s="5" t="s">
        <v>1453</v>
      </c>
      <c r="K238" s="22" t="s">
        <v>330</v>
      </c>
      <c r="L238" s="23">
        <v>6608472961</v>
      </c>
    </row>
    <row r="239" spans="1:12" ht="15.75" thickBot="1" x14ac:dyDescent="0.3">
      <c r="A239" s="9">
        <v>2020</v>
      </c>
      <c r="B239" s="5" t="s">
        <v>177</v>
      </c>
      <c r="C239" s="5" t="s">
        <v>244</v>
      </c>
      <c r="D239" s="5" t="s">
        <v>100</v>
      </c>
      <c r="E239" s="5" t="s">
        <v>32</v>
      </c>
      <c r="F239" s="5" t="s">
        <v>1452</v>
      </c>
      <c r="G239" s="5" t="s">
        <v>1452</v>
      </c>
      <c r="H239" s="5" t="s">
        <v>32</v>
      </c>
      <c r="I239" s="5" t="s">
        <v>32</v>
      </c>
      <c r="J239" s="5" t="s">
        <v>1453</v>
      </c>
      <c r="K239" s="24" t="s">
        <v>589</v>
      </c>
      <c r="L239" s="23">
        <v>6608472961</v>
      </c>
    </row>
    <row r="240" spans="1:12" ht="15.75" thickBot="1" x14ac:dyDescent="0.3">
      <c r="A240" s="9">
        <v>2020</v>
      </c>
      <c r="B240" s="5" t="s">
        <v>177</v>
      </c>
      <c r="C240" s="5" t="s">
        <v>244</v>
      </c>
      <c r="D240" s="5" t="s">
        <v>100</v>
      </c>
      <c r="E240" s="5" t="s">
        <v>216</v>
      </c>
      <c r="F240" s="5" t="s">
        <v>1452</v>
      </c>
      <c r="G240" s="5" t="s">
        <v>1452</v>
      </c>
      <c r="H240" s="5" t="s">
        <v>32</v>
      </c>
      <c r="I240" s="5" t="s">
        <v>32</v>
      </c>
      <c r="J240" s="5" t="s">
        <v>1453</v>
      </c>
      <c r="K240" s="25" t="s">
        <v>1585</v>
      </c>
      <c r="L240" s="21">
        <v>6608472961</v>
      </c>
    </row>
    <row r="241" spans="1:12" x14ac:dyDescent="0.25">
      <c r="A241" s="9">
        <v>2020</v>
      </c>
      <c r="B241" s="5" t="s">
        <v>177</v>
      </c>
      <c r="C241" s="5" t="s">
        <v>244</v>
      </c>
      <c r="D241" s="5" t="s">
        <v>100</v>
      </c>
      <c r="E241" s="5" t="s">
        <v>216</v>
      </c>
      <c r="F241" s="5" t="s">
        <v>1454</v>
      </c>
      <c r="G241" s="5" t="s">
        <v>1452</v>
      </c>
      <c r="H241" s="5" t="s">
        <v>32</v>
      </c>
      <c r="I241" s="5" t="s">
        <v>32</v>
      </c>
      <c r="J241" s="5" t="s">
        <v>22</v>
      </c>
      <c r="K241" s="16" t="s">
        <v>1596</v>
      </c>
      <c r="L241" s="3">
        <v>6608472961</v>
      </c>
    </row>
    <row r="242" spans="1:12" ht="15.75" thickBot="1" x14ac:dyDescent="0.3">
      <c r="A242" s="9">
        <v>2020</v>
      </c>
      <c r="B242" s="5" t="s">
        <v>216</v>
      </c>
      <c r="C242" s="5" t="s">
        <v>32</v>
      </c>
      <c r="D242" s="5" t="s">
        <v>32</v>
      </c>
      <c r="E242" s="5" t="s">
        <v>32</v>
      </c>
      <c r="F242" s="5" t="s">
        <v>1452</v>
      </c>
      <c r="G242" s="5" t="s">
        <v>1452</v>
      </c>
      <c r="H242" s="5" t="s">
        <v>32</v>
      </c>
      <c r="I242" s="5" t="s">
        <v>32</v>
      </c>
      <c r="J242" s="5" t="s">
        <v>1453</v>
      </c>
      <c r="K242" s="20" t="s">
        <v>613</v>
      </c>
      <c r="L242" s="4">
        <v>5044813204014</v>
      </c>
    </row>
    <row r="243" spans="1:12" ht="15.75" thickBot="1" x14ac:dyDescent="0.3">
      <c r="A243" s="9">
        <v>2020</v>
      </c>
      <c r="B243" s="5" t="s">
        <v>216</v>
      </c>
      <c r="C243" s="5" t="s">
        <v>100</v>
      </c>
      <c r="D243" s="5" t="s">
        <v>32</v>
      </c>
      <c r="E243" s="5" t="s">
        <v>32</v>
      </c>
      <c r="F243" s="5" t="s">
        <v>1452</v>
      </c>
      <c r="G243" s="5" t="s">
        <v>1452</v>
      </c>
      <c r="H243" s="5" t="s">
        <v>32</v>
      </c>
      <c r="I243" s="5" t="s">
        <v>32</v>
      </c>
      <c r="J243" s="5" t="s">
        <v>1453</v>
      </c>
      <c r="K243" s="22" t="s">
        <v>614</v>
      </c>
      <c r="L243" s="23">
        <v>5044813204014</v>
      </c>
    </row>
    <row r="244" spans="1:12" ht="15.75" thickBot="1" x14ac:dyDescent="0.3">
      <c r="A244" s="9">
        <v>2020</v>
      </c>
      <c r="B244" s="5" t="s">
        <v>216</v>
      </c>
      <c r="C244" s="5" t="s">
        <v>100</v>
      </c>
      <c r="D244" s="5" t="s">
        <v>216</v>
      </c>
      <c r="E244" s="5" t="s">
        <v>32</v>
      </c>
      <c r="F244" s="5" t="s">
        <v>1452</v>
      </c>
      <c r="G244" s="5" t="s">
        <v>1452</v>
      </c>
      <c r="H244" s="5" t="s">
        <v>32</v>
      </c>
      <c r="I244" s="5" t="s">
        <v>32</v>
      </c>
      <c r="J244" s="5" t="s">
        <v>1453</v>
      </c>
      <c r="K244" s="24" t="s">
        <v>590</v>
      </c>
      <c r="L244" s="23">
        <v>5044813204014</v>
      </c>
    </row>
    <row r="245" spans="1:12" ht="15.75" thickBot="1" x14ac:dyDescent="0.3">
      <c r="A245" s="9">
        <v>2020</v>
      </c>
      <c r="B245" s="5" t="s">
        <v>216</v>
      </c>
      <c r="C245" s="5" t="s">
        <v>100</v>
      </c>
      <c r="D245" s="5" t="s">
        <v>216</v>
      </c>
      <c r="E245" s="5" t="s">
        <v>100</v>
      </c>
      <c r="F245" s="5" t="s">
        <v>1452</v>
      </c>
      <c r="G245" s="5" t="s">
        <v>1452</v>
      </c>
      <c r="H245" s="5" t="s">
        <v>32</v>
      </c>
      <c r="I245" s="5" t="s">
        <v>32</v>
      </c>
      <c r="J245" s="5" t="s">
        <v>1453</v>
      </c>
      <c r="K245" s="25" t="s">
        <v>1586</v>
      </c>
      <c r="L245" s="23">
        <v>5044813204014</v>
      </c>
    </row>
    <row r="246" spans="1:12" ht="15.75" thickBot="1" x14ac:dyDescent="0.3">
      <c r="A246" s="9">
        <v>2020</v>
      </c>
      <c r="B246" s="5" t="s">
        <v>216</v>
      </c>
      <c r="C246" s="5" t="s">
        <v>100</v>
      </c>
      <c r="D246" s="5" t="s">
        <v>216</v>
      </c>
      <c r="E246" s="5" t="s">
        <v>100</v>
      </c>
      <c r="F246" s="5" t="s">
        <v>1454</v>
      </c>
      <c r="G246" s="5" t="s">
        <v>1452</v>
      </c>
      <c r="H246" s="5" t="s">
        <v>32</v>
      </c>
      <c r="I246" s="5" t="s">
        <v>32</v>
      </c>
      <c r="J246" s="5" t="s">
        <v>1453</v>
      </c>
      <c r="K246" s="26" t="s">
        <v>1451</v>
      </c>
      <c r="L246" s="21">
        <v>892200263446</v>
      </c>
    </row>
    <row r="247" spans="1:12" x14ac:dyDescent="0.25">
      <c r="A247" s="9">
        <v>2020</v>
      </c>
      <c r="B247" s="5" t="s">
        <v>216</v>
      </c>
      <c r="C247" s="5" t="s">
        <v>100</v>
      </c>
      <c r="D247" s="5" t="s">
        <v>216</v>
      </c>
      <c r="E247" s="5" t="s">
        <v>100</v>
      </c>
      <c r="F247" s="5" t="s">
        <v>1454</v>
      </c>
      <c r="G247" s="5" t="s">
        <v>1452</v>
      </c>
      <c r="H247" s="5" t="s">
        <v>32</v>
      </c>
      <c r="I247" s="5" t="s">
        <v>32</v>
      </c>
      <c r="J247" s="5" t="s">
        <v>2</v>
      </c>
      <c r="K247" s="16" t="s">
        <v>1467</v>
      </c>
      <c r="L247" s="3">
        <v>732814048336</v>
      </c>
    </row>
    <row r="248" spans="1:12" x14ac:dyDescent="0.25">
      <c r="A248" s="9">
        <v>2020</v>
      </c>
      <c r="B248" s="5" t="s">
        <v>216</v>
      </c>
      <c r="C248" s="5" t="s">
        <v>100</v>
      </c>
      <c r="D248" s="5" t="s">
        <v>216</v>
      </c>
      <c r="E248" s="5" t="s">
        <v>100</v>
      </c>
      <c r="F248" s="5" t="s">
        <v>1454</v>
      </c>
      <c r="G248" s="5" t="s">
        <v>1452</v>
      </c>
      <c r="H248" s="5" t="s">
        <v>32</v>
      </c>
      <c r="I248" s="5" t="s">
        <v>32</v>
      </c>
      <c r="J248" s="5" t="s">
        <v>440</v>
      </c>
      <c r="K248" s="16" t="s">
        <v>1597</v>
      </c>
      <c r="L248" s="3">
        <v>9386215110</v>
      </c>
    </row>
    <row r="249" spans="1:12" x14ac:dyDescent="0.25">
      <c r="A249" s="9">
        <v>2020</v>
      </c>
      <c r="B249" s="5" t="s">
        <v>216</v>
      </c>
      <c r="C249" s="5" t="s">
        <v>100</v>
      </c>
      <c r="D249" s="5" t="s">
        <v>216</v>
      </c>
      <c r="E249" s="5" t="s">
        <v>100</v>
      </c>
      <c r="F249" s="5" t="s">
        <v>1454</v>
      </c>
      <c r="G249" s="5" t="s">
        <v>1452</v>
      </c>
      <c r="H249" s="5" t="s">
        <v>32</v>
      </c>
      <c r="I249" s="5" t="s">
        <v>32</v>
      </c>
      <c r="J249" s="5" t="s">
        <v>26</v>
      </c>
      <c r="K249" s="16" t="s">
        <v>1587</v>
      </c>
      <c r="L249" s="3">
        <v>150000000000</v>
      </c>
    </row>
    <row r="250" spans="1:12" ht="15.75" thickBot="1" x14ac:dyDescent="0.3">
      <c r="A250" s="9">
        <v>2020</v>
      </c>
      <c r="B250" s="5" t="s">
        <v>216</v>
      </c>
      <c r="C250" s="5" t="s">
        <v>100</v>
      </c>
      <c r="D250" s="5" t="s">
        <v>216</v>
      </c>
      <c r="E250" s="5" t="s">
        <v>100</v>
      </c>
      <c r="F250" s="5" t="s">
        <v>1455</v>
      </c>
      <c r="G250" s="5" t="s">
        <v>1452</v>
      </c>
      <c r="H250" s="5" t="s">
        <v>32</v>
      </c>
      <c r="I250" s="5" t="s">
        <v>32</v>
      </c>
      <c r="J250" s="5" t="s">
        <v>1453</v>
      </c>
      <c r="K250" s="26" t="s">
        <v>1450</v>
      </c>
      <c r="L250" s="6">
        <v>4152612940568</v>
      </c>
    </row>
    <row r="251" spans="1:12" x14ac:dyDescent="0.25">
      <c r="A251" s="9">
        <v>2020</v>
      </c>
      <c r="B251" s="5" t="s">
        <v>216</v>
      </c>
      <c r="C251" s="5" t="s">
        <v>100</v>
      </c>
      <c r="D251" s="5" t="s">
        <v>216</v>
      </c>
      <c r="E251" s="5" t="s">
        <v>100</v>
      </c>
      <c r="F251" s="5" t="s">
        <v>1455</v>
      </c>
      <c r="G251" s="5" t="s">
        <v>1452</v>
      </c>
      <c r="H251" s="5" t="s">
        <v>32</v>
      </c>
      <c r="I251" s="5" t="s">
        <v>32</v>
      </c>
      <c r="J251" s="5" t="s">
        <v>2</v>
      </c>
      <c r="K251" s="16" t="s">
        <v>1467</v>
      </c>
      <c r="L251" s="3">
        <v>4152612940568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Matrices"/>
  <dimension ref="A1:GE1408"/>
  <sheetViews>
    <sheetView workbookViewId="0">
      <selection activeCell="D32" sqref="D32"/>
    </sheetView>
  </sheetViews>
  <sheetFormatPr baseColWidth="10" defaultRowHeight="15" x14ac:dyDescent="0.25"/>
  <cols>
    <col min="2" max="2" width="8.5703125" customWidth="1"/>
    <col min="4" max="4" width="57.85546875" customWidth="1"/>
    <col min="9" max="11" width="13.140625" bestFit="1" customWidth="1"/>
    <col min="12" max="16" width="11.5703125" bestFit="1" customWidth="1"/>
  </cols>
  <sheetData>
    <row r="1" spans="1:16" x14ac:dyDescent="0.25">
      <c r="A1">
        <v>1</v>
      </c>
      <c r="B1" t="str">
        <f>CHOOSE(cri_FF_INTEXT,A2,A3,A4)</f>
        <v>1/ Incluye todas las fuentes de Financiamiento, tanto ingresos corrientes, de capital y títulos valores</v>
      </c>
    </row>
    <row r="2" spans="1:16" x14ac:dyDescent="0.25">
      <c r="A2" s="11" t="s">
        <v>1598</v>
      </c>
      <c r="I2" t="s">
        <v>1303</v>
      </c>
      <c r="J2" t="s">
        <v>1304</v>
      </c>
      <c r="K2" t="s">
        <v>1305</v>
      </c>
      <c r="L2" t="s">
        <v>1306</v>
      </c>
      <c r="M2" t="s">
        <v>1307</v>
      </c>
      <c r="N2" t="s">
        <v>1308</v>
      </c>
      <c r="O2" t="s">
        <v>1309</v>
      </c>
      <c r="P2" t="s">
        <v>1310</v>
      </c>
    </row>
    <row r="3" spans="1:16" x14ac:dyDescent="0.25">
      <c r="A3" s="11" t="s">
        <v>1599</v>
      </c>
      <c r="C3">
        <v>6</v>
      </c>
      <c r="H3" t="s">
        <v>619</v>
      </c>
    </row>
    <row r="4" spans="1:16" x14ac:dyDescent="0.25">
      <c r="A4" s="11" t="s">
        <v>1474</v>
      </c>
      <c r="C4" t="s">
        <v>1471</v>
      </c>
    </row>
    <row r="5" spans="1:16" x14ac:dyDescent="0.25">
      <c r="C5" t="s">
        <v>1472</v>
      </c>
      <c r="H5">
        <v>101</v>
      </c>
      <c r="I5">
        <v>48124</v>
      </c>
    </row>
    <row r="6" spans="1:16" x14ac:dyDescent="0.25">
      <c r="C6" t="s">
        <v>1473</v>
      </c>
      <c r="H6">
        <v>102</v>
      </c>
      <c r="I6">
        <v>21500</v>
      </c>
    </row>
    <row r="7" spans="1:16" x14ac:dyDescent="0.25">
      <c r="C7" t="s">
        <v>1469</v>
      </c>
      <c r="H7">
        <v>103</v>
      </c>
      <c r="I7">
        <v>6290</v>
      </c>
    </row>
    <row r="8" spans="1:16" x14ac:dyDescent="0.25">
      <c r="C8" t="s">
        <v>1470</v>
      </c>
      <c r="H8">
        <v>201</v>
      </c>
      <c r="I8">
        <v>16078.754000000001</v>
      </c>
    </row>
    <row r="9" spans="1:16" x14ac:dyDescent="0.25">
      <c r="C9" t="s">
        <v>1468</v>
      </c>
      <c r="H9">
        <v>202</v>
      </c>
      <c r="I9">
        <v>10083.973</v>
      </c>
    </row>
    <row r="10" spans="1:16" x14ac:dyDescent="0.25">
      <c r="H10">
        <v>203</v>
      </c>
      <c r="I10">
        <v>53306.598517999999</v>
      </c>
    </row>
    <row r="11" spans="1:16" x14ac:dyDescent="0.25">
      <c r="H11">
        <v>204</v>
      </c>
      <c r="I11">
        <v>29060.853999999999</v>
      </c>
    </row>
    <row r="12" spans="1:16" x14ac:dyDescent="0.25">
      <c r="B12" t="s">
        <v>580</v>
      </c>
      <c r="C12" t="s">
        <v>581</v>
      </c>
      <c r="H12">
        <v>205</v>
      </c>
      <c r="I12">
        <v>267217.41148200002</v>
      </c>
    </row>
    <row r="13" spans="1:16" x14ac:dyDescent="0.25">
      <c r="C13" t="s">
        <v>582</v>
      </c>
      <c r="H13">
        <v>206</v>
      </c>
      <c r="I13">
        <v>116504</v>
      </c>
    </row>
    <row r="14" spans="1:16" x14ac:dyDescent="0.25">
      <c r="H14">
        <v>207</v>
      </c>
      <c r="I14">
        <v>40536</v>
      </c>
    </row>
    <row r="15" spans="1:16" x14ac:dyDescent="0.25">
      <c r="H15">
        <v>208</v>
      </c>
      <c r="I15">
        <v>21323</v>
      </c>
    </row>
    <row r="16" spans="1:16" x14ac:dyDescent="0.25">
      <c r="B16" t="s">
        <v>1313</v>
      </c>
      <c r="C16">
        <v>8</v>
      </c>
      <c r="D16" t="str">
        <f>VLOOKUP(C16,$B$70:$D$81,3,0)</f>
        <v>AGOSTO</v>
      </c>
      <c r="H16">
        <v>209</v>
      </c>
      <c r="I16">
        <v>420985</v>
      </c>
    </row>
    <row r="17" spans="2:9" x14ac:dyDescent="0.25">
      <c r="B17" t="s">
        <v>1326</v>
      </c>
      <c r="C17">
        <v>2020</v>
      </c>
      <c r="H17">
        <v>210</v>
      </c>
      <c r="I17">
        <v>2670018</v>
      </c>
    </row>
    <row r="18" spans="2:9" x14ac:dyDescent="0.25">
      <c r="H18">
        <v>211</v>
      </c>
      <c r="I18">
        <v>341549</v>
      </c>
    </row>
    <row r="19" spans="2:9" x14ac:dyDescent="0.25">
      <c r="B19" t="s">
        <v>583</v>
      </c>
      <c r="C19">
        <v>20</v>
      </c>
      <c r="H19">
        <v>212</v>
      </c>
      <c r="I19">
        <v>466286</v>
      </c>
    </row>
    <row r="20" spans="2:9" x14ac:dyDescent="0.25">
      <c r="H20">
        <v>213</v>
      </c>
      <c r="I20">
        <v>46925</v>
      </c>
    </row>
    <row r="21" spans="2:9" x14ac:dyDescent="0.25">
      <c r="B21" t="s">
        <v>584</v>
      </c>
      <c r="C21" s="1" t="s">
        <v>585</v>
      </c>
      <c r="D21">
        <f>VALUE(MID(C21,1,1))</f>
        <v>1</v>
      </c>
      <c r="H21">
        <v>214</v>
      </c>
      <c r="I21">
        <v>153020.984</v>
      </c>
    </row>
    <row r="22" spans="2:9" x14ac:dyDescent="0.25">
      <c r="H22">
        <v>215</v>
      </c>
      <c r="I22">
        <v>17662</v>
      </c>
    </row>
    <row r="23" spans="2:9" x14ac:dyDescent="0.25">
      <c r="B23" t="s">
        <v>1340</v>
      </c>
      <c r="C23" t="s">
        <v>1343</v>
      </c>
      <c r="H23">
        <v>216</v>
      </c>
      <c r="I23">
        <v>6918</v>
      </c>
    </row>
    <row r="24" spans="2:9" x14ac:dyDescent="0.25">
      <c r="H24">
        <v>217</v>
      </c>
      <c r="I24">
        <v>16829.017</v>
      </c>
    </row>
    <row r="25" spans="2:9" x14ac:dyDescent="0.25">
      <c r="B25" t="s">
        <v>1312</v>
      </c>
      <c r="D25" t="s">
        <v>29</v>
      </c>
      <c r="H25">
        <v>218</v>
      </c>
      <c r="I25">
        <v>8378.3549999999996</v>
      </c>
    </row>
    <row r="26" spans="2:9" x14ac:dyDescent="0.25">
      <c r="B26" t="s">
        <v>0</v>
      </c>
      <c r="D26" t="str">
        <f>UPPER(VLOOKUP(v_titulo,$B$40:$D$67,3,0))</f>
        <v>LEY DEL GOBIERNO CENTRAL</v>
      </c>
      <c r="H26">
        <v>219</v>
      </c>
      <c r="I26">
        <v>53877</v>
      </c>
    </row>
    <row r="27" spans="2:9" x14ac:dyDescent="0.25">
      <c r="H27">
        <v>230</v>
      </c>
      <c r="I27">
        <v>4015855.5</v>
      </c>
    </row>
    <row r="28" spans="2:9" x14ac:dyDescent="0.25">
      <c r="D28" s="12"/>
      <c r="H28">
        <v>231</v>
      </c>
      <c r="I28">
        <v>1127890</v>
      </c>
    </row>
    <row r="29" spans="2:9" x14ac:dyDescent="0.25">
      <c r="D29" t="str">
        <f>IFERROR(VLOOKUP(TRIM(v_Programa),$C$116:$D$142,2,0),"")</f>
        <v/>
      </c>
      <c r="H29">
        <v>232</v>
      </c>
      <c r="I29">
        <v>1500</v>
      </c>
    </row>
    <row r="30" spans="2:9" x14ac:dyDescent="0.25">
      <c r="D30" s="30" t="str">
        <f>Descripcion_titulo&amp;IF(v_Programa&lt;&gt;"",": PROGRAMA: "&amp;D29,"")</f>
        <v>LEY DEL GOBIERNO CENTRAL</v>
      </c>
      <c r="H30">
        <v>301</v>
      </c>
      <c r="I30">
        <v>472677</v>
      </c>
    </row>
    <row r="31" spans="2:9" x14ac:dyDescent="0.25">
      <c r="D31" s="29" t="str">
        <f>IF(v_Programa="",Descripcion_titulo&amp;IF(v_Programa&lt;&gt;"",": PROGRAMA: "&amp;D29,""),"")</f>
        <v>LEY DEL GOBIERNO CENTRAL</v>
      </c>
      <c r="H31">
        <v>401</v>
      </c>
      <c r="I31">
        <v>59211.4</v>
      </c>
    </row>
    <row r="32" spans="2:9" x14ac:dyDescent="0.25">
      <c r="D32" s="29" t="str">
        <f>"LEY EN EL RUBRO "&amp;C85</f>
        <v>LEY EN EL RUBRO SERVICIOS DE GESTIÓN Y APOYO</v>
      </c>
    </row>
    <row r="34" spans="2:9" x14ac:dyDescent="0.25">
      <c r="B34" t="s">
        <v>1328</v>
      </c>
      <c r="C34">
        <v>1</v>
      </c>
    </row>
    <row r="35" spans="2:9" x14ac:dyDescent="0.25">
      <c r="B35" t="s">
        <v>1329</v>
      </c>
      <c r="D35" t="s">
        <v>1341</v>
      </c>
      <c r="H35" t="s">
        <v>621</v>
      </c>
    </row>
    <row r="36" spans="2:9" x14ac:dyDescent="0.25">
      <c r="B36" t="s">
        <v>1332</v>
      </c>
      <c r="D36" t="s">
        <v>1342</v>
      </c>
    </row>
    <row r="37" spans="2:9" x14ac:dyDescent="0.25">
      <c r="B37" t="s">
        <v>1331</v>
      </c>
      <c r="D37" t="s">
        <v>1475</v>
      </c>
      <c r="H37">
        <v>1111</v>
      </c>
      <c r="I37">
        <v>2206122.154906</v>
      </c>
    </row>
    <row r="38" spans="2:9" x14ac:dyDescent="0.25">
      <c r="H38">
        <v>1112</v>
      </c>
      <c r="I38">
        <v>451585.94164099998</v>
      </c>
    </row>
    <row r="39" spans="2:9" x14ac:dyDescent="0.25">
      <c r="B39" t="s">
        <v>28</v>
      </c>
      <c r="C39" t="s">
        <v>0</v>
      </c>
      <c r="H39">
        <v>1120</v>
      </c>
      <c r="I39">
        <v>313430.42327199999</v>
      </c>
    </row>
    <row r="40" spans="2:9" x14ac:dyDescent="0.25">
      <c r="B40" s="9" t="s">
        <v>29</v>
      </c>
      <c r="C40" t="s">
        <v>1311</v>
      </c>
      <c r="D40" t="str">
        <f>"LEY DEL "&amp;UPPER(C40)</f>
        <v>LEY DEL GOBIERNO CENTRAL</v>
      </c>
      <c r="H40">
        <v>1210</v>
      </c>
      <c r="I40">
        <v>1603821.4958629999</v>
      </c>
    </row>
    <row r="41" spans="2:9" x14ac:dyDescent="0.25">
      <c r="B41" s="9">
        <v>101</v>
      </c>
      <c r="C41" t="s">
        <v>30</v>
      </c>
      <c r="D41" t="str">
        <f>"LEY DE LA "&amp;UPPER(C41)</f>
        <v>LEY DE LA ASAMBLEA LEGISLATIVA</v>
      </c>
      <c r="H41">
        <v>1220</v>
      </c>
      <c r="I41">
        <v>367188.55</v>
      </c>
    </row>
    <row r="42" spans="2:9" x14ac:dyDescent="0.25">
      <c r="B42" s="9">
        <v>102</v>
      </c>
      <c r="C42" t="s">
        <v>33</v>
      </c>
      <c r="D42" t="str">
        <f>"LEY DE LA "&amp;UPPER(C42)</f>
        <v>LEY DE LA CONTRALORÍA GENERAL DE LA REPÚBLICA</v>
      </c>
      <c r="H42">
        <v>1310</v>
      </c>
      <c r="I42">
        <v>1980030.2985169999</v>
      </c>
    </row>
    <row r="43" spans="2:9" x14ac:dyDescent="0.25">
      <c r="B43" s="9">
        <v>103</v>
      </c>
      <c r="C43" t="s">
        <v>35</v>
      </c>
      <c r="D43" t="str">
        <f>"LEY DE LA "&amp;UPPER(C43)</f>
        <v>LEY DE LA DEFENSORÍA DE LOS HABITANTES DE LA REPÚBLICA</v>
      </c>
      <c r="H43">
        <v>1320</v>
      </c>
      <c r="I43">
        <v>943066.00436999998</v>
      </c>
    </row>
    <row r="44" spans="2:9" x14ac:dyDescent="0.25">
      <c r="B44" s="9">
        <v>201</v>
      </c>
      <c r="C44" t="s">
        <v>38</v>
      </c>
      <c r="D44" t="str">
        <f>"LEY DE LA "&amp;UPPER(C44)</f>
        <v>LEY DE LA PRESIDENCIA DE LA REPÚBLICA</v>
      </c>
      <c r="H44">
        <v>1330</v>
      </c>
      <c r="I44">
        <v>7020.6021090000004</v>
      </c>
    </row>
    <row r="45" spans="2:9" x14ac:dyDescent="0.25">
      <c r="B45" s="9">
        <v>202</v>
      </c>
      <c r="C45" t="s">
        <v>40</v>
      </c>
      <c r="D45" t="str">
        <f t="shared" ref="D45:D64" si="0">"LEY DEL "&amp;UPPER(C45)</f>
        <v>LEY DEL MINISTERIO DE LA PRESIDENCIA</v>
      </c>
      <c r="H45">
        <v>2110</v>
      </c>
      <c r="I45">
        <v>15743.513589</v>
      </c>
    </row>
    <row r="46" spans="2:9" x14ac:dyDescent="0.25">
      <c r="B46" s="9">
        <v>203</v>
      </c>
      <c r="C46" t="s">
        <v>42</v>
      </c>
      <c r="D46" t="str">
        <f t="shared" si="0"/>
        <v>LEY DEL MINISTERIO DE GOBERNACIÓN Y POLICÍA</v>
      </c>
      <c r="H46">
        <v>2120</v>
      </c>
      <c r="I46">
        <v>27777.802387</v>
      </c>
    </row>
    <row r="47" spans="2:9" x14ac:dyDescent="0.25">
      <c r="B47" s="9">
        <v>204</v>
      </c>
      <c r="C47" t="s">
        <v>45</v>
      </c>
      <c r="D47" t="str">
        <f t="shared" si="0"/>
        <v>LEY DEL MINISTERIO DE RELACIONES EXTERIORES Y CULTO</v>
      </c>
      <c r="H47">
        <v>2130</v>
      </c>
    </row>
    <row r="48" spans="2:9" x14ac:dyDescent="0.25">
      <c r="B48" s="9">
        <v>205</v>
      </c>
      <c r="C48" t="s">
        <v>47</v>
      </c>
      <c r="D48" t="str">
        <f t="shared" si="0"/>
        <v>LEY DEL MINISTERIO DE SEGURIDAD PÚBLICA</v>
      </c>
      <c r="H48">
        <v>2140</v>
      </c>
      <c r="I48">
        <v>11.813965</v>
      </c>
    </row>
    <row r="49" spans="2:9" x14ac:dyDescent="0.25">
      <c r="B49" s="9">
        <v>206</v>
      </c>
      <c r="C49" t="s">
        <v>50</v>
      </c>
      <c r="D49" t="str">
        <f t="shared" si="0"/>
        <v>LEY DEL MINISTERIO DE HACIENDA</v>
      </c>
      <c r="H49">
        <v>2150</v>
      </c>
      <c r="I49">
        <v>917</v>
      </c>
    </row>
    <row r="50" spans="2:9" x14ac:dyDescent="0.25">
      <c r="B50" s="9">
        <v>207</v>
      </c>
      <c r="C50" t="s">
        <v>52</v>
      </c>
      <c r="D50" t="str">
        <f t="shared" si="0"/>
        <v>LEY DEL MINISTERIO DE AGRICULTURA Y GANADERÍA</v>
      </c>
      <c r="H50">
        <v>2210</v>
      </c>
      <c r="I50">
        <v>34113.872530000001</v>
      </c>
    </row>
    <row r="51" spans="2:9" x14ac:dyDescent="0.25">
      <c r="B51" s="9">
        <v>208</v>
      </c>
      <c r="C51" t="s">
        <v>54</v>
      </c>
      <c r="D51" t="str">
        <f t="shared" si="0"/>
        <v>LEY DEL MINISTERIO DE ECONOMÍA INDUSTRIA Y COMERCIO</v>
      </c>
      <c r="H51">
        <v>2220</v>
      </c>
      <c r="I51">
        <v>100</v>
      </c>
    </row>
    <row r="52" spans="2:9" x14ac:dyDescent="0.25">
      <c r="B52" s="9">
        <v>209</v>
      </c>
      <c r="C52" t="s">
        <v>56</v>
      </c>
      <c r="D52" t="str">
        <f t="shared" si="0"/>
        <v>LEY DEL MINISTERIO DE OBRAS PÚBLICAS Y TRANSPORTES</v>
      </c>
      <c r="H52">
        <v>2230</v>
      </c>
    </row>
    <row r="53" spans="2:9" x14ac:dyDescent="0.25">
      <c r="B53" s="9">
        <v>210</v>
      </c>
      <c r="C53" t="s">
        <v>58</v>
      </c>
      <c r="D53" t="str">
        <f t="shared" si="0"/>
        <v>LEY DEL MINISTERIO DE EDUCACIÓN PÚBLICA</v>
      </c>
      <c r="H53">
        <v>2240</v>
      </c>
      <c r="I53">
        <v>10958.460831</v>
      </c>
    </row>
    <row r="54" spans="2:9" x14ac:dyDescent="0.25">
      <c r="B54" s="9">
        <v>211</v>
      </c>
      <c r="C54" t="s">
        <v>60</v>
      </c>
      <c r="D54" t="str">
        <f t="shared" si="0"/>
        <v>LEY DEL MINISTERIO DE SALUD</v>
      </c>
      <c r="H54">
        <v>2250</v>
      </c>
      <c r="I54">
        <v>0.29400500000000002</v>
      </c>
    </row>
    <row r="55" spans="2:9" x14ac:dyDescent="0.25">
      <c r="B55" s="9">
        <v>212</v>
      </c>
      <c r="C55" t="s">
        <v>63</v>
      </c>
      <c r="D55" t="str">
        <f t="shared" si="0"/>
        <v>LEY DEL MINISTERIO DE TRABAJO Y SEGURIDAD SOCIAL</v>
      </c>
      <c r="H55">
        <v>2310</v>
      </c>
      <c r="I55">
        <v>493891.54951300001</v>
      </c>
    </row>
    <row r="56" spans="2:9" x14ac:dyDescent="0.25">
      <c r="B56" s="9">
        <v>213</v>
      </c>
      <c r="C56" t="s">
        <v>65</v>
      </c>
      <c r="D56" t="str">
        <f t="shared" si="0"/>
        <v>LEY DEL MINISTERIO DE CULTURA Y JUVENTUD</v>
      </c>
      <c r="H56">
        <v>2320</v>
      </c>
      <c r="I56">
        <v>19723.475509</v>
      </c>
    </row>
    <row r="57" spans="2:9" x14ac:dyDescent="0.25">
      <c r="B57" s="9">
        <v>214</v>
      </c>
      <c r="C57" t="s">
        <v>67</v>
      </c>
      <c r="D57" t="str">
        <f t="shared" si="0"/>
        <v>LEY DEL MINISTERIO DE JUSTICIA Y PAZ</v>
      </c>
      <c r="H57">
        <v>2330</v>
      </c>
    </row>
    <row r="58" spans="2:9" x14ac:dyDescent="0.25">
      <c r="B58" s="9">
        <v>215</v>
      </c>
      <c r="C58" t="s">
        <v>69</v>
      </c>
      <c r="D58" t="str">
        <f t="shared" si="0"/>
        <v>LEY DEL MINISTERIO DE VIVIENDA Y ASENTAMIENTOS HUMANOS</v>
      </c>
      <c r="H58">
        <v>3100</v>
      </c>
    </row>
    <row r="59" spans="2:9" x14ac:dyDescent="0.25">
      <c r="B59" s="9">
        <v>216</v>
      </c>
      <c r="C59" t="s">
        <v>72</v>
      </c>
      <c r="D59" t="str">
        <f t="shared" si="0"/>
        <v>LEY DEL MINISTERIO DE COMERCIO EXTERIOR</v>
      </c>
      <c r="H59">
        <v>3200</v>
      </c>
    </row>
    <row r="60" spans="2:9" x14ac:dyDescent="0.25">
      <c r="B60" s="9">
        <v>217</v>
      </c>
      <c r="C60" t="s">
        <v>74</v>
      </c>
      <c r="D60" t="str">
        <f t="shared" si="0"/>
        <v>LEY DEL MINISTERIO DE PLANIFICACIÓN NACIONAL Y POLÍTICA ECONÓMICA</v>
      </c>
      <c r="H60">
        <v>3310</v>
      </c>
      <c r="I60">
        <v>1813355.692426</v>
      </c>
    </row>
    <row r="61" spans="2:9" x14ac:dyDescent="0.25">
      <c r="B61" s="9">
        <v>218</v>
      </c>
      <c r="C61" t="s">
        <v>76</v>
      </c>
      <c r="D61" t="str">
        <f t="shared" si="0"/>
        <v>LEY DEL MINISTERIO DE CIENCIA, TECNOLOGÍA Y TELECOMUNICACIONES</v>
      </c>
      <c r="H61">
        <v>3320</v>
      </c>
      <c r="I61">
        <v>217156.41</v>
      </c>
    </row>
    <row r="62" spans="2:9" x14ac:dyDescent="0.25">
      <c r="B62" s="9">
        <v>219</v>
      </c>
      <c r="C62" t="s">
        <v>78</v>
      </c>
      <c r="D62" t="str">
        <f t="shared" si="0"/>
        <v>LEY DEL MINISTERIO DE AMBIENTE Y ENERGÍA</v>
      </c>
      <c r="H62">
        <v>3400</v>
      </c>
      <c r="I62">
        <v>1305.9041090000001</v>
      </c>
    </row>
    <row r="63" spans="2:9" x14ac:dyDescent="0.25">
      <c r="B63" s="9">
        <v>230</v>
      </c>
      <c r="C63" t="s">
        <v>80</v>
      </c>
      <c r="D63" t="str">
        <f t="shared" si="0"/>
        <v>LEY DEL SERVICIO DE LA DEUDA PÚBLICA</v>
      </c>
      <c r="H63">
        <v>4000</v>
      </c>
      <c r="I63">
        <v>2285.587458</v>
      </c>
    </row>
    <row r="64" spans="2:9" x14ac:dyDescent="0.25">
      <c r="B64" s="9">
        <v>231</v>
      </c>
      <c r="C64" t="s">
        <v>82</v>
      </c>
      <c r="D64" t="str">
        <f t="shared" si="0"/>
        <v>LEY DEL RÉGIMENES DE PENSIONES</v>
      </c>
    </row>
    <row r="65" spans="2:187" x14ac:dyDescent="0.25">
      <c r="B65" s="9">
        <v>232</v>
      </c>
      <c r="C65" t="s">
        <v>84</v>
      </c>
      <c r="D65" t="str">
        <f>"LEY DE LAS "&amp;UPPER(C65)</f>
        <v>LEY DE LAS PARTIDAS ESPECÍFICAS</v>
      </c>
    </row>
    <row r="66" spans="2:187" x14ac:dyDescent="0.25">
      <c r="B66" s="9">
        <v>301</v>
      </c>
      <c r="C66" t="s">
        <v>86</v>
      </c>
      <c r="D66" t="str">
        <f>"LEY DEL "&amp;UPPER(C66)</f>
        <v>LEY DEL PODER JUDICIAL</v>
      </c>
    </row>
    <row r="67" spans="2:187" x14ac:dyDescent="0.25">
      <c r="B67" s="9">
        <v>401</v>
      </c>
      <c r="C67" t="s">
        <v>89</v>
      </c>
      <c r="D67" t="str">
        <f>"LEY DEL "&amp;UPPER(C67)</f>
        <v>LEY DEL TRIBUNAL SUPREMO DE ELECCIONES</v>
      </c>
    </row>
    <row r="68" spans="2:187" x14ac:dyDescent="0.25">
      <c r="H68" t="s">
        <v>620</v>
      </c>
      <c r="T68" t="str">
        <f>T69&amp;T70</f>
        <v>PI101</v>
      </c>
      <c r="U68" t="str">
        <f t="shared" ref="U68:CF68" si="1">U69&amp;U70</f>
        <v>PI102</v>
      </c>
      <c r="V68" t="str">
        <f t="shared" si="1"/>
        <v>PI103</v>
      </c>
      <c r="W68" t="str">
        <f t="shared" si="1"/>
        <v>PI201</v>
      </c>
      <c r="X68" t="str">
        <f t="shared" si="1"/>
        <v>PI202</v>
      </c>
      <c r="Y68" t="str">
        <f t="shared" si="1"/>
        <v>PI203</v>
      </c>
      <c r="Z68" t="str">
        <f t="shared" si="1"/>
        <v>PI204</v>
      </c>
      <c r="AA68" t="str">
        <f t="shared" si="1"/>
        <v>PI205</v>
      </c>
      <c r="AB68" t="str">
        <f t="shared" si="1"/>
        <v>PI206</v>
      </c>
      <c r="AC68" t="str">
        <f t="shared" si="1"/>
        <v>PI207</v>
      </c>
      <c r="AD68" t="str">
        <f t="shared" si="1"/>
        <v>PI208</v>
      </c>
      <c r="AE68" t="str">
        <f t="shared" si="1"/>
        <v>PI209</v>
      </c>
      <c r="AF68" t="str">
        <f t="shared" si="1"/>
        <v>PI210</v>
      </c>
      <c r="AG68" t="str">
        <f t="shared" si="1"/>
        <v>PI211</v>
      </c>
      <c r="AH68" t="str">
        <f t="shared" si="1"/>
        <v>PI212</v>
      </c>
      <c r="AI68" t="str">
        <f t="shared" si="1"/>
        <v>PI213</v>
      </c>
      <c r="AJ68" t="str">
        <f t="shared" si="1"/>
        <v>PI214</v>
      </c>
      <c r="AK68" t="str">
        <f t="shared" si="1"/>
        <v>PI215</v>
      </c>
      <c r="AL68" t="str">
        <f t="shared" si="1"/>
        <v>PI216</v>
      </c>
      <c r="AM68" t="str">
        <f t="shared" si="1"/>
        <v>PI217</v>
      </c>
      <c r="AN68" t="str">
        <f t="shared" si="1"/>
        <v>PI218</v>
      </c>
      <c r="AO68" t="str">
        <f t="shared" si="1"/>
        <v>PI219</v>
      </c>
      <c r="AP68" t="str">
        <f t="shared" si="1"/>
        <v>PI230</v>
      </c>
      <c r="AQ68" t="str">
        <f t="shared" si="1"/>
        <v>PI231</v>
      </c>
      <c r="AR68" t="str">
        <f t="shared" si="1"/>
        <v>PI232</v>
      </c>
      <c r="AS68" t="str">
        <f t="shared" si="1"/>
        <v>PI301</v>
      </c>
      <c r="AT68" t="str">
        <f t="shared" si="1"/>
        <v>PI401</v>
      </c>
      <c r="AU68" t="str">
        <f t="shared" si="1"/>
        <v>PP101</v>
      </c>
      <c r="AV68" t="str">
        <f t="shared" si="1"/>
        <v>PP102</v>
      </c>
      <c r="AW68" t="str">
        <f t="shared" si="1"/>
        <v>PP103</v>
      </c>
      <c r="AX68" t="str">
        <f t="shared" si="1"/>
        <v>PP201</v>
      </c>
      <c r="AY68" t="str">
        <f t="shared" si="1"/>
        <v>PP202</v>
      </c>
      <c r="AZ68" t="str">
        <f t="shared" si="1"/>
        <v>PP203</v>
      </c>
      <c r="BA68" t="str">
        <f t="shared" si="1"/>
        <v>PP204</v>
      </c>
      <c r="BB68" t="str">
        <f t="shared" si="1"/>
        <v>PP205</v>
      </c>
      <c r="BC68" t="str">
        <f t="shared" si="1"/>
        <v>PP206</v>
      </c>
      <c r="BD68" t="str">
        <f t="shared" si="1"/>
        <v>PP207</v>
      </c>
      <c r="BE68" t="str">
        <f t="shared" si="1"/>
        <v>PP208</v>
      </c>
      <c r="BF68" t="str">
        <f t="shared" si="1"/>
        <v>PP209</v>
      </c>
      <c r="BG68" t="str">
        <f t="shared" si="1"/>
        <v>PP210</v>
      </c>
      <c r="BH68" t="str">
        <f t="shared" si="1"/>
        <v>PP211</v>
      </c>
      <c r="BI68" t="str">
        <f t="shared" si="1"/>
        <v>PP212</v>
      </c>
      <c r="BJ68" t="str">
        <f t="shared" si="1"/>
        <v>PP213</v>
      </c>
      <c r="BK68" t="str">
        <f t="shared" si="1"/>
        <v>PP214</v>
      </c>
      <c r="BL68" t="str">
        <f t="shared" si="1"/>
        <v>PP215</v>
      </c>
      <c r="BM68" t="str">
        <f t="shared" si="1"/>
        <v>PP216</v>
      </c>
      <c r="BN68" t="str">
        <f t="shared" si="1"/>
        <v>PP217</v>
      </c>
      <c r="BO68" t="str">
        <f t="shared" si="1"/>
        <v>PP218</v>
      </c>
      <c r="BP68" t="str">
        <f t="shared" si="1"/>
        <v>PP219</v>
      </c>
      <c r="BQ68" t="str">
        <f t="shared" si="1"/>
        <v>PP230</v>
      </c>
      <c r="BR68" t="str">
        <f t="shared" si="1"/>
        <v>PP231</v>
      </c>
      <c r="BS68" t="str">
        <f t="shared" si="1"/>
        <v>PP232</v>
      </c>
      <c r="BT68" t="str">
        <f t="shared" si="1"/>
        <v>PP301</v>
      </c>
      <c r="BU68" t="str">
        <f t="shared" si="1"/>
        <v>PP401</v>
      </c>
      <c r="BV68" t="str">
        <f t="shared" si="1"/>
        <v>SO101</v>
      </c>
      <c r="BW68" t="str">
        <f t="shared" si="1"/>
        <v>SO102</v>
      </c>
      <c r="BX68" t="str">
        <f t="shared" si="1"/>
        <v>SO103</v>
      </c>
      <c r="BY68" t="str">
        <f t="shared" si="1"/>
        <v>SO201</v>
      </c>
      <c r="BZ68" t="str">
        <f t="shared" si="1"/>
        <v>SO202</v>
      </c>
      <c r="CA68" t="str">
        <f t="shared" si="1"/>
        <v>SO203</v>
      </c>
      <c r="CB68" t="str">
        <f t="shared" si="1"/>
        <v>SO204</v>
      </c>
      <c r="CC68" t="str">
        <f t="shared" si="1"/>
        <v>SO205</v>
      </c>
      <c r="CD68" t="str">
        <f t="shared" si="1"/>
        <v>SO206</v>
      </c>
      <c r="CE68" t="str">
        <f t="shared" si="1"/>
        <v>SO207</v>
      </c>
      <c r="CF68" t="str">
        <f t="shared" si="1"/>
        <v>SO208</v>
      </c>
      <c r="CG68" t="str">
        <f t="shared" ref="CG68:ER68" si="2">CG69&amp;CG70</f>
        <v>SO209</v>
      </c>
      <c r="CH68" t="str">
        <f t="shared" si="2"/>
        <v>SO210</v>
      </c>
      <c r="CI68" t="str">
        <f t="shared" si="2"/>
        <v>SO211</v>
      </c>
      <c r="CJ68" t="str">
        <f t="shared" si="2"/>
        <v>SO212</v>
      </c>
      <c r="CK68" t="str">
        <f t="shared" si="2"/>
        <v>SO213</v>
      </c>
      <c r="CL68" t="str">
        <f t="shared" si="2"/>
        <v>SO214</v>
      </c>
      <c r="CM68" t="str">
        <f t="shared" si="2"/>
        <v>SO215</v>
      </c>
      <c r="CN68" t="str">
        <f t="shared" si="2"/>
        <v>SO216</v>
      </c>
      <c r="CO68" t="str">
        <f t="shared" si="2"/>
        <v>SO217</v>
      </c>
      <c r="CP68" t="str">
        <f t="shared" si="2"/>
        <v>SO218</v>
      </c>
      <c r="CQ68" t="str">
        <f t="shared" si="2"/>
        <v>SO219</v>
      </c>
      <c r="CR68" t="str">
        <f t="shared" si="2"/>
        <v>SO230</v>
      </c>
      <c r="CS68" t="str">
        <f t="shared" si="2"/>
        <v>SO231</v>
      </c>
      <c r="CT68" t="str">
        <f t="shared" si="2"/>
        <v>SO232</v>
      </c>
      <c r="CU68" t="str">
        <f t="shared" si="2"/>
        <v>SO301</v>
      </c>
      <c r="CV68" t="str">
        <f t="shared" si="2"/>
        <v>SO401</v>
      </c>
      <c r="CW68" t="str">
        <f t="shared" si="2"/>
        <v>CO101</v>
      </c>
      <c r="CX68" t="str">
        <f t="shared" si="2"/>
        <v>CO102</v>
      </c>
      <c r="CY68" t="str">
        <f t="shared" si="2"/>
        <v>CO103</v>
      </c>
      <c r="CZ68" t="str">
        <f t="shared" si="2"/>
        <v>CO201</v>
      </c>
      <c r="DA68" t="str">
        <f t="shared" si="2"/>
        <v>CO202</v>
      </c>
      <c r="DB68" t="str">
        <f t="shared" si="2"/>
        <v>CO203</v>
      </c>
      <c r="DC68" t="str">
        <f t="shared" si="2"/>
        <v>CO204</v>
      </c>
      <c r="DD68" t="str">
        <f t="shared" si="2"/>
        <v>CO205</v>
      </c>
      <c r="DE68" t="str">
        <f t="shared" si="2"/>
        <v>CO206</v>
      </c>
      <c r="DF68" t="str">
        <f t="shared" si="2"/>
        <v>CO207</v>
      </c>
      <c r="DG68" t="str">
        <f t="shared" si="2"/>
        <v>CO208</v>
      </c>
      <c r="DH68" t="str">
        <f t="shared" si="2"/>
        <v>CO209</v>
      </c>
      <c r="DI68" t="str">
        <f t="shared" si="2"/>
        <v>CO210</v>
      </c>
      <c r="DJ68" t="str">
        <f t="shared" si="2"/>
        <v>CO211</v>
      </c>
      <c r="DK68" t="str">
        <f t="shared" si="2"/>
        <v>CO212</v>
      </c>
      <c r="DL68" t="str">
        <f t="shared" si="2"/>
        <v>CO213</v>
      </c>
      <c r="DM68" t="str">
        <f t="shared" si="2"/>
        <v>CO214</v>
      </c>
      <c r="DN68" t="str">
        <f t="shared" si="2"/>
        <v>CO215</v>
      </c>
      <c r="DO68" t="str">
        <f t="shared" si="2"/>
        <v>CO216</v>
      </c>
      <c r="DP68" t="str">
        <f t="shared" si="2"/>
        <v>CO217</v>
      </c>
      <c r="DQ68" t="str">
        <f t="shared" si="2"/>
        <v>CO218</v>
      </c>
      <c r="DR68" t="str">
        <f t="shared" si="2"/>
        <v>CO219</v>
      </c>
      <c r="DS68" t="str">
        <f t="shared" si="2"/>
        <v>CO230</v>
      </c>
      <c r="DT68" t="str">
        <f t="shared" si="2"/>
        <v>CO231</v>
      </c>
      <c r="DU68" t="str">
        <f t="shared" si="2"/>
        <v>CO232</v>
      </c>
      <c r="DV68" t="str">
        <f t="shared" si="2"/>
        <v>CO301</v>
      </c>
      <c r="DW68" t="str">
        <f t="shared" si="2"/>
        <v>CO401</v>
      </c>
      <c r="DX68" t="str">
        <f t="shared" si="2"/>
        <v>DE101</v>
      </c>
      <c r="DY68" t="str">
        <f t="shared" si="2"/>
        <v>DE102</v>
      </c>
      <c r="DZ68" t="str">
        <f t="shared" si="2"/>
        <v>DE103</v>
      </c>
      <c r="EA68" t="str">
        <f t="shared" si="2"/>
        <v>DE201</v>
      </c>
      <c r="EB68" t="str">
        <f t="shared" si="2"/>
        <v>DE202</v>
      </c>
      <c r="EC68" t="str">
        <f t="shared" si="2"/>
        <v>DE203</v>
      </c>
      <c r="ED68" t="str">
        <f t="shared" si="2"/>
        <v>DE204</v>
      </c>
      <c r="EE68" t="str">
        <f t="shared" si="2"/>
        <v>DE205</v>
      </c>
      <c r="EF68" t="str">
        <f t="shared" si="2"/>
        <v>DE206</v>
      </c>
      <c r="EG68" t="str">
        <f t="shared" si="2"/>
        <v>DE207</v>
      </c>
      <c r="EH68" t="str">
        <f t="shared" si="2"/>
        <v>DE208</v>
      </c>
      <c r="EI68" t="str">
        <f t="shared" si="2"/>
        <v>DE209</v>
      </c>
      <c r="EJ68" t="str">
        <f t="shared" si="2"/>
        <v>DE210</v>
      </c>
      <c r="EK68" t="str">
        <f t="shared" si="2"/>
        <v>DE211</v>
      </c>
      <c r="EL68" t="str">
        <f t="shared" si="2"/>
        <v>DE212</v>
      </c>
      <c r="EM68" t="str">
        <f t="shared" si="2"/>
        <v>DE213</v>
      </c>
      <c r="EN68" t="str">
        <f t="shared" si="2"/>
        <v>DE214</v>
      </c>
      <c r="EO68" t="str">
        <f t="shared" si="2"/>
        <v>DE215</v>
      </c>
      <c r="EP68" t="str">
        <f t="shared" si="2"/>
        <v>DE216</v>
      </c>
      <c r="EQ68" t="str">
        <f t="shared" si="2"/>
        <v>DE217</v>
      </c>
      <c r="ER68" t="str">
        <f t="shared" si="2"/>
        <v>DE218</v>
      </c>
      <c r="ES68" t="str">
        <f t="shared" ref="ES68:FY68" si="3">ES69&amp;ES70</f>
        <v>DE219</v>
      </c>
      <c r="ET68" t="str">
        <f t="shared" si="3"/>
        <v>DE230</v>
      </c>
      <c r="EU68" t="str">
        <f t="shared" si="3"/>
        <v>DE231</v>
      </c>
      <c r="EV68" t="str">
        <f t="shared" si="3"/>
        <v>DE232</v>
      </c>
      <c r="EW68" t="str">
        <f t="shared" si="3"/>
        <v>DE301</v>
      </c>
      <c r="EX68" t="str">
        <f t="shared" si="3"/>
        <v>DE401</v>
      </c>
      <c r="EY68" t="str">
        <f t="shared" si="3"/>
        <v>PA101</v>
      </c>
      <c r="EZ68" t="str">
        <f t="shared" si="3"/>
        <v>PA102</v>
      </c>
      <c r="FA68" t="str">
        <f t="shared" si="3"/>
        <v>PA103</v>
      </c>
      <c r="FB68" t="str">
        <f t="shared" si="3"/>
        <v>PA201</v>
      </c>
      <c r="FC68" t="str">
        <f t="shared" si="3"/>
        <v>PA202</v>
      </c>
      <c r="FD68" t="str">
        <f t="shared" si="3"/>
        <v>PA203</v>
      </c>
      <c r="FE68" t="str">
        <f t="shared" si="3"/>
        <v>PA204</v>
      </c>
      <c r="FF68" t="str">
        <f t="shared" si="3"/>
        <v>PA205</v>
      </c>
      <c r="FG68" t="str">
        <f t="shared" si="3"/>
        <v>PA206</v>
      </c>
      <c r="FH68" t="str">
        <f t="shared" si="3"/>
        <v>PA207</v>
      </c>
      <c r="FI68" t="str">
        <f t="shared" si="3"/>
        <v>PA208</v>
      </c>
      <c r="FJ68" t="str">
        <f t="shared" si="3"/>
        <v>PA209</v>
      </c>
      <c r="FK68" t="str">
        <f t="shared" si="3"/>
        <v>PA210</v>
      </c>
      <c r="FL68" t="str">
        <f t="shared" si="3"/>
        <v>PA211</v>
      </c>
      <c r="FM68" t="str">
        <f t="shared" si="3"/>
        <v>PA212</v>
      </c>
      <c r="FN68" t="str">
        <f t="shared" si="3"/>
        <v>PA213</v>
      </c>
      <c r="FO68" t="str">
        <f t="shared" si="3"/>
        <v>PA214</v>
      </c>
      <c r="FP68" t="str">
        <f t="shared" si="3"/>
        <v>PA215</v>
      </c>
      <c r="FQ68" t="str">
        <f t="shared" si="3"/>
        <v>PA216</v>
      </c>
      <c r="FR68" t="str">
        <f t="shared" si="3"/>
        <v>PA217</v>
      </c>
      <c r="FS68" t="str">
        <f t="shared" si="3"/>
        <v>PA218</v>
      </c>
      <c r="FT68" t="str">
        <f t="shared" si="3"/>
        <v>PA219</v>
      </c>
      <c r="FU68" t="str">
        <f t="shared" si="3"/>
        <v>PA230</v>
      </c>
      <c r="FV68" t="str">
        <f t="shared" si="3"/>
        <v>PA231</v>
      </c>
      <c r="FW68" t="str">
        <f t="shared" si="3"/>
        <v>PA232</v>
      </c>
      <c r="FX68" t="str">
        <f t="shared" si="3"/>
        <v>PA301</v>
      </c>
      <c r="FY68" t="str">
        <f t="shared" si="3"/>
        <v>PA401</v>
      </c>
      <c r="FZ68" t="str">
        <f t="shared" ref="FZ68:GE68" si="4">FZ69&amp;FZ70</f>
        <v>PIT</v>
      </c>
      <c r="GA68" t="str">
        <f t="shared" si="4"/>
        <v>PPT</v>
      </c>
      <c r="GB68" t="str">
        <f t="shared" si="4"/>
        <v>SOT</v>
      </c>
      <c r="GC68" t="str">
        <f t="shared" si="4"/>
        <v>COT</v>
      </c>
      <c r="GD68" t="str">
        <f t="shared" si="4"/>
        <v>DET</v>
      </c>
      <c r="GE68" t="str">
        <f t="shared" si="4"/>
        <v>PAT</v>
      </c>
    </row>
    <row r="69" spans="2:187" x14ac:dyDescent="0.25">
      <c r="T69" t="s">
        <v>1303</v>
      </c>
      <c r="U69" t="str">
        <f>+T69</f>
        <v>PI</v>
      </c>
      <c r="V69" t="str">
        <f t="shared" ref="V69:AT69" si="5">+U69</f>
        <v>PI</v>
      </c>
      <c r="W69" t="str">
        <f t="shared" si="5"/>
        <v>PI</v>
      </c>
      <c r="X69" t="str">
        <f t="shared" si="5"/>
        <v>PI</v>
      </c>
      <c r="Y69" t="str">
        <f t="shared" si="5"/>
        <v>PI</v>
      </c>
      <c r="Z69" t="str">
        <f t="shared" si="5"/>
        <v>PI</v>
      </c>
      <c r="AA69" t="str">
        <f t="shared" si="5"/>
        <v>PI</v>
      </c>
      <c r="AB69" t="str">
        <f t="shared" si="5"/>
        <v>PI</v>
      </c>
      <c r="AC69" t="str">
        <f t="shared" si="5"/>
        <v>PI</v>
      </c>
      <c r="AD69" t="str">
        <f t="shared" si="5"/>
        <v>PI</v>
      </c>
      <c r="AE69" t="str">
        <f t="shared" si="5"/>
        <v>PI</v>
      </c>
      <c r="AF69" t="str">
        <f t="shared" si="5"/>
        <v>PI</v>
      </c>
      <c r="AG69" t="str">
        <f t="shared" si="5"/>
        <v>PI</v>
      </c>
      <c r="AH69" t="str">
        <f t="shared" si="5"/>
        <v>PI</v>
      </c>
      <c r="AI69" t="str">
        <f t="shared" si="5"/>
        <v>PI</v>
      </c>
      <c r="AJ69" t="str">
        <f t="shared" si="5"/>
        <v>PI</v>
      </c>
      <c r="AK69" t="str">
        <f t="shared" si="5"/>
        <v>PI</v>
      </c>
      <c r="AL69" t="str">
        <f t="shared" si="5"/>
        <v>PI</v>
      </c>
      <c r="AM69" t="str">
        <f t="shared" si="5"/>
        <v>PI</v>
      </c>
      <c r="AN69" t="str">
        <f t="shared" si="5"/>
        <v>PI</v>
      </c>
      <c r="AO69" t="str">
        <f t="shared" si="5"/>
        <v>PI</v>
      </c>
      <c r="AP69" t="str">
        <f t="shared" si="5"/>
        <v>PI</v>
      </c>
      <c r="AQ69" t="str">
        <f t="shared" si="5"/>
        <v>PI</v>
      </c>
      <c r="AR69" t="str">
        <f t="shared" si="5"/>
        <v>PI</v>
      </c>
      <c r="AS69" t="str">
        <f t="shared" si="5"/>
        <v>PI</v>
      </c>
      <c r="AT69" t="str">
        <f t="shared" si="5"/>
        <v>PI</v>
      </c>
      <c r="AU69" t="s">
        <v>1304</v>
      </c>
      <c r="AV69" t="str">
        <f>+AU69</f>
        <v>PP</v>
      </c>
      <c r="AW69" t="str">
        <f t="shared" ref="AW69:BU69" si="6">+AV69</f>
        <v>PP</v>
      </c>
      <c r="AX69" t="str">
        <f t="shared" si="6"/>
        <v>PP</v>
      </c>
      <c r="AY69" t="str">
        <f t="shared" si="6"/>
        <v>PP</v>
      </c>
      <c r="AZ69" t="str">
        <f t="shared" si="6"/>
        <v>PP</v>
      </c>
      <c r="BA69" t="str">
        <f t="shared" si="6"/>
        <v>PP</v>
      </c>
      <c r="BB69" t="str">
        <f t="shared" si="6"/>
        <v>PP</v>
      </c>
      <c r="BC69" t="str">
        <f t="shared" si="6"/>
        <v>PP</v>
      </c>
      <c r="BD69" t="str">
        <f t="shared" si="6"/>
        <v>PP</v>
      </c>
      <c r="BE69" t="str">
        <f t="shared" si="6"/>
        <v>PP</v>
      </c>
      <c r="BF69" t="str">
        <f t="shared" si="6"/>
        <v>PP</v>
      </c>
      <c r="BG69" t="str">
        <f t="shared" si="6"/>
        <v>PP</v>
      </c>
      <c r="BH69" t="str">
        <f t="shared" si="6"/>
        <v>PP</v>
      </c>
      <c r="BI69" t="str">
        <f t="shared" si="6"/>
        <v>PP</v>
      </c>
      <c r="BJ69" t="str">
        <f t="shared" si="6"/>
        <v>PP</v>
      </c>
      <c r="BK69" t="str">
        <f t="shared" si="6"/>
        <v>PP</v>
      </c>
      <c r="BL69" t="str">
        <f t="shared" si="6"/>
        <v>PP</v>
      </c>
      <c r="BM69" t="str">
        <f t="shared" si="6"/>
        <v>PP</v>
      </c>
      <c r="BN69" t="str">
        <f t="shared" si="6"/>
        <v>PP</v>
      </c>
      <c r="BO69" t="str">
        <f t="shared" si="6"/>
        <v>PP</v>
      </c>
      <c r="BP69" t="str">
        <f t="shared" si="6"/>
        <v>PP</v>
      </c>
      <c r="BQ69" t="str">
        <f t="shared" si="6"/>
        <v>PP</v>
      </c>
      <c r="BR69" t="str">
        <f t="shared" si="6"/>
        <v>PP</v>
      </c>
      <c r="BS69" t="str">
        <f t="shared" si="6"/>
        <v>PP</v>
      </c>
      <c r="BT69" t="str">
        <f t="shared" si="6"/>
        <v>PP</v>
      </c>
      <c r="BU69" t="str">
        <f t="shared" si="6"/>
        <v>PP</v>
      </c>
      <c r="BV69" t="s">
        <v>1306</v>
      </c>
      <c r="BW69" t="str">
        <f>+BV69</f>
        <v>SO</v>
      </c>
      <c r="BX69" t="str">
        <f t="shared" ref="BX69:CV69" si="7">+BW69</f>
        <v>SO</v>
      </c>
      <c r="BY69" t="str">
        <f t="shared" si="7"/>
        <v>SO</v>
      </c>
      <c r="BZ69" t="str">
        <f t="shared" si="7"/>
        <v>SO</v>
      </c>
      <c r="CA69" t="str">
        <f t="shared" si="7"/>
        <v>SO</v>
      </c>
      <c r="CB69" t="str">
        <f t="shared" si="7"/>
        <v>SO</v>
      </c>
      <c r="CC69" t="str">
        <f t="shared" si="7"/>
        <v>SO</v>
      </c>
      <c r="CD69" t="str">
        <f t="shared" si="7"/>
        <v>SO</v>
      </c>
      <c r="CE69" t="str">
        <f t="shared" si="7"/>
        <v>SO</v>
      </c>
      <c r="CF69" t="str">
        <f t="shared" si="7"/>
        <v>SO</v>
      </c>
      <c r="CG69" t="str">
        <f t="shared" si="7"/>
        <v>SO</v>
      </c>
      <c r="CH69" t="str">
        <f t="shared" si="7"/>
        <v>SO</v>
      </c>
      <c r="CI69" t="str">
        <f t="shared" si="7"/>
        <v>SO</v>
      </c>
      <c r="CJ69" t="str">
        <f t="shared" si="7"/>
        <v>SO</v>
      </c>
      <c r="CK69" t="str">
        <f t="shared" si="7"/>
        <v>SO</v>
      </c>
      <c r="CL69" t="str">
        <f t="shared" si="7"/>
        <v>SO</v>
      </c>
      <c r="CM69" t="str">
        <f t="shared" si="7"/>
        <v>SO</v>
      </c>
      <c r="CN69" t="str">
        <f t="shared" si="7"/>
        <v>SO</v>
      </c>
      <c r="CO69" t="str">
        <f t="shared" si="7"/>
        <v>SO</v>
      </c>
      <c r="CP69" t="str">
        <f t="shared" si="7"/>
        <v>SO</v>
      </c>
      <c r="CQ69" t="str">
        <f t="shared" si="7"/>
        <v>SO</v>
      </c>
      <c r="CR69" t="str">
        <f t="shared" si="7"/>
        <v>SO</v>
      </c>
      <c r="CS69" t="str">
        <f t="shared" si="7"/>
        <v>SO</v>
      </c>
      <c r="CT69" t="str">
        <f t="shared" si="7"/>
        <v>SO</v>
      </c>
      <c r="CU69" t="str">
        <f t="shared" si="7"/>
        <v>SO</v>
      </c>
      <c r="CV69" t="str">
        <f t="shared" si="7"/>
        <v>SO</v>
      </c>
      <c r="CW69" t="s">
        <v>1307</v>
      </c>
      <c r="CX69" t="str">
        <f>+CW69</f>
        <v>CO</v>
      </c>
      <c r="CY69" t="str">
        <f t="shared" ref="CY69:DW69" si="8">+CX69</f>
        <v>CO</v>
      </c>
      <c r="CZ69" t="str">
        <f t="shared" si="8"/>
        <v>CO</v>
      </c>
      <c r="DA69" t="str">
        <f t="shared" si="8"/>
        <v>CO</v>
      </c>
      <c r="DB69" t="str">
        <f t="shared" si="8"/>
        <v>CO</v>
      </c>
      <c r="DC69" t="str">
        <f t="shared" si="8"/>
        <v>CO</v>
      </c>
      <c r="DD69" t="str">
        <f t="shared" si="8"/>
        <v>CO</v>
      </c>
      <c r="DE69" t="str">
        <f t="shared" si="8"/>
        <v>CO</v>
      </c>
      <c r="DF69" t="str">
        <f t="shared" si="8"/>
        <v>CO</v>
      </c>
      <c r="DG69" t="str">
        <f t="shared" si="8"/>
        <v>CO</v>
      </c>
      <c r="DH69" t="str">
        <f t="shared" si="8"/>
        <v>CO</v>
      </c>
      <c r="DI69" t="str">
        <f t="shared" si="8"/>
        <v>CO</v>
      </c>
      <c r="DJ69" t="str">
        <f t="shared" si="8"/>
        <v>CO</v>
      </c>
      <c r="DK69" t="str">
        <f t="shared" si="8"/>
        <v>CO</v>
      </c>
      <c r="DL69" t="str">
        <f t="shared" si="8"/>
        <v>CO</v>
      </c>
      <c r="DM69" t="str">
        <f t="shared" si="8"/>
        <v>CO</v>
      </c>
      <c r="DN69" t="str">
        <f t="shared" si="8"/>
        <v>CO</v>
      </c>
      <c r="DO69" t="str">
        <f t="shared" si="8"/>
        <v>CO</v>
      </c>
      <c r="DP69" t="str">
        <f t="shared" si="8"/>
        <v>CO</v>
      </c>
      <c r="DQ69" t="str">
        <f t="shared" si="8"/>
        <v>CO</v>
      </c>
      <c r="DR69" t="str">
        <f t="shared" si="8"/>
        <v>CO</v>
      </c>
      <c r="DS69" t="str">
        <f t="shared" si="8"/>
        <v>CO</v>
      </c>
      <c r="DT69" t="str">
        <f t="shared" si="8"/>
        <v>CO</v>
      </c>
      <c r="DU69" t="str">
        <f t="shared" si="8"/>
        <v>CO</v>
      </c>
      <c r="DV69" t="str">
        <f t="shared" si="8"/>
        <v>CO</v>
      </c>
      <c r="DW69" t="str">
        <f t="shared" si="8"/>
        <v>CO</v>
      </c>
      <c r="DX69" t="s">
        <v>1308</v>
      </c>
      <c r="DY69" t="str">
        <f>+DX69</f>
        <v>DE</v>
      </c>
      <c r="DZ69" t="str">
        <f t="shared" ref="DZ69:EX69" si="9">+DY69</f>
        <v>DE</v>
      </c>
      <c r="EA69" t="str">
        <f t="shared" si="9"/>
        <v>DE</v>
      </c>
      <c r="EB69" t="str">
        <f t="shared" si="9"/>
        <v>DE</v>
      </c>
      <c r="EC69" t="str">
        <f t="shared" si="9"/>
        <v>DE</v>
      </c>
      <c r="ED69" t="str">
        <f t="shared" si="9"/>
        <v>DE</v>
      </c>
      <c r="EE69" t="str">
        <f t="shared" si="9"/>
        <v>DE</v>
      </c>
      <c r="EF69" t="str">
        <f t="shared" si="9"/>
        <v>DE</v>
      </c>
      <c r="EG69" t="str">
        <f t="shared" si="9"/>
        <v>DE</v>
      </c>
      <c r="EH69" t="str">
        <f t="shared" si="9"/>
        <v>DE</v>
      </c>
      <c r="EI69" t="str">
        <f t="shared" si="9"/>
        <v>DE</v>
      </c>
      <c r="EJ69" t="str">
        <f t="shared" si="9"/>
        <v>DE</v>
      </c>
      <c r="EK69" t="str">
        <f t="shared" si="9"/>
        <v>DE</v>
      </c>
      <c r="EL69" t="str">
        <f t="shared" si="9"/>
        <v>DE</v>
      </c>
      <c r="EM69" t="str">
        <f t="shared" si="9"/>
        <v>DE</v>
      </c>
      <c r="EN69" t="str">
        <f t="shared" si="9"/>
        <v>DE</v>
      </c>
      <c r="EO69" t="str">
        <f t="shared" si="9"/>
        <v>DE</v>
      </c>
      <c r="EP69" t="str">
        <f t="shared" si="9"/>
        <v>DE</v>
      </c>
      <c r="EQ69" t="str">
        <f t="shared" si="9"/>
        <v>DE</v>
      </c>
      <c r="ER69" t="str">
        <f t="shared" si="9"/>
        <v>DE</v>
      </c>
      <c r="ES69" t="str">
        <f t="shared" si="9"/>
        <v>DE</v>
      </c>
      <c r="ET69" t="str">
        <f t="shared" si="9"/>
        <v>DE</v>
      </c>
      <c r="EU69" t="str">
        <f t="shared" si="9"/>
        <v>DE</v>
      </c>
      <c r="EV69" t="str">
        <f t="shared" si="9"/>
        <v>DE</v>
      </c>
      <c r="EW69" t="str">
        <f t="shared" si="9"/>
        <v>DE</v>
      </c>
      <c r="EX69" t="str">
        <f t="shared" si="9"/>
        <v>DE</v>
      </c>
      <c r="EY69" t="s">
        <v>1309</v>
      </c>
      <c r="EZ69" t="str">
        <f>+EY69</f>
        <v>PA</v>
      </c>
      <c r="FA69" t="str">
        <f t="shared" ref="FA69:FY69" si="10">+EZ69</f>
        <v>PA</v>
      </c>
      <c r="FB69" t="str">
        <f t="shared" si="10"/>
        <v>PA</v>
      </c>
      <c r="FC69" t="str">
        <f t="shared" si="10"/>
        <v>PA</v>
      </c>
      <c r="FD69" t="str">
        <f t="shared" si="10"/>
        <v>PA</v>
      </c>
      <c r="FE69" t="str">
        <f t="shared" si="10"/>
        <v>PA</v>
      </c>
      <c r="FF69" t="str">
        <f t="shared" si="10"/>
        <v>PA</v>
      </c>
      <c r="FG69" t="str">
        <f t="shared" si="10"/>
        <v>PA</v>
      </c>
      <c r="FH69" t="str">
        <f t="shared" si="10"/>
        <v>PA</v>
      </c>
      <c r="FI69" t="str">
        <f t="shared" si="10"/>
        <v>PA</v>
      </c>
      <c r="FJ69" t="str">
        <f t="shared" si="10"/>
        <v>PA</v>
      </c>
      <c r="FK69" t="str">
        <f t="shared" si="10"/>
        <v>PA</v>
      </c>
      <c r="FL69" t="str">
        <f t="shared" si="10"/>
        <v>PA</v>
      </c>
      <c r="FM69" t="str">
        <f t="shared" si="10"/>
        <v>PA</v>
      </c>
      <c r="FN69" t="str">
        <f t="shared" si="10"/>
        <v>PA</v>
      </c>
      <c r="FO69" t="str">
        <f t="shared" si="10"/>
        <v>PA</v>
      </c>
      <c r="FP69" t="str">
        <f t="shared" si="10"/>
        <v>PA</v>
      </c>
      <c r="FQ69" t="str">
        <f t="shared" si="10"/>
        <v>PA</v>
      </c>
      <c r="FR69" t="str">
        <f t="shared" si="10"/>
        <v>PA</v>
      </c>
      <c r="FS69" t="str">
        <f t="shared" si="10"/>
        <v>PA</v>
      </c>
      <c r="FT69" t="str">
        <f t="shared" si="10"/>
        <v>PA</v>
      </c>
      <c r="FU69" t="str">
        <f t="shared" si="10"/>
        <v>PA</v>
      </c>
      <c r="FV69" t="str">
        <f t="shared" si="10"/>
        <v>PA</v>
      </c>
      <c r="FW69" t="str">
        <f t="shared" si="10"/>
        <v>PA</v>
      </c>
      <c r="FX69" t="str">
        <f t="shared" si="10"/>
        <v>PA</v>
      </c>
      <c r="FY69" t="str">
        <f t="shared" si="10"/>
        <v>PA</v>
      </c>
      <c r="FZ69" s="14" t="str">
        <f>+AT69</f>
        <v>PI</v>
      </c>
      <c r="GA69" s="14" t="str">
        <f>+BU69</f>
        <v>PP</v>
      </c>
      <c r="GB69" s="14" t="str">
        <f>+CV69</f>
        <v>SO</v>
      </c>
      <c r="GC69" s="14" t="str">
        <f>+DW69</f>
        <v>CO</v>
      </c>
      <c r="GD69" s="14" t="str">
        <f>+EX69</f>
        <v>DE</v>
      </c>
      <c r="GE69" s="14" t="str">
        <f>+FY69</f>
        <v>PA</v>
      </c>
    </row>
    <row r="70" spans="2:187" x14ac:dyDescent="0.25">
      <c r="B70" s="9">
        <v>1</v>
      </c>
      <c r="C70" t="s">
        <v>1314</v>
      </c>
      <c r="D70" t="str">
        <f>UPPER(C70)</f>
        <v>ENERO</v>
      </c>
      <c r="H70" t="s">
        <v>37</v>
      </c>
      <c r="I70">
        <v>998200.92926899996</v>
      </c>
      <c r="T70">
        <v>101</v>
      </c>
      <c r="U70">
        <v>102</v>
      </c>
      <c r="V70">
        <v>103</v>
      </c>
      <c r="W70">
        <v>201</v>
      </c>
      <c r="X70">
        <v>202</v>
      </c>
      <c r="Y70">
        <v>203</v>
      </c>
      <c r="Z70">
        <v>204</v>
      </c>
      <c r="AA70">
        <v>205</v>
      </c>
      <c r="AB70">
        <v>206</v>
      </c>
      <c r="AC70">
        <v>207</v>
      </c>
      <c r="AD70">
        <v>208</v>
      </c>
      <c r="AE70">
        <v>209</v>
      </c>
      <c r="AF70">
        <v>210</v>
      </c>
      <c r="AG70">
        <v>211</v>
      </c>
      <c r="AH70">
        <v>212</v>
      </c>
      <c r="AI70">
        <v>213</v>
      </c>
      <c r="AJ70">
        <v>214</v>
      </c>
      <c r="AK70">
        <v>215</v>
      </c>
      <c r="AL70">
        <v>216</v>
      </c>
      <c r="AM70">
        <v>217</v>
      </c>
      <c r="AN70">
        <v>218</v>
      </c>
      <c r="AO70">
        <v>219</v>
      </c>
      <c r="AP70">
        <v>230</v>
      </c>
      <c r="AQ70">
        <v>231</v>
      </c>
      <c r="AR70">
        <v>232</v>
      </c>
      <c r="AS70">
        <v>301</v>
      </c>
      <c r="AT70">
        <v>401</v>
      </c>
      <c r="AU70">
        <v>101</v>
      </c>
      <c r="AV70">
        <v>102</v>
      </c>
      <c r="AW70">
        <v>103</v>
      </c>
      <c r="AX70">
        <v>201</v>
      </c>
      <c r="AY70">
        <v>202</v>
      </c>
      <c r="AZ70">
        <v>203</v>
      </c>
      <c r="BA70">
        <v>204</v>
      </c>
      <c r="BB70">
        <v>205</v>
      </c>
      <c r="BC70">
        <v>206</v>
      </c>
      <c r="BD70">
        <v>207</v>
      </c>
      <c r="BE70">
        <v>208</v>
      </c>
      <c r="BF70">
        <v>209</v>
      </c>
      <c r="BG70">
        <v>210</v>
      </c>
      <c r="BH70">
        <v>211</v>
      </c>
      <c r="BI70">
        <v>212</v>
      </c>
      <c r="BJ70">
        <v>213</v>
      </c>
      <c r="BK70">
        <v>214</v>
      </c>
      <c r="BL70">
        <v>215</v>
      </c>
      <c r="BM70">
        <v>216</v>
      </c>
      <c r="BN70">
        <v>217</v>
      </c>
      <c r="BO70">
        <v>218</v>
      </c>
      <c r="BP70">
        <v>219</v>
      </c>
      <c r="BQ70">
        <v>230</v>
      </c>
      <c r="BR70">
        <v>231</v>
      </c>
      <c r="BS70">
        <v>232</v>
      </c>
      <c r="BT70">
        <v>301</v>
      </c>
      <c r="BU70">
        <v>401</v>
      </c>
      <c r="BV70">
        <v>101</v>
      </c>
      <c r="BW70">
        <v>102</v>
      </c>
      <c r="BX70">
        <v>103</v>
      </c>
      <c r="BY70">
        <v>201</v>
      </c>
      <c r="BZ70">
        <v>202</v>
      </c>
      <c r="CA70">
        <v>203</v>
      </c>
      <c r="CB70">
        <v>204</v>
      </c>
      <c r="CC70">
        <v>205</v>
      </c>
      <c r="CD70">
        <v>206</v>
      </c>
      <c r="CE70">
        <v>207</v>
      </c>
      <c r="CF70">
        <v>208</v>
      </c>
      <c r="CG70">
        <v>209</v>
      </c>
      <c r="CH70">
        <v>210</v>
      </c>
      <c r="CI70">
        <v>211</v>
      </c>
      <c r="CJ70">
        <v>212</v>
      </c>
      <c r="CK70">
        <v>213</v>
      </c>
      <c r="CL70">
        <v>214</v>
      </c>
      <c r="CM70">
        <v>215</v>
      </c>
      <c r="CN70">
        <v>216</v>
      </c>
      <c r="CO70">
        <v>217</v>
      </c>
      <c r="CP70">
        <v>218</v>
      </c>
      <c r="CQ70">
        <v>219</v>
      </c>
      <c r="CR70">
        <v>230</v>
      </c>
      <c r="CS70">
        <v>231</v>
      </c>
      <c r="CT70">
        <v>232</v>
      </c>
      <c r="CU70">
        <v>301</v>
      </c>
      <c r="CV70">
        <v>401</v>
      </c>
      <c r="CW70">
        <v>101</v>
      </c>
      <c r="CX70">
        <v>102</v>
      </c>
      <c r="CY70">
        <v>103</v>
      </c>
      <c r="CZ70">
        <v>201</v>
      </c>
      <c r="DA70">
        <v>202</v>
      </c>
      <c r="DB70">
        <v>203</v>
      </c>
      <c r="DC70">
        <v>204</v>
      </c>
      <c r="DD70">
        <v>205</v>
      </c>
      <c r="DE70">
        <v>206</v>
      </c>
      <c r="DF70">
        <v>207</v>
      </c>
      <c r="DG70">
        <v>208</v>
      </c>
      <c r="DH70">
        <v>209</v>
      </c>
      <c r="DI70">
        <v>210</v>
      </c>
      <c r="DJ70">
        <v>211</v>
      </c>
      <c r="DK70">
        <v>212</v>
      </c>
      <c r="DL70">
        <v>213</v>
      </c>
      <c r="DM70">
        <v>214</v>
      </c>
      <c r="DN70">
        <v>215</v>
      </c>
      <c r="DO70">
        <v>216</v>
      </c>
      <c r="DP70">
        <v>217</v>
      </c>
      <c r="DQ70">
        <v>218</v>
      </c>
      <c r="DR70">
        <v>219</v>
      </c>
      <c r="DS70">
        <v>230</v>
      </c>
      <c r="DT70">
        <v>231</v>
      </c>
      <c r="DU70">
        <v>232</v>
      </c>
      <c r="DV70">
        <v>301</v>
      </c>
      <c r="DW70">
        <v>401</v>
      </c>
      <c r="DX70">
        <v>101</v>
      </c>
      <c r="DY70">
        <v>102</v>
      </c>
      <c r="DZ70">
        <v>103</v>
      </c>
      <c r="EA70">
        <v>201</v>
      </c>
      <c r="EB70">
        <v>202</v>
      </c>
      <c r="EC70">
        <v>203</v>
      </c>
      <c r="ED70">
        <v>204</v>
      </c>
      <c r="EE70">
        <v>205</v>
      </c>
      <c r="EF70">
        <v>206</v>
      </c>
      <c r="EG70">
        <v>207</v>
      </c>
      <c r="EH70">
        <v>208</v>
      </c>
      <c r="EI70">
        <v>209</v>
      </c>
      <c r="EJ70">
        <v>210</v>
      </c>
      <c r="EK70">
        <v>211</v>
      </c>
      <c r="EL70">
        <v>212</v>
      </c>
      <c r="EM70">
        <v>213</v>
      </c>
      <c r="EN70">
        <v>214</v>
      </c>
      <c r="EO70">
        <v>215</v>
      </c>
      <c r="EP70">
        <v>216</v>
      </c>
      <c r="EQ70">
        <v>217</v>
      </c>
      <c r="ER70">
        <v>218</v>
      </c>
      <c r="ES70">
        <v>219</v>
      </c>
      <c r="ET70">
        <v>230</v>
      </c>
      <c r="EU70">
        <v>231</v>
      </c>
      <c r="EV70">
        <v>232</v>
      </c>
      <c r="EW70">
        <v>301</v>
      </c>
      <c r="EX70">
        <v>401</v>
      </c>
      <c r="EY70">
        <v>101</v>
      </c>
      <c r="EZ70">
        <v>102</v>
      </c>
      <c r="FA70">
        <v>103</v>
      </c>
      <c r="FB70">
        <v>201</v>
      </c>
      <c r="FC70">
        <v>202</v>
      </c>
      <c r="FD70">
        <v>203</v>
      </c>
      <c r="FE70">
        <v>204</v>
      </c>
      <c r="FF70">
        <v>205</v>
      </c>
      <c r="FG70">
        <v>206</v>
      </c>
      <c r="FH70">
        <v>207</v>
      </c>
      <c r="FI70">
        <v>208</v>
      </c>
      <c r="FJ70">
        <v>209</v>
      </c>
      <c r="FK70">
        <v>210</v>
      </c>
      <c r="FL70">
        <v>211</v>
      </c>
      <c r="FM70">
        <v>212</v>
      </c>
      <c r="FN70">
        <v>213</v>
      </c>
      <c r="FO70">
        <v>214</v>
      </c>
      <c r="FP70">
        <v>215</v>
      </c>
      <c r="FQ70">
        <v>216</v>
      </c>
      <c r="FR70">
        <v>217</v>
      </c>
      <c r="FS70">
        <v>218</v>
      </c>
      <c r="FT70">
        <v>219</v>
      </c>
      <c r="FU70">
        <v>230</v>
      </c>
      <c r="FV70">
        <v>231</v>
      </c>
      <c r="FW70">
        <v>232</v>
      </c>
      <c r="FX70">
        <v>301</v>
      </c>
      <c r="FY70">
        <v>401</v>
      </c>
      <c r="FZ70" s="14" t="s">
        <v>29</v>
      </c>
      <c r="GA70" s="14" t="s">
        <v>29</v>
      </c>
      <c r="GB70" s="14" t="s">
        <v>29</v>
      </c>
      <c r="GC70" s="14" t="s">
        <v>29</v>
      </c>
      <c r="GD70" s="14" t="s">
        <v>29</v>
      </c>
      <c r="GE70" s="14" t="s">
        <v>29</v>
      </c>
    </row>
    <row r="71" spans="2:187" x14ac:dyDescent="0.25">
      <c r="B71" s="9">
        <f>+B70+1</f>
        <v>2</v>
      </c>
      <c r="C71" t="s">
        <v>1315</v>
      </c>
      <c r="D71" t="str">
        <f t="shared" ref="D71:D81" si="11">UPPER(C71)</f>
        <v>FEBRERO</v>
      </c>
      <c r="H71" t="s">
        <v>39</v>
      </c>
      <c r="R71" t="str">
        <f t="shared" ref="R71:R102" si="12">MID(S71,1,LEN($S$300))</f>
        <v>001</v>
      </c>
      <c r="S71" t="s">
        <v>37</v>
      </c>
      <c r="FZ71">
        <f t="shared" ref="FZ71:FZ134" si="13">SUM(T71:AT71)</f>
        <v>0</v>
      </c>
      <c r="GA71">
        <f t="shared" ref="GA71:GA134" si="14">SUM(AU71:BU71)</f>
        <v>0</v>
      </c>
      <c r="GB71">
        <f t="shared" ref="GB71:GB134" si="15">SUM(BV71:CV71)</f>
        <v>0</v>
      </c>
      <c r="GC71">
        <f t="shared" ref="GC71:GC134" si="16">SUM(CW71:DW71)</f>
        <v>0</v>
      </c>
      <c r="GD71">
        <f t="shared" ref="GD71:GD134" si="17">SUM(DX71:EX71)</f>
        <v>0</v>
      </c>
      <c r="GE71">
        <f t="shared" ref="GE71:GE134" si="18">SUM(EY71:FY71)</f>
        <v>0</v>
      </c>
    </row>
    <row r="72" spans="2:187" x14ac:dyDescent="0.25">
      <c r="B72" s="9">
        <f t="shared" ref="B72:B81" si="19">+B71+1</f>
        <v>3</v>
      </c>
      <c r="C72" t="s">
        <v>1316</v>
      </c>
      <c r="D72" t="str">
        <f t="shared" si="11"/>
        <v>MARZO</v>
      </c>
      <c r="H72" t="s">
        <v>41</v>
      </c>
      <c r="I72">
        <v>4595.8189160000002</v>
      </c>
      <c r="R72" t="str">
        <f t="shared" si="12"/>
        <v>001</v>
      </c>
      <c r="S72" t="s">
        <v>39</v>
      </c>
      <c r="FZ72">
        <f t="shared" si="13"/>
        <v>0</v>
      </c>
      <c r="GA72">
        <f t="shared" si="14"/>
        <v>0</v>
      </c>
      <c r="GB72">
        <f t="shared" si="15"/>
        <v>0</v>
      </c>
      <c r="GC72">
        <f t="shared" si="16"/>
        <v>0</v>
      </c>
      <c r="GD72">
        <f t="shared" si="17"/>
        <v>0</v>
      </c>
      <c r="GE72">
        <f t="shared" si="18"/>
        <v>0</v>
      </c>
    </row>
    <row r="73" spans="2:187" x14ac:dyDescent="0.25">
      <c r="B73" s="9">
        <f t="shared" si="19"/>
        <v>4</v>
      </c>
      <c r="C73" t="s">
        <v>1317</v>
      </c>
      <c r="D73" t="str">
        <f t="shared" si="11"/>
        <v>ABRIL</v>
      </c>
      <c r="H73" t="s">
        <v>44</v>
      </c>
      <c r="R73" t="str">
        <f t="shared" si="12"/>
        <v>001</v>
      </c>
      <c r="S73" t="s">
        <v>41</v>
      </c>
      <c r="FZ73">
        <f t="shared" si="13"/>
        <v>0</v>
      </c>
      <c r="GA73">
        <f t="shared" si="14"/>
        <v>0</v>
      </c>
      <c r="GB73">
        <f t="shared" si="15"/>
        <v>0</v>
      </c>
      <c r="GC73">
        <f t="shared" si="16"/>
        <v>0</v>
      </c>
      <c r="GD73">
        <f t="shared" si="17"/>
        <v>0</v>
      </c>
      <c r="GE73">
        <f t="shared" si="18"/>
        <v>0</v>
      </c>
    </row>
    <row r="74" spans="2:187" x14ac:dyDescent="0.25">
      <c r="B74" s="9">
        <f t="shared" si="19"/>
        <v>5</v>
      </c>
      <c r="C74" t="s">
        <v>1318</v>
      </c>
      <c r="D74" t="str">
        <f t="shared" si="11"/>
        <v>MAYO</v>
      </c>
      <c r="H74" t="s">
        <v>46</v>
      </c>
      <c r="I74">
        <v>39650.569745000001</v>
      </c>
      <c r="R74" t="str">
        <f t="shared" si="12"/>
        <v>001</v>
      </c>
      <c r="S74" t="s">
        <v>44</v>
      </c>
      <c r="FZ74">
        <f t="shared" si="13"/>
        <v>0</v>
      </c>
      <c r="GA74">
        <f t="shared" si="14"/>
        <v>0</v>
      </c>
      <c r="GB74">
        <f t="shared" si="15"/>
        <v>0</v>
      </c>
      <c r="GC74">
        <f t="shared" si="16"/>
        <v>0</v>
      </c>
      <c r="GD74">
        <f t="shared" si="17"/>
        <v>0</v>
      </c>
      <c r="GE74">
        <f t="shared" si="18"/>
        <v>0</v>
      </c>
    </row>
    <row r="75" spans="2:187" x14ac:dyDescent="0.25">
      <c r="B75" s="9">
        <f t="shared" si="19"/>
        <v>6</v>
      </c>
      <c r="C75" t="s">
        <v>1319</v>
      </c>
      <c r="D75" t="str">
        <f t="shared" si="11"/>
        <v>JUNIO</v>
      </c>
      <c r="H75" t="s">
        <v>51</v>
      </c>
      <c r="I75">
        <v>9641.5938399999995</v>
      </c>
      <c r="R75" t="str">
        <f t="shared" si="12"/>
        <v>001</v>
      </c>
      <c r="S75" t="s">
        <v>46</v>
      </c>
      <c r="FZ75">
        <f t="shared" si="13"/>
        <v>0</v>
      </c>
      <c r="GA75">
        <f t="shared" si="14"/>
        <v>0</v>
      </c>
      <c r="GB75">
        <f t="shared" si="15"/>
        <v>0</v>
      </c>
      <c r="GC75">
        <f t="shared" si="16"/>
        <v>0</v>
      </c>
      <c r="GD75">
        <f t="shared" si="17"/>
        <v>0</v>
      </c>
      <c r="GE75">
        <f t="shared" si="18"/>
        <v>0</v>
      </c>
    </row>
    <row r="76" spans="2:187" x14ac:dyDescent="0.25">
      <c r="B76" s="9">
        <f t="shared" si="19"/>
        <v>7</v>
      </c>
      <c r="C76" t="s">
        <v>1320</v>
      </c>
      <c r="D76" t="str">
        <f t="shared" si="11"/>
        <v>JULIO</v>
      </c>
      <c r="H76" t="s">
        <v>53</v>
      </c>
      <c r="I76">
        <v>153.20987600000001</v>
      </c>
      <c r="R76" t="str">
        <f t="shared" si="12"/>
        <v>002</v>
      </c>
      <c r="S76" t="s">
        <v>51</v>
      </c>
      <c r="FZ76">
        <f t="shared" si="13"/>
        <v>0</v>
      </c>
      <c r="GA76">
        <f t="shared" si="14"/>
        <v>0</v>
      </c>
      <c r="GB76">
        <f t="shared" si="15"/>
        <v>0</v>
      </c>
      <c r="GC76">
        <f t="shared" si="16"/>
        <v>0</v>
      </c>
      <c r="GD76">
        <f t="shared" si="17"/>
        <v>0</v>
      </c>
      <c r="GE76">
        <f t="shared" si="18"/>
        <v>0</v>
      </c>
    </row>
    <row r="77" spans="2:187" x14ac:dyDescent="0.25">
      <c r="B77" s="9">
        <f t="shared" si="19"/>
        <v>8</v>
      </c>
      <c r="C77" t="s">
        <v>1321</v>
      </c>
      <c r="D77" t="str">
        <f t="shared" si="11"/>
        <v>AGOSTO</v>
      </c>
      <c r="H77" t="s">
        <v>55</v>
      </c>
      <c r="I77">
        <v>24675.161477000001</v>
      </c>
      <c r="R77" t="str">
        <f t="shared" si="12"/>
        <v>002</v>
      </c>
      <c r="S77" t="s">
        <v>53</v>
      </c>
      <c r="FZ77">
        <f t="shared" si="13"/>
        <v>0</v>
      </c>
      <c r="GA77">
        <f t="shared" si="14"/>
        <v>0</v>
      </c>
      <c r="GB77">
        <f t="shared" si="15"/>
        <v>0</v>
      </c>
      <c r="GC77">
        <f t="shared" si="16"/>
        <v>0</v>
      </c>
      <c r="GD77">
        <f t="shared" si="17"/>
        <v>0</v>
      </c>
      <c r="GE77">
        <f t="shared" si="18"/>
        <v>0</v>
      </c>
    </row>
    <row r="78" spans="2:187" x14ac:dyDescent="0.25">
      <c r="B78" s="9">
        <f t="shared" si="19"/>
        <v>9</v>
      </c>
      <c r="C78" t="s">
        <v>1325</v>
      </c>
      <c r="D78" t="str">
        <f t="shared" si="11"/>
        <v>SETIEMBRE</v>
      </c>
      <c r="H78" t="s">
        <v>57</v>
      </c>
      <c r="I78">
        <v>164.788376</v>
      </c>
      <c r="R78" t="str">
        <f t="shared" si="12"/>
        <v>002</v>
      </c>
      <c r="S78" t="s">
        <v>55</v>
      </c>
      <c r="FZ78">
        <f t="shared" si="13"/>
        <v>0</v>
      </c>
      <c r="GA78">
        <f t="shared" si="14"/>
        <v>0</v>
      </c>
      <c r="GB78">
        <f t="shared" si="15"/>
        <v>0</v>
      </c>
      <c r="GC78">
        <f t="shared" si="16"/>
        <v>0</v>
      </c>
      <c r="GD78">
        <f t="shared" si="17"/>
        <v>0</v>
      </c>
      <c r="GE78">
        <f t="shared" si="18"/>
        <v>0</v>
      </c>
    </row>
    <row r="79" spans="2:187" x14ac:dyDescent="0.25">
      <c r="B79" s="9">
        <f t="shared" si="19"/>
        <v>10</v>
      </c>
      <c r="C79" t="s">
        <v>1322</v>
      </c>
      <c r="D79" t="str">
        <f t="shared" si="11"/>
        <v>OCTUBRE</v>
      </c>
      <c r="H79" t="s">
        <v>59</v>
      </c>
      <c r="I79">
        <v>2391.130169</v>
      </c>
      <c r="R79" t="str">
        <f t="shared" si="12"/>
        <v>002</v>
      </c>
      <c r="S79" t="s">
        <v>57</v>
      </c>
      <c r="FZ79">
        <f t="shared" si="13"/>
        <v>0</v>
      </c>
      <c r="GA79">
        <f t="shared" si="14"/>
        <v>0</v>
      </c>
      <c r="GB79">
        <f t="shared" si="15"/>
        <v>0</v>
      </c>
      <c r="GC79">
        <f t="shared" si="16"/>
        <v>0</v>
      </c>
      <c r="GD79">
        <f t="shared" si="17"/>
        <v>0</v>
      </c>
      <c r="GE79">
        <f t="shared" si="18"/>
        <v>0</v>
      </c>
    </row>
    <row r="80" spans="2:187" x14ac:dyDescent="0.25">
      <c r="B80" s="9">
        <f t="shared" si="19"/>
        <v>11</v>
      </c>
      <c r="C80" t="s">
        <v>1323</v>
      </c>
      <c r="D80" t="str">
        <f t="shared" si="11"/>
        <v>NOVIEMBRE</v>
      </c>
      <c r="H80" t="s">
        <v>64</v>
      </c>
      <c r="I80">
        <v>284876.32662499999</v>
      </c>
      <c r="R80" t="str">
        <f t="shared" si="12"/>
        <v>002</v>
      </c>
      <c r="S80" t="s">
        <v>59</v>
      </c>
      <c r="FZ80">
        <f t="shared" si="13"/>
        <v>0</v>
      </c>
      <c r="GA80">
        <f t="shared" si="14"/>
        <v>0</v>
      </c>
      <c r="GB80">
        <f t="shared" si="15"/>
        <v>0</v>
      </c>
      <c r="GC80">
        <f t="shared" si="16"/>
        <v>0</v>
      </c>
      <c r="GD80">
        <f t="shared" si="17"/>
        <v>0</v>
      </c>
      <c r="GE80">
        <f t="shared" si="18"/>
        <v>0</v>
      </c>
    </row>
    <row r="81" spans="2:187" x14ac:dyDescent="0.25">
      <c r="B81" s="9">
        <f t="shared" si="19"/>
        <v>12</v>
      </c>
      <c r="C81" t="s">
        <v>1324</v>
      </c>
      <c r="D81" t="str">
        <f t="shared" si="11"/>
        <v>DICIEMBRE</v>
      </c>
      <c r="H81" t="s">
        <v>66</v>
      </c>
      <c r="I81">
        <v>139914.22271100001</v>
      </c>
      <c r="R81" t="str">
        <f t="shared" si="12"/>
        <v>003</v>
      </c>
      <c r="S81" t="s">
        <v>64</v>
      </c>
      <c r="FZ81">
        <f t="shared" si="13"/>
        <v>0</v>
      </c>
      <c r="GA81">
        <f t="shared" si="14"/>
        <v>0</v>
      </c>
      <c r="GB81">
        <f t="shared" si="15"/>
        <v>0</v>
      </c>
      <c r="GC81">
        <f t="shared" si="16"/>
        <v>0</v>
      </c>
      <c r="GD81">
        <f t="shared" si="17"/>
        <v>0</v>
      </c>
      <c r="GE81">
        <f t="shared" si="18"/>
        <v>0</v>
      </c>
    </row>
    <row r="82" spans="2:187" x14ac:dyDescent="0.25">
      <c r="B82" s="9"/>
      <c r="H82" t="s">
        <v>68</v>
      </c>
      <c r="I82">
        <v>168320.47333000001</v>
      </c>
      <c r="R82" t="str">
        <f t="shared" si="12"/>
        <v>003</v>
      </c>
      <c r="S82" t="s">
        <v>66</v>
      </c>
      <c r="FZ82">
        <f t="shared" si="13"/>
        <v>0</v>
      </c>
      <c r="GA82">
        <f t="shared" si="14"/>
        <v>0</v>
      </c>
      <c r="GB82">
        <f t="shared" si="15"/>
        <v>0</v>
      </c>
      <c r="GC82">
        <f t="shared" si="16"/>
        <v>0</v>
      </c>
      <c r="GD82">
        <f t="shared" si="17"/>
        <v>0</v>
      </c>
      <c r="GE82">
        <f t="shared" si="18"/>
        <v>0</v>
      </c>
    </row>
    <row r="83" spans="2:187" x14ac:dyDescent="0.25">
      <c r="B83" s="7" t="s">
        <v>1333</v>
      </c>
      <c r="H83" t="s">
        <v>71</v>
      </c>
      <c r="I83">
        <v>151098.28609199999</v>
      </c>
      <c r="R83" t="str">
        <f t="shared" si="12"/>
        <v>003</v>
      </c>
      <c r="S83" t="s">
        <v>68</v>
      </c>
      <c r="FZ83">
        <f t="shared" si="13"/>
        <v>0</v>
      </c>
      <c r="GA83">
        <f t="shared" si="14"/>
        <v>0</v>
      </c>
      <c r="GB83">
        <f t="shared" si="15"/>
        <v>0</v>
      </c>
      <c r="GC83">
        <f t="shared" si="16"/>
        <v>0</v>
      </c>
      <c r="GD83">
        <f t="shared" si="17"/>
        <v>0</v>
      </c>
      <c r="GE83">
        <f t="shared" si="18"/>
        <v>0</v>
      </c>
    </row>
    <row r="84" spans="2:187" x14ac:dyDescent="0.25">
      <c r="B84">
        <v>1</v>
      </c>
      <c r="C84" t="str">
        <f>INDEX($B$88:$B$107,N_lista_SUPER,1)</f>
        <v>104</v>
      </c>
      <c r="D84" t="str">
        <f>B89&amp;","&amp;B90&amp;","&amp;B91&amp;","&amp;B92&amp;","&amp;B93&amp;","&amp;B94&amp;","&amp;B95&amp;","&amp;B96&amp;","&amp;B97&amp;","&amp;B98&amp;","&amp;B99&amp;","&amp;B100&amp;","&amp;B101&amp;","&amp;B102&amp;","&amp;B103&amp;","&amp;B104&amp;","&amp;B105&amp;","&amp;B106&amp;","&amp;B107</f>
        <v>10401,10402,10403,10404,10405,10406,10499,10503,10501,10504,10502,20203,20204,10301,10302,10702,29904,09901,10703</v>
      </c>
      <c r="E84" t="s">
        <v>1339</v>
      </c>
      <c r="H84" t="s">
        <v>73</v>
      </c>
      <c r="I84">
        <v>394649.11824500002</v>
      </c>
      <c r="R84" t="str">
        <f t="shared" si="12"/>
        <v>003</v>
      </c>
      <c r="S84" t="s">
        <v>71</v>
      </c>
      <c r="FZ84">
        <f t="shared" si="13"/>
        <v>0</v>
      </c>
      <c r="GA84">
        <f t="shared" si="14"/>
        <v>0</v>
      </c>
      <c r="GB84">
        <f t="shared" si="15"/>
        <v>0</v>
      </c>
      <c r="GC84">
        <f t="shared" si="16"/>
        <v>0</v>
      </c>
      <c r="GD84">
        <f t="shared" si="17"/>
        <v>0</v>
      </c>
      <c r="GE84">
        <f t="shared" si="18"/>
        <v>0</v>
      </c>
    </row>
    <row r="85" spans="2:187" x14ac:dyDescent="0.25">
      <c r="C85" t="str">
        <f>VLOOKUP(C84,$B$88:$C$107,2,0)</f>
        <v>SERVICIOS DE GESTIÓN Y APOYO</v>
      </c>
      <c r="H85" t="s">
        <v>77</v>
      </c>
      <c r="I85">
        <v>191723.832945</v>
      </c>
      <c r="R85" t="str">
        <f t="shared" si="12"/>
        <v>003</v>
      </c>
      <c r="S85" t="s">
        <v>73</v>
      </c>
      <c r="FZ85">
        <f t="shared" si="13"/>
        <v>0</v>
      </c>
      <c r="GA85">
        <f t="shared" si="14"/>
        <v>0</v>
      </c>
      <c r="GB85">
        <f t="shared" si="15"/>
        <v>0</v>
      </c>
      <c r="GC85">
        <f t="shared" si="16"/>
        <v>0</v>
      </c>
      <c r="GD85">
        <f t="shared" si="17"/>
        <v>0</v>
      </c>
      <c r="GE85">
        <f t="shared" si="18"/>
        <v>0</v>
      </c>
    </row>
    <row r="86" spans="2:187" x14ac:dyDescent="0.25">
      <c r="H86" t="s">
        <v>79</v>
      </c>
      <c r="R86" t="str">
        <f t="shared" si="12"/>
        <v>004</v>
      </c>
      <c r="S86" t="s">
        <v>77</v>
      </c>
      <c r="FZ86">
        <f t="shared" si="13"/>
        <v>0</v>
      </c>
      <c r="GA86">
        <f t="shared" si="14"/>
        <v>0</v>
      </c>
      <c r="GB86">
        <f t="shared" si="15"/>
        <v>0</v>
      </c>
      <c r="GC86">
        <f t="shared" si="16"/>
        <v>0</v>
      </c>
      <c r="GD86">
        <f t="shared" si="17"/>
        <v>0</v>
      </c>
      <c r="GE86">
        <f t="shared" si="18"/>
        <v>0</v>
      </c>
    </row>
    <row r="87" spans="2:187" x14ac:dyDescent="0.25">
      <c r="H87" t="s">
        <v>81</v>
      </c>
      <c r="R87" t="str">
        <f t="shared" si="12"/>
        <v>004</v>
      </c>
      <c r="S87" t="s">
        <v>79</v>
      </c>
      <c r="FZ87">
        <f t="shared" si="13"/>
        <v>0</v>
      </c>
      <c r="GA87">
        <f t="shared" si="14"/>
        <v>0</v>
      </c>
      <c r="GB87">
        <f t="shared" si="15"/>
        <v>0</v>
      </c>
      <c r="GC87">
        <f t="shared" si="16"/>
        <v>0</v>
      </c>
      <c r="GD87">
        <f t="shared" si="17"/>
        <v>0</v>
      </c>
      <c r="GE87">
        <f t="shared" si="18"/>
        <v>0</v>
      </c>
    </row>
    <row r="88" spans="2:187" x14ac:dyDescent="0.25">
      <c r="B88" s="8" t="s">
        <v>120</v>
      </c>
      <c r="C88" t="s">
        <v>121</v>
      </c>
      <c r="D88" t="str">
        <f>B88&amp;"   "&amp;C88</f>
        <v>104   SERVICIOS DE GESTIÓN Y APOYO</v>
      </c>
      <c r="H88" t="s">
        <v>83</v>
      </c>
      <c r="R88" t="str">
        <f t="shared" si="12"/>
        <v>004</v>
      </c>
      <c r="S88" t="s">
        <v>81</v>
      </c>
      <c r="FZ88">
        <f t="shared" si="13"/>
        <v>0</v>
      </c>
      <c r="GA88">
        <f t="shared" si="14"/>
        <v>0</v>
      </c>
      <c r="GB88">
        <f t="shared" si="15"/>
        <v>0</v>
      </c>
      <c r="GC88">
        <f t="shared" si="16"/>
        <v>0</v>
      </c>
      <c r="GD88">
        <f t="shared" si="17"/>
        <v>0</v>
      </c>
      <c r="GE88">
        <f t="shared" si="18"/>
        <v>0</v>
      </c>
    </row>
    <row r="89" spans="2:187" x14ac:dyDescent="0.25">
      <c r="B89" t="s">
        <v>122</v>
      </c>
      <c r="C89" t="s">
        <v>123</v>
      </c>
      <c r="D89" t="str">
        <f t="shared" ref="D89:D107" si="20">B89&amp;"   "&amp;C89</f>
        <v>10401   SERVICIOS MÉDICOS Y DE LABORATORIO</v>
      </c>
      <c r="H89" t="s">
        <v>85</v>
      </c>
      <c r="I89">
        <v>10363.447989</v>
      </c>
      <c r="R89" t="str">
        <f t="shared" si="12"/>
        <v>004</v>
      </c>
      <c r="S89" t="s">
        <v>83</v>
      </c>
      <c r="FZ89">
        <f t="shared" si="13"/>
        <v>0</v>
      </c>
      <c r="GA89">
        <f t="shared" si="14"/>
        <v>0</v>
      </c>
      <c r="GB89">
        <f t="shared" si="15"/>
        <v>0</v>
      </c>
      <c r="GC89">
        <f t="shared" si="16"/>
        <v>0</v>
      </c>
      <c r="GD89">
        <f t="shared" si="17"/>
        <v>0</v>
      </c>
      <c r="GE89">
        <f t="shared" si="18"/>
        <v>0</v>
      </c>
    </row>
    <row r="90" spans="2:187" x14ac:dyDescent="0.25">
      <c r="B90" t="s">
        <v>124</v>
      </c>
      <c r="C90" t="s">
        <v>1334</v>
      </c>
      <c r="D90" t="str">
        <f t="shared" si="20"/>
        <v xml:space="preserve">10402   SERVICIOS JURÍDICOS </v>
      </c>
      <c r="H90" t="s">
        <v>90</v>
      </c>
      <c r="I90">
        <v>34816.708687999999</v>
      </c>
      <c r="R90" t="str">
        <f t="shared" si="12"/>
        <v>004</v>
      </c>
      <c r="S90" t="s">
        <v>85</v>
      </c>
      <c r="FZ90">
        <f t="shared" si="13"/>
        <v>0</v>
      </c>
      <c r="GA90">
        <f t="shared" si="14"/>
        <v>0</v>
      </c>
      <c r="GB90">
        <f t="shared" si="15"/>
        <v>0</v>
      </c>
      <c r="GC90">
        <f t="shared" si="16"/>
        <v>0</v>
      </c>
      <c r="GD90">
        <f t="shared" si="17"/>
        <v>0</v>
      </c>
      <c r="GE90">
        <f t="shared" si="18"/>
        <v>0</v>
      </c>
    </row>
    <row r="91" spans="2:187" x14ac:dyDescent="0.25">
      <c r="B91" t="s">
        <v>125</v>
      </c>
      <c r="C91" t="s">
        <v>126</v>
      </c>
      <c r="D91" t="str">
        <f t="shared" si="20"/>
        <v>10403   SERVICIOS DE INGENIERÍA</v>
      </c>
      <c r="H91" t="s">
        <v>91</v>
      </c>
      <c r="I91">
        <v>31090.481438999999</v>
      </c>
      <c r="R91" t="str">
        <f t="shared" si="12"/>
        <v>005</v>
      </c>
      <c r="S91" t="s">
        <v>90</v>
      </c>
      <c r="FZ91">
        <f t="shared" si="13"/>
        <v>0</v>
      </c>
      <c r="GA91">
        <f t="shared" si="14"/>
        <v>0</v>
      </c>
      <c r="GB91">
        <f t="shared" si="15"/>
        <v>0</v>
      </c>
      <c r="GC91">
        <f t="shared" si="16"/>
        <v>0</v>
      </c>
      <c r="GD91">
        <f t="shared" si="17"/>
        <v>0</v>
      </c>
      <c r="GE91">
        <f t="shared" si="18"/>
        <v>0</v>
      </c>
    </row>
    <row r="92" spans="2:187" x14ac:dyDescent="0.25">
      <c r="B92" t="s">
        <v>127</v>
      </c>
      <c r="C92" t="s">
        <v>128</v>
      </c>
      <c r="D92" t="str">
        <f t="shared" si="20"/>
        <v>10404   SERVICIOS EN CIENCIAS ECONÓMICAS Y SOCIALES</v>
      </c>
      <c r="H92" t="s">
        <v>92</v>
      </c>
      <c r="I92">
        <v>62180.556971999998</v>
      </c>
      <c r="R92" t="str">
        <f t="shared" si="12"/>
        <v>005</v>
      </c>
      <c r="S92" t="s">
        <v>91</v>
      </c>
      <c r="FZ92">
        <f t="shared" si="13"/>
        <v>0</v>
      </c>
      <c r="GA92">
        <f t="shared" si="14"/>
        <v>0</v>
      </c>
      <c r="GB92">
        <f t="shared" si="15"/>
        <v>0</v>
      </c>
      <c r="GC92">
        <f t="shared" si="16"/>
        <v>0</v>
      </c>
      <c r="GD92">
        <f t="shared" si="17"/>
        <v>0</v>
      </c>
      <c r="GE92">
        <f t="shared" si="18"/>
        <v>0</v>
      </c>
    </row>
    <row r="93" spans="2:187" x14ac:dyDescent="0.25">
      <c r="B93" t="s">
        <v>130</v>
      </c>
      <c r="C93" t="s">
        <v>131</v>
      </c>
      <c r="D93" t="str">
        <f t="shared" si="20"/>
        <v>10405   SERVICIOS DE DESARROLLO DE SISTEMAS INFORMÁTICOS</v>
      </c>
      <c r="H93" t="s">
        <v>93</v>
      </c>
      <c r="I93">
        <v>111128.747896</v>
      </c>
      <c r="R93" t="str">
        <f t="shared" si="12"/>
        <v>005</v>
      </c>
      <c r="S93" t="s">
        <v>92</v>
      </c>
      <c r="FZ93">
        <f t="shared" si="13"/>
        <v>0</v>
      </c>
      <c r="GA93">
        <f t="shared" si="14"/>
        <v>0</v>
      </c>
      <c r="GB93">
        <f t="shared" si="15"/>
        <v>0</v>
      </c>
      <c r="GC93">
        <f t="shared" si="16"/>
        <v>0</v>
      </c>
      <c r="GD93">
        <f t="shared" si="17"/>
        <v>0</v>
      </c>
      <c r="GE93">
        <f t="shared" si="18"/>
        <v>0</v>
      </c>
    </row>
    <row r="94" spans="2:187" x14ac:dyDescent="0.25">
      <c r="B94" t="s">
        <v>132</v>
      </c>
      <c r="C94" t="s">
        <v>1335</v>
      </c>
      <c r="D94" t="str">
        <f t="shared" si="20"/>
        <v xml:space="preserve">10406   SERVICIOS GENERALES </v>
      </c>
      <c r="H94" t="s">
        <v>94</v>
      </c>
      <c r="I94">
        <v>12621.485715000001</v>
      </c>
      <c r="R94" t="str">
        <f t="shared" si="12"/>
        <v>005</v>
      </c>
      <c r="S94" t="s">
        <v>93</v>
      </c>
      <c r="FZ94">
        <f t="shared" si="13"/>
        <v>0</v>
      </c>
      <c r="GA94">
        <f t="shared" si="14"/>
        <v>0</v>
      </c>
      <c r="GB94">
        <f t="shared" si="15"/>
        <v>0</v>
      </c>
      <c r="GC94">
        <f t="shared" si="16"/>
        <v>0</v>
      </c>
      <c r="GD94">
        <f t="shared" si="17"/>
        <v>0</v>
      </c>
      <c r="GE94">
        <f t="shared" si="18"/>
        <v>0</v>
      </c>
    </row>
    <row r="95" spans="2:187" x14ac:dyDescent="0.25">
      <c r="B95" t="s">
        <v>133</v>
      </c>
      <c r="C95" t="s">
        <v>134</v>
      </c>
      <c r="D95" t="str">
        <f t="shared" si="20"/>
        <v>10499   OTROS SERVICIOS DE GESTIÓN Y APOYO</v>
      </c>
      <c r="H95" t="s">
        <v>97</v>
      </c>
      <c r="I95">
        <v>735.35</v>
      </c>
      <c r="R95" t="str">
        <f t="shared" si="12"/>
        <v>005</v>
      </c>
      <c r="S95" t="s">
        <v>94</v>
      </c>
      <c r="FZ95">
        <f t="shared" si="13"/>
        <v>0</v>
      </c>
      <c r="GA95">
        <f t="shared" si="14"/>
        <v>0</v>
      </c>
      <c r="GB95">
        <f t="shared" si="15"/>
        <v>0</v>
      </c>
      <c r="GC95">
        <f t="shared" si="16"/>
        <v>0</v>
      </c>
      <c r="GD95">
        <f t="shared" si="17"/>
        <v>0</v>
      </c>
      <c r="GE95">
        <f t="shared" si="18"/>
        <v>0</v>
      </c>
    </row>
    <row r="96" spans="2:187" x14ac:dyDescent="0.25">
      <c r="B96" s="1" t="s">
        <v>140</v>
      </c>
      <c r="C96" s="1" t="s">
        <v>3</v>
      </c>
      <c r="D96" t="str">
        <f t="shared" si="20"/>
        <v>10503   TRANSPORTE EN EL EXTERIOR</v>
      </c>
      <c r="H96" t="s">
        <v>99</v>
      </c>
      <c r="R96" t="str">
        <f t="shared" si="12"/>
        <v>099</v>
      </c>
      <c r="S96" t="s">
        <v>97</v>
      </c>
      <c r="T96">
        <v>735</v>
      </c>
      <c r="AE96">
        <v>0.35</v>
      </c>
      <c r="AU96">
        <v>0</v>
      </c>
      <c r="BF96">
        <v>0</v>
      </c>
      <c r="BV96">
        <v>0</v>
      </c>
      <c r="CG96">
        <v>0</v>
      </c>
      <c r="CW96">
        <v>0</v>
      </c>
      <c r="DH96">
        <v>0</v>
      </c>
      <c r="DX96">
        <v>0</v>
      </c>
      <c r="EI96">
        <v>0</v>
      </c>
      <c r="EY96">
        <v>0</v>
      </c>
      <c r="FJ96">
        <v>0</v>
      </c>
      <c r="FZ96">
        <f t="shared" si="13"/>
        <v>735.35</v>
      </c>
      <c r="GA96">
        <f t="shared" si="14"/>
        <v>0</v>
      </c>
      <c r="GB96">
        <f t="shared" si="15"/>
        <v>0</v>
      </c>
      <c r="GC96">
        <f t="shared" si="16"/>
        <v>0</v>
      </c>
      <c r="GD96">
        <f t="shared" si="17"/>
        <v>0</v>
      </c>
      <c r="GE96">
        <f t="shared" si="18"/>
        <v>0</v>
      </c>
    </row>
    <row r="97" spans="2:187" x14ac:dyDescent="0.25">
      <c r="B97" s="1" t="s">
        <v>136</v>
      </c>
      <c r="C97" s="1" t="s">
        <v>137</v>
      </c>
      <c r="D97" t="str">
        <f t="shared" si="20"/>
        <v>10501   TRANSPORTE DENTRO DEL PAÍS</v>
      </c>
      <c r="H97" t="s">
        <v>102</v>
      </c>
      <c r="I97">
        <v>51599.928871999997</v>
      </c>
      <c r="R97" t="str">
        <f t="shared" si="12"/>
        <v>099</v>
      </c>
      <c r="S97" t="s">
        <v>99</v>
      </c>
      <c r="FZ97">
        <f t="shared" si="13"/>
        <v>0</v>
      </c>
      <c r="GA97">
        <f t="shared" si="14"/>
        <v>0</v>
      </c>
      <c r="GB97">
        <f t="shared" si="15"/>
        <v>0</v>
      </c>
      <c r="GC97">
        <f t="shared" si="16"/>
        <v>0</v>
      </c>
      <c r="GD97">
        <f t="shared" si="17"/>
        <v>0</v>
      </c>
      <c r="GE97">
        <f t="shared" si="18"/>
        <v>0</v>
      </c>
    </row>
    <row r="98" spans="2:187" x14ac:dyDescent="0.25">
      <c r="B98" t="s">
        <v>141</v>
      </c>
      <c r="C98" t="s">
        <v>142</v>
      </c>
      <c r="D98" t="str">
        <f t="shared" si="20"/>
        <v>10504   VIÁTICOS EN EL EXTERIOR</v>
      </c>
      <c r="H98" t="s">
        <v>103</v>
      </c>
      <c r="I98">
        <v>2129.3873010000002</v>
      </c>
      <c r="R98" t="str">
        <f t="shared" si="12"/>
        <v>101</v>
      </c>
      <c r="S98" t="s">
        <v>102</v>
      </c>
      <c r="FZ98">
        <f t="shared" si="13"/>
        <v>0</v>
      </c>
      <c r="GA98">
        <f t="shared" si="14"/>
        <v>0</v>
      </c>
      <c r="GB98">
        <f t="shared" si="15"/>
        <v>0</v>
      </c>
      <c r="GC98">
        <f t="shared" si="16"/>
        <v>0</v>
      </c>
      <c r="GD98">
        <f t="shared" si="17"/>
        <v>0</v>
      </c>
      <c r="GE98">
        <f t="shared" si="18"/>
        <v>0</v>
      </c>
    </row>
    <row r="99" spans="2:187" x14ac:dyDescent="0.25">
      <c r="B99" t="s">
        <v>139</v>
      </c>
      <c r="C99" t="s">
        <v>1336</v>
      </c>
      <c r="D99" t="str">
        <f t="shared" si="20"/>
        <v>10502   VIÁTICOS VIÁTICOS DENTRO DEL PAÍS</v>
      </c>
      <c r="H99" t="s">
        <v>104</v>
      </c>
      <c r="I99">
        <v>10861.638631</v>
      </c>
      <c r="R99" t="str">
        <f t="shared" si="12"/>
        <v>101</v>
      </c>
      <c r="S99" t="s">
        <v>103</v>
      </c>
      <c r="FZ99">
        <f t="shared" si="13"/>
        <v>0</v>
      </c>
      <c r="GA99">
        <f t="shared" si="14"/>
        <v>0</v>
      </c>
      <c r="GB99">
        <f t="shared" si="15"/>
        <v>0</v>
      </c>
      <c r="GC99">
        <f t="shared" si="16"/>
        <v>0</v>
      </c>
      <c r="GD99">
        <f t="shared" si="17"/>
        <v>0</v>
      </c>
      <c r="GE99">
        <f t="shared" si="18"/>
        <v>0</v>
      </c>
    </row>
    <row r="100" spans="2:187" x14ac:dyDescent="0.25">
      <c r="B100" s="1" t="s">
        <v>186</v>
      </c>
      <c r="C100" s="1" t="s">
        <v>4</v>
      </c>
      <c r="D100" t="str">
        <f t="shared" si="20"/>
        <v>20203   ALIMENTOS Y BEBIDAS</v>
      </c>
      <c r="H100" t="s">
        <v>105</v>
      </c>
      <c r="I100">
        <v>489.50424800000002</v>
      </c>
      <c r="R100" t="str">
        <f t="shared" si="12"/>
        <v>101</v>
      </c>
      <c r="S100" t="s">
        <v>104</v>
      </c>
      <c r="FZ100">
        <f t="shared" si="13"/>
        <v>0</v>
      </c>
      <c r="GA100">
        <f t="shared" si="14"/>
        <v>0</v>
      </c>
      <c r="GB100">
        <f t="shared" si="15"/>
        <v>0</v>
      </c>
      <c r="GC100">
        <f t="shared" si="16"/>
        <v>0</v>
      </c>
      <c r="GD100">
        <f t="shared" si="17"/>
        <v>0</v>
      </c>
      <c r="GE100">
        <f t="shared" si="18"/>
        <v>0</v>
      </c>
    </row>
    <row r="101" spans="2:187" x14ac:dyDescent="0.25">
      <c r="B101" s="1" t="s">
        <v>187</v>
      </c>
      <c r="C101" s="1" t="s">
        <v>8</v>
      </c>
      <c r="D101" t="str">
        <f t="shared" si="20"/>
        <v>20204   ALIMENTOS PARA ANIMALES</v>
      </c>
      <c r="H101" t="s">
        <v>106</v>
      </c>
      <c r="I101">
        <v>17445.531908000001</v>
      </c>
      <c r="R101" t="str">
        <f t="shared" si="12"/>
        <v>101</v>
      </c>
      <c r="S101" t="s">
        <v>105</v>
      </c>
      <c r="FZ101">
        <f t="shared" si="13"/>
        <v>0</v>
      </c>
      <c r="GA101">
        <f t="shared" si="14"/>
        <v>0</v>
      </c>
      <c r="GB101">
        <f t="shared" si="15"/>
        <v>0</v>
      </c>
      <c r="GC101">
        <f t="shared" si="16"/>
        <v>0</v>
      </c>
      <c r="GD101">
        <f t="shared" si="17"/>
        <v>0</v>
      </c>
      <c r="GE101">
        <f t="shared" si="18"/>
        <v>0</v>
      </c>
    </row>
    <row r="102" spans="2:187" x14ac:dyDescent="0.25">
      <c r="B102" t="s">
        <v>113</v>
      </c>
      <c r="C102" t="s">
        <v>1337</v>
      </c>
      <c r="D102" t="str">
        <f t="shared" si="20"/>
        <v xml:space="preserve">10301   INFORMACIÓN </v>
      </c>
      <c r="H102" t="s">
        <v>108</v>
      </c>
      <c r="I102">
        <v>6382.4538229999998</v>
      </c>
      <c r="R102" t="str">
        <f t="shared" si="12"/>
        <v>101</v>
      </c>
      <c r="S102" t="s">
        <v>106</v>
      </c>
      <c r="FZ102">
        <f t="shared" si="13"/>
        <v>0</v>
      </c>
      <c r="GA102">
        <f t="shared" si="14"/>
        <v>0</v>
      </c>
      <c r="GB102">
        <f t="shared" si="15"/>
        <v>0</v>
      </c>
      <c r="GC102">
        <f t="shared" si="16"/>
        <v>0</v>
      </c>
      <c r="GD102">
        <f t="shared" si="17"/>
        <v>0</v>
      </c>
      <c r="GE102">
        <f t="shared" si="18"/>
        <v>0</v>
      </c>
    </row>
    <row r="103" spans="2:187" x14ac:dyDescent="0.25">
      <c r="B103" t="s">
        <v>114</v>
      </c>
      <c r="C103" t="s">
        <v>7</v>
      </c>
      <c r="D103" t="str">
        <f t="shared" si="20"/>
        <v>10302   PUBLICIDAD Y PROPAGANDA</v>
      </c>
      <c r="H103" t="s">
        <v>109</v>
      </c>
      <c r="I103">
        <v>9776.8190990000003</v>
      </c>
      <c r="R103" t="str">
        <f t="shared" ref="R103:R134" si="21">MID(S103,1,LEN($S$300))</f>
        <v>102</v>
      </c>
      <c r="S103" t="s">
        <v>108</v>
      </c>
      <c r="FZ103">
        <f t="shared" si="13"/>
        <v>0</v>
      </c>
      <c r="GA103">
        <f t="shared" si="14"/>
        <v>0</v>
      </c>
      <c r="GB103">
        <f t="shared" si="15"/>
        <v>0</v>
      </c>
      <c r="GC103">
        <f t="shared" si="16"/>
        <v>0</v>
      </c>
      <c r="GD103">
        <f t="shared" si="17"/>
        <v>0</v>
      </c>
      <c r="GE103">
        <f t="shared" si="18"/>
        <v>0</v>
      </c>
    </row>
    <row r="104" spans="2:187" x14ac:dyDescent="0.25">
      <c r="B104" t="s">
        <v>150</v>
      </c>
      <c r="C104" t="s">
        <v>1338</v>
      </c>
      <c r="D104" t="str">
        <f t="shared" si="20"/>
        <v xml:space="preserve">10702   ACTIVIDADES PROTOCOLARIAS Y SOCIALES </v>
      </c>
      <c r="H104" t="s">
        <v>110</v>
      </c>
      <c r="I104">
        <v>614.52859899999999</v>
      </c>
      <c r="R104" t="str">
        <f t="shared" si="21"/>
        <v>102</v>
      </c>
      <c r="S104" t="s">
        <v>109</v>
      </c>
      <c r="FZ104">
        <f t="shared" si="13"/>
        <v>0</v>
      </c>
      <c r="GA104">
        <f t="shared" si="14"/>
        <v>0</v>
      </c>
      <c r="GB104">
        <f t="shared" si="15"/>
        <v>0</v>
      </c>
      <c r="GC104">
        <f t="shared" si="16"/>
        <v>0</v>
      </c>
      <c r="GD104">
        <f t="shared" si="17"/>
        <v>0</v>
      </c>
      <c r="GE104">
        <f t="shared" si="18"/>
        <v>0</v>
      </c>
    </row>
    <row r="105" spans="2:187" x14ac:dyDescent="0.25">
      <c r="B105" t="s">
        <v>210</v>
      </c>
      <c r="C105" t="s">
        <v>5</v>
      </c>
      <c r="D105" t="str">
        <f t="shared" si="20"/>
        <v>29904   TEXTILES Y VESTUARIO</v>
      </c>
      <c r="H105" t="s">
        <v>111</v>
      </c>
      <c r="I105">
        <v>21533.409597000002</v>
      </c>
      <c r="R105" t="str">
        <f t="shared" si="21"/>
        <v>102</v>
      </c>
      <c r="S105" t="s">
        <v>110</v>
      </c>
      <c r="FZ105">
        <f t="shared" si="13"/>
        <v>0</v>
      </c>
      <c r="GA105">
        <f t="shared" si="14"/>
        <v>0</v>
      </c>
      <c r="GB105">
        <f t="shared" si="15"/>
        <v>0</v>
      </c>
      <c r="GC105">
        <f t="shared" si="16"/>
        <v>0</v>
      </c>
      <c r="GD105">
        <f t="shared" si="17"/>
        <v>0</v>
      </c>
      <c r="GE105">
        <f t="shared" si="18"/>
        <v>0</v>
      </c>
    </row>
    <row r="106" spans="2:187" x14ac:dyDescent="0.25">
      <c r="B106" s="1" t="s">
        <v>97</v>
      </c>
      <c r="C106" s="1" t="s">
        <v>98</v>
      </c>
      <c r="D106" t="str">
        <f t="shared" si="20"/>
        <v>09901   GASTOS DE REPRESENTACIÓN PERSONAL</v>
      </c>
      <c r="H106" t="s">
        <v>112</v>
      </c>
      <c r="I106">
        <v>802.39559399999996</v>
      </c>
      <c r="R106" t="str">
        <f t="shared" si="21"/>
        <v>102</v>
      </c>
      <c r="S106" t="s">
        <v>111</v>
      </c>
      <c r="FZ106">
        <f t="shared" si="13"/>
        <v>0</v>
      </c>
      <c r="GA106">
        <f t="shared" si="14"/>
        <v>0</v>
      </c>
      <c r="GB106">
        <f t="shared" si="15"/>
        <v>0</v>
      </c>
      <c r="GC106">
        <f t="shared" si="16"/>
        <v>0</v>
      </c>
      <c r="GD106">
        <f t="shared" si="17"/>
        <v>0</v>
      </c>
      <c r="GE106">
        <f t="shared" si="18"/>
        <v>0</v>
      </c>
    </row>
    <row r="107" spans="2:187" x14ac:dyDescent="0.25">
      <c r="B107" s="1" t="s">
        <v>151</v>
      </c>
      <c r="C107" s="1" t="s">
        <v>152</v>
      </c>
      <c r="D107" t="str">
        <f t="shared" si="20"/>
        <v>10703   GASTOS DE REPRESENTACIÓN INSTITUCIONAL</v>
      </c>
      <c r="H107" t="s">
        <v>113</v>
      </c>
      <c r="I107">
        <v>1706.976212</v>
      </c>
      <c r="R107" t="str">
        <f t="shared" si="21"/>
        <v>102</v>
      </c>
      <c r="S107" t="s">
        <v>112</v>
      </c>
      <c r="FZ107">
        <f t="shared" si="13"/>
        <v>0</v>
      </c>
      <c r="GA107">
        <f t="shared" si="14"/>
        <v>0</v>
      </c>
      <c r="GB107">
        <f t="shared" si="15"/>
        <v>0</v>
      </c>
      <c r="GC107">
        <f t="shared" si="16"/>
        <v>0</v>
      </c>
      <c r="GD107">
        <f t="shared" si="17"/>
        <v>0</v>
      </c>
      <c r="GE107">
        <f t="shared" si="18"/>
        <v>0</v>
      </c>
    </row>
    <row r="108" spans="2:187" x14ac:dyDescent="0.25">
      <c r="B108" s="9"/>
      <c r="H108" t="s">
        <v>114</v>
      </c>
      <c r="I108">
        <v>263.62752999999998</v>
      </c>
      <c r="R108" t="str">
        <f t="shared" si="21"/>
        <v>103</v>
      </c>
      <c r="S108" t="s">
        <v>113</v>
      </c>
      <c r="T108">
        <v>170</v>
      </c>
      <c r="U108">
        <v>6.117</v>
      </c>
      <c r="V108">
        <v>6</v>
      </c>
      <c r="W108">
        <v>8.51</v>
      </c>
      <c r="X108">
        <v>3.2629999999999999</v>
      </c>
      <c r="Y108">
        <v>8.6199999999999992</v>
      </c>
      <c r="Z108">
        <v>19.051743999999999</v>
      </c>
      <c r="AA108">
        <v>16.404388999999998</v>
      </c>
      <c r="AB108">
        <v>238.25496799999999</v>
      </c>
      <c r="AC108">
        <v>21.5</v>
      </c>
      <c r="AD108">
        <v>8.4060760000000005</v>
      </c>
      <c r="AE108">
        <v>99.216307</v>
      </c>
      <c r="AF108">
        <v>466.270735</v>
      </c>
      <c r="AG108">
        <v>20.312252999999998</v>
      </c>
      <c r="AH108">
        <v>149.00399999999999</v>
      </c>
      <c r="AI108">
        <v>68.474500000000006</v>
      </c>
      <c r="AJ108">
        <v>13.463760000000001</v>
      </c>
      <c r="AK108">
        <v>5.8261260000000004</v>
      </c>
      <c r="AL108">
        <v>38.450000000000003</v>
      </c>
      <c r="AM108">
        <v>4.08</v>
      </c>
      <c r="AN108">
        <v>49</v>
      </c>
      <c r="AO108">
        <v>23.7</v>
      </c>
      <c r="AS108">
        <v>166.02835400000001</v>
      </c>
      <c r="AT108">
        <v>97.022999999999996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X108">
        <v>0</v>
      </c>
      <c r="FY108">
        <v>0</v>
      </c>
      <c r="FZ108">
        <f t="shared" si="13"/>
        <v>1706.976212</v>
      </c>
      <c r="GA108">
        <f t="shared" si="14"/>
        <v>0</v>
      </c>
      <c r="GB108">
        <f t="shared" si="15"/>
        <v>0</v>
      </c>
      <c r="GC108">
        <f t="shared" si="16"/>
        <v>0</v>
      </c>
      <c r="GD108">
        <f t="shared" si="17"/>
        <v>0</v>
      </c>
      <c r="GE108">
        <f t="shared" si="18"/>
        <v>0</v>
      </c>
    </row>
    <row r="109" spans="2:187" x14ac:dyDescent="0.25">
      <c r="B109" s="9"/>
      <c r="H109" t="s">
        <v>115</v>
      </c>
      <c r="I109">
        <v>4633.0858129999997</v>
      </c>
      <c r="R109" t="str">
        <f t="shared" si="21"/>
        <v>103</v>
      </c>
      <c r="S109" t="s">
        <v>114</v>
      </c>
      <c r="W109">
        <v>222.68067300000001</v>
      </c>
      <c r="AB109">
        <v>0.6</v>
      </c>
      <c r="AF109">
        <v>10</v>
      </c>
      <c r="AI109">
        <v>4</v>
      </c>
      <c r="AJ109">
        <v>1.3360000000000001</v>
      </c>
      <c r="AN109">
        <v>5.35</v>
      </c>
      <c r="AO109">
        <v>2</v>
      </c>
      <c r="AS109">
        <v>16.624856999999999</v>
      </c>
      <c r="AT109">
        <v>1.036</v>
      </c>
      <c r="AX109">
        <v>0</v>
      </c>
      <c r="BC109">
        <v>0</v>
      </c>
      <c r="BG109">
        <v>0</v>
      </c>
      <c r="BJ109">
        <v>0</v>
      </c>
      <c r="BK109">
        <v>0</v>
      </c>
      <c r="BO109">
        <v>0</v>
      </c>
      <c r="BP109">
        <v>0</v>
      </c>
      <c r="BT109">
        <v>0</v>
      </c>
      <c r="BU109">
        <v>0</v>
      </c>
      <c r="BY109">
        <v>0</v>
      </c>
      <c r="CD109">
        <v>0</v>
      </c>
      <c r="CH109">
        <v>0</v>
      </c>
      <c r="CK109">
        <v>0</v>
      </c>
      <c r="CL109">
        <v>0</v>
      </c>
      <c r="CP109">
        <v>0</v>
      </c>
      <c r="CQ109">
        <v>0</v>
      </c>
      <c r="CU109">
        <v>0</v>
      </c>
      <c r="CV109">
        <v>0</v>
      </c>
      <c r="CZ109">
        <v>0</v>
      </c>
      <c r="DE109">
        <v>0</v>
      </c>
      <c r="DI109">
        <v>0</v>
      </c>
      <c r="DL109">
        <v>0</v>
      </c>
      <c r="DM109">
        <v>0</v>
      </c>
      <c r="DQ109">
        <v>0</v>
      </c>
      <c r="DR109">
        <v>0</v>
      </c>
      <c r="DV109">
        <v>0</v>
      </c>
      <c r="DW109">
        <v>0</v>
      </c>
      <c r="EA109">
        <v>0</v>
      </c>
      <c r="EF109">
        <v>0</v>
      </c>
      <c r="EJ109">
        <v>0</v>
      </c>
      <c r="EM109">
        <v>0</v>
      </c>
      <c r="EN109">
        <v>0</v>
      </c>
      <c r="ER109">
        <v>0</v>
      </c>
      <c r="ES109">
        <v>0</v>
      </c>
      <c r="EW109">
        <v>0</v>
      </c>
      <c r="EX109">
        <v>0</v>
      </c>
      <c r="FB109">
        <v>0</v>
      </c>
      <c r="FG109">
        <v>0</v>
      </c>
      <c r="FK109">
        <v>0</v>
      </c>
      <c r="FN109">
        <v>0</v>
      </c>
      <c r="FO109">
        <v>0</v>
      </c>
      <c r="FS109">
        <v>0</v>
      </c>
      <c r="FT109">
        <v>0</v>
      </c>
      <c r="FX109">
        <v>0</v>
      </c>
      <c r="FY109">
        <v>0</v>
      </c>
      <c r="FZ109">
        <f t="shared" si="13"/>
        <v>263.62753000000004</v>
      </c>
      <c r="GA109">
        <f t="shared" si="14"/>
        <v>0</v>
      </c>
      <c r="GB109">
        <f t="shared" si="15"/>
        <v>0</v>
      </c>
      <c r="GC109">
        <f t="shared" si="16"/>
        <v>0</v>
      </c>
      <c r="GD109">
        <f t="shared" si="17"/>
        <v>0</v>
      </c>
      <c r="GE109">
        <f t="shared" si="18"/>
        <v>0</v>
      </c>
    </row>
    <row r="110" spans="2:187" x14ac:dyDescent="0.25">
      <c r="B110" s="9"/>
      <c r="H110" t="s">
        <v>116</v>
      </c>
      <c r="I110">
        <v>1037.7771990000001</v>
      </c>
      <c r="R110" t="str">
        <f t="shared" si="21"/>
        <v>103</v>
      </c>
      <c r="S110" t="s">
        <v>115</v>
      </c>
      <c r="FZ110">
        <f t="shared" si="13"/>
        <v>0</v>
      </c>
      <c r="GA110">
        <f t="shared" si="14"/>
        <v>0</v>
      </c>
      <c r="GB110">
        <f t="shared" si="15"/>
        <v>0</v>
      </c>
      <c r="GC110">
        <f t="shared" si="16"/>
        <v>0</v>
      </c>
      <c r="GD110">
        <f t="shared" si="17"/>
        <v>0</v>
      </c>
      <c r="GE110">
        <f t="shared" si="18"/>
        <v>0</v>
      </c>
    </row>
    <row r="111" spans="2:187" x14ac:dyDescent="0.25">
      <c r="B111" s="9"/>
      <c r="H111" t="s">
        <v>117</v>
      </c>
      <c r="I111">
        <v>12.825754</v>
      </c>
      <c r="R111" t="str">
        <f t="shared" si="21"/>
        <v>103</v>
      </c>
      <c r="S111" t="s">
        <v>116</v>
      </c>
      <c r="FZ111">
        <f t="shared" si="13"/>
        <v>0</v>
      </c>
      <c r="GA111">
        <f t="shared" si="14"/>
        <v>0</v>
      </c>
      <c r="GB111">
        <f t="shared" si="15"/>
        <v>0</v>
      </c>
      <c r="GC111">
        <f t="shared" si="16"/>
        <v>0</v>
      </c>
      <c r="GD111">
        <f t="shared" si="17"/>
        <v>0</v>
      </c>
      <c r="GE111">
        <f t="shared" si="18"/>
        <v>0</v>
      </c>
    </row>
    <row r="112" spans="2:187" x14ac:dyDescent="0.25">
      <c r="B112" s="9"/>
      <c r="H112" t="s">
        <v>118</v>
      </c>
      <c r="I112">
        <v>10412.735866000001</v>
      </c>
      <c r="R112" t="str">
        <f t="shared" si="21"/>
        <v>103</v>
      </c>
      <c r="S112" t="s">
        <v>117</v>
      </c>
      <c r="FZ112">
        <f t="shared" si="13"/>
        <v>0</v>
      </c>
      <c r="GA112">
        <f t="shared" si="14"/>
        <v>0</v>
      </c>
      <c r="GB112">
        <f t="shared" si="15"/>
        <v>0</v>
      </c>
      <c r="GC112">
        <f t="shared" si="16"/>
        <v>0</v>
      </c>
      <c r="GD112">
        <f t="shared" si="17"/>
        <v>0</v>
      </c>
      <c r="GE112">
        <f t="shared" si="18"/>
        <v>0</v>
      </c>
    </row>
    <row r="113" spans="1:187" x14ac:dyDescent="0.25">
      <c r="B113" s="9"/>
      <c r="H113" t="s">
        <v>119</v>
      </c>
      <c r="I113">
        <v>1845.787969</v>
      </c>
      <c r="R113" t="str">
        <f t="shared" si="21"/>
        <v>103</v>
      </c>
      <c r="S113" t="s">
        <v>118</v>
      </c>
      <c r="FZ113">
        <f t="shared" si="13"/>
        <v>0</v>
      </c>
      <c r="GA113">
        <f t="shared" si="14"/>
        <v>0</v>
      </c>
      <c r="GB113">
        <f t="shared" si="15"/>
        <v>0</v>
      </c>
      <c r="GC113">
        <f t="shared" si="16"/>
        <v>0</v>
      </c>
      <c r="GD113">
        <f t="shared" si="17"/>
        <v>0</v>
      </c>
      <c r="GE113">
        <f t="shared" si="18"/>
        <v>0</v>
      </c>
    </row>
    <row r="114" spans="1:187" x14ac:dyDescent="0.25">
      <c r="H114" t="s">
        <v>122</v>
      </c>
      <c r="I114">
        <v>1645.5404149999999</v>
      </c>
      <c r="R114" t="str">
        <f t="shared" si="21"/>
        <v>103</v>
      </c>
      <c r="S114" t="s">
        <v>119</v>
      </c>
      <c r="FZ114">
        <f t="shared" si="13"/>
        <v>0</v>
      </c>
      <c r="GA114">
        <f t="shared" si="14"/>
        <v>0</v>
      </c>
      <c r="GB114">
        <f t="shared" si="15"/>
        <v>0</v>
      </c>
      <c r="GC114">
        <f t="shared" si="16"/>
        <v>0</v>
      </c>
      <c r="GD114">
        <f t="shared" si="17"/>
        <v>0</v>
      </c>
      <c r="GE114">
        <f t="shared" si="18"/>
        <v>0</v>
      </c>
    </row>
    <row r="115" spans="1:187" x14ac:dyDescent="0.25">
      <c r="B115">
        <f>SUM(B116:B142)</f>
        <v>0</v>
      </c>
      <c r="C115" t="s">
        <v>1327</v>
      </c>
      <c r="H115" t="s">
        <v>124</v>
      </c>
      <c r="I115">
        <v>465.66551099999998</v>
      </c>
      <c r="R115" t="str">
        <f t="shared" si="21"/>
        <v>104</v>
      </c>
      <c r="S115" t="s">
        <v>122</v>
      </c>
      <c r="T115">
        <v>4.7E-2</v>
      </c>
      <c r="U115">
        <v>58.991999999999997</v>
      </c>
      <c r="V115">
        <v>0.2</v>
      </c>
      <c r="W115">
        <v>1.6950000000000001</v>
      </c>
      <c r="AA115">
        <v>43.182000000000002</v>
      </c>
      <c r="AE115">
        <v>19.433261000000002</v>
      </c>
      <c r="AF115">
        <v>994.87863700000003</v>
      </c>
      <c r="AJ115">
        <v>34.201608</v>
      </c>
      <c r="AS115">
        <v>473.58790900000002</v>
      </c>
      <c r="AT115">
        <v>19.323</v>
      </c>
      <c r="AU115">
        <v>0</v>
      </c>
      <c r="AV115">
        <v>0</v>
      </c>
      <c r="AW115">
        <v>0</v>
      </c>
      <c r="AX115">
        <v>0</v>
      </c>
      <c r="BB115">
        <v>0</v>
      </c>
      <c r="BF115">
        <v>0</v>
      </c>
      <c r="BG115">
        <v>0</v>
      </c>
      <c r="BK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CC115">
        <v>0</v>
      </c>
      <c r="CG115">
        <v>0</v>
      </c>
      <c r="CH115">
        <v>0</v>
      </c>
      <c r="CL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D115">
        <v>0</v>
      </c>
      <c r="DH115">
        <v>0</v>
      </c>
      <c r="DI115">
        <v>0</v>
      </c>
      <c r="DM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E115">
        <v>0</v>
      </c>
      <c r="EI115">
        <v>0</v>
      </c>
      <c r="EJ115">
        <v>0</v>
      </c>
      <c r="EN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F115">
        <v>0</v>
      </c>
      <c r="FJ115">
        <v>0</v>
      </c>
      <c r="FK115">
        <v>0</v>
      </c>
      <c r="FO115">
        <v>0</v>
      </c>
      <c r="FX115">
        <v>0</v>
      </c>
      <c r="FY115">
        <v>0</v>
      </c>
      <c r="FZ115">
        <f t="shared" si="13"/>
        <v>1645.5404150000002</v>
      </c>
      <c r="GA115">
        <f t="shared" si="14"/>
        <v>0</v>
      </c>
      <c r="GB115">
        <f t="shared" si="15"/>
        <v>0</v>
      </c>
      <c r="GC115">
        <f t="shared" si="16"/>
        <v>0</v>
      </c>
      <c r="GD115">
        <f t="shared" si="17"/>
        <v>0</v>
      </c>
      <c r="GE115">
        <f t="shared" si="18"/>
        <v>0</v>
      </c>
    </row>
    <row r="116" spans="1:187" x14ac:dyDescent="0.25">
      <c r="A116">
        <v>2</v>
      </c>
      <c r="B116">
        <f>IF(C116&lt;&gt;"",1,0)</f>
        <v>0</v>
      </c>
      <c r="C116" t="str">
        <f>IFERROR(INDEX(#REF!,MATCH($A116,#REF!,0),1),"")</f>
        <v/>
      </c>
      <c r="D116" t="str">
        <f t="shared" ref="D116:D142" si="22">IF(C116&lt;&gt;"",VLOOKUP(C116,Lista_CGestor,2,0),"")</f>
        <v/>
      </c>
      <c r="H116" t="s">
        <v>125</v>
      </c>
      <c r="I116">
        <v>4686.9349689999999</v>
      </c>
      <c r="R116" t="str">
        <f t="shared" si="21"/>
        <v>104</v>
      </c>
      <c r="S116" t="s">
        <v>124</v>
      </c>
      <c r="T116">
        <v>0.2</v>
      </c>
      <c r="Z116">
        <v>64.550511</v>
      </c>
      <c r="AH116">
        <v>1.6950000000000001</v>
      </c>
      <c r="AI116">
        <v>0.02</v>
      </c>
      <c r="AJ116">
        <v>2</v>
      </c>
      <c r="AL116">
        <v>396.5</v>
      </c>
      <c r="AO116">
        <v>0.2</v>
      </c>
      <c r="AS116">
        <v>0.5</v>
      </c>
      <c r="AU116">
        <v>0</v>
      </c>
      <c r="BA116">
        <v>0</v>
      </c>
      <c r="BI116">
        <v>0</v>
      </c>
      <c r="BJ116">
        <v>0</v>
      </c>
      <c r="BK116">
        <v>0</v>
      </c>
      <c r="BM116">
        <v>0</v>
      </c>
      <c r="BP116">
        <v>0</v>
      </c>
      <c r="BT116">
        <v>0</v>
      </c>
      <c r="BV116">
        <v>0</v>
      </c>
      <c r="CB116">
        <v>0</v>
      </c>
      <c r="CJ116">
        <v>0</v>
      </c>
      <c r="CK116">
        <v>0</v>
      </c>
      <c r="CL116">
        <v>0</v>
      </c>
      <c r="CN116">
        <v>0</v>
      </c>
      <c r="CQ116">
        <v>0</v>
      </c>
      <c r="CU116">
        <v>0</v>
      </c>
      <c r="CW116">
        <v>0</v>
      </c>
      <c r="DC116">
        <v>0</v>
      </c>
      <c r="DK116">
        <v>0</v>
      </c>
      <c r="DL116">
        <v>0</v>
      </c>
      <c r="DM116">
        <v>0</v>
      </c>
      <c r="DO116">
        <v>0</v>
      </c>
      <c r="DR116">
        <v>0</v>
      </c>
      <c r="DV116">
        <v>0</v>
      </c>
      <c r="DX116">
        <v>0</v>
      </c>
      <c r="ED116">
        <v>0</v>
      </c>
      <c r="EL116">
        <v>0</v>
      </c>
      <c r="EM116">
        <v>0</v>
      </c>
      <c r="EN116">
        <v>0</v>
      </c>
      <c r="EP116">
        <v>0</v>
      </c>
      <c r="ES116">
        <v>0</v>
      </c>
      <c r="EW116">
        <v>0</v>
      </c>
      <c r="EY116">
        <v>0</v>
      </c>
      <c r="FE116">
        <v>0</v>
      </c>
      <c r="FM116">
        <v>0</v>
      </c>
      <c r="FN116">
        <v>0</v>
      </c>
      <c r="FO116">
        <v>0</v>
      </c>
      <c r="FQ116">
        <v>0</v>
      </c>
      <c r="FT116">
        <v>0</v>
      </c>
      <c r="FX116">
        <v>0</v>
      </c>
      <c r="FZ116">
        <f t="shared" si="13"/>
        <v>465.66551099999998</v>
      </c>
      <c r="GA116">
        <f t="shared" si="14"/>
        <v>0</v>
      </c>
      <c r="GB116">
        <f t="shared" si="15"/>
        <v>0</v>
      </c>
      <c r="GC116">
        <f t="shared" si="16"/>
        <v>0</v>
      </c>
      <c r="GD116">
        <f t="shared" si="17"/>
        <v>0</v>
      </c>
      <c r="GE116">
        <f t="shared" si="18"/>
        <v>0</v>
      </c>
    </row>
    <row r="117" spans="1:187" x14ac:dyDescent="0.25">
      <c r="A117">
        <f>+A116+1</f>
        <v>3</v>
      </c>
      <c r="B117">
        <f t="shared" ref="B117:B142" si="23">IF(C117&lt;&gt;"",1,0)</f>
        <v>0</v>
      </c>
      <c r="C117" t="str">
        <f>IFERROR(INDEX(#REF!,MATCH($A117,#REF!,0),1),"")</f>
        <v/>
      </c>
      <c r="D117" t="str">
        <f t="shared" si="22"/>
        <v/>
      </c>
      <c r="H117" t="s">
        <v>127</v>
      </c>
      <c r="I117">
        <v>1464.370193</v>
      </c>
      <c r="R117" t="str">
        <f t="shared" si="21"/>
        <v>104</v>
      </c>
      <c r="S117" t="s">
        <v>125</v>
      </c>
      <c r="T117">
        <v>3.87</v>
      </c>
      <c r="U117">
        <v>15.84</v>
      </c>
      <c r="Z117">
        <v>2</v>
      </c>
      <c r="AA117">
        <v>20</v>
      </c>
      <c r="AB117">
        <v>374.11193100000003</v>
      </c>
      <c r="AD117">
        <v>38.356985999999999</v>
      </c>
      <c r="AE117">
        <v>1365.318045</v>
      </c>
      <c r="AF117">
        <v>1365.714817</v>
      </c>
      <c r="AH117">
        <v>63.299599999999998</v>
      </c>
      <c r="AI117">
        <v>133.65</v>
      </c>
      <c r="AJ117">
        <v>95</v>
      </c>
      <c r="AK117">
        <v>1.131192</v>
      </c>
      <c r="AO117">
        <v>466.362639</v>
      </c>
      <c r="AS117">
        <v>738.19675900000004</v>
      </c>
      <c r="AT117">
        <v>4.0830000000000002</v>
      </c>
      <c r="AU117">
        <v>0</v>
      </c>
      <c r="AV117">
        <v>0</v>
      </c>
      <c r="BA117">
        <v>0</v>
      </c>
      <c r="BB117">
        <v>0</v>
      </c>
      <c r="BC117">
        <v>0</v>
      </c>
      <c r="BE117">
        <v>0</v>
      </c>
      <c r="BF117">
        <v>0</v>
      </c>
      <c r="BG117">
        <v>0</v>
      </c>
      <c r="BI117">
        <v>0</v>
      </c>
      <c r="BJ117">
        <v>0</v>
      </c>
      <c r="BK117">
        <v>0</v>
      </c>
      <c r="BL117">
        <v>0</v>
      </c>
      <c r="BP117">
        <v>0</v>
      </c>
      <c r="BT117">
        <v>0</v>
      </c>
      <c r="BU117">
        <v>0</v>
      </c>
      <c r="BV117">
        <v>0</v>
      </c>
      <c r="BW117">
        <v>0</v>
      </c>
      <c r="CB117">
        <v>0</v>
      </c>
      <c r="CC117">
        <v>0</v>
      </c>
      <c r="CD117">
        <v>0</v>
      </c>
      <c r="CF117">
        <v>0</v>
      </c>
      <c r="CG117">
        <v>0</v>
      </c>
      <c r="CH117">
        <v>0</v>
      </c>
      <c r="CJ117">
        <v>0</v>
      </c>
      <c r="CK117">
        <v>0</v>
      </c>
      <c r="CL117">
        <v>0</v>
      </c>
      <c r="CM117">
        <v>0</v>
      </c>
      <c r="CQ117">
        <v>0</v>
      </c>
      <c r="CU117">
        <v>0</v>
      </c>
      <c r="CV117">
        <v>0</v>
      </c>
      <c r="CW117">
        <v>0</v>
      </c>
      <c r="CX117">
        <v>0</v>
      </c>
      <c r="DC117">
        <v>0</v>
      </c>
      <c r="DD117">
        <v>0</v>
      </c>
      <c r="DE117">
        <v>0</v>
      </c>
      <c r="DG117">
        <v>0</v>
      </c>
      <c r="DH117">
        <v>0</v>
      </c>
      <c r="DI117">
        <v>0</v>
      </c>
      <c r="DK117">
        <v>0</v>
      </c>
      <c r="DL117">
        <v>0</v>
      </c>
      <c r="DM117">
        <v>0</v>
      </c>
      <c r="DN117">
        <v>0</v>
      </c>
      <c r="DR117">
        <v>0</v>
      </c>
      <c r="DV117">
        <v>0</v>
      </c>
      <c r="DW117">
        <v>0</v>
      </c>
      <c r="DX117">
        <v>0</v>
      </c>
      <c r="DY117">
        <v>0</v>
      </c>
      <c r="ED117">
        <v>0</v>
      </c>
      <c r="EE117">
        <v>0</v>
      </c>
      <c r="EF117">
        <v>0</v>
      </c>
      <c r="EH117">
        <v>0</v>
      </c>
      <c r="EI117">
        <v>0</v>
      </c>
      <c r="EJ117">
        <v>0</v>
      </c>
      <c r="EL117">
        <v>0</v>
      </c>
      <c r="EM117">
        <v>0</v>
      </c>
      <c r="EN117">
        <v>0</v>
      </c>
      <c r="EO117">
        <v>0</v>
      </c>
      <c r="ES117">
        <v>0</v>
      </c>
      <c r="EW117">
        <v>0</v>
      </c>
      <c r="EX117">
        <v>0</v>
      </c>
      <c r="EY117">
        <v>0</v>
      </c>
      <c r="EZ117">
        <v>0</v>
      </c>
      <c r="FE117">
        <v>0</v>
      </c>
      <c r="FF117">
        <v>0</v>
      </c>
      <c r="FG117">
        <v>0</v>
      </c>
      <c r="FI117">
        <v>0</v>
      </c>
      <c r="FJ117">
        <v>0</v>
      </c>
      <c r="FK117">
        <v>0</v>
      </c>
      <c r="FM117">
        <v>0</v>
      </c>
      <c r="FN117">
        <v>0</v>
      </c>
      <c r="FO117">
        <v>0</v>
      </c>
      <c r="FP117">
        <v>0</v>
      </c>
      <c r="FT117">
        <v>0</v>
      </c>
      <c r="FX117">
        <v>0</v>
      </c>
      <c r="FY117">
        <v>0</v>
      </c>
      <c r="FZ117">
        <f t="shared" si="13"/>
        <v>4686.9349689999999</v>
      </c>
      <c r="GA117">
        <f t="shared" si="14"/>
        <v>0</v>
      </c>
      <c r="GB117">
        <f t="shared" si="15"/>
        <v>0</v>
      </c>
      <c r="GC117">
        <f t="shared" si="16"/>
        <v>0</v>
      </c>
      <c r="GD117">
        <f t="shared" si="17"/>
        <v>0</v>
      </c>
      <c r="GE117">
        <f t="shared" si="18"/>
        <v>0</v>
      </c>
    </row>
    <row r="118" spans="1:187" x14ac:dyDescent="0.25">
      <c r="A118">
        <f>+A117+1</f>
        <v>4</v>
      </c>
      <c r="B118">
        <f t="shared" si="23"/>
        <v>0</v>
      </c>
      <c r="C118" t="str">
        <f>IFERROR(INDEX(#REF!,MATCH($A118,#REF!,0),1),"")</f>
        <v/>
      </c>
      <c r="D118" t="str">
        <f t="shared" si="22"/>
        <v/>
      </c>
      <c r="H118" t="s">
        <v>130</v>
      </c>
      <c r="I118">
        <v>1389.753952</v>
      </c>
      <c r="R118" t="str">
        <f t="shared" si="21"/>
        <v>104</v>
      </c>
      <c r="S118" t="s">
        <v>127</v>
      </c>
      <c r="T118">
        <v>116.55</v>
      </c>
      <c r="U118">
        <v>46.993000000000002</v>
      </c>
      <c r="V118">
        <v>4</v>
      </c>
      <c r="Z118">
        <v>1.5514030000000001</v>
      </c>
      <c r="AE118">
        <v>3</v>
      </c>
      <c r="AF118">
        <v>250</v>
      </c>
      <c r="AG118">
        <v>193.25319999999999</v>
      </c>
      <c r="AH118">
        <v>56.402799999999999</v>
      </c>
      <c r="AI118">
        <v>192</v>
      </c>
      <c r="AL118">
        <v>314.22199999999998</v>
      </c>
      <c r="AM118">
        <v>29.419499999999999</v>
      </c>
      <c r="AN118">
        <v>130</v>
      </c>
      <c r="AS118">
        <v>126.97829</v>
      </c>
      <c r="AU118">
        <v>0</v>
      </c>
      <c r="AV118">
        <v>0</v>
      </c>
      <c r="AW118">
        <v>0</v>
      </c>
      <c r="BA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M118">
        <v>0</v>
      </c>
      <c r="BN118">
        <v>0</v>
      </c>
      <c r="BO118">
        <v>0</v>
      </c>
      <c r="BT118">
        <v>0</v>
      </c>
      <c r="BV118">
        <v>0</v>
      </c>
      <c r="BW118">
        <v>0</v>
      </c>
      <c r="BX118">
        <v>0</v>
      </c>
      <c r="CB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N118">
        <v>0</v>
      </c>
      <c r="CO118">
        <v>0</v>
      </c>
      <c r="CP118">
        <v>0</v>
      </c>
      <c r="CU118">
        <v>0</v>
      </c>
      <c r="CW118">
        <v>0</v>
      </c>
      <c r="CX118">
        <v>0</v>
      </c>
      <c r="CY118">
        <v>0</v>
      </c>
      <c r="DC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O118">
        <v>0</v>
      </c>
      <c r="DP118">
        <v>0</v>
      </c>
      <c r="DQ118">
        <v>0</v>
      </c>
      <c r="DV118">
        <v>0</v>
      </c>
      <c r="DX118">
        <v>0</v>
      </c>
      <c r="DY118">
        <v>0</v>
      </c>
      <c r="DZ118">
        <v>0</v>
      </c>
      <c r="ED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P118">
        <v>0</v>
      </c>
      <c r="EQ118">
        <v>0</v>
      </c>
      <c r="ER118">
        <v>0</v>
      </c>
      <c r="EW118">
        <v>0</v>
      </c>
      <c r="EY118">
        <v>0</v>
      </c>
      <c r="EZ118">
        <v>0</v>
      </c>
      <c r="FA118">
        <v>0</v>
      </c>
      <c r="FE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Q118">
        <v>0</v>
      </c>
      <c r="FR118">
        <v>0</v>
      </c>
      <c r="FS118">
        <v>0</v>
      </c>
      <c r="FX118">
        <v>0</v>
      </c>
      <c r="FZ118">
        <f t="shared" si="13"/>
        <v>1464.3701929999997</v>
      </c>
      <c r="GA118">
        <f t="shared" si="14"/>
        <v>0</v>
      </c>
      <c r="GB118">
        <f t="shared" si="15"/>
        <v>0</v>
      </c>
      <c r="GC118">
        <f t="shared" si="16"/>
        <v>0</v>
      </c>
      <c r="GD118">
        <f t="shared" si="17"/>
        <v>0</v>
      </c>
      <c r="GE118">
        <f t="shared" si="18"/>
        <v>0</v>
      </c>
    </row>
    <row r="119" spans="1:187" x14ac:dyDescent="0.25">
      <c r="A119">
        <f t="shared" ref="A119:A146" si="24">+A118+1</f>
        <v>5</v>
      </c>
      <c r="B119">
        <f t="shared" si="23"/>
        <v>0</v>
      </c>
      <c r="C119" t="str">
        <f>IFERROR(INDEX(#REF!,MATCH($A119,#REF!,0),1),"")</f>
        <v/>
      </c>
      <c r="D119" t="str">
        <f t="shared" si="22"/>
        <v/>
      </c>
      <c r="H119" t="s">
        <v>132</v>
      </c>
      <c r="I119">
        <v>24597.71285</v>
      </c>
      <c r="R119" t="str">
        <f t="shared" si="21"/>
        <v>104</v>
      </c>
      <c r="S119" t="s">
        <v>130</v>
      </c>
      <c r="T119">
        <v>409.3</v>
      </c>
      <c r="W119">
        <v>2.5</v>
      </c>
      <c r="X119">
        <v>7.3224</v>
      </c>
      <c r="AE119">
        <v>176.40534199999999</v>
      </c>
      <c r="AI119">
        <v>182.26599999999999</v>
      </c>
      <c r="AN119">
        <v>59</v>
      </c>
      <c r="AO119">
        <v>175.75720999999999</v>
      </c>
      <c r="AS119">
        <v>361.28</v>
      </c>
      <c r="AT119">
        <v>15.923</v>
      </c>
      <c r="AU119">
        <v>0</v>
      </c>
      <c r="AX119">
        <v>0</v>
      </c>
      <c r="AY119">
        <v>0</v>
      </c>
      <c r="BF119">
        <v>0</v>
      </c>
      <c r="BJ119">
        <v>0</v>
      </c>
      <c r="BO119">
        <v>0</v>
      </c>
      <c r="BP119">
        <v>0</v>
      </c>
      <c r="BT119">
        <v>0</v>
      </c>
      <c r="BU119">
        <v>0</v>
      </c>
      <c r="BV119">
        <v>0</v>
      </c>
      <c r="BY119">
        <v>0</v>
      </c>
      <c r="BZ119">
        <v>0</v>
      </c>
      <c r="CG119">
        <v>0</v>
      </c>
      <c r="CK119">
        <v>0</v>
      </c>
      <c r="CP119">
        <v>0</v>
      </c>
      <c r="CQ119">
        <v>0</v>
      </c>
      <c r="CU119">
        <v>0</v>
      </c>
      <c r="CV119">
        <v>0</v>
      </c>
      <c r="CW119">
        <v>0</v>
      </c>
      <c r="CZ119">
        <v>0</v>
      </c>
      <c r="DA119">
        <v>0</v>
      </c>
      <c r="DH119">
        <v>0</v>
      </c>
      <c r="DL119">
        <v>0</v>
      </c>
      <c r="DQ119">
        <v>0</v>
      </c>
      <c r="DR119">
        <v>0</v>
      </c>
      <c r="DV119">
        <v>0</v>
      </c>
      <c r="DW119">
        <v>0</v>
      </c>
      <c r="DX119">
        <v>0</v>
      </c>
      <c r="EA119">
        <v>0</v>
      </c>
      <c r="EB119">
        <v>0</v>
      </c>
      <c r="EI119">
        <v>0</v>
      </c>
      <c r="EM119">
        <v>0</v>
      </c>
      <c r="ER119">
        <v>0</v>
      </c>
      <c r="ES119">
        <v>0</v>
      </c>
      <c r="EW119">
        <v>0</v>
      </c>
      <c r="EX119">
        <v>0</v>
      </c>
      <c r="EY119">
        <v>0</v>
      </c>
      <c r="FB119">
        <v>0</v>
      </c>
      <c r="FC119">
        <v>0</v>
      </c>
      <c r="FJ119">
        <v>0</v>
      </c>
      <c r="FN119">
        <v>0</v>
      </c>
      <c r="FS119">
        <v>0</v>
      </c>
      <c r="FT119">
        <v>0</v>
      </c>
      <c r="FX119">
        <v>0</v>
      </c>
      <c r="FY119">
        <v>0</v>
      </c>
      <c r="FZ119">
        <f t="shared" si="13"/>
        <v>1389.7539519999998</v>
      </c>
      <c r="GA119">
        <f t="shared" si="14"/>
        <v>0</v>
      </c>
      <c r="GB119">
        <f t="shared" si="15"/>
        <v>0</v>
      </c>
      <c r="GC119">
        <f t="shared" si="16"/>
        <v>0</v>
      </c>
      <c r="GD119">
        <f t="shared" si="17"/>
        <v>0</v>
      </c>
      <c r="GE119">
        <f t="shared" si="18"/>
        <v>0</v>
      </c>
    </row>
    <row r="120" spans="1:187" x14ac:dyDescent="0.25">
      <c r="A120">
        <f t="shared" si="24"/>
        <v>6</v>
      </c>
      <c r="B120">
        <f t="shared" si="23"/>
        <v>0</v>
      </c>
      <c r="C120" t="str">
        <f>IFERROR(INDEX(#REF!,MATCH($A120,#REF!,0),1),"")</f>
        <v/>
      </c>
      <c r="D120" t="str">
        <f t="shared" si="22"/>
        <v/>
      </c>
      <c r="H120" t="s">
        <v>133</v>
      </c>
      <c r="I120">
        <v>5855.2934699999996</v>
      </c>
      <c r="R120" t="str">
        <f t="shared" si="21"/>
        <v>104</v>
      </c>
      <c r="S120" t="s">
        <v>132</v>
      </c>
      <c r="T120">
        <v>487.55700000000002</v>
      </c>
      <c r="U120">
        <v>159.33799999999999</v>
      </c>
      <c r="V120">
        <v>130</v>
      </c>
      <c r="W120">
        <v>27.896000000000001</v>
      </c>
      <c r="X120">
        <v>2.7134659999999999</v>
      </c>
      <c r="Y120">
        <v>25.905000000000001</v>
      </c>
      <c r="Z120">
        <v>141.086455</v>
      </c>
      <c r="AA120">
        <v>946.70895800000005</v>
      </c>
      <c r="AB120">
        <v>2688.593417</v>
      </c>
      <c r="AC120">
        <v>487.89095900000001</v>
      </c>
      <c r="AD120">
        <v>23.975000000000001</v>
      </c>
      <c r="AE120">
        <v>3590.1535220000001</v>
      </c>
      <c r="AF120">
        <v>1379.4722139999999</v>
      </c>
      <c r="AG120">
        <v>3851.9396109999998</v>
      </c>
      <c r="AH120">
        <v>511.17860899999999</v>
      </c>
      <c r="AI120">
        <v>1205.654736</v>
      </c>
      <c r="AJ120">
        <v>506.83109999999999</v>
      </c>
      <c r="AK120">
        <v>17.64</v>
      </c>
      <c r="AL120">
        <v>44.5</v>
      </c>
      <c r="AM120">
        <v>80.23</v>
      </c>
      <c r="AN120">
        <v>41.284536000000003</v>
      </c>
      <c r="AO120">
        <v>337.470665</v>
      </c>
      <c r="AS120">
        <v>6838.8866019999996</v>
      </c>
      <c r="AT120">
        <v>1070.807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X120">
        <v>0</v>
      </c>
      <c r="FY120">
        <v>0</v>
      </c>
      <c r="FZ120">
        <f t="shared" si="13"/>
        <v>24597.712849999996</v>
      </c>
      <c r="GA120">
        <f t="shared" si="14"/>
        <v>0</v>
      </c>
      <c r="GB120">
        <f t="shared" si="15"/>
        <v>0</v>
      </c>
      <c r="GC120">
        <f t="shared" si="16"/>
        <v>0</v>
      </c>
      <c r="GD120">
        <f t="shared" si="17"/>
        <v>0</v>
      </c>
      <c r="GE120">
        <f t="shared" si="18"/>
        <v>0</v>
      </c>
    </row>
    <row r="121" spans="1:187" x14ac:dyDescent="0.25">
      <c r="A121">
        <f t="shared" si="24"/>
        <v>7</v>
      </c>
      <c r="B121">
        <f t="shared" si="23"/>
        <v>0</v>
      </c>
      <c r="C121" t="str">
        <f>IFERROR(INDEX(#REF!,MATCH($A121,#REF!,0),1),"")</f>
        <v/>
      </c>
      <c r="D121" t="str">
        <f t="shared" si="22"/>
        <v/>
      </c>
      <c r="H121" t="s">
        <v>136</v>
      </c>
      <c r="I121">
        <v>4321.7479739999999</v>
      </c>
      <c r="R121" t="str">
        <f t="shared" si="21"/>
        <v>104</v>
      </c>
      <c r="S121" t="s">
        <v>133</v>
      </c>
      <c r="T121">
        <v>10.638999999999999</v>
      </c>
      <c r="U121">
        <v>5.3810000000000002</v>
      </c>
      <c r="V121">
        <v>4.5199999999999996</v>
      </c>
      <c r="W121">
        <v>5.0057499999999999</v>
      </c>
      <c r="X121">
        <v>5.1308439999999997</v>
      </c>
      <c r="Y121">
        <v>1.0549999999999999</v>
      </c>
      <c r="Z121">
        <v>84.908671999999996</v>
      </c>
      <c r="AA121">
        <v>100.193601</v>
      </c>
      <c r="AB121">
        <v>29.656755</v>
      </c>
      <c r="AC121">
        <v>42.329222999999999</v>
      </c>
      <c r="AD121">
        <v>46.08907</v>
      </c>
      <c r="AE121">
        <v>87.038348999999997</v>
      </c>
      <c r="AF121">
        <v>880.19410100000005</v>
      </c>
      <c r="AG121">
        <v>1292.9672880000001</v>
      </c>
      <c r="AH121">
        <v>204.77356499999999</v>
      </c>
      <c r="AI121">
        <v>1161.019311</v>
      </c>
      <c r="AJ121">
        <v>67.494095000000002</v>
      </c>
      <c r="AK121">
        <v>4.3673200000000003</v>
      </c>
      <c r="AL121">
        <v>8.2398310000000006</v>
      </c>
      <c r="AM121">
        <v>7.91</v>
      </c>
      <c r="AN121">
        <v>4.2500080000000002</v>
      </c>
      <c r="AO121">
        <v>54.804639000000002</v>
      </c>
      <c r="AS121">
        <v>833.37904800000001</v>
      </c>
      <c r="AT121">
        <v>913.947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X121">
        <v>0</v>
      </c>
      <c r="FY121">
        <v>0</v>
      </c>
      <c r="FZ121">
        <f t="shared" si="13"/>
        <v>5855.2934699999996</v>
      </c>
      <c r="GA121">
        <f t="shared" si="14"/>
        <v>0</v>
      </c>
      <c r="GB121">
        <f t="shared" si="15"/>
        <v>0</v>
      </c>
      <c r="GC121">
        <f t="shared" si="16"/>
        <v>0</v>
      </c>
      <c r="GD121">
        <f t="shared" si="17"/>
        <v>0</v>
      </c>
      <c r="GE121">
        <f t="shared" si="18"/>
        <v>0</v>
      </c>
    </row>
    <row r="122" spans="1:187" x14ac:dyDescent="0.25">
      <c r="A122">
        <f t="shared" si="24"/>
        <v>8</v>
      </c>
      <c r="B122">
        <f t="shared" si="23"/>
        <v>0</v>
      </c>
      <c r="C122" t="str">
        <f>IFERROR(INDEX(#REF!,MATCH($A122,#REF!,0),1),"")</f>
        <v/>
      </c>
      <c r="D122" t="str">
        <f t="shared" si="22"/>
        <v/>
      </c>
      <c r="H122" t="s">
        <v>139</v>
      </c>
      <c r="I122">
        <v>6851.72012</v>
      </c>
      <c r="R122" t="str">
        <f t="shared" si="21"/>
        <v>105</v>
      </c>
      <c r="S122" t="s">
        <v>136</v>
      </c>
      <c r="T122">
        <v>18</v>
      </c>
      <c r="U122">
        <v>2.0470000000000002</v>
      </c>
      <c r="V122">
        <v>2</v>
      </c>
      <c r="W122">
        <v>4.7759999999999998</v>
      </c>
      <c r="X122">
        <v>1.0136000000000001</v>
      </c>
      <c r="Y122">
        <v>3.59</v>
      </c>
      <c r="Z122">
        <v>5.2649999999999997</v>
      </c>
      <c r="AA122">
        <v>6.9509679999999996</v>
      </c>
      <c r="AB122">
        <v>18.939706999999999</v>
      </c>
      <c r="AC122">
        <v>4.6589400000000003</v>
      </c>
      <c r="AD122">
        <v>3.0979999999999999</v>
      </c>
      <c r="AE122">
        <v>42.454107</v>
      </c>
      <c r="AF122">
        <v>3957.862091</v>
      </c>
      <c r="AG122">
        <v>7.0117349999999998</v>
      </c>
      <c r="AH122">
        <v>7.3404439999999997</v>
      </c>
      <c r="AI122">
        <v>86.364490000000004</v>
      </c>
      <c r="AJ122">
        <v>7.4602199999999996</v>
      </c>
      <c r="AK122">
        <v>0.56000000000000005</v>
      </c>
      <c r="AL122">
        <v>8</v>
      </c>
      <c r="AM122">
        <v>1.6272</v>
      </c>
      <c r="AN122">
        <v>2.5350039999999998</v>
      </c>
      <c r="AO122">
        <v>5.84</v>
      </c>
      <c r="AS122">
        <v>111.35346800000001</v>
      </c>
      <c r="AT122">
        <v>13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X122">
        <v>0</v>
      </c>
      <c r="FY122">
        <v>0</v>
      </c>
      <c r="FZ122">
        <f t="shared" si="13"/>
        <v>4321.7479740000008</v>
      </c>
      <c r="GA122">
        <f t="shared" si="14"/>
        <v>0</v>
      </c>
      <c r="GB122">
        <f t="shared" si="15"/>
        <v>0</v>
      </c>
      <c r="GC122">
        <f t="shared" si="16"/>
        <v>0</v>
      </c>
      <c r="GD122">
        <f t="shared" si="17"/>
        <v>0</v>
      </c>
      <c r="GE122">
        <f t="shared" si="18"/>
        <v>0</v>
      </c>
    </row>
    <row r="123" spans="1:187" x14ac:dyDescent="0.25">
      <c r="A123">
        <f t="shared" si="24"/>
        <v>9</v>
      </c>
      <c r="B123">
        <f t="shared" si="23"/>
        <v>0</v>
      </c>
      <c r="C123" t="str">
        <f>IFERROR(INDEX(#REF!,MATCH($A123,#REF!,0),1),"")</f>
        <v/>
      </c>
      <c r="D123" t="str">
        <f t="shared" si="22"/>
        <v/>
      </c>
      <c r="H123" t="s">
        <v>140</v>
      </c>
      <c r="I123">
        <v>699.43408299999999</v>
      </c>
      <c r="R123" t="str">
        <f t="shared" si="21"/>
        <v>105</v>
      </c>
      <c r="S123" t="s">
        <v>139</v>
      </c>
      <c r="T123">
        <v>30</v>
      </c>
      <c r="U123">
        <v>31.664999999999999</v>
      </c>
      <c r="V123">
        <v>25</v>
      </c>
      <c r="W123">
        <v>58.72</v>
      </c>
      <c r="X123">
        <v>50.511468999999998</v>
      </c>
      <c r="Y123">
        <v>52.9</v>
      </c>
      <c r="Z123">
        <v>18.094973</v>
      </c>
      <c r="AA123">
        <v>184.85</v>
      </c>
      <c r="AB123">
        <v>366.75429200000002</v>
      </c>
      <c r="AC123">
        <v>228.777636</v>
      </c>
      <c r="AD123">
        <v>29.438789</v>
      </c>
      <c r="AE123">
        <v>1111.688566</v>
      </c>
      <c r="AF123">
        <v>1781.1815059999999</v>
      </c>
      <c r="AG123">
        <v>505</v>
      </c>
      <c r="AH123">
        <v>169.83726100000001</v>
      </c>
      <c r="AI123">
        <v>138.69845000000001</v>
      </c>
      <c r="AJ123">
        <v>190.02950000000001</v>
      </c>
      <c r="AK123">
        <v>13</v>
      </c>
      <c r="AL123">
        <v>8.4499999999999993</v>
      </c>
      <c r="AM123">
        <v>15</v>
      </c>
      <c r="AN123">
        <v>14.326003999999999</v>
      </c>
      <c r="AO123">
        <v>123.6</v>
      </c>
      <c r="AS123">
        <v>1398.054674</v>
      </c>
      <c r="AT123">
        <v>306.142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X123">
        <v>0</v>
      </c>
      <c r="FY123">
        <v>0</v>
      </c>
      <c r="FZ123">
        <f t="shared" si="13"/>
        <v>6851.720119999999</v>
      </c>
      <c r="GA123">
        <f t="shared" si="14"/>
        <v>0</v>
      </c>
      <c r="GB123">
        <f t="shared" si="15"/>
        <v>0</v>
      </c>
      <c r="GC123">
        <f t="shared" si="16"/>
        <v>0</v>
      </c>
      <c r="GD123">
        <f t="shared" si="17"/>
        <v>0</v>
      </c>
      <c r="GE123">
        <f t="shared" si="18"/>
        <v>0</v>
      </c>
    </row>
    <row r="124" spans="1:187" x14ac:dyDescent="0.25">
      <c r="A124">
        <f t="shared" si="24"/>
        <v>10</v>
      </c>
      <c r="B124">
        <f t="shared" si="23"/>
        <v>0</v>
      </c>
      <c r="C124" t="str">
        <f>IFERROR(INDEX(#REF!,MATCH($A124,#REF!,0),1),"")</f>
        <v/>
      </c>
      <c r="D124" t="str">
        <f t="shared" si="22"/>
        <v/>
      </c>
      <c r="H124" t="s">
        <v>141</v>
      </c>
      <c r="I124">
        <v>549.82042899999999</v>
      </c>
      <c r="R124" t="str">
        <f t="shared" si="21"/>
        <v>105</v>
      </c>
      <c r="S124" t="s">
        <v>140</v>
      </c>
      <c r="T124">
        <v>24</v>
      </c>
      <c r="U124">
        <v>8.0950000000000006</v>
      </c>
      <c r="V124">
        <v>2.5</v>
      </c>
      <c r="W124">
        <v>43.5</v>
      </c>
      <c r="X124">
        <v>7.92</v>
      </c>
      <c r="Z124">
        <v>268.33932800000002</v>
      </c>
      <c r="AB124">
        <v>38.89969</v>
      </c>
      <c r="AC124">
        <v>4.5</v>
      </c>
      <c r="AD124">
        <v>18.090461999999999</v>
      </c>
      <c r="AE124">
        <v>5.6389959999999997</v>
      </c>
      <c r="AF124">
        <v>25</v>
      </c>
      <c r="AG124">
        <v>10</v>
      </c>
      <c r="AH124">
        <v>15.909269999999999</v>
      </c>
      <c r="AI124">
        <v>41.7</v>
      </c>
      <c r="AJ124">
        <v>10.8088</v>
      </c>
      <c r="AL124">
        <v>97</v>
      </c>
      <c r="AM124">
        <v>7.46</v>
      </c>
      <c r="AN124">
        <v>24.355650000000001</v>
      </c>
      <c r="AO124">
        <v>15</v>
      </c>
      <c r="AS124">
        <v>22.216887</v>
      </c>
      <c r="AT124">
        <v>8.5</v>
      </c>
      <c r="AU124">
        <v>0</v>
      </c>
      <c r="AV124">
        <v>0</v>
      </c>
      <c r="AW124">
        <v>0</v>
      </c>
      <c r="AX124">
        <v>0</v>
      </c>
      <c r="AY124">
        <v>0</v>
      </c>
      <c r="BA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M124">
        <v>0</v>
      </c>
      <c r="BN124">
        <v>0</v>
      </c>
      <c r="BO124">
        <v>0</v>
      </c>
      <c r="BP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B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N124">
        <v>0</v>
      </c>
      <c r="CO124">
        <v>0</v>
      </c>
      <c r="CP124">
        <v>0</v>
      </c>
      <c r="CQ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C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O124">
        <v>0</v>
      </c>
      <c r="DP124">
        <v>0</v>
      </c>
      <c r="DQ124">
        <v>0</v>
      </c>
      <c r="DR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D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P124">
        <v>0</v>
      </c>
      <c r="EQ124">
        <v>0</v>
      </c>
      <c r="ER124">
        <v>0</v>
      </c>
      <c r="ES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E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Q124">
        <v>0</v>
      </c>
      <c r="FR124">
        <v>0</v>
      </c>
      <c r="FS124">
        <v>0</v>
      </c>
      <c r="FT124">
        <v>0</v>
      </c>
      <c r="FX124">
        <v>0</v>
      </c>
      <c r="FY124">
        <v>0</v>
      </c>
      <c r="FZ124">
        <f t="shared" si="13"/>
        <v>699.4340830000001</v>
      </c>
      <c r="GA124">
        <f t="shared" si="14"/>
        <v>0</v>
      </c>
      <c r="GB124">
        <f t="shared" si="15"/>
        <v>0</v>
      </c>
      <c r="GC124">
        <f t="shared" si="16"/>
        <v>0</v>
      </c>
      <c r="GD124">
        <f t="shared" si="17"/>
        <v>0</v>
      </c>
      <c r="GE124">
        <f t="shared" si="18"/>
        <v>0</v>
      </c>
    </row>
    <row r="125" spans="1:187" x14ac:dyDescent="0.25">
      <c r="A125">
        <f t="shared" si="24"/>
        <v>11</v>
      </c>
      <c r="B125">
        <f t="shared" si="23"/>
        <v>0</v>
      </c>
      <c r="C125" t="str">
        <f>IFERROR(INDEX(#REF!,MATCH($A125,#REF!,0),1),"")</f>
        <v/>
      </c>
      <c r="D125" t="str">
        <f t="shared" si="22"/>
        <v/>
      </c>
      <c r="H125" t="s">
        <v>144</v>
      </c>
      <c r="I125">
        <v>23750.344079999999</v>
      </c>
      <c r="R125" t="str">
        <f t="shared" si="21"/>
        <v>105</v>
      </c>
      <c r="S125" t="s">
        <v>141</v>
      </c>
      <c r="T125">
        <v>24</v>
      </c>
      <c r="U125">
        <v>11.223000000000001</v>
      </c>
      <c r="V125">
        <v>4</v>
      </c>
      <c r="W125">
        <v>38</v>
      </c>
      <c r="X125">
        <v>6.1020000000000003</v>
      </c>
      <c r="Z125">
        <v>107.838139</v>
      </c>
      <c r="AB125">
        <v>44.65</v>
      </c>
      <c r="AC125">
        <v>1.8744099999999999</v>
      </c>
      <c r="AD125">
        <v>19.887820000000001</v>
      </c>
      <c r="AE125">
        <v>10.426978999999999</v>
      </c>
      <c r="AF125">
        <v>25</v>
      </c>
      <c r="AG125">
        <v>17.240734</v>
      </c>
      <c r="AH125">
        <v>23.661916999999999</v>
      </c>
      <c r="AI125">
        <v>24.648</v>
      </c>
      <c r="AJ125">
        <v>13.547499999999999</v>
      </c>
      <c r="AL125">
        <v>94.13</v>
      </c>
      <c r="AM125">
        <v>13.448399999999999</v>
      </c>
      <c r="AN125">
        <v>29.125</v>
      </c>
      <c r="AO125">
        <v>15</v>
      </c>
      <c r="AS125">
        <v>21.516529999999999</v>
      </c>
      <c r="AT125">
        <v>4.5</v>
      </c>
      <c r="AU125">
        <v>0</v>
      </c>
      <c r="AV125">
        <v>0</v>
      </c>
      <c r="AW125">
        <v>0</v>
      </c>
      <c r="AX125">
        <v>0</v>
      </c>
      <c r="AY125">
        <v>0</v>
      </c>
      <c r="BA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M125">
        <v>0</v>
      </c>
      <c r="BN125">
        <v>0</v>
      </c>
      <c r="BO125">
        <v>0</v>
      </c>
      <c r="BP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B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N125">
        <v>0</v>
      </c>
      <c r="CO125">
        <v>0</v>
      </c>
      <c r="CP125">
        <v>0</v>
      </c>
      <c r="CQ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C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O125">
        <v>0</v>
      </c>
      <c r="DP125">
        <v>0</v>
      </c>
      <c r="DQ125">
        <v>0</v>
      </c>
      <c r="DR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D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P125">
        <v>0</v>
      </c>
      <c r="EQ125">
        <v>0</v>
      </c>
      <c r="ER125">
        <v>0</v>
      </c>
      <c r="ES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E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Q125">
        <v>0</v>
      </c>
      <c r="FR125">
        <v>0</v>
      </c>
      <c r="FS125">
        <v>0</v>
      </c>
      <c r="FT125">
        <v>0</v>
      </c>
      <c r="FX125">
        <v>0</v>
      </c>
      <c r="FY125">
        <v>0</v>
      </c>
      <c r="FZ125">
        <f t="shared" si="13"/>
        <v>549.82042899999999</v>
      </c>
      <c r="GA125">
        <f t="shared" si="14"/>
        <v>0</v>
      </c>
      <c r="GB125">
        <f t="shared" si="15"/>
        <v>0</v>
      </c>
      <c r="GC125">
        <f t="shared" si="16"/>
        <v>0</v>
      </c>
      <c r="GD125">
        <f t="shared" si="17"/>
        <v>0</v>
      </c>
      <c r="GE125">
        <f t="shared" si="18"/>
        <v>0</v>
      </c>
    </row>
    <row r="126" spans="1:187" x14ac:dyDescent="0.25">
      <c r="A126">
        <f t="shared" si="24"/>
        <v>12</v>
      </c>
      <c r="B126">
        <f t="shared" si="23"/>
        <v>0</v>
      </c>
      <c r="C126" t="str">
        <f>IFERROR(INDEX(#REF!,MATCH($A126,#REF!,0),1),"")</f>
        <v/>
      </c>
      <c r="D126" t="str">
        <f t="shared" si="22"/>
        <v/>
      </c>
      <c r="H126" t="s">
        <v>145</v>
      </c>
      <c r="R126" t="str">
        <f t="shared" si="21"/>
        <v>106</v>
      </c>
      <c r="S126" t="s">
        <v>144</v>
      </c>
      <c r="FZ126">
        <f t="shared" si="13"/>
        <v>0</v>
      </c>
      <c r="GA126">
        <f t="shared" si="14"/>
        <v>0</v>
      </c>
      <c r="GB126">
        <f t="shared" si="15"/>
        <v>0</v>
      </c>
      <c r="GC126">
        <f t="shared" si="16"/>
        <v>0</v>
      </c>
      <c r="GD126">
        <f t="shared" si="17"/>
        <v>0</v>
      </c>
      <c r="GE126">
        <f t="shared" si="18"/>
        <v>0</v>
      </c>
    </row>
    <row r="127" spans="1:187" x14ac:dyDescent="0.25">
      <c r="A127">
        <f t="shared" si="24"/>
        <v>13</v>
      </c>
      <c r="B127">
        <f t="shared" si="23"/>
        <v>0</v>
      </c>
      <c r="C127" t="str">
        <f>IFERROR(INDEX(#REF!,MATCH($A127,#REF!,0),1),"")</f>
        <v/>
      </c>
      <c r="D127" t="str">
        <f t="shared" si="22"/>
        <v/>
      </c>
      <c r="H127" t="s">
        <v>146</v>
      </c>
      <c r="R127" t="str">
        <f t="shared" si="21"/>
        <v>106</v>
      </c>
      <c r="S127" t="s">
        <v>145</v>
      </c>
      <c r="FZ127">
        <f t="shared" si="13"/>
        <v>0</v>
      </c>
      <c r="GA127">
        <f t="shared" si="14"/>
        <v>0</v>
      </c>
      <c r="GB127">
        <f t="shared" si="15"/>
        <v>0</v>
      </c>
      <c r="GC127">
        <f t="shared" si="16"/>
        <v>0</v>
      </c>
      <c r="GD127">
        <f t="shared" si="17"/>
        <v>0</v>
      </c>
      <c r="GE127">
        <f t="shared" si="18"/>
        <v>0</v>
      </c>
    </row>
    <row r="128" spans="1:187" x14ac:dyDescent="0.25">
      <c r="A128">
        <f t="shared" si="24"/>
        <v>14</v>
      </c>
      <c r="B128">
        <f t="shared" si="23"/>
        <v>0</v>
      </c>
      <c r="C128" t="str">
        <f>IFERROR(INDEX(#REF!,MATCH($A128,#REF!,0),1),"")</f>
        <v/>
      </c>
      <c r="D128" t="str">
        <f t="shared" si="22"/>
        <v/>
      </c>
      <c r="H128" t="s">
        <v>149</v>
      </c>
      <c r="I128">
        <v>2589.8220759999999</v>
      </c>
      <c r="R128" t="str">
        <f t="shared" si="21"/>
        <v>106</v>
      </c>
      <c r="S128" t="s">
        <v>146</v>
      </c>
      <c r="FZ128">
        <f t="shared" si="13"/>
        <v>0</v>
      </c>
      <c r="GA128">
        <f t="shared" si="14"/>
        <v>0</v>
      </c>
      <c r="GB128">
        <f t="shared" si="15"/>
        <v>0</v>
      </c>
      <c r="GC128">
        <f t="shared" si="16"/>
        <v>0</v>
      </c>
      <c r="GD128">
        <f t="shared" si="17"/>
        <v>0</v>
      </c>
      <c r="GE128">
        <f t="shared" si="18"/>
        <v>0</v>
      </c>
    </row>
    <row r="129" spans="1:187" x14ac:dyDescent="0.25">
      <c r="A129">
        <f t="shared" si="24"/>
        <v>15</v>
      </c>
      <c r="B129">
        <f t="shared" si="23"/>
        <v>0</v>
      </c>
      <c r="C129" t="str">
        <f>IFERROR(INDEX(#REF!,MATCH($A129,#REF!,0),1),"")</f>
        <v/>
      </c>
      <c r="D129" t="str">
        <f t="shared" si="22"/>
        <v/>
      </c>
      <c r="H129" t="s">
        <v>150</v>
      </c>
      <c r="I129">
        <v>338.96778499999999</v>
      </c>
      <c r="R129" t="str">
        <f t="shared" si="21"/>
        <v>107</v>
      </c>
      <c r="S129" t="s">
        <v>149</v>
      </c>
      <c r="FZ129">
        <f t="shared" si="13"/>
        <v>0</v>
      </c>
      <c r="GA129">
        <f t="shared" si="14"/>
        <v>0</v>
      </c>
      <c r="GB129">
        <f t="shared" si="15"/>
        <v>0</v>
      </c>
      <c r="GC129">
        <f t="shared" si="16"/>
        <v>0</v>
      </c>
      <c r="GD129">
        <f t="shared" si="17"/>
        <v>0</v>
      </c>
      <c r="GE129">
        <f t="shared" si="18"/>
        <v>0</v>
      </c>
    </row>
    <row r="130" spans="1:187" x14ac:dyDescent="0.25">
      <c r="A130">
        <f t="shared" si="24"/>
        <v>16</v>
      </c>
      <c r="B130">
        <f t="shared" si="23"/>
        <v>0</v>
      </c>
      <c r="C130" t="str">
        <f>IFERROR(INDEX(#REF!,MATCH($A130,#REF!,0),1),"")</f>
        <v/>
      </c>
      <c r="D130" t="str">
        <f t="shared" si="22"/>
        <v/>
      </c>
      <c r="H130" t="s">
        <v>151</v>
      </c>
      <c r="I130">
        <v>5.3879999999999999</v>
      </c>
      <c r="R130" t="str">
        <f t="shared" si="21"/>
        <v>107</v>
      </c>
      <c r="S130" t="s">
        <v>150</v>
      </c>
      <c r="T130">
        <v>45</v>
      </c>
      <c r="U130">
        <v>3.3</v>
      </c>
      <c r="V130">
        <v>4.5</v>
      </c>
      <c r="W130">
        <v>23.41</v>
      </c>
      <c r="Y130">
        <v>3</v>
      </c>
      <c r="Z130">
        <v>84.134226999999996</v>
      </c>
      <c r="AA130">
        <v>3</v>
      </c>
      <c r="AC130">
        <v>2.65</v>
      </c>
      <c r="AD130">
        <v>0.92800000000000005</v>
      </c>
      <c r="AE130">
        <v>2</v>
      </c>
      <c r="AF130">
        <v>3</v>
      </c>
      <c r="AG130">
        <v>2.5</v>
      </c>
      <c r="AH130">
        <v>0.104</v>
      </c>
      <c r="AI130">
        <v>10.807883</v>
      </c>
      <c r="AL130">
        <v>3.48</v>
      </c>
      <c r="AM130">
        <v>7</v>
      </c>
      <c r="AN130">
        <v>1.5</v>
      </c>
      <c r="AO130">
        <v>30</v>
      </c>
      <c r="AS130">
        <v>19.483675000000002</v>
      </c>
      <c r="AT130">
        <v>89.17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M130">
        <v>0</v>
      </c>
      <c r="BN130">
        <v>0</v>
      </c>
      <c r="BO130">
        <v>0</v>
      </c>
      <c r="BP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CA130">
        <v>0</v>
      </c>
      <c r="CB130">
        <v>0</v>
      </c>
      <c r="CC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N130">
        <v>0</v>
      </c>
      <c r="CO130">
        <v>0</v>
      </c>
      <c r="CP130">
        <v>0</v>
      </c>
      <c r="CQ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B130">
        <v>0</v>
      </c>
      <c r="DC130">
        <v>0</v>
      </c>
      <c r="DD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O130">
        <v>0</v>
      </c>
      <c r="DP130">
        <v>0</v>
      </c>
      <c r="DQ130">
        <v>0</v>
      </c>
      <c r="DR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C130">
        <v>0</v>
      </c>
      <c r="ED130">
        <v>0</v>
      </c>
      <c r="EE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P130">
        <v>0</v>
      </c>
      <c r="EQ130">
        <v>0</v>
      </c>
      <c r="ER130">
        <v>0</v>
      </c>
      <c r="ES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D130">
        <v>0</v>
      </c>
      <c r="FE130">
        <v>0</v>
      </c>
      <c r="FF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Q130">
        <v>0</v>
      </c>
      <c r="FR130">
        <v>0</v>
      </c>
      <c r="FS130">
        <v>0</v>
      </c>
      <c r="FT130">
        <v>0</v>
      </c>
      <c r="FX130">
        <v>0</v>
      </c>
      <c r="FY130">
        <v>0</v>
      </c>
      <c r="FZ130">
        <f t="shared" si="13"/>
        <v>338.96778499999999</v>
      </c>
      <c r="GA130">
        <f t="shared" si="14"/>
        <v>0</v>
      </c>
      <c r="GB130">
        <f t="shared" si="15"/>
        <v>0</v>
      </c>
      <c r="GC130">
        <f t="shared" si="16"/>
        <v>0</v>
      </c>
      <c r="GD130">
        <f t="shared" si="17"/>
        <v>0</v>
      </c>
      <c r="GE130">
        <f t="shared" si="18"/>
        <v>0</v>
      </c>
    </row>
    <row r="131" spans="1:187" x14ac:dyDescent="0.25">
      <c r="A131">
        <f t="shared" si="24"/>
        <v>17</v>
      </c>
      <c r="B131">
        <f t="shared" si="23"/>
        <v>0</v>
      </c>
      <c r="C131" t="str">
        <f>IFERROR(INDEX(#REF!,MATCH($A131,#REF!,0),1),"")</f>
        <v/>
      </c>
      <c r="D131" t="str">
        <f t="shared" si="22"/>
        <v/>
      </c>
      <c r="H131" t="s">
        <v>154</v>
      </c>
      <c r="I131">
        <v>5195.398717</v>
      </c>
      <c r="R131" t="str">
        <f t="shared" si="21"/>
        <v>107</v>
      </c>
      <c r="S131" t="s">
        <v>151</v>
      </c>
      <c r="V131">
        <v>0.2</v>
      </c>
      <c r="AE131">
        <v>0.4</v>
      </c>
      <c r="AI131">
        <v>2.0880000000000001</v>
      </c>
      <c r="AJ131">
        <v>0.6</v>
      </c>
      <c r="AM131">
        <v>1.5</v>
      </c>
      <c r="AN131">
        <v>0.6</v>
      </c>
      <c r="AW131">
        <v>0</v>
      </c>
      <c r="BF131">
        <v>0</v>
      </c>
      <c r="BJ131">
        <v>0</v>
      </c>
      <c r="BK131">
        <v>0</v>
      </c>
      <c r="BN131">
        <v>0</v>
      </c>
      <c r="BO131">
        <v>0</v>
      </c>
      <c r="BX131">
        <v>0</v>
      </c>
      <c r="CG131">
        <v>0</v>
      </c>
      <c r="CK131">
        <v>0</v>
      </c>
      <c r="CL131">
        <v>0</v>
      </c>
      <c r="CO131">
        <v>0</v>
      </c>
      <c r="CP131">
        <v>0</v>
      </c>
      <c r="CY131">
        <v>0</v>
      </c>
      <c r="DH131">
        <v>0</v>
      </c>
      <c r="DL131">
        <v>0</v>
      </c>
      <c r="DM131">
        <v>0</v>
      </c>
      <c r="DP131">
        <v>0</v>
      </c>
      <c r="DQ131">
        <v>0</v>
      </c>
      <c r="DZ131">
        <v>0</v>
      </c>
      <c r="EI131">
        <v>0</v>
      </c>
      <c r="EM131">
        <v>0</v>
      </c>
      <c r="EN131">
        <v>0</v>
      </c>
      <c r="EQ131">
        <v>0</v>
      </c>
      <c r="ER131">
        <v>0</v>
      </c>
      <c r="FA131">
        <v>0</v>
      </c>
      <c r="FJ131">
        <v>0</v>
      </c>
      <c r="FN131">
        <v>0</v>
      </c>
      <c r="FO131">
        <v>0</v>
      </c>
      <c r="FR131">
        <v>0</v>
      </c>
      <c r="FS131">
        <v>0</v>
      </c>
      <c r="FZ131">
        <f t="shared" si="13"/>
        <v>5.3879999999999999</v>
      </c>
      <c r="GA131">
        <f t="shared" si="14"/>
        <v>0</v>
      </c>
      <c r="GB131">
        <f t="shared" si="15"/>
        <v>0</v>
      </c>
      <c r="GC131">
        <f t="shared" si="16"/>
        <v>0</v>
      </c>
      <c r="GD131">
        <f t="shared" si="17"/>
        <v>0</v>
      </c>
      <c r="GE131">
        <f t="shared" si="18"/>
        <v>0</v>
      </c>
    </row>
    <row r="132" spans="1:187" x14ac:dyDescent="0.25">
      <c r="A132">
        <f t="shared" si="24"/>
        <v>18</v>
      </c>
      <c r="B132">
        <f t="shared" si="23"/>
        <v>0</v>
      </c>
      <c r="C132" t="str">
        <f>IFERROR(INDEX(#REF!,MATCH($A132,#REF!,0),1),"")</f>
        <v/>
      </c>
      <c r="D132" t="str">
        <f t="shared" si="22"/>
        <v/>
      </c>
      <c r="H132" t="s">
        <v>155</v>
      </c>
      <c r="I132">
        <v>1200</v>
      </c>
      <c r="R132" t="str">
        <f t="shared" si="21"/>
        <v>108</v>
      </c>
      <c r="S132" t="s">
        <v>154</v>
      </c>
      <c r="FZ132">
        <f t="shared" si="13"/>
        <v>0</v>
      </c>
      <c r="GA132">
        <f t="shared" si="14"/>
        <v>0</v>
      </c>
      <c r="GB132">
        <f t="shared" si="15"/>
        <v>0</v>
      </c>
      <c r="GC132">
        <f t="shared" si="16"/>
        <v>0</v>
      </c>
      <c r="GD132">
        <f t="shared" si="17"/>
        <v>0</v>
      </c>
      <c r="GE132">
        <f t="shared" si="18"/>
        <v>0</v>
      </c>
    </row>
    <row r="133" spans="1:187" x14ac:dyDescent="0.25">
      <c r="A133">
        <f t="shared" si="24"/>
        <v>19</v>
      </c>
      <c r="B133">
        <f t="shared" si="23"/>
        <v>0</v>
      </c>
      <c r="C133" t="str">
        <f>IFERROR(INDEX(#REF!,MATCH($A133,#REF!,0),1),"")</f>
        <v/>
      </c>
      <c r="D133" t="str">
        <f t="shared" si="22"/>
        <v/>
      </c>
      <c r="H133" t="s">
        <v>156</v>
      </c>
      <c r="I133">
        <v>179.33709500000001</v>
      </c>
      <c r="R133" t="str">
        <f t="shared" si="21"/>
        <v>108</v>
      </c>
      <c r="S133" t="s">
        <v>155</v>
      </c>
      <c r="FZ133">
        <f t="shared" si="13"/>
        <v>0</v>
      </c>
      <c r="GA133">
        <f t="shared" si="14"/>
        <v>0</v>
      </c>
      <c r="GB133">
        <f t="shared" si="15"/>
        <v>0</v>
      </c>
      <c r="GC133">
        <f t="shared" si="16"/>
        <v>0</v>
      </c>
      <c r="GD133">
        <f t="shared" si="17"/>
        <v>0</v>
      </c>
      <c r="GE133">
        <f t="shared" si="18"/>
        <v>0</v>
      </c>
    </row>
    <row r="134" spans="1:187" x14ac:dyDescent="0.25">
      <c r="A134">
        <f t="shared" si="24"/>
        <v>20</v>
      </c>
      <c r="B134">
        <f t="shared" si="23"/>
        <v>0</v>
      </c>
      <c r="C134" t="str">
        <f>IFERROR(INDEX(#REF!,MATCH($A134,#REF!,0),1),"")</f>
        <v/>
      </c>
      <c r="D134" t="str">
        <f t="shared" si="22"/>
        <v/>
      </c>
      <c r="H134" t="s">
        <v>158</v>
      </c>
      <c r="I134">
        <v>1697.0167100000001</v>
      </c>
      <c r="R134" t="str">
        <f t="shared" si="21"/>
        <v>108</v>
      </c>
      <c r="S134" t="s">
        <v>156</v>
      </c>
      <c r="FZ134">
        <f t="shared" si="13"/>
        <v>0</v>
      </c>
      <c r="GA134">
        <f t="shared" si="14"/>
        <v>0</v>
      </c>
      <c r="GB134">
        <f t="shared" si="15"/>
        <v>0</v>
      </c>
      <c r="GC134">
        <f t="shared" si="16"/>
        <v>0</v>
      </c>
      <c r="GD134">
        <f t="shared" si="17"/>
        <v>0</v>
      </c>
      <c r="GE134">
        <f t="shared" si="18"/>
        <v>0</v>
      </c>
    </row>
    <row r="135" spans="1:187" x14ac:dyDescent="0.25">
      <c r="A135">
        <f t="shared" si="24"/>
        <v>21</v>
      </c>
      <c r="B135">
        <f t="shared" si="23"/>
        <v>0</v>
      </c>
      <c r="C135" t="str">
        <f>IFERROR(INDEX(#REF!,MATCH($A135,#REF!,0),1),"")</f>
        <v/>
      </c>
      <c r="D135" t="str">
        <f t="shared" si="22"/>
        <v/>
      </c>
      <c r="H135" t="s">
        <v>159</v>
      </c>
      <c r="I135">
        <v>3885.4419910000001</v>
      </c>
      <c r="R135" t="str">
        <f t="shared" ref="R135" si="25">MID(S135,1,LEN($S$300))</f>
        <v>108</v>
      </c>
      <c r="S135" t="s">
        <v>158</v>
      </c>
      <c r="FZ135">
        <f t="shared" ref="FZ135:FZ198" si="26">SUM(T135:AT135)</f>
        <v>0</v>
      </c>
      <c r="GA135">
        <f t="shared" ref="GA135:GA198" si="27">SUM(AU135:BU135)</f>
        <v>0</v>
      </c>
      <c r="GB135">
        <f t="shared" ref="GB135:GB198" si="28">SUM(BV135:CV135)</f>
        <v>0</v>
      </c>
      <c r="GC135">
        <f t="shared" ref="GC135:GC198" si="29">SUM(CW135:DW135)</f>
        <v>0</v>
      </c>
      <c r="GD135">
        <f t="shared" ref="GD135:GD198" si="30">SUM(DX135:EX135)</f>
        <v>0</v>
      </c>
      <c r="GE135">
        <f t="shared" ref="GE135:GE198" si="31">SUM(EY135:FY135)</f>
        <v>0</v>
      </c>
    </row>
    <row r="136" spans="1:187" x14ac:dyDescent="0.25">
      <c r="A136">
        <f t="shared" si="24"/>
        <v>22</v>
      </c>
      <c r="B136">
        <f t="shared" si="23"/>
        <v>0</v>
      </c>
      <c r="C136" t="str">
        <f>IFERROR(INDEX(#REF!,MATCH($A136,#REF!,0),1),"")</f>
        <v/>
      </c>
      <c r="D136" t="str">
        <f t="shared" si="22"/>
        <v/>
      </c>
      <c r="H136" t="s">
        <v>160</v>
      </c>
      <c r="I136">
        <v>883.39866300000006</v>
      </c>
      <c r="R136" t="str">
        <f t="shared" ref="R136:R199" si="32">MID(S136,1,LEN($S$300))</f>
        <v>108</v>
      </c>
      <c r="S136" t="s">
        <v>159</v>
      </c>
      <c r="FZ136">
        <f t="shared" si="26"/>
        <v>0</v>
      </c>
      <c r="GA136">
        <f t="shared" si="27"/>
        <v>0</v>
      </c>
      <c r="GB136">
        <f t="shared" si="28"/>
        <v>0</v>
      </c>
      <c r="GC136">
        <f t="shared" si="29"/>
        <v>0</v>
      </c>
      <c r="GD136">
        <f t="shared" si="30"/>
        <v>0</v>
      </c>
      <c r="GE136">
        <f t="shared" si="31"/>
        <v>0</v>
      </c>
    </row>
    <row r="137" spans="1:187" x14ac:dyDescent="0.25">
      <c r="A137">
        <f t="shared" si="24"/>
        <v>23</v>
      </c>
      <c r="B137">
        <f t="shared" si="23"/>
        <v>0</v>
      </c>
      <c r="C137" t="str">
        <f>IFERROR(INDEX(#REF!,MATCH($A137,#REF!,0),1),"")</f>
        <v/>
      </c>
      <c r="D137" t="str">
        <f t="shared" si="22"/>
        <v/>
      </c>
      <c r="H137" t="s">
        <v>161</v>
      </c>
      <c r="I137">
        <v>1388.3023290000001</v>
      </c>
      <c r="R137" t="str">
        <f t="shared" si="32"/>
        <v>108</v>
      </c>
      <c r="S137" t="s">
        <v>160</v>
      </c>
      <c r="FZ137">
        <f t="shared" si="26"/>
        <v>0</v>
      </c>
      <c r="GA137">
        <f t="shared" si="27"/>
        <v>0</v>
      </c>
      <c r="GB137">
        <f t="shared" si="28"/>
        <v>0</v>
      </c>
      <c r="GC137">
        <f t="shared" si="29"/>
        <v>0</v>
      </c>
      <c r="GD137">
        <f t="shared" si="30"/>
        <v>0</v>
      </c>
      <c r="GE137">
        <f t="shared" si="31"/>
        <v>0</v>
      </c>
    </row>
    <row r="138" spans="1:187" x14ac:dyDescent="0.25">
      <c r="A138">
        <f t="shared" si="24"/>
        <v>24</v>
      </c>
      <c r="B138">
        <f t="shared" si="23"/>
        <v>0</v>
      </c>
      <c r="C138" t="str">
        <f>IFERROR(INDEX(#REF!,MATCH($A138,#REF!,0),1),"")</f>
        <v/>
      </c>
      <c r="D138" t="str">
        <f t="shared" si="22"/>
        <v/>
      </c>
      <c r="H138" t="s">
        <v>162</v>
      </c>
      <c r="I138">
        <v>5464.5300610000004</v>
      </c>
      <c r="R138" t="str">
        <f t="shared" si="32"/>
        <v>108</v>
      </c>
      <c r="S138" t="s">
        <v>161</v>
      </c>
      <c r="FZ138">
        <f t="shared" si="26"/>
        <v>0</v>
      </c>
      <c r="GA138">
        <f t="shared" si="27"/>
        <v>0</v>
      </c>
      <c r="GB138">
        <f t="shared" si="28"/>
        <v>0</v>
      </c>
      <c r="GC138">
        <f t="shared" si="29"/>
        <v>0</v>
      </c>
      <c r="GD138">
        <f t="shared" si="30"/>
        <v>0</v>
      </c>
      <c r="GE138">
        <f t="shared" si="31"/>
        <v>0</v>
      </c>
    </row>
    <row r="139" spans="1:187" x14ac:dyDescent="0.25">
      <c r="A139">
        <f t="shared" si="24"/>
        <v>25</v>
      </c>
      <c r="B139">
        <f t="shared" si="23"/>
        <v>0</v>
      </c>
      <c r="C139" t="str">
        <f>IFERROR(INDEX(#REF!,MATCH($A139,#REF!,0),1),"")</f>
        <v/>
      </c>
      <c r="D139" t="str">
        <f t="shared" si="22"/>
        <v/>
      </c>
      <c r="H139" t="s">
        <v>163</v>
      </c>
      <c r="I139">
        <v>1267.501667</v>
      </c>
      <c r="R139" t="str">
        <f t="shared" si="32"/>
        <v>108</v>
      </c>
      <c r="S139" t="s">
        <v>162</v>
      </c>
      <c r="FZ139">
        <f t="shared" si="26"/>
        <v>0</v>
      </c>
      <c r="GA139">
        <f t="shared" si="27"/>
        <v>0</v>
      </c>
      <c r="GB139">
        <f t="shared" si="28"/>
        <v>0</v>
      </c>
      <c r="GC139">
        <f t="shared" si="29"/>
        <v>0</v>
      </c>
      <c r="GD139">
        <f t="shared" si="30"/>
        <v>0</v>
      </c>
      <c r="GE139">
        <f t="shared" si="31"/>
        <v>0</v>
      </c>
    </row>
    <row r="140" spans="1:187" x14ac:dyDescent="0.25">
      <c r="A140">
        <f t="shared" si="24"/>
        <v>26</v>
      </c>
      <c r="B140">
        <f t="shared" si="23"/>
        <v>0</v>
      </c>
      <c r="C140" t="str">
        <f>IFERROR(INDEX(#REF!,MATCH($A140,#REF!,0),1),"")</f>
        <v/>
      </c>
      <c r="D140" t="str">
        <f t="shared" si="22"/>
        <v/>
      </c>
      <c r="H140" t="s">
        <v>165</v>
      </c>
      <c r="R140" t="str">
        <f t="shared" si="32"/>
        <v>108</v>
      </c>
      <c r="S140" t="s">
        <v>163</v>
      </c>
      <c r="FZ140">
        <f t="shared" si="26"/>
        <v>0</v>
      </c>
      <c r="GA140">
        <f t="shared" si="27"/>
        <v>0</v>
      </c>
      <c r="GB140">
        <f t="shared" si="28"/>
        <v>0</v>
      </c>
      <c r="GC140">
        <f t="shared" si="29"/>
        <v>0</v>
      </c>
      <c r="GD140">
        <f t="shared" si="30"/>
        <v>0</v>
      </c>
      <c r="GE140">
        <f t="shared" si="31"/>
        <v>0</v>
      </c>
    </row>
    <row r="141" spans="1:187" x14ac:dyDescent="0.25">
      <c r="A141">
        <f t="shared" si="24"/>
        <v>27</v>
      </c>
      <c r="B141">
        <f t="shared" si="23"/>
        <v>0</v>
      </c>
      <c r="C141" t="str">
        <f>IFERROR(INDEX(#REF!,MATCH($A141,#REF!,0),1),"")</f>
        <v/>
      </c>
      <c r="D141" t="str">
        <f t="shared" si="22"/>
        <v/>
      </c>
      <c r="H141" t="s">
        <v>166</v>
      </c>
      <c r="I141">
        <v>1</v>
      </c>
      <c r="R141" t="str">
        <f t="shared" si="32"/>
        <v>109</v>
      </c>
      <c r="S141" t="s">
        <v>165</v>
      </c>
      <c r="FZ141">
        <f t="shared" si="26"/>
        <v>0</v>
      </c>
      <c r="GA141">
        <f t="shared" si="27"/>
        <v>0</v>
      </c>
      <c r="GB141">
        <f t="shared" si="28"/>
        <v>0</v>
      </c>
      <c r="GC141">
        <f t="shared" si="29"/>
        <v>0</v>
      </c>
      <c r="GD141">
        <f t="shared" si="30"/>
        <v>0</v>
      </c>
      <c r="GE141">
        <f t="shared" si="31"/>
        <v>0</v>
      </c>
    </row>
    <row r="142" spans="1:187" x14ac:dyDescent="0.25">
      <c r="A142">
        <f t="shared" si="24"/>
        <v>28</v>
      </c>
      <c r="B142">
        <f t="shared" si="23"/>
        <v>0</v>
      </c>
      <c r="C142" t="str">
        <f>IFERROR(INDEX(#REF!,MATCH($A142,#REF!,0),1),"")</f>
        <v/>
      </c>
      <c r="D142" t="str">
        <f t="shared" si="22"/>
        <v/>
      </c>
      <c r="H142" t="s">
        <v>167</v>
      </c>
      <c r="R142" t="str">
        <f t="shared" si="32"/>
        <v>109</v>
      </c>
      <c r="S142" t="s">
        <v>166</v>
      </c>
      <c r="FZ142">
        <f t="shared" si="26"/>
        <v>0</v>
      </c>
      <c r="GA142">
        <f t="shared" si="27"/>
        <v>0</v>
      </c>
      <c r="GB142">
        <f t="shared" si="28"/>
        <v>0</v>
      </c>
      <c r="GC142">
        <f t="shared" si="29"/>
        <v>0</v>
      </c>
      <c r="GD142">
        <f t="shared" si="30"/>
        <v>0</v>
      </c>
      <c r="GE142">
        <f t="shared" si="31"/>
        <v>0</v>
      </c>
    </row>
    <row r="143" spans="1:187" x14ac:dyDescent="0.25">
      <c r="A143">
        <f t="shared" si="24"/>
        <v>29</v>
      </c>
      <c r="H143" t="s">
        <v>168</v>
      </c>
      <c r="I143">
        <v>354.22652499999998</v>
      </c>
      <c r="R143" t="str">
        <f t="shared" si="32"/>
        <v>109</v>
      </c>
      <c r="S143" t="s">
        <v>167</v>
      </c>
      <c r="FZ143">
        <f t="shared" si="26"/>
        <v>0</v>
      </c>
      <c r="GA143">
        <f t="shared" si="27"/>
        <v>0</v>
      </c>
      <c r="GB143">
        <f t="shared" si="28"/>
        <v>0</v>
      </c>
      <c r="GC143">
        <f t="shared" si="29"/>
        <v>0</v>
      </c>
      <c r="GD143">
        <f t="shared" si="30"/>
        <v>0</v>
      </c>
      <c r="GE143">
        <f t="shared" si="31"/>
        <v>0</v>
      </c>
    </row>
    <row r="144" spans="1:187" x14ac:dyDescent="0.25">
      <c r="A144">
        <f t="shared" si="24"/>
        <v>30</v>
      </c>
      <c r="H144" t="s">
        <v>170</v>
      </c>
      <c r="I144">
        <v>26.25</v>
      </c>
      <c r="R144" t="str">
        <f t="shared" si="32"/>
        <v>109</v>
      </c>
      <c r="S144" t="s">
        <v>168</v>
      </c>
      <c r="FZ144">
        <f t="shared" si="26"/>
        <v>0</v>
      </c>
      <c r="GA144">
        <f t="shared" si="27"/>
        <v>0</v>
      </c>
      <c r="GB144">
        <f t="shared" si="28"/>
        <v>0</v>
      </c>
      <c r="GC144">
        <f t="shared" si="29"/>
        <v>0</v>
      </c>
      <c r="GD144">
        <f t="shared" si="30"/>
        <v>0</v>
      </c>
      <c r="GE144">
        <f t="shared" si="31"/>
        <v>0</v>
      </c>
    </row>
    <row r="145" spans="1:187" x14ac:dyDescent="0.25">
      <c r="A145">
        <f t="shared" si="24"/>
        <v>31</v>
      </c>
      <c r="H145" t="s">
        <v>171</v>
      </c>
      <c r="I145">
        <v>50.566648999999998</v>
      </c>
      <c r="R145" t="str">
        <f t="shared" si="32"/>
        <v>199</v>
      </c>
      <c r="S145" t="s">
        <v>170</v>
      </c>
      <c r="FZ145">
        <f t="shared" si="26"/>
        <v>0</v>
      </c>
      <c r="GA145">
        <f t="shared" si="27"/>
        <v>0</v>
      </c>
      <c r="GB145">
        <f t="shared" si="28"/>
        <v>0</v>
      </c>
      <c r="GC145">
        <f t="shared" si="29"/>
        <v>0</v>
      </c>
      <c r="GD145">
        <f t="shared" si="30"/>
        <v>0</v>
      </c>
      <c r="GE145">
        <f t="shared" si="31"/>
        <v>0</v>
      </c>
    </row>
    <row r="146" spans="1:187" x14ac:dyDescent="0.25">
      <c r="A146">
        <f t="shared" si="24"/>
        <v>32</v>
      </c>
      <c r="H146" t="s">
        <v>172</v>
      </c>
      <c r="I146">
        <v>5126.1623380000001</v>
      </c>
      <c r="R146" t="str">
        <f t="shared" si="32"/>
        <v>199</v>
      </c>
      <c r="S146" t="s">
        <v>171</v>
      </c>
      <c r="FZ146">
        <f t="shared" si="26"/>
        <v>0</v>
      </c>
      <c r="GA146">
        <f t="shared" si="27"/>
        <v>0</v>
      </c>
      <c r="GB146">
        <f t="shared" si="28"/>
        <v>0</v>
      </c>
      <c r="GC146">
        <f t="shared" si="29"/>
        <v>0</v>
      </c>
      <c r="GD146">
        <f t="shared" si="30"/>
        <v>0</v>
      </c>
      <c r="GE146">
        <f t="shared" si="31"/>
        <v>0</v>
      </c>
    </row>
    <row r="147" spans="1:187" x14ac:dyDescent="0.25">
      <c r="H147" t="s">
        <v>174</v>
      </c>
      <c r="R147" t="str">
        <f t="shared" si="32"/>
        <v>199</v>
      </c>
      <c r="S147" t="s">
        <v>172</v>
      </c>
      <c r="FZ147">
        <f t="shared" si="26"/>
        <v>0</v>
      </c>
      <c r="GA147">
        <f t="shared" si="27"/>
        <v>0</v>
      </c>
      <c r="GB147">
        <f t="shared" si="28"/>
        <v>0</v>
      </c>
      <c r="GC147">
        <f t="shared" si="29"/>
        <v>0</v>
      </c>
      <c r="GD147">
        <f t="shared" si="30"/>
        <v>0</v>
      </c>
      <c r="GE147">
        <f t="shared" si="31"/>
        <v>0</v>
      </c>
    </row>
    <row r="148" spans="1:187" x14ac:dyDescent="0.25">
      <c r="H148" t="s">
        <v>175</v>
      </c>
      <c r="I148">
        <v>530.41489999999999</v>
      </c>
      <c r="R148" t="str">
        <f t="shared" si="32"/>
        <v>199</v>
      </c>
      <c r="S148" t="s">
        <v>174</v>
      </c>
      <c r="FZ148">
        <f t="shared" si="26"/>
        <v>0</v>
      </c>
      <c r="GA148">
        <f t="shared" si="27"/>
        <v>0</v>
      </c>
      <c r="GB148">
        <f t="shared" si="28"/>
        <v>0</v>
      </c>
      <c r="GC148">
        <f t="shared" si="29"/>
        <v>0</v>
      </c>
      <c r="GD148">
        <f t="shared" si="30"/>
        <v>0</v>
      </c>
      <c r="GE148">
        <f t="shared" si="31"/>
        <v>0</v>
      </c>
    </row>
    <row r="149" spans="1:187" x14ac:dyDescent="0.25">
      <c r="H149" t="s">
        <v>176</v>
      </c>
      <c r="I149">
        <v>89.314650999999998</v>
      </c>
      <c r="R149" t="str">
        <f t="shared" si="32"/>
        <v>199</v>
      </c>
      <c r="S149" t="s">
        <v>175</v>
      </c>
      <c r="FZ149">
        <f t="shared" si="26"/>
        <v>0</v>
      </c>
      <c r="GA149">
        <f t="shared" si="27"/>
        <v>0</v>
      </c>
      <c r="GB149">
        <f t="shared" si="28"/>
        <v>0</v>
      </c>
      <c r="GC149">
        <f t="shared" si="29"/>
        <v>0</v>
      </c>
      <c r="GD149">
        <f t="shared" si="30"/>
        <v>0</v>
      </c>
      <c r="GE149">
        <f t="shared" si="31"/>
        <v>0</v>
      </c>
    </row>
    <row r="150" spans="1:187" x14ac:dyDescent="0.25">
      <c r="H150" t="s">
        <v>178</v>
      </c>
      <c r="I150">
        <v>13576.774132</v>
      </c>
      <c r="R150" t="str">
        <f t="shared" si="32"/>
        <v>199</v>
      </c>
      <c r="S150" t="s">
        <v>176</v>
      </c>
      <c r="FZ150">
        <f t="shared" si="26"/>
        <v>0</v>
      </c>
      <c r="GA150">
        <f t="shared" si="27"/>
        <v>0</v>
      </c>
      <c r="GB150">
        <f t="shared" si="28"/>
        <v>0</v>
      </c>
      <c r="GC150">
        <f t="shared" si="29"/>
        <v>0</v>
      </c>
      <c r="GD150">
        <f t="shared" si="30"/>
        <v>0</v>
      </c>
      <c r="GE150">
        <f t="shared" si="31"/>
        <v>0</v>
      </c>
    </row>
    <row r="151" spans="1:187" x14ac:dyDescent="0.25">
      <c r="H151" t="s">
        <v>179</v>
      </c>
      <c r="I151">
        <v>486.21297199999998</v>
      </c>
      <c r="R151" t="str">
        <f t="shared" si="32"/>
        <v>201</v>
      </c>
      <c r="S151" t="s">
        <v>178</v>
      </c>
      <c r="FZ151">
        <f t="shared" si="26"/>
        <v>0</v>
      </c>
      <c r="GA151">
        <f t="shared" si="27"/>
        <v>0</v>
      </c>
      <c r="GB151">
        <f t="shared" si="28"/>
        <v>0</v>
      </c>
      <c r="GC151">
        <f t="shared" si="29"/>
        <v>0</v>
      </c>
      <c r="GD151">
        <f t="shared" si="30"/>
        <v>0</v>
      </c>
      <c r="GE151">
        <f t="shared" si="31"/>
        <v>0</v>
      </c>
    </row>
    <row r="152" spans="1:187" x14ac:dyDescent="0.25">
      <c r="H152" t="s">
        <v>181</v>
      </c>
      <c r="I152">
        <v>63.409008999999998</v>
      </c>
      <c r="R152" t="str">
        <f t="shared" si="32"/>
        <v>201</v>
      </c>
      <c r="S152" t="s">
        <v>179</v>
      </c>
      <c r="FZ152">
        <f t="shared" si="26"/>
        <v>0</v>
      </c>
      <c r="GA152">
        <f t="shared" si="27"/>
        <v>0</v>
      </c>
      <c r="GB152">
        <f t="shared" si="28"/>
        <v>0</v>
      </c>
      <c r="GC152">
        <f t="shared" si="29"/>
        <v>0</v>
      </c>
      <c r="GD152">
        <f t="shared" si="30"/>
        <v>0</v>
      </c>
      <c r="GE152">
        <f t="shared" si="31"/>
        <v>0</v>
      </c>
    </row>
    <row r="153" spans="1:187" x14ac:dyDescent="0.25">
      <c r="H153" t="s">
        <v>182</v>
      </c>
      <c r="I153">
        <v>1402.3775639999999</v>
      </c>
      <c r="R153" t="str">
        <f t="shared" si="32"/>
        <v>201</v>
      </c>
      <c r="S153" t="s">
        <v>181</v>
      </c>
      <c r="FZ153">
        <f t="shared" si="26"/>
        <v>0</v>
      </c>
      <c r="GA153">
        <f t="shared" si="27"/>
        <v>0</v>
      </c>
      <c r="GB153">
        <f t="shared" si="28"/>
        <v>0</v>
      </c>
      <c r="GC153">
        <f t="shared" si="29"/>
        <v>0</v>
      </c>
      <c r="GD153">
        <f t="shared" si="30"/>
        <v>0</v>
      </c>
      <c r="GE153">
        <f t="shared" si="31"/>
        <v>0</v>
      </c>
    </row>
    <row r="154" spans="1:187" x14ac:dyDescent="0.25">
      <c r="H154" t="s">
        <v>183</v>
      </c>
      <c r="I154">
        <v>287.99512399999998</v>
      </c>
      <c r="R154" t="str">
        <f t="shared" si="32"/>
        <v>201</v>
      </c>
      <c r="S154" t="s">
        <v>182</v>
      </c>
      <c r="FZ154">
        <f t="shared" si="26"/>
        <v>0</v>
      </c>
      <c r="GA154">
        <f t="shared" si="27"/>
        <v>0</v>
      </c>
      <c r="GB154">
        <f t="shared" si="28"/>
        <v>0</v>
      </c>
      <c r="GC154">
        <f t="shared" si="29"/>
        <v>0</v>
      </c>
      <c r="GD154">
        <f t="shared" si="30"/>
        <v>0</v>
      </c>
      <c r="GE154">
        <f t="shared" si="31"/>
        <v>0</v>
      </c>
    </row>
    <row r="155" spans="1:187" x14ac:dyDescent="0.25">
      <c r="H155" t="s">
        <v>184</v>
      </c>
      <c r="R155" t="str">
        <f t="shared" si="32"/>
        <v>201</v>
      </c>
      <c r="S155" t="s">
        <v>183</v>
      </c>
      <c r="FZ155">
        <f t="shared" si="26"/>
        <v>0</v>
      </c>
      <c r="GA155">
        <f t="shared" si="27"/>
        <v>0</v>
      </c>
      <c r="GB155">
        <f t="shared" si="28"/>
        <v>0</v>
      </c>
      <c r="GC155">
        <f t="shared" si="29"/>
        <v>0</v>
      </c>
      <c r="GD155">
        <f t="shared" si="30"/>
        <v>0</v>
      </c>
      <c r="GE155">
        <f t="shared" si="31"/>
        <v>0</v>
      </c>
    </row>
    <row r="156" spans="1:187" x14ac:dyDescent="0.25">
      <c r="H156" t="s">
        <v>185</v>
      </c>
      <c r="I156">
        <v>11.093119</v>
      </c>
      <c r="R156" t="str">
        <f t="shared" si="32"/>
        <v>202</v>
      </c>
      <c r="S156" t="s">
        <v>184</v>
      </c>
      <c r="FZ156">
        <f t="shared" si="26"/>
        <v>0</v>
      </c>
      <c r="GA156">
        <f t="shared" si="27"/>
        <v>0</v>
      </c>
      <c r="GB156">
        <f t="shared" si="28"/>
        <v>0</v>
      </c>
      <c r="GC156">
        <f t="shared" si="29"/>
        <v>0</v>
      </c>
      <c r="GD156">
        <f t="shared" si="30"/>
        <v>0</v>
      </c>
      <c r="GE156">
        <f t="shared" si="31"/>
        <v>0</v>
      </c>
    </row>
    <row r="157" spans="1:187" x14ac:dyDescent="0.25">
      <c r="H157" t="s">
        <v>186</v>
      </c>
      <c r="I157">
        <v>23192.985000000001</v>
      </c>
      <c r="R157" t="str">
        <f t="shared" si="32"/>
        <v>202</v>
      </c>
      <c r="S157" t="s">
        <v>185</v>
      </c>
      <c r="FZ157">
        <f t="shared" si="26"/>
        <v>0</v>
      </c>
      <c r="GA157">
        <f t="shared" si="27"/>
        <v>0</v>
      </c>
      <c r="GB157">
        <f t="shared" si="28"/>
        <v>0</v>
      </c>
      <c r="GC157">
        <f t="shared" si="29"/>
        <v>0</v>
      </c>
      <c r="GD157">
        <f t="shared" si="30"/>
        <v>0</v>
      </c>
      <c r="GE157">
        <f t="shared" si="31"/>
        <v>0</v>
      </c>
    </row>
    <row r="158" spans="1:187" x14ac:dyDescent="0.25">
      <c r="H158" t="s">
        <v>187</v>
      </c>
      <c r="I158">
        <v>199.342839</v>
      </c>
      <c r="R158" t="str">
        <f t="shared" si="32"/>
        <v>202</v>
      </c>
      <c r="S158" t="s">
        <v>186</v>
      </c>
      <c r="T158">
        <v>65</v>
      </c>
      <c r="U158">
        <v>0.1</v>
      </c>
      <c r="V158">
        <v>2</v>
      </c>
      <c r="W158">
        <v>56.85595</v>
      </c>
      <c r="X158">
        <v>4.2407500000000002</v>
      </c>
      <c r="Z158">
        <v>31.524266000000001</v>
      </c>
      <c r="AA158">
        <v>10697.953874000001</v>
      </c>
      <c r="AB158">
        <v>3.5365799999999998</v>
      </c>
      <c r="AC158">
        <v>3.7158760000000002</v>
      </c>
      <c r="AD158">
        <v>1</v>
      </c>
      <c r="AE158">
        <v>7.9233539999999998</v>
      </c>
      <c r="AF158">
        <v>22.47</v>
      </c>
      <c r="AG158">
        <v>10</v>
      </c>
      <c r="AH158">
        <v>2.8024</v>
      </c>
      <c r="AI158">
        <v>2</v>
      </c>
      <c r="AJ158">
        <v>11660.795107</v>
      </c>
      <c r="AK158">
        <v>0.41099999999999998</v>
      </c>
      <c r="AL158">
        <v>5.8550000000000004</v>
      </c>
      <c r="AM158">
        <v>2.5</v>
      </c>
      <c r="AN158">
        <v>4.3</v>
      </c>
      <c r="AO158">
        <v>3.4</v>
      </c>
      <c r="AS158">
        <v>582.37384299999997</v>
      </c>
      <c r="AT158">
        <v>22.227</v>
      </c>
      <c r="AU158">
        <v>0</v>
      </c>
      <c r="AV158">
        <v>0</v>
      </c>
      <c r="AW158">
        <v>0</v>
      </c>
      <c r="AX158">
        <v>0</v>
      </c>
      <c r="AY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X158">
        <v>0</v>
      </c>
      <c r="FY158">
        <v>0</v>
      </c>
      <c r="FZ158">
        <f t="shared" si="26"/>
        <v>23192.985000000001</v>
      </c>
      <c r="GA158">
        <f t="shared" si="27"/>
        <v>0</v>
      </c>
      <c r="GB158">
        <f t="shared" si="28"/>
        <v>0</v>
      </c>
      <c r="GC158">
        <f t="shared" si="29"/>
        <v>0</v>
      </c>
      <c r="GD158">
        <f t="shared" si="30"/>
        <v>0</v>
      </c>
      <c r="GE158">
        <f t="shared" si="31"/>
        <v>0</v>
      </c>
    </row>
    <row r="159" spans="1:187" x14ac:dyDescent="0.25">
      <c r="H159" t="s">
        <v>189</v>
      </c>
      <c r="I159">
        <v>1395.463467</v>
      </c>
      <c r="R159" t="str">
        <f t="shared" si="32"/>
        <v>202</v>
      </c>
      <c r="S159" t="s">
        <v>187</v>
      </c>
      <c r="W159">
        <v>2.2599999999999998</v>
      </c>
      <c r="AA159">
        <v>115.450002</v>
      </c>
      <c r="AJ159">
        <v>73.283367999999996</v>
      </c>
      <c r="AS159">
        <v>8.3494689999999991</v>
      </c>
      <c r="AX159">
        <v>0</v>
      </c>
      <c r="BB159">
        <v>0</v>
      </c>
      <c r="BK159">
        <v>0</v>
      </c>
      <c r="BT159">
        <v>0</v>
      </c>
      <c r="BY159">
        <v>0</v>
      </c>
      <c r="CC159">
        <v>0</v>
      </c>
      <c r="CL159">
        <v>0</v>
      </c>
      <c r="CU159">
        <v>0</v>
      </c>
      <c r="CZ159">
        <v>0</v>
      </c>
      <c r="DD159">
        <v>0</v>
      </c>
      <c r="DM159">
        <v>0</v>
      </c>
      <c r="DV159">
        <v>0</v>
      </c>
      <c r="EA159">
        <v>0</v>
      </c>
      <c r="EE159">
        <v>0</v>
      </c>
      <c r="EN159">
        <v>0</v>
      </c>
      <c r="EW159">
        <v>0</v>
      </c>
      <c r="FB159">
        <v>0</v>
      </c>
      <c r="FF159">
        <v>0</v>
      </c>
      <c r="FO159">
        <v>0</v>
      </c>
      <c r="FX159">
        <v>0</v>
      </c>
      <c r="FZ159">
        <f t="shared" si="26"/>
        <v>199.342839</v>
      </c>
      <c r="GA159">
        <f t="shared" si="27"/>
        <v>0</v>
      </c>
      <c r="GB159">
        <f t="shared" si="28"/>
        <v>0</v>
      </c>
      <c r="GC159">
        <f t="shared" si="29"/>
        <v>0</v>
      </c>
      <c r="GD159">
        <f t="shared" si="30"/>
        <v>0</v>
      </c>
      <c r="GE159">
        <f t="shared" si="31"/>
        <v>0</v>
      </c>
    </row>
    <row r="160" spans="1:187" x14ac:dyDescent="0.25">
      <c r="H160" t="s">
        <v>190</v>
      </c>
      <c r="I160">
        <v>1386.4443510000001</v>
      </c>
      <c r="R160" t="str">
        <f t="shared" si="32"/>
        <v>203</v>
      </c>
      <c r="S160" t="s">
        <v>189</v>
      </c>
      <c r="FZ160">
        <f t="shared" si="26"/>
        <v>0</v>
      </c>
      <c r="GA160">
        <f t="shared" si="27"/>
        <v>0</v>
      </c>
      <c r="GB160">
        <f t="shared" si="28"/>
        <v>0</v>
      </c>
      <c r="GC160">
        <f t="shared" si="29"/>
        <v>0</v>
      </c>
      <c r="GD160">
        <f t="shared" si="30"/>
        <v>0</v>
      </c>
      <c r="GE160">
        <f t="shared" si="31"/>
        <v>0</v>
      </c>
    </row>
    <row r="161" spans="8:187" x14ac:dyDescent="0.25">
      <c r="H161" t="s">
        <v>191</v>
      </c>
      <c r="I161">
        <v>173.78031300000001</v>
      </c>
      <c r="R161" t="str">
        <f t="shared" si="32"/>
        <v>203</v>
      </c>
      <c r="S161" t="s">
        <v>190</v>
      </c>
      <c r="FZ161">
        <f t="shared" si="26"/>
        <v>0</v>
      </c>
      <c r="GA161">
        <f t="shared" si="27"/>
        <v>0</v>
      </c>
      <c r="GB161">
        <f t="shared" si="28"/>
        <v>0</v>
      </c>
      <c r="GC161">
        <f t="shared" si="29"/>
        <v>0</v>
      </c>
      <c r="GD161">
        <f t="shared" si="30"/>
        <v>0</v>
      </c>
      <c r="GE161">
        <f t="shared" si="31"/>
        <v>0</v>
      </c>
    </row>
    <row r="162" spans="8:187" x14ac:dyDescent="0.25">
      <c r="H162" t="s">
        <v>192</v>
      </c>
      <c r="I162">
        <v>979.89772100000005</v>
      </c>
      <c r="R162" t="str">
        <f t="shared" si="32"/>
        <v>203</v>
      </c>
      <c r="S162" t="s">
        <v>191</v>
      </c>
      <c r="FZ162">
        <f t="shared" si="26"/>
        <v>0</v>
      </c>
      <c r="GA162">
        <f t="shared" si="27"/>
        <v>0</v>
      </c>
      <c r="GB162">
        <f t="shared" si="28"/>
        <v>0</v>
      </c>
      <c r="GC162">
        <f t="shared" si="29"/>
        <v>0</v>
      </c>
      <c r="GD162">
        <f t="shared" si="30"/>
        <v>0</v>
      </c>
      <c r="GE162">
        <f t="shared" si="31"/>
        <v>0</v>
      </c>
    </row>
    <row r="163" spans="8:187" x14ac:dyDescent="0.25">
      <c r="H163" t="s">
        <v>193</v>
      </c>
      <c r="I163">
        <v>45.758076000000003</v>
      </c>
      <c r="R163" t="str">
        <f t="shared" si="32"/>
        <v>203</v>
      </c>
      <c r="S163" t="s">
        <v>192</v>
      </c>
      <c r="FZ163">
        <f t="shared" si="26"/>
        <v>0</v>
      </c>
      <c r="GA163">
        <f t="shared" si="27"/>
        <v>0</v>
      </c>
      <c r="GB163">
        <f t="shared" si="28"/>
        <v>0</v>
      </c>
      <c r="GC163">
        <f t="shared" si="29"/>
        <v>0</v>
      </c>
      <c r="GD163">
        <f t="shared" si="30"/>
        <v>0</v>
      </c>
      <c r="GE163">
        <f t="shared" si="31"/>
        <v>0</v>
      </c>
    </row>
    <row r="164" spans="8:187" x14ac:dyDescent="0.25">
      <c r="H164" t="s">
        <v>195</v>
      </c>
      <c r="I164">
        <v>155.624683</v>
      </c>
      <c r="R164" t="str">
        <f t="shared" si="32"/>
        <v>203</v>
      </c>
      <c r="S164" t="s">
        <v>193</v>
      </c>
      <c r="FZ164">
        <f t="shared" si="26"/>
        <v>0</v>
      </c>
      <c r="GA164">
        <f t="shared" si="27"/>
        <v>0</v>
      </c>
      <c r="GB164">
        <f t="shared" si="28"/>
        <v>0</v>
      </c>
      <c r="GC164">
        <f t="shared" si="29"/>
        <v>0</v>
      </c>
      <c r="GD164">
        <f t="shared" si="30"/>
        <v>0</v>
      </c>
      <c r="GE164">
        <f t="shared" si="31"/>
        <v>0</v>
      </c>
    </row>
    <row r="165" spans="8:187" x14ac:dyDescent="0.25">
      <c r="H165" t="s">
        <v>196</v>
      </c>
      <c r="I165">
        <v>170.62291300000001</v>
      </c>
      <c r="R165" t="str">
        <f t="shared" si="32"/>
        <v>203</v>
      </c>
      <c r="S165" t="s">
        <v>195</v>
      </c>
      <c r="FZ165">
        <f t="shared" si="26"/>
        <v>0</v>
      </c>
      <c r="GA165">
        <f t="shared" si="27"/>
        <v>0</v>
      </c>
      <c r="GB165">
        <f t="shared" si="28"/>
        <v>0</v>
      </c>
      <c r="GC165">
        <f t="shared" si="29"/>
        <v>0</v>
      </c>
      <c r="GD165">
        <f t="shared" si="30"/>
        <v>0</v>
      </c>
      <c r="GE165">
        <f t="shared" si="31"/>
        <v>0</v>
      </c>
    </row>
    <row r="166" spans="8:187" x14ac:dyDescent="0.25">
      <c r="H166" t="s">
        <v>197</v>
      </c>
      <c r="I166">
        <v>577.14716999999996</v>
      </c>
      <c r="R166" t="str">
        <f t="shared" si="32"/>
        <v>203</v>
      </c>
      <c r="S166" t="s">
        <v>196</v>
      </c>
      <c r="FZ166">
        <f t="shared" si="26"/>
        <v>0</v>
      </c>
      <c r="GA166">
        <f t="shared" si="27"/>
        <v>0</v>
      </c>
      <c r="GB166">
        <f t="shared" si="28"/>
        <v>0</v>
      </c>
      <c r="GC166">
        <f t="shared" si="29"/>
        <v>0</v>
      </c>
      <c r="GD166">
        <f t="shared" si="30"/>
        <v>0</v>
      </c>
      <c r="GE166">
        <f t="shared" si="31"/>
        <v>0</v>
      </c>
    </row>
    <row r="167" spans="8:187" x14ac:dyDescent="0.25">
      <c r="H167" t="s">
        <v>198</v>
      </c>
      <c r="I167">
        <v>3420.5638720000002</v>
      </c>
      <c r="R167" t="str">
        <f t="shared" si="32"/>
        <v>204</v>
      </c>
      <c r="S167" t="s">
        <v>197</v>
      </c>
      <c r="FZ167">
        <f t="shared" si="26"/>
        <v>0</v>
      </c>
      <c r="GA167">
        <f t="shared" si="27"/>
        <v>0</v>
      </c>
      <c r="GB167">
        <f t="shared" si="28"/>
        <v>0</v>
      </c>
      <c r="GC167">
        <f t="shared" si="29"/>
        <v>0</v>
      </c>
      <c r="GD167">
        <f t="shared" si="30"/>
        <v>0</v>
      </c>
      <c r="GE167">
        <f t="shared" si="31"/>
        <v>0</v>
      </c>
    </row>
    <row r="168" spans="8:187" x14ac:dyDescent="0.25">
      <c r="H168" t="s">
        <v>200</v>
      </c>
      <c r="R168" t="str">
        <f t="shared" si="32"/>
        <v>204</v>
      </c>
      <c r="S168" t="s">
        <v>198</v>
      </c>
      <c r="FZ168">
        <f t="shared" si="26"/>
        <v>0</v>
      </c>
      <c r="GA168">
        <f t="shared" si="27"/>
        <v>0</v>
      </c>
      <c r="GB168">
        <f t="shared" si="28"/>
        <v>0</v>
      </c>
      <c r="GC168">
        <f t="shared" si="29"/>
        <v>0</v>
      </c>
      <c r="GD168">
        <f t="shared" si="30"/>
        <v>0</v>
      </c>
      <c r="GE168">
        <f t="shared" si="31"/>
        <v>0</v>
      </c>
    </row>
    <row r="169" spans="8:187" x14ac:dyDescent="0.25">
      <c r="H169" t="s">
        <v>201</v>
      </c>
      <c r="R169" t="str">
        <f t="shared" si="32"/>
        <v>205</v>
      </c>
      <c r="S169" t="s">
        <v>200</v>
      </c>
      <c r="FZ169">
        <f t="shared" si="26"/>
        <v>0</v>
      </c>
      <c r="GA169">
        <f t="shared" si="27"/>
        <v>0</v>
      </c>
      <c r="GB169">
        <f t="shared" si="28"/>
        <v>0</v>
      </c>
      <c r="GC169">
        <f t="shared" si="29"/>
        <v>0</v>
      </c>
      <c r="GD169">
        <f t="shared" si="30"/>
        <v>0</v>
      </c>
      <c r="GE169">
        <f t="shared" si="31"/>
        <v>0</v>
      </c>
    </row>
    <row r="170" spans="8:187" x14ac:dyDescent="0.25">
      <c r="H170" t="s">
        <v>202</v>
      </c>
      <c r="R170" t="str">
        <f t="shared" si="32"/>
        <v>205</v>
      </c>
      <c r="S170" t="s">
        <v>201</v>
      </c>
      <c r="FZ170">
        <f t="shared" si="26"/>
        <v>0</v>
      </c>
      <c r="GA170">
        <f t="shared" si="27"/>
        <v>0</v>
      </c>
      <c r="GB170">
        <f t="shared" si="28"/>
        <v>0</v>
      </c>
      <c r="GC170">
        <f t="shared" si="29"/>
        <v>0</v>
      </c>
      <c r="GD170">
        <f t="shared" si="30"/>
        <v>0</v>
      </c>
      <c r="GE170">
        <f t="shared" si="31"/>
        <v>0</v>
      </c>
    </row>
    <row r="171" spans="8:187" x14ac:dyDescent="0.25">
      <c r="H171" t="s">
        <v>203</v>
      </c>
      <c r="I171">
        <v>9.7249999999999996</v>
      </c>
      <c r="R171" t="str">
        <f t="shared" si="32"/>
        <v>205</v>
      </c>
      <c r="S171" t="s">
        <v>202</v>
      </c>
      <c r="FZ171">
        <f t="shared" si="26"/>
        <v>0</v>
      </c>
      <c r="GA171">
        <f t="shared" si="27"/>
        <v>0</v>
      </c>
      <c r="GB171">
        <f t="shared" si="28"/>
        <v>0</v>
      </c>
      <c r="GC171">
        <f t="shared" si="29"/>
        <v>0</v>
      </c>
      <c r="GD171">
        <f t="shared" si="30"/>
        <v>0</v>
      </c>
      <c r="GE171">
        <f t="shared" si="31"/>
        <v>0</v>
      </c>
    </row>
    <row r="172" spans="8:187" x14ac:dyDescent="0.25">
      <c r="H172" t="s">
        <v>206</v>
      </c>
      <c r="I172">
        <v>730.87705000000005</v>
      </c>
      <c r="R172" t="str">
        <f t="shared" si="32"/>
        <v>205</v>
      </c>
      <c r="S172" t="s">
        <v>203</v>
      </c>
      <c r="FZ172">
        <f t="shared" si="26"/>
        <v>0</v>
      </c>
      <c r="GA172">
        <f t="shared" si="27"/>
        <v>0</v>
      </c>
      <c r="GB172">
        <f t="shared" si="28"/>
        <v>0</v>
      </c>
      <c r="GC172">
        <f t="shared" si="29"/>
        <v>0</v>
      </c>
      <c r="GD172">
        <f t="shared" si="30"/>
        <v>0</v>
      </c>
      <c r="GE172">
        <f t="shared" si="31"/>
        <v>0</v>
      </c>
    </row>
    <row r="173" spans="8:187" x14ac:dyDescent="0.25">
      <c r="H173" t="s">
        <v>207</v>
      </c>
      <c r="I173">
        <v>1025.2343949999999</v>
      </c>
      <c r="R173" t="str">
        <f t="shared" si="32"/>
        <v>299</v>
      </c>
      <c r="S173" t="s">
        <v>206</v>
      </c>
      <c r="FZ173">
        <f t="shared" si="26"/>
        <v>0</v>
      </c>
      <c r="GA173">
        <f t="shared" si="27"/>
        <v>0</v>
      </c>
      <c r="GB173">
        <f t="shared" si="28"/>
        <v>0</v>
      </c>
      <c r="GC173">
        <f t="shared" si="29"/>
        <v>0</v>
      </c>
      <c r="GD173">
        <f t="shared" si="30"/>
        <v>0</v>
      </c>
      <c r="GE173">
        <f t="shared" si="31"/>
        <v>0</v>
      </c>
    </row>
    <row r="174" spans="8:187" x14ac:dyDescent="0.25">
      <c r="H174" t="s">
        <v>209</v>
      </c>
      <c r="I174">
        <v>1721.4675299999999</v>
      </c>
      <c r="R174" t="str">
        <f t="shared" si="32"/>
        <v>299</v>
      </c>
      <c r="S174" t="s">
        <v>207</v>
      </c>
      <c r="FZ174">
        <f t="shared" si="26"/>
        <v>0</v>
      </c>
      <c r="GA174">
        <f t="shared" si="27"/>
        <v>0</v>
      </c>
      <c r="GB174">
        <f t="shared" si="28"/>
        <v>0</v>
      </c>
      <c r="GC174">
        <f t="shared" si="29"/>
        <v>0</v>
      </c>
      <c r="GD174">
        <f t="shared" si="30"/>
        <v>0</v>
      </c>
      <c r="GE174">
        <f t="shared" si="31"/>
        <v>0</v>
      </c>
    </row>
    <row r="175" spans="8:187" x14ac:dyDescent="0.25">
      <c r="H175" t="s">
        <v>210</v>
      </c>
      <c r="I175">
        <v>2872.6822790000001</v>
      </c>
      <c r="R175" t="str">
        <f t="shared" si="32"/>
        <v>299</v>
      </c>
      <c r="S175" t="s">
        <v>209</v>
      </c>
      <c r="FZ175">
        <f t="shared" si="26"/>
        <v>0</v>
      </c>
      <c r="GA175">
        <f t="shared" si="27"/>
        <v>0</v>
      </c>
      <c r="GB175">
        <f t="shared" si="28"/>
        <v>0</v>
      </c>
      <c r="GC175">
        <f t="shared" si="29"/>
        <v>0</v>
      </c>
      <c r="GD175">
        <f t="shared" si="30"/>
        <v>0</v>
      </c>
      <c r="GE175">
        <f t="shared" si="31"/>
        <v>0</v>
      </c>
    </row>
    <row r="176" spans="8:187" x14ac:dyDescent="0.25">
      <c r="H176" t="s">
        <v>211</v>
      </c>
      <c r="I176">
        <v>1114.882124</v>
      </c>
      <c r="R176" t="str">
        <f t="shared" si="32"/>
        <v>299</v>
      </c>
      <c r="S176" t="s">
        <v>210</v>
      </c>
      <c r="T176">
        <v>56.749000000000002</v>
      </c>
      <c r="U176">
        <v>5.3209999999999997</v>
      </c>
      <c r="V176">
        <v>1</v>
      </c>
      <c r="W176">
        <v>3.5030000000000001</v>
      </c>
      <c r="X176">
        <v>3.0612499999999998</v>
      </c>
      <c r="Y176">
        <v>3</v>
      </c>
      <c r="Z176">
        <v>2.6</v>
      </c>
      <c r="AA176">
        <v>673.87321499999996</v>
      </c>
      <c r="AB176">
        <v>57.465589000000001</v>
      </c>
      <c r="AC176">
        <v>5.2874999999999996</v>
      </c>
      <c r="AD176">
        <v>0.7</v>
      </c>
      <c r="AE176">
        <v>78.297037000000003</v>
      </c>
      <c r="AF176">
        <v>269.48278699999997</v>
      </c>
      <c r="AG176">
        <v>41.57</v>
      </c>
      <c r="AH176">
        <v>1.726</v>
      </c>
      <c r="AI176">
        <v>46.1</v>
      </c>
      <c r="AJ176">
        <v>1271.6648949999999</v>
      </c>
      <c r="AM176">
        <v>0.375</v>
      </c>
      <c r="AN176">
        <v>0.47499999999999998</v>
      </c>
      <c r="AO176">
        <v>16.003</v>
      </c>
      <c r="AS176">
        <v>294.259006</v>
      </c>
      <c r="AT176">
        <v>40.168999999999997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N176">
        <v>0</v>
      </c>
      <c r="BO176">
        <v>0</v>
      </c>
      <c r="BP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O176">
        <v>0</v>
      </c>
      <c r="CP176">
        <v>0</v>
      </c>
      <c r="CQ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P176">
        <v>0</v>
      </c>
      <c r="DQ176">
        <v>0</v>
      </c>
      <c r="DR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Q176">
        <v>0</v>
      </c>
      <c r="ER176">
        <v>0</v>
      </c>
      <c r="ES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R176">
        <v>0</v>
      </c>
      <c r="FS176">
        <v>0</v>
      </c>
      <c r="FT176">
        <v>0</v>
      </c>
      <c r="FX176">
        <v>0</v>
      </c>
      <c r="FY176">
        <v>0</v>
      </c>
      <c r="FZ176">
        <f t="shared" si="26"/>
        <v>2872.6822789999997</v>
      </c>
      <c r="GA176">
        <f t="shared" si="27"/>
        <v>0</v>
      </c>
      <c r="GB176">
        <f t="shared" si="28"/>
        <v>0</v>
      </c>
      <c r="GC176">
        <f t="shared" si="29"/>
        <v>0</v>
      </c>
      <c r="GD176">
        <f t="shared" si="30"/>
        <v>0</v>
      </c>
      <c r="GE176">
        <f t="shared" si="31"/>
        <v>0</v>
      </c>
    </row>
    <row r="177" spans="8:187" x14ac:dyDescent="0.25">
      <c r="H177" t="s">
        <v>213</v>
      </c>
      <c r="I177">
        <v>4956.2660079999996</v>
      </c>
      <c r="R177" t="str">
        <f t="shared" si="32"/>
        <v>299</v>
      </c>
      <c r="S177" t="s">
        <v>211</v>
      </c>
      <c r="FZ177">
        <f t="shared" si="26"/>
        <v>0</v>
      </c>
      <c r="GA177">
        <f t="shared" si="27"/>
        <v>0</v>
      </c>
      <c r="GB177">
        <f t="shared" si="28"/>
        <v>0</v>
      </c>
      <c r="GC177">
        <f t="shared" si="29"/>
        <v>0</v>
      </c>
      <c r="GD177">
        <f t="shared" si="30"/>
        <v>0</v>
      </c>
      <c r="GE177">
        <f t="shared" si="31"/>
        <v>0</v>
      </c>
    </row>
    <row r="178" spans="8:187" x14ac:dyDescent="0.25">
      <c r="H178" t="s">
        <v>214</v>
      </c>
      <c r="I178">
        <v>298.13200000000001</v>
      </c>
      <c r="R178" t="str">
        <f t="shared" si="32"/>
        <v>299</v>
      </c>
      <c r="S178" t="s">
        <v>213</v>
      </c>
      <c r="FZ178">
        <f t="shared" si="26"/>
        <v>0</v>
      </c>
      <c r="GA178">
        <f t="shared" si="27"/>
        <v>0</v>
      </c>
      <c r="GB178">
        <f t="shared" si="28"/>
        <v>0</v>
      </c>
      <c r="GC178">
        <f t="shared" si="29"/>
        <v>0</v>
      </c>
      <c r="GD178">
        <f t="shared" si="30"/>
        <v>0</v>
      </c>
      <c r="GE178">
        <f t="shared" si="31"/>
        <v>0</v>
      </c>
    </row>
    <row r="179" spans="8:187" x14ac:dyDescent="0.25">
      <c r="H179" t="s">
        <v>215</v>
      </c>
      <c r="I179">
        <v>1138.494535</v>
      </c>
      <c r="R179" t="str">
        <f t="shared" si="32"/>
        <v>299</v>
      </c>
      <c r="S179" t="s">
        <v>214</v>
      </c>
      <c r="FZ179">
        <f t="shared" si="26"/>
        <v>0</v>
      </c>
      <c r="GA179">
        <f t="shared" si="27"/>
        <v>0</v>
      </c>
      <c r="GB179">
        <f t="shared" si="28"/>
        <v>0</v>
      </c>
      <c r="GC179">
        <f t="shared" si="29"/>
        <v>0</v>
      </c>
      <c r="GD179">
        <f t="shared" si="30"/>
        <v>0</v>
      </c>
      <c r="GE179">
        <f t="shared" si="31"/>
        <v>0</v>
      </c>
    </row>
    <row r="180" spans="8:187" x14ac:dyDescent="0.25">
      <c r="H180" t="s">
        <v>219</v>
      </c>
      <c r="I180">
        <v>43369</v>
      </c>
      <c r="R180" t="str">
        <f t="shared" si="32"/>
        <v>299</v>
      </c>
      <c r="S180" t="s">
        <v>215</v>
      </c>
      <c r="FZ180">
        <f t="shared" si="26"/>
        <v>0</v>
      </c>
      <c r="GA180">
        <f t="shared" si="27"/>
        <v>0</v>
      </c>
      <c r="GB180">
        <f t="shared" si="28"/>
        <v>0</v>
      </c>
      <c r="GC180">
        <f t="shared" si="29"/>
        <v>0</v>
      </c>
      <c r="GD180">
        <f t="shared" si="30"/>
        <v>0</v>
      </c>
      <c r="GE180">
        <f t="shared" si="31"/>
        <v>0</v>
      </c>
    </row>
    <row r="181" spans="8:187" x14ac:dyDescent="0.25">
      <c r="H181" t="s">
        <v>220</v>
      </c>
      <c r="I181">
        <v>1550459.9</v>
      </c>
      <c r="R181" t="str">
        <f t="shared" si="32"/>
        <v>301</v>
      </c>
      <c r="S181" t="s">
        <v>219</v>
      </c>
      <c r="FZ181">
        <f t="shared" si="26"/>
        <v>0</v>
      </c>
      <c r="GA181">
        <f t="shared" si="27"/>
        <v>0</v>
      </c>
      <c r="GB181">
        <f t="shared" si="28"/>
        <v>0</v>
      </c>
      <c r="GC181">
        <f t="shared" si="29"/>
        <v>0</v>
      </c>
      <c r="GD181">
        <f t="shared" si="30"/>
        <v>0</v>
      </c>
      <c r="GE181">
        <f t="shared" si="31"/>
        <v>0</v>
      </c>
    </row>
    <row r="182" spans="8:187" x14ac:dyDescent="0.25">
      <c r="H182" t="s">
        <v>221</v>
      </c>
      <c r="R182" t="str">
        <f t="shared" si="32"/>
        <v>301</v>
      </c>
      <c r="S182" t="s">
        <v>220</v>
      </c>
      <c r="FZ182">
        <f t="shared" si="26"/>
        <v>0</v>
      </c>
      <c r="GA182">
        <f t="shared" si="27"/>
        <v>0</v>
      </c>
      <c r="GB182">
        <f t="shared" si="28"/>
        <v>0</v>
      </c>
      <c r="GC182">
        <f t="shared" si="29"/>
        <v>0</v>
      </c>
      <c r="GD182">
        <f t="shared" si="30"/>
        <v>0</v>
      </c>
      <c r="GE182">
        <f t="shared" si="31"/>
        <v>0</v>
      </c>
    </row>
    <row r="183" spans="8:187" x14ac:dyDescent="0.25">
      <c r="H183" t="s">
        <v>222</v>
      </c>
      <c r="I183">
        <v>281546.5</v>
      </c>
      <c r="R183" t="str">
        <f t="shared" si="32"/>
        <v>301</v>
      </c>
      <c r="S183" t="s">
        <v>221</v>
      </c>
      <c r="FZ183">
        <f t="shared" si="26"/>
        <v>0</v>
      </c>
      <c r="GA183">
        <f t="shared" si="27"/>
        <v>0</v>
      </c>
      <c r="GB183">
        <f t="shared" si="28"/>
        <v>0</v>
      </c>
      <c r="GC183">
        <f t="shared" si="29"/>
        <v>0</v>
      </c>
      <c r="GD183">
        <f t="shared" si="30"/>
        <v>0</v>
      </c>
      <c r="GE183">
        <f t="shared" si="31"/>
        <v>0</v>
      </c>
    </row>
    <row r="184" spans="8:187" x14ac:dyDescent="0.25">
      <c r="H184" t="s">
        <v>224</v>
      </c>
      <c r="R184" t="str">
        <f t="shared" si="32"/>
        <v>301</v>
      </c>
      <c r="S184" t="s">
        <v>222</v>
      </c>
      <c r="FZ184">
        <f t="shared" si="26"/>
        <v>0</v>
      </c>
      <c r="GA184">
        <f t="shared" si="27"/>
        <v>0</v>
      </c>
      <c r="GB184">
        <f t="shared" si="28"/>
        <v>0</v>
      </c>
      <c r="GC184">
        <f t="shared" si="29"/>
        <v>0</v>
      </c>
      <c r="GD184">
        <f t="shared" si="30"/>
        <v>0</v>
      </c>
      <c r="GE184">
        <f t="shared" si="31"/>
        <v>0</v>
      </c>
    </row>
    <row r="185" spans="8:187" x14ac:dyDescent="0.25">
      <c r="H185" t="s">
        <v>225</v>
      </c>
      <c r="I185">
        <v>10.045863000000001</v>
      </c>
      <c r="R185" t="str">
        <f t="shared" si="32"/>
        <v>302</v>
      </c>
      <c r="S185" t="s">
        <v>224</v>
      </c>
      <c r="FZ185">
        <f t="shared" si="26"/>
        <v>0</v>
      </c>
      <c r="GA185">
        <f t="shared" si="27"/>
        <v>0</v>
      </c>
      <c r="GB185">
        <f t="shared" si="28"/>
        <v>0</v>
      </c>
      <c r="GC185">
        <f t="shared" si="29"/>
        <v>0</v>
      </c>
      <c r="GD185">
        <f t="shared" si="30"/>
        <v>0</v>
      </c>
      <c r="GE185">
        <f t="shared" si="31"/>
        <v>0</v>
      </c>
    </row>
    <row r="186" spans="8:187" x14ac:dyDescent="0.25">
      <c r="H186" t="s">
        <v>226</v>
      </c>
      <c r="R186" t="str">
        <f t="shared" si="32"/>
        <v>302</v>
      </c>
      <c r="S186" t="s">
        <v>225</v>
      </c>
      <c r="FZ186">
        <f t="shared" si="26"/>
        <v>0</v>
      </c>
      <c r="GA186">
        <f t="shared" si="27"/>
        <v>0</v>
      </c>
      <c r="GB186">
        <f t="shared" si="28"/>
        <v>0</v>
      </c>
      <c r="GC186">
        <f t="shared" si="29"/>
        <v>0</v>
      </c>
      <c r="GD186">
        <f t="shared" si="30"/>
        <v>0</v>
      </c>
      <c r="GE186">
        <f t="shared" si="31"/>
        <v>0</v>
      </c>
    </row>
    <row r="187" spans="8:187" x14ac:dyDescent="0.25">
      <c r="H187" t="s">
        <v>228</v>
      </c>
      <c r="R187" t="str">
        <f t="shared" si="32"/>
        <v>302</v>
      </c>
      <c r="S187" t="s">
        <v>226</v>
      </c>
      <c r="FZ187">
        <f t="shared" si="26"/>
        <v>0</v>
      </c>
      <c r="GA187">
        <f t="shared" si="27"/>
        <v>0</v>
      </c>
      <c r="GB187">
        <f t="shared" si="28"/>
        <v>0</v>
      </c>
      <c r="GC187">
        <f t="shared" si="29"/>
        <v>0</v>
      </c>
      <c r="GD187">
        <f t="shared" si="30"/>
        <v>0</v>
      </c>
      <c r="GE187">
        <f t="shared" si="31"/>
        <v>0</v>
      </c>
    </row>
    <row r="188" spans="8:187" x14ac:dyDescent="0.25">
      <c r="H188" t="s">
        <v>229</v>
      </c>
      <c r="R188" t="str">
        <f t="shared" si="32"/>
        <v>302</v>
      </c>
      <c r="S188" t="s">
        <v>228</v>
      </c>
      <c r="FZ188">
        <f t="shared" si="26"/>
        <v>0</v>
      </c>
      <c r="GA188">
        <f t="shared" si="27"/>
        <v>0</v>
      </c>
      <c r="GB188">
        <f t="shared" si="28"/>
        <v>0</v>
      </c>
      <c r="GC188">
        <f t="shared" si="29"/>
        <v>0</v>
      </c>
      <c r="GD188">
        <f t="shared" si="30"/>
        <v>0</v>
      </c>
      <c r="GE188">
        <f t="shared" si="31"/>
        <v>0</v>
      </c>
    </row>
    <row r="189" spans="8:187" x14ac:dyDescent="0.25">
      <c r="H189" t="s">
        <v>231</v>
      </c>
      <c r="R189" t="str">
        <f t="shared" si="32"/>
        <v>302</v>
      </c>
      <c r="S189" t="s">
        <v>229</v>
      </c>
      <c r="FZ189">
        <f t="shared" si="26"/>
        <v>0</v>
      </c>
      <c r="GA189">
        <f t="shared" si="27"/>
        <v>0</v>
      </c>
      <c r="GB189">
        <f t="shared" si="28"/>
        <v>0</v>
      </c>
      <c r="GC189">
        <f t="shared" si="29"/>
        <v>0</v>
      </c>
      <c r="GD189">
        <f t="shared" si="30"/>
        <v>0</v>
      </c>
      <c r="GE189">
        <f t="shared" si="31"/>
        <v>0</v>
      </c>
    </row>
    <row r="190" spans="8:187" x14ac:dyDescent="0.25">
      <c r="H190" t="s">
        <v>232</v>
      </c>
      <c r="R190" t="str">
        <f t="shared" si="32"/>
        <v>302</v>
      </c>
      <c r="S190" t="s">
        <v>231</v>
      </c>
      <c r="FZ190">
        <f t="shared" si="26"/>
        <v>0</v>
      </c>
      <c r="GA190">
        <f t="shared" si="27"/>
        <v>0</v>
      </c>
      <c r="GB190">
        <f t="shared" si="28"/>
        <v>0</v>
      </c>
      <c r="GC190">
        <f t="shared" si="29"/>
        <v>0</v>
      </c>
      <c r="GD190">
        <f t="shared" si="30"/>
        <v>0</v>
      </c>
      <c r="GE190">
        <f t="shared" si="31"/>
        <v>0</v>
      </c>
    </row>
    <row r="191" spans="8:187" x14ac:dyDescent="0.25">
      <c r="H191" t="s">
        <v>234</v>
      </c>
      <c r="I191">
        <v>85642.05</v>
      </c>
      <c r="R191" t="str">
        <f t="shared" si="32"/>
        <v>302</v>
      </c>
      <c r="S191" t="s">
        <v>232</v>
      </c>
      <c r="FZ191">
        <f t="shared" si="26"/>
        <v>0</v>
      </c>
      <c r="GA191">
        <f t="shared" si="27"/>
        <v>0</v>
      </c>
      <c r="GB191">
        <f t="shared" si="28"/>
        <v>0</v>
      </c>
      <c r="GC191">
        <f t="shared" si="29"/>
        <v>0</v>
      </c>
      <c r="GD191">
        <f t="shared" si="30"/>
        <v>0</v>
      </c>
      <c r="GE191">
        <f t="shared" si="31"/>
        <v>0</v>
      </c>
    </row>
    <row r="192" spans="8:187" x14ac:dyDescent="0.25">
      <c r="H192" t="s">
        <v>236</v>
      </c>
      <c r="R192" t="str">
        <f t="shared" si="32"/>
        <v>302</v>
      </c>
      <c r="S192" t="s">
        <v>234</v>
      </c>
      <c r="FZ192">
        <f t="shared" si="26"/>
        <v>0</v>
      </c>
      <c r="GA192">
        <f t="shared" si="27"/>
        <v>0</v>
      </c>
      <c r="GB192">
        <f t="shared" si="28"/>
        <v>0</v>
      </c>
      <c r="GC192">
        <f t="shared" si="29"/>
        <v>0</v>
      </c>
      <c r="GD192">
        <f t="shared" si="30"/>
        <v>0</v>
      </c>
      <c r="GE192">
        <f t="shared" si="31"/>
        <v>0</v>
      </c>
    </row>
    <row r="193" spans="8:187" x14ac:dyDescent="0.25">
      <c r="H193" t="s">
        <v>237</v>
      </c>
      <c r="I193">
        <v>9982.5499999999993</v>
      </c>
      <c r="R193" t="str">
        <f t="shared" si="32"/>
        <v>303</v>
      </c>
      <c r="S193" t="s">
        <v>236</v>
      </c>
      <c r="FZ193">
        <f t="shared" si="26"/>
        <v>0</v>
      </c>
      <c r="GA193">
        <f t="shared" si="27"/>
        <v>0</v>
      </c>
      <c r="GB193">
        <f t="shared" si="28"/>
        <v>0</v>
      </c>
      <c r="GC193">
        <f t="shared" si="29"/>
        <v>0</v>
      </c>
      <c r="GD193">
        <f t="shared" si="30"/>
        <v>0</v>
      </c>
      <c r="GE193">
        <f t="shared" si="31"/>
        <v>0</v>
      </c>
    </row>
    <row r="194" spans="8:187" x14ac:dyDescent="0.25">
      <c r="H194" t="s">
        <v>239</v>
      </c>
      <c r="I194">
        <v>426</v>
      </c>
      <c r="R194" t="str">
        <f t="shared" si="32"/>
        <v>303</v>
      </c>
      <c r="S194" t="s">
        <v>237</v>
      </c>
      <c r="FZ194">
        <f t="shared" si="26"/>
        <v>0</v>
      </c>
      <c r="GA194">
        <f t="shared" si="27"/>
        <v>0</v>
      </c>
      <c r="GB194">
        <f t="shared" si="28"/>
        <v>0</v>
      </c>
      <c r="GC194">
        <f t="shared" si="29"/>
        <v>0</v>
      </c>
      <c r="GD194">
        <f t="shared" si="30"/>
        <v>0</v>
      </c>
      <c r="GE194">
        <f t="shared" si="31"/>
        <v>0</v>
      </c>
    </row>
    <row r="195" spans="8:187" x14ac:dyDescent="0.25">
      <c r="H195" t="s">
        <v>240</v>
      </c>
      <c r="I195">
        <v>1112.5</v>
      </c>
      <c r="R195" t="str">
        <f t="shared" si="32"/>
        <v>304</v>
      </c>
      <c r="S195" t="s">
        <v>239</v>
      </c>
      <c r="FZ195">
        <f t="shared" si="26"/>
        <v>0</v>
      </c>
      <c r="GA195">
        <f t="shared" si="27"/>
        <v>0</v>
      </c>
      <c r="GB195">
        <f t="shared" si="28"/>
        <v>0</v>
      </c>
      <c r="GC195">
        <f t="shared" si="29"/>
        <v>0</v>
      </c>
      <c r="GD195">
        <f t="shared" si="30"/>
        <v>0</v>
      </c>
      <c r="GE195">
        <f t="shared" si="31"/>
        <v>0</v>
      </c>
    </row>
    <row r="196" spans="8:187" x14ac:dyDescent="0.25">
      <c r="H196" t="s">
        <v>241</v>
      </c>
      <c r="I196">
        <v>36.488</v>
      </c>
      <c r="R196" t="str">
        <f t="shared" si="32"/>
        <v>304</v>
      </c>
      <c r="S196" t="s">
        <v>240</v>
      </c>
      <c r="FZ196">
        <f t="shared" si="26"/>
        <v>0</v>
      </c>
      <c r="GA196">
        <f t="shared" si="27"/>
        <v>0</v>
      </c>
      <c r="GB196">
        <f t="shared" si="28"/>
        <v>0</v>
      </c>
      <c r="GC196">
        <f t="shared" si="29"/>
        <v>0</v>
      </c>
      <c r="GD196">
        <f t="shared" si="30"/>
        <v>0</v>
      </c>
      <c r="GE196">
        <f t="shared" si="31"/>
        <v>0</v>
      </c>
    </row>
    <row r="197" spans="8:187" x14ac:dyDescent="0.25">
      <c r="H197" t="s">
        <v>242</v>
      </c>
      <c r="I197">
        <v>13317</v>
      </c>
      <c r="R197" t="str">
        <f t="shared" si="32"/>
        <v>304</v>
      </c>
      <c r="S197" t="s">
        <v>241</v>
      </c>
      <c r="FZ197">
        <f t="shared" si="26"/>
        <v>0</v>
      </c>
      <c r="GA197">
        <f t="shared" si="27"/>
        <v>0</v>
      </c>
      <c r="GB197">
        <f t="shared" si="28"/>
        <v>0</v>
      </c>
      <c r="GC197">
        <f t="shared" si="29"/>
        <v>0</v>
      </c>
      <c r="GD197">
        <f t="shared" si="30"/>
        <v>0</v>
      </c>
      <c r="GE197">
        <f t="shared" si="31"/>
        <v>0</v>
      </c>
    </row>
    <row r="198" spans="8:187" x14ac:dyDescent="0.25">
      <c r="H198" t="s">
        <v>243</v>
      </c>
      <c r="R198" t="str">
        <f t="shared" si="32"/>
        <v>304</v>
      </c>
      <c r="S198" t="s">
        <v>242</v>
      </c>
      <c r="FZ198">
        <f t="shared" si="26"/>
        <v>0</v>
      </c>
      <c r="GA198">
        <f t="shared" si="27"/>
        <v>0</v>
      </c>
      <c r="GB198">
        <f t="shared" si="28"/>
        <v>0</v>
      </c>
      <c r="GC198">
        <f t="shared" si="29"/>
        <v>0</v>
      </c>
      <c r="GD198">
        <f t="shared" si="30"/>
        <v>0</v>
      </c>
      <c r="GE198">
        <f t="shared" si="31"/>
        <v>0</v>
      </c>
    </row>
    <row r="199" spans="8:187" x14ac:dyDescent="0.25">
      <c r="H199" t="s">
        <v>246</v>
      </c>
      <c r="R199" t="str">
        <f t="shared" si="32"/>
        <v>304</v>
      </c>
      <c r="S199" t="s">
        <v>243</v>
      </c>
      <c r="FZ199">
        <f t="shared" ref="FZ199:FZ262" si="33">SUM(T199:AT199)</f>
        <v>0</v>
      </c>
      <c r="GA199">
        <f t="shared" ref="GA199:GA262" si="34">SUM(AU199:BU199)</f>
        <v>0</v>
      </c>
      <c r="GB199">
        <f t="shared" ref="GB199:GB262" si="35">SUM(BV199:CV199)</f>
        <v>0</v>
      </c>
      <c r="GC199">
        <f t="shared" ref="GC199:GC262" si="36">SUM(CW199:DW199)</f>
        <v>0</v>
      </c>
      <c r="GD199">
        <f t="shared" ref="GD199:GD262" si="37">SUM(DX199:EX199)</f>
        <v>0</v>
      </c>
      <c r="GE199">
        <f t="shared" ref="GE199:GE262" si="38">SUM(EY199:FY199)</f>
        <v>0</v>
      </c>
    </row>
    <row r="200" spans="8:187" x14ac:dyDescent="0.25">
      <c r="H200" t="s">
        <v>247</v>
      </c>
      <c r="R200" t="str">
        <f t="shared" ref="R200:R263" si="39">MID(S200,1,LEN($S$300))</f>
        <v>401</v>
      </c>
      <c r="S200" t="s">
        <v>246</v>
      </c>
      <c r="FZ200">
        <f t="shared" si="33"/>
        <v>0</v>
      </c>
      <c r="GA200">
        <f t="shared" si="34"/>
        <v>0</v>
      </c>
      <c r="GB200">
        <f t="shared" si="35"/>
        <v>0</v>
      </c>
      <c r="GC200">
        <f t="shared" si="36"/>
        <v>0</v>
      </c>
      <c r="GD200">
        <f t="shared" si="37"/>
        <v>0</v>
      </c>
      <c r="GE200">
        <f t="shared" si="38"/>
        <v>0</v>
      </c>
    </row>
    <row r="201" spans="8:187" x14ac:dyDescent="0.25">
      <c r="H201" t="s">
        <v>248</v>
      </c>
      <c r="R201" t="str">
        <f t="shared" si="39"/>
        <v>401</v>
      </c>
      <c r="S201" t="s">
        <v>247</v>
      </c>
      <c r="FZ201">
        <f t="shared" si="33"/>
        <v>0</v>
      </c>
      <c r="GA201">
        <f t="shared" si="34"/>
        <v>0</v>
      </c>
      <c r="GB201">
        <f t="shared" si="35"/>
        <v>0</v>
      </c>
      <c r="GC201">
        <f t="shared" si="36"/>
        <v>0</v>
      </c>
      <c r="GD201">
        <f t="shared" si="37"/>
        <v>0</v>
      </c>
      <c r="GE201">
        <f t="shared" si="38"/>
        <v>0</v>
      </c>
    </row>
    <row r="202" spans="8:187" x14ac:dyDescent="0.25">
      <c r="H202" t="s">
        <v>249</v>
      </c>
      <c r="R202" t="str">
        <f t="shared" si="39"/>
        <v>401</v>
      </c>
      <c r="S202" t="s">
        <v>248</v>
      </c>
      <c r="FZ202">
        <f t="shared" si="33"/>
        <v>0</v>
      </c>
      <c r="GA202">
        <f t="shared" si="34"/>
        <v>0</v>
      </c>
      <c r="GB202">
        <f t="shared" si="35"/>
        <v>0</v>
      </c>
      <c r="GC202">
        <f t="shared" si="36"/>
        <v>0</v>
      </c>
      <c r="GD202">
        <f t="shared" si="37"/>
        <v>0</v>
      </c>
      <c r="GE202">
        <f t="shared" si="38"/>
        <v>0</v>
      </c>
    </row>
    <row r="203" spans="8:187" x14ac:dyDescent="0.25">
      <c r="H203" t="s">
        <v>250</v>
      </c>
      <c r="R203" t="str">
        <f t="shared" si="39"/>
        <v>401</v>
      </c>
      <c r="S203" t="s">
        <v>249</v>
      </c>
      <c r="FZ203">
        <f t="shared" si="33"/>
        <v>0</v>
      </c>
      <c r="GA203">
        <f t="shared" si="34"/>
        <v>0</v>
      </c>
      <c r="GB203">
        <f t="shared" si="35"/>
        <v>0</v>
      </c>
      <c r="GC203">
        <f t="shared" si="36"/>
        <v>0</v>
      </c>
      <c r="GD203">
        <f t="shared" si="37"/>
        <v>0</v>
      </c>
      <c r="GE203">
        <f t="shared" si="38"/>
        <v>0</v>
      </c>
    </row>
    <row r="204" spans="8:187" x14ac:dyDescent="0.25">
      <c r="H204" t="s">
        <v>251</v>
      </c>
      <c r="R204" t="str">
        <f t="shared" si="39"/>
        <v>401</v>
      </c>
      <c r="S204" t="s">
        <v>250</v>
      </c>
      <c r="FZ204">
        <f t="shared" si="33"/>
        <v>0</v>
      </c>
      <c r="GA204">
        <f t="shared" si="34"/>
        <v>0</v>
      </c>
      <c r="GB204">
        <f t="shared" si="35"/>
        <v>0</v>
      </c>
      <c r="GC204">
        <f t="shared" si="36"/>
        <v>0</v>
      </c>
      <c r="GD204">
        <f t="shared" si="37"/>
        <v>0</v>
      </c>
      <c r="GE204">
        <f t="shared" si="38"/>
        <v>0</v>
      </c>
    </row>
    <row r="205" spans="8:187" x14ac:dyDescent="0.25">
      <c r="H205" t="s">
        <v>252</v>
      </c>
      <c r="R205" t="str">
        <f t="shared" si="39"/>
        <v>401</v>
      </c>
      <c r="S205" t="s">
        <v>251</v>
      </c>
      <c r="FZ205">
        <f t="shared" si="33"/>
        <v>0</v>
      </c>
      <c r="GA205">
        <f t="shared" si="34"/>
        <v>0</v>
      </c>
      <c r="GB205">
        <f t="shared" si="35"/>
        <v>0</v>
      </c>
      <c r="GC205">
        <f t="shared" si="36"/>
        <v>0</v>
      </c>
      <c r="GD205">
        <f t="shared" si="37"/>
        <v>0</v>
      </c>
      <c r="GE205">
        <f t="shared" si="38"/>
        <v>0</v>
      </c>
    </row>
    <row r="206" spans="8:187" x14ac:dyDescent="0.25">
      <c r="H206" t="s">
        <v>253</v>
      </c>
      <c r="R206" t="str">
        <f t="shared" si="39"/>
        <v>401</v>
      </c>
      <c r="S206" t="s">
        <v>252</v>
      </c>
      <c r="FZ206">
        <f t="shared" si="33"/>
        <v>0</v>
      </c>
      <c r="GA206">
        <f t="shared" si="34"/>
        <v>0</v>
      </c>
      <c r="GB206">
        <f t="shared" si="35"/>
        <v>0</v>
      </c>
      <c r="GC206">
        <f t="shared" si="36"/>
        <v>0</v>
      </c>
      <c r="GD206">
        <f t="shared" si="37"/>
        <v>0</v>
      </c>
      <c r="GE206">
        <f t="shared" si="38"/>
        <v>0</v>
      </c>
    </row>
    <row r="207" spans="8:187" x14ac:dyDescent="0.25">
      <c r="H207" t="s">
        <v>255</v>
      </c>
      <c r="R207" t="str">
        <f t="shared" si="39"/>
        <v>401</v>
      </c>
      <c r="S207" t="s">
        <v>253</v>
      </c>
      <c r="FZ207">
        <f t="shared" si="33"/>
        <v>0</v>
      </c>
      <c r="GA207">
        <f t="shared" si="34"/>
        <v>0</v>
      </c>
      <c r="GB207">
        <f t="shared" si="35"/>
        <v>0</v>
      </c>
      <c r="GC207">
        <f t="shared" si="36"/>
        <v>0</v>
      </c>
      <c r="GD207">
        <f t="shared" si="37"/>
        <v>0</v>
      </c>
      <c r="GE207">
        <f t="shared" si="38"/>
        <v>0</v>
      </c>
    </row>
    <row r="208" spans="8:187" x14ac:dyDescent="0.25">
      <c r="H208" t="s">
        <v>256</v>
      </c>
      <c r="R208" t="str">
        <f t="shared" si="39"/>
        <v>402</v>
      </c>
      <c r="S208" t="s">
        <v>255</v>
      </c>
      <c r="FZ208">
        <f t="shared" si="33"/>
        <v>0</v>
      </c>
      <c r="GA208">
        <f t="shared" si="34"/>
        <v>0</v>
      </c>
      <c r="GB208">
        <f t="shared" si="35"/>
        <v>0</v>
      </c>
      <c r="GC208">
        <f t="shared" si="36"/>
        <v>0</v>
      </c>
      <c r="GD208">
        <f t="shared" si="37"/>
        <v>0</v>
      </c>
      <c r="GE208">
        <f t="shared" si="38"/>
        <v>0</v>
      </c>
    </row>
    <row r="209" spans="8:187" x14ac:dyDescent="0.25">
      <c r="H209" t="s">
        <v>257</v>
      </c>
      <c r="R209" t="str">
        <f t="shared" si="39"/>
        <v>402</v>
      </c>
      <c r="S209" t="s">
        <v>256</v>
      </c>
      <c r="FZ209">
        <f t="shared" si="33"/>
        <v>0</v>
      </c>
      <c r="GA209">
        <f t="shared" si="34"/>
        <v>0</v>
      </c>
      <c r="GB209">
        <f t="shared" si="35"/>
        <v>0</v>
      </c>
      <c r="GC209">
        <f t="shared" si="36"/>
        <v>0</v>
      </c>
      <c r="GD209">
        <f t="shared" si="37"/>
        <v>0</v>
      </c>
      <c r="GE209">
        <f t="shared" si="38"/>
        <v>0</v>
      </c>
    </row>
    <row r="210" spans="8:187" x14ac:dyDescent="0.25">
      <c r="H210" t="s">
        <v>258</v>
      </c>
      <c r="R210" t="str">
        <f t="shared" si="39"/>
        <v>402</v>
      </c>
      <c r="S210" t="s">
        <v>257</v>
      </c>
      <c r="FZ210">
        <f t="shared" si="33"/>
        <v>0</v>
      </c>
      <c r="GA210">
        <f t="shared" si="34"/>
        <v>0</v>
      </c>
      <c r="GB210">
        <f t="shared" si="35"/>
        <v>0</v>
      </c>
      <c r="GC210">
        <f t="shared" si="36"/>
        <v>0</v>
      </c>
      <c r="GD210">
        <f t="shared" si="37"/>
        <v>0</v>
      </c>
      <c r="GE210">
        <f t="shared" si="38"/>
        <v>0</v>
      </c>
    </row>
    <row r="211" spans="8:187" x14ac:dyDescent="0.25">
      <c r="H211" t="s">
        <v>259</v>
      </c>
      <c r="R211" t="str">
        <f t="shared" si="39"/>
        <v>402</v>
      </c>
      <c r="S211" t="s">
        <v>258</v>
      </c>
      <c r="FZ211">
        <f t="shared" si="33"/>
        <v>0</v>
      </c>
      <c r="GA211">
        <f t="shared" si="34"/>
        <v>0</v>
      </c>
      <c r="GB211">
        <f t="shared" si="35"/>
        <v>0</v>
      </c>
      <c r="GC211">
        <f t="shared" si="36"/>
        <v>0</v>
      </c>
      <c r="GD211">
        <f t="shared" si="37"/>
        <v>0</v>
      </c>
      <c r="GE211">
        <f t="shared" si="38"/>
        <v>0</v>
      </c>
    </row>
    <row r="212" spans="8:187" x14ac:dyDescent="0.25">
      <c r="H212" t="s">
        <v>260</v>
      </c>
      <c r="R212" t="str">
        <f t="shared" si="39"/>
        <v>402</v>
      </c>
      <c r="S212" t="s">
        <v>259</v>
      </c>
      <c r="FZ212">
        <f t="shared" si="33"/>
        <v>0</v>
      </c>
      <c r="GA212">
        <f t="shared" si="34"/>
        <v>0</v>
      </c>
      <c r="GB212">
        <f t="shared" si="35"/>
        <v>0</v>
      </c>
      <c r="GC212">
        <f t="shared" si="36"/>
        <v>0</v>
      </c>
      <c r="GD212">
        <f t="shared" si="37"/>
        <v>0</v>
      </c>
      <c r="GE212">
        <f t="shared" si="38"/>
        <v>0</v>
      </c>
    </row>
    <row r="213" spans="8:187" x14ac:dyDescent="0.25">
      <c r="H213" t="s">
        <v>261</v>
      </c>
      <c r="R213" t="str">
        <f t="shared" si="39"/>
        <v>402</v>
      </c>
      <c r="S213" t="s">
        <v>260</v>
      </c>
      <c r="FZ213">
        <f t="shared" si="33"/>
        <v>0</v>
      </c>
      <c r="GA213">
        <f t="shared" si="34"/>
        <v>0</v>
      </c>
      <c r="GB213">
        <f t="shared" si="35"/>
        <v>0</v>
      </c>
      <c r="GC213">
        <f t="shared" si="36"/>
        <v>0</v>
      </c>
      <c r="GD213">
        <f t="shared" si="37"/>
        <v>0</v>
      </c>
      <c r="GE213">
        <f t="shared" si="38"/>
        <v>0</v>
      </c>
    </row>
    <row r="214" spans="8:187" x14ac:dyDescent="0.25">
      <c r="H214" t="s">
        <v>262</v>
      </c>
      <c r="R214" t="str">
        <f t="shared" si="39"/>
        <v>402</v>
      </c>
      <c r="S214" t="s">
        <v>261</v>
      </c>
      <c r="FZ214">
        <f t="shared" si="33"/>
        <v>0</v>
      </c>
      <c r="GA214">
        <f t="shared" si="34"/>
        <v>0</v>
      </c>
      <c r="GB214">
        <f t="shared" si="35"/>
        <v>0</v>
      </c>
      <c r="GC214">
        <f t="shared" si="36"/>
        <v>0</v>
      </c>
      <c r="GD214">
        <f t="shared" si="37"/>
        <v>0</v>
      </c>
      <c r="GE214">
        <f t="shared" si="38"/>
        <v>0</v>
      </c>
    </row>
    <row r="215" spans="8:187" x14ac:dyDescent="0.25">
      <c r="H215" t="s">
        <v>264</v>
      </c>
      <c r="I215">
        <v>1305.9041090000001</v>
      </c>
      <c r="R215" t="str">
        <f t="shared" si="39"/>
        <v>402</v>
      </c>
      <c r="S215" t="s">
        <v>262</v>
      </c>
      <c r="FZ215">
        <f t="shared" si="33"/>
        <v>0</v>
      </c>
      <c r="GA215">
        <f t="shared" si="34"/>
        <v>0</v>
      </c>
      <c r="GB215">
        <f t="shared" si="35"/>
        <v>0</v>
      </c>
      <c r="GC215">
        <f t="shared" si="36"/>
        <v>0</v>
      </c>
      <c r="GD215">
        <f t="shared" si="37"/>
        <v>0</v>
      </c>
      <c r="GE215">
        <f t="shared" si="38"/>
        <v>0</v>
      </c>
    </row>
    <row r="216" spans="8:187" x14ac:dyDescent="0.25">
      <c r="H216" t="s">
        <v>265</v>
      </c>
      <c r="R216" t="str">
        <f t="shared" si="39"/>
        <v>499</v>
      </c>
      <c r="S216" t="s">
        <v>264</v>
      </c>
      <c r="FZ216">
        <f t="shared" si="33"/>
        <v>0</v>
      </c>
      <c r="GA216">
        <f t="shared" si="34"/>
        <v>0</v>
      </c>
      <c r="GB216">
        <f t="shared" si="35"/>
        <v>0</v>
      </c>
      <c r="GC216">
        <f t="shared" si="36"/>
        <v>0</v>
      </c>
      <c r="GD216">
        <f t="shared" si="37"/>
        <v>0</v>
      </c>
      <c r="GE216">
        <f t="shared" si="38"/>
        <v>0</v>
      </c>
    </row>
    <row r="217" spans="8:187" x14ac:dyDescent="0.25">
      <c r="H217" t="s">
        <v>268</v>
      </c>
      <c r="I217">
        <v>1094.207443</v>
      </c>
      <c r="R217" t="str">
        <f t="shared" si="39"/>
        <v>499</v>
      </c>
      <c r="S217" t="s">
        <v>265</v>
      </c>
      <c r="FZ217">
        <f t="shared" si="33"/>
        <v>0</v>
      </c>
      <c r="GA217">
        <f t="shared" si="34"/>
        <v>0</v>
      </c>
      <c r="GB217">
        <f t="shared" si="35"/>
        <v>0</v>
      </c>
      <c r="GC217">
        <f t="shared" si="36"/>
        <v>0</v>
      </c>
      <c r="GD217">
        <f t="shared" si="37"/>
        <v>0</v>
      </c>
      <c r="GE217">
        <f t="shared" si="38"/>
        <v>0</v>
      </c>
    </row>
    <row r="218" spans="8:187" x14ac:dyDescent="0.25">
      <c r="H218" t="s">
        <v>269</v>
      </c>
      <c r="I218">
        <v>6813.3813239999999</v>
      </c>
      <c r="R218" t="str">
        <f t="shared" si="39"/>
        <v>501</v>
      </c>
      <c r="S218" t="s">
        <v>268</v>
      </c>
      <c r="FZ218">
        <f t="shared" si="33"/>
        <v>0</v>
      </c>
      <c r="GA218">
        <f t="shared" si="34"/>
        <v>0</v>
      </c>
      <c r="GB218">
        <f t="shared" si="35"/>
        <v>0</v>
      </c>
      <c r="GC218">
        <f t="shared" si="36"/>
        <v>0</v>
      </c>
      <c r="GD218">
        <f t="shared" si="37"/>
        <v>0</v>
      </c>
      <c r="GE218">
        <f t="shared" si="38"/>
        <v>0</v>
      </c>
    </row>
    <row r="219" spans="8:187" x14ac:dyDescent="0.25">
      <c r="H219" t="s">
        <v>270</v>
      </c>
      <c r="I219">
        <v>3040.6668719999998</v>
      </c>
      <c r="R219" t="str">
        <f t="shared" si="39"/>
        <v>501</v>
      </c>
      <c r="S219" t="s">
        <v>269</v>
      </c>
      <c r="FZ219">
        <f t="shared" si="33"/>
        <v>0</v>
      </c>
      <c r="GA219">
        <f t="shared" si="34"/>
        <v>0</v>
      </c>
      <c r="GB219">
        <f t="shared" si="35"/>
        <v>0</v>
      </c>
      <c r="GC219">
        <f t="shared" si="36"/>
        <v>0</v>
      </c>
      <c r="GD219">
        <f t="shared" si="37"/>
        <v>0</v>
      </c>
      <c r="GE219">
        <f t="shared" si="38"/>
        <v>0</v>
      </c>
    </row>
    <row r="220" spans="8:187" x14ac:dyDescent="0.25">
      <c r="H220" t="s">
        <v>271</v>
      </c>
      <c r="I220">
        <v>2907.223489</v>
      </c>
      <c r="R220" t="str">
        <f t="shared" si="39"/>
        <v>501</v>
      </c>
      <c r="S220" t="s">
        <v>270</v>
      </c>
      <c r="FZ220">
        <f t="shared" si="33"/>
        <v>0</v>
      </c>
      <c r="GA220">
        <f t="shared" si="34"/>
        <v>0</v>
      </c>
      <c r="GB220">
        <f t="shared" si="35"/>
        <v>0</v>
      </c>
      <c r="GC220">
        <f t="shared" si="36"/>
        <v>0</v>
      </c>
      <c r="GD220">
        <f t="shared" si="37"/>
        <v>0</v>
      </c>
      <c r="GE220">
        <f t="shared" si="38"/>
        <v>0</v>
      </c>
    </row>
    <row r="221" spans="8:187" x14ac:dyDescent="0.25">
      <c r="H221" t="s">
        <v>272</v>
      </c>
      <c r="I221">
        <v>11809.738240999999</v>
      </c>
      <c r="R221" t="str">
        <f t="shared" si="39"/>
        <v>501</v>
      </c>
      <c r="S221" t="s">
        <v>271</v>
      </c>
      <c r="FZ221">
        <f t="shared" si="33"/>
        <v>0</v>
      </c>
      <c r="GA221">
        <f t="shared" si="34"/>
        <v>0</v>
      </c>
      <c r="GB221">
        <f t="shared" si="35"/>
        <v>0</v>
      </c>
      <c r="GC221">
        <f t="shared" si="36"/>
        <v>0</v>
      </c>
      <c r="GD221">
        <f t="shared" si="37"/>
        <v>0</v>
      </c>
      <c r="GE221">
        <f t="shared" si="38"/>
        <v>0</v>
      </c>
    </row>
    <row r="222" spans="8:187" x14ac:dyDescent="0.25">
      <c r="H222" t="s">
        <v>273</v>
      </c>
      <c r="I222">
        <v>915.69929100000002</v>
      </c>
      <c r="R222" t="str">
        <f t="shared" si="39"/>
        <v>501</v>
      </c>
      <c r="S222" t="s">
        <v>272</v>
      </c>
      <c r="FZ222">
        <f t="shared" si="33"/>
        <v>0</v>
      </c>
      <c r="GA222">
        <f t="shared" si="34"/>
        <v>0</v>
      </c>
      <c r="GB222">
        <f t="shared" si="35"/>
        <v>0</v>
      </c>
      <c r="GC222">
        <f t="shared" si="36"/>
        <v>0</v>
      </c>
      <c r="GD222">
        <f t="shared" si="37"/>
        <v>0</v>
      </c>
      <c r="GE222">
        <f t="shared" si="38"/>
        <v>0</v>
      </c>
    </row>
    <row r="223" spans="8:187" x14ac:dyDescent="0.25">
      <c r="H223" t="s">
        <v>274</v>
      </c>
      <c r="I223">
        <v>2814.0438140000001</v>
      </c>
      <c r="R223" t="str">
        <f t="shared" si="39"/>
        <v>501</v>
      </c>
      <c r="S223" t="s">
        <v>273</v>
      </c>
      <c r="FZ223">
        <f t="shared" si="33"/>
        <v>0</v>
      </c>
      <c r="GA223">
        <f t="shared" si="34"/>
        <v>0</v>
      </c>
      <c r="GB223">
        <f t="shared" si="35"/>
        <v>0</v>
      </c>
      <c r="GC223">
        <f t="shared" si="36"/>
        <v>0</v>
      </c>
      <c r="GD223">
        <f t="shared" si="37"/>
        <v>0</v>
      </c>
      <c r="GE223">
        <f t="shared" si="38"/>
        <v>0</v>
      </c>
    </row>
    <row r="224" spans="8:187" x14ac:dyDescent="0.25">
      <c r="H224" t="s">
        <v>275</v>
      </c>
      <c r="I224">
        <v>4711.3280560000003</v>
      </c>
      <c r="R224" t="str">
        <f t="shared" si="39"/>
        <v>501</v>
      </c>
      <c r="S224" t="s">
        <v>274</v>
      </c>
      <c r="FZ224">
        <f t="shared" si="33"/>
        <v>0</v>
      </c>
      <c r="GA224">
        <f t="shared" si="34"/>
        <v>0</v>
      </c>
      <c r="GB224">
        <f t="shared" si="35"/>
        <v>0</v>
      </c>
      <c r="GC224">
        <f t="shared" si="36"/>
        <v>0</v>
      </c>
      <c r="GD224">
        <f t="shared" si="37"/>
        <v>0</v>
      </c>
      <c r="GE224">
        <f t="shared" si="38"/>
        <v>0</v>
      </c>
    </row>
    <row r="225" spans="8:187" x14ac:dyDescent="0.25">
      <c r="H225" t="s">
        <v>277</v>
      </c>
      <c r="I225">
        <v>13003.261189999999</v>
      </c>
      <c r="R225" t="str">
        <f t="shared" si="39"/>
        <v>501</v>
      </c>
      <c r="S225" t="s">
        <v>275</v>
      </c>
      <c r="FZ225">
        <f t="shared" si="33"/>
        <v>0</v>
      </c>
      <c r="GA225">
        <f t="shared" si="34"/>
        <v>0</v>
      </c>
      <c r="GB225">
        <f t="shared" si="35"/>
        <v>0</v>
      </c>
      <c r="GC225">
        <f t="shared" si="36"/>
        <v>0</v>
      </c>
      <c r="GD225">
        <f t="shared" si="37"/>
        <v>0</v>
      </c>
      <c r="GE225">
        <f t="shared" si="38"/>
        <v>0</v>
      </c>
    </row>
    <row r="226" spans="8:187" x14ac:dyDescent="0.25">
      <c r="H226" t="s">
        <v>278</v>
      </c>
      <c r="I226">
        <v>4277.247351</v>
      </c>
      <c r="R226" t="str">
        <f t="shared" si="39"/>
        <v>502</v>
      </c>
      <c r="S226" t="s">
        <v>277</v>
      </c>
      <c r="FZ226">
        <f t="shared" si="33"/>
        <v>0</v>
      </c>
      <c r="GA226">
        <f t="shared" si="34"/>
        <v>0</v>
      </c>
      <c r="GB226">
        <f t="shared" si="35"/>
        <v>0</v>
      </c>
      <c r="GC226">
        <f t="shared" si="36"/>
        <v>0</v>
      </c>
      <c r="GD226">
        <f t="shared" si="37"/>
        <v>0</v>
      </c>
      <c r="GE226">
        <f t="shared" si="38"/>
        <v>0</v>
      </c>
    </row>
    <row r="227" spans="8:187" x14ac:dyDescent="0.25">
      <c r="H227" t="s">
        <v>279</v>
      </c>
      <c r="R227" t="str">
        <f t="shared" si="39"/>
        <v>502</v>
      </c>
      <c r="S227" t="s">
        <v>278</v>
      </c>
      <c r="FZ227">
        <f t="shared" si="33"/>
        <v>0</v>
      </c>
      <c r="GA227">
        <f t="shared" si="34"/>
        <v>0</v>
      </c>
      <c r="GB227">
        <f t="shared" si="35"/>
        <v>0</v>
      </c>
      <c r="GC227">
        <f t="shared" si="36"/>
        <v>0</v>
      </c>
      <c r="GD227">
        <f t="shared" si="37"/>
        <v>0</v>
      </c>
      <c r="GE227">
        <f t="shared" si="38"/>
        <v>0</v>
      </c>
    </row>
    <row r="228" spans="8:187" x14ac:dyDescent="0.25">
      <c r="H228" t="s">
        <v>280</v>
      </c>
      <c r="I228">
        <v>100</v>
      </c>
      <c r="R228" t="str">
        <f t="shared" si="39"/>
        <v>502</v>
      </c>
      <c r="S228" t="s">
        <v>279</v>
      </c>
      <c r="FZ228">
        <f t="shared" si="33"/>
        <v>0</v>
      </c>
      <c r="GA228">
        <f t="shared" si="34"/>
        <v>0</v>
      </c>
      <c r="GB228">
        <f t="shared" si="35"/>
        <v>0</v>
      </c>
      <c r="GC228">
        <f t="shared" si="36"/>
        <v>0</v>
      </c>
      <c r="GD228">
        <f t="shared" si="37"/>
        <v>0</v>
      </c>
      <c r="GE228">
        <f t="shared" si="38"/>
        <v>0</v>
      </c>
    </row>
    <row r="229" spans="8:187" x14ac:dyDescent="0.25">
      <c r="H229" t="s">
        <v>281</v>
      </c>
      <c r="R229" t="str">
        <f t="shared" si="39"/>
        <v>502</v>
      </c>
      <c r="S229" t="s">
        <v>280</v>
      </c>
      <c r="FZ229">
        <f t="shared" si="33"/>
        <v>0</v>
      </c>
      <c r="GA229">
        <f t="shared" si="34"/>
        <v>0</v>
      </c>
      <c r="GB229">
        <f t="shared" si="35"/>
        <v>0</v>
      </c>
      <c r="GC229">
        <f t="shared" si="36"/>
        <v>0</v>
      </c>
      <c r="GD229">
        <f t="shared" si="37"/>
        <v>0</v>
      </c>
      <c r="GE229">
        <f t="shared" si="38"/>
        <v>0</v>
      </c>
    </row>
    <row r="230" spans="8:187" x14ac:dyDescent="0.25">
      <c r="H230" t="s">
        <v>282</v>
      </c>
      <c r="R230" t="str">
        <f t="shared" si="39"/>
        <v>502</v>
      </c>
      <c r="S230" t="s">
        <v>281</v>
      </c>
      <c r="FZ230">
        <f t="shared" si="33"/>
        <v>0</v>
      </c>
      <c r="GA230">
        <f t="shared" si="34"/>
        <v>0</v>
      </c>
      <c r="GB230">
        <f t="shared" si="35"/>
        <v>0</v>
      </c>
      <c r="GC230">
        <f t="shared" si="36"/>
        <v>0</v>
      </c>
      <c r="GD230">
        <f t="shared" si="37"/>
        <v>0</v>
      </c>
      <c r="GE230">
        <f t="shared" si="38"/>
        <v>0</v>
      </c>
    </row>
    <row r="231" spans="8:187" x14ac:dyDescent="0.25">
      <c r="H231" t="s">
        <v>283</v>
      </c>
      <c r="I231">
        <v>11.813965</v>
      </c>
      <c r="R231" t="str">
        <f t="shared" si="39"/>
        <v>502</v>
      </c>
      <c r="S231" t="s">
        <v>282</v>
      </c>
      <c r="FZ231">
        <f t="shared" si="33"/>
        <v>0</v>
      </c>
      <c r="GA231">
        <f t="shared" si="34"/>
        <v>0</v>
      </c>
      <c r="GB231">
        <f t="shared" si="35"/>
        <v>0</v>
      </c>
      <c r="GC231">
        <f t="shared" si="36"/>
        <v>0</v>
      </c>
      <c r="GD231">
        <f t="shared" si="37"/>
        <v>0</v>
      </c>
      <c r="GE231">
        <f t="shared" si="38"/>
        <v>0</v>
      </c>
    </row>
    <row r="232" spans="8:187" x14ac:dyDescent="0.25">
      <c r="H232" t="s">
        <v>284</v>
      </c>
      <c r="I232">
        <v>917</v>
      </c>
      <c r="R232" t="str">
        <f t="shared" si="39"/>
        <v>502</v>
      </c>
      <c r="S232" t="s">
        <v>283</v>
      </c>
      <c r="FZ232">
        <f t="shared" si="33"/>
        <v>0</v>
      </c>
      <c r="GA232">
        <f t="shared" si="34"/>
        <v>0</v>
      </c>
      <c r="GB232">
        <f t="shared" si="35"/>
        <v>0</v>
      </c>
      <c r="GC232">
        <f t="shared" si="36"/>
        <v>0</v>
      </c>
      <c r="GD232">
        <f t="shared" si="37"/>
        <v>0</v>
      </c>
      <c r="GE232">
        <f t="shared" si="38"/>
        <v>0</v>
      </c>
    </row>
    <row r="233" spans="8:187" x14ac:dyDescent="0.25">
      <c r="H233" t="s">
        <v>285</v>
      </c>
      <c r="I233">
        <v>100</v>
      </c>
      <c r="R233" t="str">
        <f t="shared" si="39"/>
        <v>502</v>
      </c>
      <c r="S233" t="s">
        <v>284</v>
      </c>
      <c r="FZ233">
        <f t="shared" si="33"/>
        <v>0</v>
      </c>
      <c r="GA233">
        <f t="shared" si="34"/>
        <v>0</v>
      </c>
      <c r="GB233">
        <f t="shared" si="35"/>
        <v>0</v>
      </c>
      <c r="GC233">
        <f t="shared" si="36"/>
        <v>0</v>
      </c>
      <c r="GD233">
        <f t="shared" si="37"/>
        <v>0</v>
      </c>
      <c r="GE233">
        <f t="shared" si="38"/>
        <v>0</v>
      </c>
    </row>
    <row r="234" spans="8:187" x14ac:dyDescent="0.25">
      <c r="H234" t="s">
        <v>286</v>
      </c>
      <c r="R234" t="str">
        <f t="shared" si="39"/>
        <v>503</v>
      </c>
      <c r="S234" t="s">
        <v>285</v>
      </c>
      <c r="FZ234">
        <f t="shared" si="33"/>
        <v>0</v>
      </c>
      <c r="GA234">
        <f t="shared" si="34"/>
        <v>0</v>
      </c>
      <c r="GB234">
        <f t="shared" si="35"/>
        <v>0</v>
      </c>
      <c r="GC234">
        <f t="shared" si="36"/>
        <v>0</v>
      </c>
      <c r="GD234">
        <f t="shared" si="37"/>
        <v>0</v>
      </c>
      <c r="GE234">
        <f t="shared" si="38"/>
        <v>0</v>
      </c>
    </row>
    <row r="235" spans="8:187" x14ac:dyDescent="0.25">
      <c r="H235" t="s">
        <v>287</v>
      </c>
      <c r="R235" t="str">
        <f t="shared" si="39"/>
        <v>503</v>
      </c>
      <c r="S235" t="s">
        <v>286</v>
      </c>
      <c r="FZ235">
        <f t="shared" si="33"/>
        <v>0</v>
      </c>
      <c r="GA235">
        <f t="shared" si="34"/>
        <v>0</v>
      </c>
      <c r="GB235">
        <f t="shared" si="35"/>
        <v>0</v>
      </c>
      <c r="GC235">
        <f t="shared" si="36"/>
        <v>0</v>
      </c>
      <c r="GD235">
        <f t="shared" si="37"/>
        <v>0</v>
      </c>
      <c r="GE235">
        <f t="shared" si="38"/>
        <v>0</v>
      </c>
    </row>
    <row r="236" spans="8:187" x14ac:dyDescent="0.25">
      <c r="H236" t="s">
        <v>289</v>
      </c>
      <c r="I236">
        <v>7.5839999999999996</v>
      </c>
      <c r="R236" t="str">
        <f t="shared" si="39"/>
        <v>503</v>
      </c>
      <c r="S236" t="s">
        <v>287</v>
      </c>
      <c r="FZ236">
        <f t="shared" si="33"/>
        <v>0</v>
      </c>
      <c r="GA236">
        <f t="shared" si="34"/>
        <v>0</v>
      </c>
      <c r="GB236">
        <f t="shared" si="35"/>
        <v>0</v>
      </c>
      <c r="GC236">
        <f t="shared" si="36"/>
        <v>0</v>
      </c>
      <c r="GD236">
        <f t="shared" si="37"/>
        <v>0</v>
      </c>
      <c r="GE236">
        <f t="shared" si="38"/>
        <v>0</v>
      </c>
    </row>
    <row r="237" spans="8:187" x14ac:dyDescent="0.25">
      <c r="H237" t="s">
        <v>290</v>
      </c>
      <c r="R237" t="str">
        <f t="shared" si="39"/>
        <v>599</v>
      </c>
      <c r="S237" t="s">
        <v>289</v>
      </c>
      <c r="FZ237">
        <f t="shared" si="33"/>
        <v>0</v>
      </c>
      <c r="GA237">
        <f t="shared" si="34"/>
        <v>0</v>
      </c>
      <c r="GB237">
        <f t="shared" si="35"/>
        <v>0</v>
      </c>
      <c r="GC237">
        <f t="shared" si="36"/>
        <v>0</v>
      </c>
      <c r="GD237">
        <f t="shared" si="37"/>
        <v>0</v>
      </c>
      <c r="GE237">
        <f t="shared" si="38"/>
        <v>0</v>
      </c>
    </row>
    <row r="238" spans="8:187" x14ac:dyDescent="0.25">
      <c r="H238" t="s">
        <v>291</v>
      </c>
      <c r="I238">
        <v>10958.460831</v>
      </c>
      <c r="R238" t="str">
        <f t="shared" si="39"/>
        <v>599</v>
      </c>
      <c r="S238" t="s">
        <v>290</v>
      </c>
      <c r="FZ238">
        <f t="shared" si="33"/>
        <v>0</v>
      </c>
      <c r="GA238">
        <f t="shared" si="34"/>
        <v>0</v>
      </c>
      <c r="GB238">
        <f t="shared" si="35"/>
        <v>0</v>
      </c>
      <c r="GC238">
        <f t="shared" si="36"/>
        <v>0</v>
      </c>
      <c r="GD238">
        <f t="shared" si="37"/>
        <v>0</v>
      </c>
      <c r="GE238">
        <f t="shared" si="38"/>
        <v>0</v>
      </c>
    </row>
    <row r="239" spans="8:187" x14ac:dyDescent="0.25">
      <c r="H239" t="s">
        <v>292</v>
      </c>
      <c r="I239">
        <v>0.29400500000000002</v>
      </c>
      <c r="R239" t="str">
        <f t="shared" si="39"/>
        <v>599</v>
      </c>
      <c r="S239" t="s">
        <v>291</v>
      </c>
      <c r="FZ239">
        <f t="shared" si="33"/>
        <v>0</v>
      </c>
      <c r="GA239">
        <f t="shared" si="34"/>
        <v>0</v>
      </c>
      <c r="GB239">
        <f t="shared" si="35"/>
        <v>0</v>
      </c>
      <c r="GC239">
        <f t="shared" si="36"/>
        <v>0</v>
      </c>
      <c r="GD239">
        <f t="shared" si="37"/>
        <v>0</v>
      </c>
      <c r="GE239">
        <f t="shared" si="38"/>
        <v>0</v>
      </c>
    </row>
    <row r="240" spans="8:187" x14ac:dyDescent="0.25">
      <c r="H240" t="s">
        <v>296</v>
      </c>
      <c r="R240" t="str">
        <f t="shared" si="39"/>
        <v>599</v>
      </c>
      <c r="S240" t="s">
        <v>292</v>
      </c>
      <c r="FZ240">
        <f t="shared" si="33"/>
        <v>0</v>
      </c>
      <c r="GA240">
        <f t="shared" si="34"/>
        <v>0</v>
      </c>
      <c r="GB240">
        <f t="shared" si="35"/>
        <v>0</v>
      </c>
      <c r="GC240">
        <f t="shared" si="36"/>
        <v>0</v>
      </c>
      <c r="GD240">
        <f t="shared" si="37"/>
        <v>0</v>
      </c>
      <c r="GE240">
        <f t="shared" si="38"/>
        <v>0</v>
      </c>
    </row>
    <row r="241" spans="8:187" x14ac:dyDescent="0.25">
      <c r="H241" t="s">
        <v>297</v>
      </c>
      <c r="I241">
        <v>365301.85262800002</v>
      </c>
      <c r="R241" t="str">
        <f t="shared" si="39"/>
        <v>601</v>
      </c>
      <c r="S241" t="s">
        <v>296</v>
      </c>
      <c r="FZ241">
        <f t="shared" si="33"/>
        <v>0</v>
      </c>
      <c r="GA241">
        <f t="shared" si="34"/>
        <v>0</v>
      </c>
      <c r="GB241">
        <f t="shared" si="35"/>
        <v>0</v>
      </c>
      <c r="GC241">
        <f t="shared" si="36"/>
        <v>0</v>
      </c>
      <c r="GD241">
        <f t="shared" si="37"/>
        <v>0</v>
      </c>
      <c r="GE241">
        <f t="shared" si="38"/>
        <v>0</v>
      </c>
    </row>
    <row r="242" spans="8:187" x14ac:dyDescent="0.25">
      <c r="H242" t="s">
        <v>298</v>
      </c>
      <c r="I242">
        <v>1605638.6028080001</v>
      </c>
      <c r="R242" t="str">
        <f t="shared" si="39"/>
        <v>601</v>
      </c>
      <c r="S242" t="s">
        <v>297</v>
      </c>
      <c r="FZ242">
        <f t="shared" si="33"/>
        <v>0</v>
      </c>
      <c r="GA242">
        <f t="shared" si="34"/>
        <v>0</v>
      </c>
      <c r="GB242">
        <f t="shared" si="35"/>
        <v>0</v>
      </c>
      <c r="GC242">
        <f t="shared" si="36"/>
        <v>0</v>
      </c>
      <c r="GD242">
        <f t="shared" si="37"/>
        <v>0</v>
      </c>
      <c r="GE242">
        <f t="shared" si="38"/>
        <v>0</v>
      </c>
    </row>
    <row r="243" spans="8:187" x14ac:dyDescent="0.25">
      <c r="H243" t="s">
        <v>299</v>
      </c>
      <c r="I243">
        <v>7219.3039170000002</v>
      </c>
      <c r="R243" t="str">
        <f t="shared" si="39"/>
        <v>601</v>
      </c>
      <c r="S243" t="s">
        <v>298</v>
      </c>
      <c r="FZ243">
        <f t="shared" si="33"/>
        <v>0</v>
      </c>
      <c r="GA243">
        <f t="shared" si="34"/>
        <v>0</v>
      </c>
      <c r="GB243">
        <f t="shared" si="35"/>
        <v>0</v>
      </c>
      <c r="GC243">
        <f t="shared" si="36"/>
        <v>0</v>
      </c>
      <c r="GD243">
        <f t="shared" si="37"/>
        <v>0</v>
      </c>
      <c r="GE243">
        <f t="shared" si="38"/>
        <v>0</v>
      </c>
    </row>
    <row r="244" spans="8:187" x14ac:dyDescent="0.25">
      <c r="H244" t="s">
        <v>300</v>
      </c>
      <c r="I244">
        <v>1498.312639</v>
      </c>
      <c r="R244" t="str">
        <f t="shared" si="39"/>
        <v>601</v>
      </c>
      <c r="S244" t="s">
        <v>299</v>
      </c>
      <c r="FZ244">
        <f t="shared" si="33"/>
        <v>0</v>
      </c>
      <c r="GA244">
        <f t="shared" si="34"/>
        <v>0</v>
      </c>
      <c r="GB244">
        <f t="shared" si="35"/>
        <v>0</v>
      </c>
      <c r="GC244">
        <f t="shared" si="36"/>
        <v>0</v>
      </c>
      <c r="GD244">
        <f t="shared" si="37"/>
        <v>0</v>
      </c>
      <c r="GE244">
        <f t="shared" si="38"/>
        <v>0</v>
      </c>
    </row>
    <row r="245" spans="8:187" x14ac:dyDescent="0.25">
      <c r="H245" t="s">
        <v>301</v>
      </c>
      <c r="I245">
        <v>17</v>
      </c>
      <c r="R245" t="str">
        <f t="shared" si="39"/>
        <v>601</v>
      </c>
      <c r="S245" t="s">
        <v>300</v>
      </c>
      <c r="FZ245">
        <f t="shared" si="33"/>
        <v>0</v>
      </c>
      <c r="GA245">
        <f t="shared" si="34"/>
        <v>0</v>
      </c>
      <c r="GB245">
        <f t="shared" si="35"/>
        <v>0</v>
      </c>
      <c r="GC245">
        <f t="shared" si="36"/>
        <v>0</v>
      </c>
      <c r="GD245">
        <f t="shared" si="37"/>
        <v>0</v>
      </c>
      <c r="GE245">
        <f t="shared" si="38"/>
        <v>0</v>
      </c>
    </row>
    <row r="246" spans="8:187" x14ac:dyDescent="0.25">
      <c r="H246" t="s">
        <v>302</v>
      </c>
      <c r="R246" t="str">
        <f t="shared" si="39"/>
        <v>601</v>
      </c>
      <c r="S246" t="s">
        <v>301</v>
      </c>
      <c r="FZ246">
        <f t="shared" si="33"/>
        <v>0</v>
      </c>
      <c r="GA246">
        <f t="shared" si="34"/>
        <v>0</v>
      </c>
      <c r="GB246">
        <f t="shared" si="35"/>
        <v>0</v>
      </c>
      <c r="GC246">
        <f t="shared" si="36"/>
        <v>0</v>
      </c>
      <c r="GD246">
        <f t="shared" si="37"/>
        <v>0</v>
      </c>
      <c r="GE246">
        <f t="shared" si="38"/>
        <v>0</v>
      </c>
    </row>
    <row r="247" spans="8:187" x14ac:dyDescent="0.25">
      <c r="H247" t="s">
        <v>303</v>
      </c>
      <c r="R247" t="str">
        <f t="shared" si="39"/>
        <v>601</v>
      </c>
      <c r="S247" t="s">
        <v>302</v>
      </c>
      <c r="FZ247">
        <f t="shared" si="33"/>
        <v>0</v>
      </c>
      <c r="GA247">
        <f t="shared" si="34"/>
        <v>0</v>
      </c>
      <c r="GB247">
        <f t="shared" si="35"/>
        <v>0</v>
      </c>
      <c r="GC247">
        <f t="shared" si="36"/>
        <v>0</v>
      </c>
      <c r="GD247">
        <f t="shared" si="37"/>
        <v>0</v>
      </c>
      <c r="GE247">
        <f t="shared" si="38"/>
        <v>0</v>
      </c>
    </row>
    <row r="248" spans="8:187" x14ac:dyDescent="0.25">
      <c r="H248" t="s">
        <v>304</v>
      </c>
      <c r="R248" t="str">
        <f t="shared" si="39"/>
        <v>601</v>
      </c>
      <c r="S248" t="s">
        <v>303</v>
      </c>
      <c r="FZ248">
        <f t="shared" si="33"/>
        <v>0</v>
      </c>
      <c r="GA248">
        <f t="shared" si="34"/>
        <v>0</v>
      </c>
      <c r="GB248">
        <f t="shared" si="35"/>
        <v>0</v>
      </c>
      <c r="GC248">
        <f t="shared" si="36"/>
        <v>0</v>
      </c>
      <c r="GD248">
        <f t="shared" si="37"/>
        <v>0</v>
      </c>
      <c r="GE248">
        <f t="shared" si="38"/>
        <v>0</v>
      </c>
    </row>
    <row r="249" spans="8:187" x14ac:dyDescent="0.25">
      <c r="H249" t="s">
        <v>306</v>
      </c>
      <c r="I249">
        <v>140.75326699999999</v>
      </c>
      <c r="R249" t="str">
        <f t="shared" si="39"/>
        <v>601</v>
      </c>
      <c r="S249" t="s">
        <v>304</v>
      </c>
      <c r="FZ249">
        <f t="shared" si="33"/>
        <v>0</v>
      </c>
      <c r="GA249">
        <f t="shared" si="34"/>
        <v>0</v>
      </c>
      <c r="GB249">
        <f t="shared" si="35"/>
        <v>0</v>
      </c>
      <c r="GC249">
        <f t="shared" si="36"/>
        <v>0</v>
      </c>
      <c r="GD249">
        <f t="shared" si="37"/>
        <v>0</v>
      </c>
      <c r="GE249">
        <f t="shared" si="38"/>
        <v>0</v>
      </c>
    </row>
    <row r="250" spans="8:187" x14ac:dyDescent="0.25">
      <c r="H250" t="s">
        <v>307</v>
      </c>
      <c r="I250">
        <v>52.05</v>
      </c>
      <c r="R250" t="str">
        <f t="shared" si="39"/>
        <v>602</v>
      </c>
      <c r="S250" t="s">
        <v>306</v>
      </c>
      <c r="FZ250">
        <f t="shared" si="33"/>
        <v>0</v>
      </c>
      <c r="GA250">
        <f t="shared" si="34"/>
        <v>0</v>
      </c>
      <c r="GB250">
        <f t="shared" si="35"/>
        <v>0</v>
      </c>
      <c r="GC250">
        <f t="shared" si="36"/>
        <v>0</v>
      </c>
      <c r="GD250">
        <f t="shared" si="37"/>
        <v>0</v>
      </c>
      <c r="GE250">
        <f t="shared" si="38"/>
        <v>0</v>
      </c>
    </row>
    <row r="251" spans="8:187" x14ac:dyDescent="0.25">
      <c r="H251" t="s">
        <v>308</v>
      </c>
      <c r="I251">
        <v>194.88373100000001</v>
      </c>
      <c r="R251" t="str">
        <f t="shared" si="39"/>
        <v>602</v>
      </c>
      <c r="S251" t="s">
        <v>307</v>
      </c>
      <c r="FZ251">
        <f t="shared" si="33"/>
        <v>0</v>
      </c>
      <c r="GA251">
        <f t="shared" si="34"/>
        <v>0</v>
      </c>
      <c r="GB251">
        <f t="shared" si="35"/>
        <v>0</v>
      </c>
      <c r="GC251">
        <f t="shared" si="36"/>
        <v>0</v>
      </c>
      <c r="GD251">
        <f t="shared" si="37"/>
        <v>0</v>
      </c>
      <c r="GE251">
        <f t="shared" si="38"/>
        <v>0</v>
      </c>
    </row>
    <row r="252" spans="8:187" x14ac:dyDescent="0.25">
      <c r="H252" t="s">
        <v>309</v>
      </c>
      <c r="I252">
        <v>1187.8130000000001</v>
      </c>
      <c r="R252" t="str">
        <f t="shared" si="39"/>
        <v>602</v>
      </c>
      <c r="S252" t="s">
        <v>308</v>
      </c>
      <c r="FZ252">
        <f t="shared" si="33"/>
        <v>0</v>
      </c>
      <c r="GA252">
        <f t="shared" si="34"/>
        <v>0</v>
      </c>
      <c r="GB252">
        <f t="shared" si="35"/>
        <v>0</v>
      </c>
      <c r="GC252">
        <f t="shared" si="36"/>
        <v>0</v>
      </c>
      <c r="GD252">
        <f t="shared" si="37"/>
        <v>0</v>
      </c>
      <c r="GE252">
        <f t="shared" si="38"/>
        <v>0</v>
      </c>
    </row>
    <row r="253" spans="8:187" x14ac:dyDescent="0.25">
      <c r="H253" t="s">
        <v>311</v>
      </c>
      <c r="I253">
        <v>23881.200205000001</v>
      </c>
      <c r="R253" t="str">
        <f t="shared" si="39"/>
        <v>602</v>
      </c>
      <c r="S253" t="s">
        <v>309</v>
      </c>
      <c r="FZ253">
        <f t="shared" si="33"/>
        <v>0</v>
      </c>
      <c r="GA253">
        <f t="shared" si="34"/>
        <v>0</v>
      </c>
      <c r="GB253">
        <f t="shared" si="35"/>
        <v>0</v>
      </c>
      <c r="GC253">
        <f t="shared" si="36"/>
        <v>0</v>
      </c>
      <c r="GD253">
        <f t="shared" si="37"/>
        <v>0</v>
      </c>
      <c r="GE253">
        <f t="shared" si="38"/>
        <v>0</v>
      </c>
    </row>
    <row r="254" spans="8:187" x14ac:dyDescent="0.25">
      <c r="H254" t="s">
        <v>312</v>
      </c>
      <c r="I254">
        <v>755886.4</v>
      </c>
      <c r="R254" t="str">
        <f t="shared" si="39"/>
        <v>603</v>
      </c>
      <c r="S254" t="s">
        <v>311</v>
      </c>
      <c r="FZ254">
        <f t="shared" si="33"/>
        <v>0</v>
      </c>
      <c r="GA254">
        <f t="shared" si="34"/>
        <v>0</v>
      </c>
      <c r="GB254">
        <f t="shared" si="35"/>
        <v>0</v>
      </c>
      <c r="GC254">
        <f t="shared" si="36"/>
        <v>0</v>
      </c>
      <c r="GD254">
        <f t="shared" si="37"/>
        <v>0</v>
      </c>
      <c r="GE254">
        <f t="shared" si="38"/>
        <v>0</v>
      </c>
    </row>
    <row r="255" spans="8:187" x14ac:dyDescent="0.25">
      <c r="H255" t="s">
        <v>313</v>
      </c>
      <c r="I255">
        <v>12676.3</v>
      </c>
      <c r="R255" t="str">
        <f t="shared" si="39"/>
        <v>603</v>
      </c>
      <c r="S255" t="s">
        <v>312</v>
      </c>
      <c r="FZ255">
        <f t="shared" si="33"/>
        <v>0</v>
      </c>
      <c r="GA255">
        <f t="shared" si="34"/>
        <v>0</v>
      </c>
      <c r="GB255">
        <f t="shared" si="35"/>
        <v>0</v>
      </c>
      <c r="GC255">
        <f t="shared" si="36"/>
        <v>0</v>
      </c>
      <c r="GD255">
        <f t="shared" si="37"/>
        <v>0</v>
      </c>
      <c r="GE255">
        <f t="shared" si="38"/>
        <v>0</v>
      </c>
    </row>
    <row r="256" spans="8:187" x14ac:dyDescent="0.25">
      <c r="H256" t="s">
        <v>314</v>
      </c>
      <c r="I256">
        <v>63700</v>
      </c>
      <c r="R256" t="str">
        <f t="shared" si="39"/>
        <v>603</v>
      </c>
      <c r="S256" t="s">
        <v>313</v>
      </c>
      <c r="FZ256">
        <f t="shared" si="33"/>
        <v>0</v>
      </c>
      <c r="GA256">
        <f t="shared" si="34"/>
        <v>0</v>
      </c>
      <c r="GB256">
        <f t="shared" si="35"/>
        <v>0</v>
      </c>
      <c r="GC256">
        <f t="shared" si="36"/>
        <v>0</v>
      </c>
      <c r="GD256">
        <f t="shared" si="37"/>
        <v>0</v>
      </c>
      <c r="GE256">
        <f t="shared" si="38"/>
        <v>0</v>
      </c>
    </row>
    <row r="257" spans="8:187" x14ac:dyDescent="0.25">
      <c r="H257" t="s">
        <v>315</v>
      </c>
      <c r="R257" t="str">
        <f t="shared" si="39"/>
        <v>603</v>
      </c>
      <c r="S257" t="s">
        <v>314</v>
      </c>
      <c r="FZ257">
        <f t="shared" si="33"/>
        <v>0</v>
      </c>
      <c r="GA257">
        <f t="shared" si="34"/>
        <v>0</v>
      </c>
      <c r="GB257">
        <f t="shared" si="35"/>
        <v>0</v>
      </c>
      <c r="GC257">
        <f t="shared" si="36"/>
        <v>0</v>
      </c>
      <c r="GD257">
        <f t="shared" si="37"/>
        <v>0</v>
      </c>
      <c r="GE257">
        <f t="shared" si="38"/>
        <v>0</v>
      </c>
    </row>
    <row r="258" spans="8:187" x14ac:dyDescent="0.25">
      <c r="H258" t="s">
        <v>316</v>
      </c>
      <c r="I258">
        <v>33822.053214</v>
      </c>
      <c r="R258" t="str">
        <f t="shared" si="39"/>
        <v>603</v>
      </c>
      <c r="S258" t="s">
        <v>315</v>
      </c>
      <c r="FZ258">
        <f t="shared" si="33"/>
        <v>0</v>
      </c>
      <c r="GA258">
        <f t="shared" si="34"/>
        <v>0</v>
      </c>
      <c r="GB258">
        <f t="shared" si="35"/>
        <v>0</v>
      </c>
      <c r="GC258">
        <f t="shared" si="36"/>
        <v>0</v>
      </c>
      <c r="GD258">
        <f t="shared" si="37"/>
        <v>0</v>
      </c>
      <c r="GE258">
        <f t="shared" si="38"/>
        <v>0</v>
      </c>
    </row>
    <row r="259" spans="8:187" x14ac:dyDescent="0.25">
      <c r="H259" t="s">
        <v>318</v>
      </c>
      <c r="I259">
        <v>9317.2440000000006</v>
      </c>
      <c r="R259" t="str">
        <f t="shared" si="39"/>
        <v>603</v>
      </c>
      <c r="S259" t="s">
        <v>316</v>
      </c>
      <c r="FZ259">
        <f t="shared" si="33"/>
        <v>0</v>
      </c>
      <c r="GA259">
        <f t="shared" si="34"/>
        <v>0</v>
      </c>
      <c r="GB259">
        <f t="shared" si="35"/>
        <v>0</v>
      </c>
      <c r="GC259">
        <f t="shared" si="36"/>
        <v>0</v>
      </c>
      <c r="GD259">
        <f t="shared" si="37"/>
        <v>0</v>
      </c>
      <c r="GE259">
        <f t="shared" si="38"/>
        <v>0</v>
      </c>
    </row>
    <row r="260" spans="8:187" x14ac:dyDescent="0.25">
      <c r="H260" t="s">
        <v>319</v>
      </c>
      <c r="I260">
        <v>9998.9892189999991</v>
      </c>
      <c r="R260" t="str">
        <f t="shared" si="39"/>
        <v>604</v>
      </c>
      <c r="S260" t="s">
        <v>318</v>
      </c>
      <c r="FZ260">
        <f t="shared" si="33"/>
        <v>0</v>
      </c>
      <c r="GA260">
        <f t="shared" si="34"/>
        <v>0</v>
      </c>
      <c r="GB260">
        <f t="shared" si="35"/>
        <v>0</v>
      </c>
      <c r="GC260">
        <f t="shared" si="36"/>
        <v>0</v>
      </c>
      <c r="GD260">
        <f t="shared" si="37"/>
        <v>0</v>
      </c>
      <c r="GE260">
        <f t="shared" si="38"/>
        <v>0</v>
      </c>
    </row>
    <row r="261" spans="8:187" x14ac:dyDescent="0.25">
      <c r="H261" t="s">
        <v>320</v>
      </c>
      <c r="R261" t="str">
        <f t="shared" si="39"/>
        <v>604</v>
      </c>
      <c r="S261" t="s">
        <v>319</v>
      </c>
      <c r="FZ261">
        <f t="shared" si="33"/>
        <v>0</v>
      </c>
      <c r="GA261">
        <f t="shared" si="34"/>
        <v>0</v>
      </c>
      <c r="GB261">
        <f t="shared" si="35"/>
        <v>0</v>
      </c>
      <c r="GC261">
        <f t="shared" si="36"/>
        <v>0</v>
      </c>
      <c r="GD261">
        <f t="shared" si="37"/>
        <v>0</v>
      </c>
      <c r="GE261">
        <f t="shared" si="38"/>
        <v>0</v>
      </c>
    </row>
    <row r="262" spans="8:187" x14ac:dyDescent="0.25">
      <c r="H262" t="s">
        <v>321</v>
      </c>
      <c r="I262">
        <v>14986.955798999999</v>
      </c>
      <c r="R262" t="str">
        <f t="shared" si="39"/>
        <v>604</v>
      </c>
      <c r="S262" t="s">
        <v>320</v>
      </c>
      <c r="FZ262">
        <f t="shared" si="33"/>
        <v>0</v>
      </c>
      <c r="GA262">
        <f t="shared" si="34"/>
        <v>0</v>
      </c>
      <c r="GB262">
        <f t="shared" si="35"/>
        <v>0</v>
      </c>
      <c r="GC262">
        <f t="shared" si="36"/>
        <v>0</v>
      </c>
      <c r="GD262">
        <f t="shared" si="37"/>
        <v>0</v>
      </c>
      <c r="GE262">
        <f t="shared" si="38"/>
        <v>0</v>
      </c>
    </row>
    <row r="263" spans="8:187" x14ac:dyDescent="0.25">
      <c r="H263" t="s">
        <v>323</v>
      </c>
      <c r="I263">
        <v>0.41020299999999998</v>
      </c>
      <c r="R263" t="str">
        <f t="shared" si="39"/>
        <v>604</v>
      </c>
      <c r="S263" t="s">
        <v>321</v>
      </c>
      <c r="FZ263">
        <f t="shared" ref="FZ263:FZ299" si="40">SUM(T263:AT263)</f>
        <v>0</v>
      </c>
      <c r="GA263">
        <f t="shared" ref="GA263:GA299" si="41">SUM(AU263:BU263)</f>
        <v>0</v>
      </c>
      <c r="GB263">
        <f t="shared" ref="GB263:GB299" si="42">SUM(BV263:CV263)</f>
        <v>0</v>
      </c>
      <c r="GC263">
        <f t="shared" ref="GC263:GC299" si="43">SUM(CW263:DW263)</f>
        <v>0</v>
      </c>
      <c r="GD263">
        <f t="shared" ref="GD263:GD299" si="44">SUM(DX263:EX263)</f>
        <v>0</v>
      </c>
      <c r="GE263">
        <f t="shared" ref="GE263:GE299" si="45">SUM(EY263:FY263)</f>
        <v>0</v>
      </c>
    </row>
    <row r="264" spans="8:187" x14ac:dyDescent="0.25">
      <c r="H264" t="s">
        <v>325</v>
      </c>
      <c r="I264">
        <v>15655.751732000001</v>
      </c>
      <c r="R264" t="str">
        <f t="shared" ref="R264:R299" si="46">MID(S264,1,LEN($S$300))</f>
        <v>605</v>
      </c>
      <c r="S264" t="s">
        <v>323</v>
      </c>
      <c r="FZ264">
        <f t="shared" si="40"/>
        <v>0</v>
      </c>
      <c r="GA264">
        <f t="shared" si="41"/>
        <v>0</v>
      </c>
      <c r="GB264">
        <f t="shared" si="42"/>
        <v>0</v>
      </c>
      <c r="GC264">
        <f t="shared" si="43"/>
        <v>0</v>
      </c>
      <c r="GD264">
        <f t="shared" si="44"/>
        <v>0</v>
      </c>
      <c r="GE264">
        <f t="shared" si="45"/>
        <v>0</v>
      </c>
    </row>
    <row r="265" spans="8:187" x14ac:dyDescent="0.25">
      <c r="H265" t="s">
        <v>326</v>
      </c>
      <c r="I265">
        <v>1565.2</v>
      </c>
      <c r="R265" t="str">
        <f t="shared" si="46"/>
        <v>606</v>
      </c>
      <c r="S265" t="s">
        <v>325</v>
      </c>
      <c r="FZ265">
        <f t="shared" si="40"/>
        <v>0</v>
      </c>
      <c r="GA265">
        <f t="shared" si="41"/>
        <v>0</v>
      </c>
      <c r="GB265">
        <f t="shared" si="42"/>
        <v>0</v>
      </c>
      <c r="GC265">
        <f t="shared" si="43"/>
        <v>0</v>
      </c>
      <c r="GD265">
        <f t="shared" si="44"/>
        <v>0</v>
      </c>
      <c r="GE265">
        <f t="shared" si="45"/>
        <v>0</v>
      </c>
    </row>
    <row r="266" spans="8:187" x14ac:dyDescent="0.25">
      <c r="H266" t="s">
        <v>328</v>
      </c>
      <c r="I266">
        <v>6519.6556780000001</v>
      </c>
      <c r="R266" t="str">
        <f t="shared" si="46"/>
        <v>606</v>
      </c>
      <c r="S266" t="s">
        <v>326</v>
      </c>
      <c r="FZ266">
        <f t="shared" si="40"/>
        <v>0</v>
      </c>
      <c r="GA266">
        <f t="shared" si="41"/>
        <v>0</v>
      </c>
      <c r="GB266">
        <f t="shared" si="42"/>
        <v>0</v>
      </c>
      <c r="GC266">
        <f t="shared" si="43"/>
        <v>0</v>
      </c>
      <c r="GD266">
        <f t="shared" si="44"/>
        <v>0</v>
      </c>
      <c r="GE266">
        <f t="shared" si="45"/>
        <v>0</v>
      </c>
    </row>
    <row r="267" spans="8:187" x14ac:dyDescent="0.25">
      <c r="H267" t="s">
        <v>329</v>
      </c>
      <c r="I267">
        <v>500.94643100000002</v>
      </c>
      <c r="R267" t="str">
        <f t="shared" si="46"/>
        <v>607</v>
      </c>
      <c r="S267" t="s">
        <v>328</v>
      </c>
      <c r="FZ267">
        <f t="shared" si="40"/>
        <v>0</v>
      </c>
      <c r="GA267">
        <f t="shared" si="41"/>
        <v>0</v>
      </c>
      <c r="GB267">
        <f t="shared" si="42"/>
        <v>0</v>
      </c>
      <c r="GC267">
        <f t="shared" si="43"/>
        <v>0</v>
      </c>
      <c r="GD267">
        <f t="shared" si="44"/>
        <v>0</v>
      </c>
      <c r="GE267">
        <f t="shared" si="45"/>
        <v>0</v>
      </c>
    </row>
    <row r="268" spans="8:187" x14ac:dyDescent="0.25">
      <c r="H268" t="s">
        <v>332</v>
      </c>
      <c r="R268" t="str">
        <f t="shared" si="46"/>
        <v>607</v>
      </c>
      <c r="S268" t="s">
        <v>329</v>
      </c>
      <c r="FZ268">
        <f t="shared" si="40"/>
        <v>0</v>
      </c>
      <c r="GA268">
        <f t="shared" si="41"/>
        <v>0</v>
      </c>
      <c r="GB268">
        <f t="shared" si="42"/>
        <v>0</v>
      </c>
      <c r="GC268">
        <f t="shared" si="43"/>
        <v>0</v>
      </c>
      <c r="GD268">
        <f t="shared" si="44"/>
        <v>0</v>
      </c>
      <c r="GE268">
        <f t="shared" si="45"/>
        <v>0</v>
      </c>
    </row>
    <row r="269" spans="8:187" x14ac:dyDescent="0.25">
      <c r="H269" t="s">
        <v>333</v>
      </c>
      <c r="I269">
        <v>261368.42737200001</v>
      </c>
      <c r="R269" t="str">
        <f t="shared" si="46"/>
        <v>701</v>
      </c>
      <c r="S269" t="s">
        <v>332</v>
      </c>
      <c r="FZ269">
        <f t="shared" si="40"/>
        <v>0</v>
      </c>
      <c r="GA269">
        <f t="shared" si="41"/>
        <v>0</v>
      </c>
      <c r="GB269">
        <f t="shared" si="42"/>
        <v>0</v>
      </c>
      <c r="GC269">
        <f t="shared" si="43"/>
        <v>0</v>
      </c>
      <c r="GD269">
        <f t="shared" si="44"/>
        <v>0</v>
      </c>
      <c r="GE269">
        <f t="shared" si="45"/>
        <v>0</v>
      </c>
    </row>
    <row r="270" spans="8:187" x14ac:dyDescent="0.25">
      <c r="H270" t="s">
        <v>334</v>
      </c>
      <c r="I270">
        <v>87955.493545999998</v>
      </c>
      <c r="R270" t="str">
        <f t="shared" si="46"/>
        <v>701</v>
      </c>
      <c r="S270" t="s">
        <v>333</v>
      </c>
      <c r="FZ270">
        <f t="shared" si="40"/>
        <v>0</v>
      </c>
      <c r="GA270">
        <f t="shared" si="41"/>
        <v>0</v>
      </c>
      <c r="GB270">
        <f t="shared" si="42"/>
        <v>0</v>
      </c>
      <c r="GC270">
        <f t="shared" si="43"/>
        <v>0</v>
      </c>
      <c r="GD270">
        <f t="shared" si="44"/>
        <v>0</v>
      </c>
      <c r="GE270">
        <f t="shared" si="45"/>
        <v>0</v>
      </c>
    </row>
    <row r="271" spans="8:187" x14ac:dyDescent="0.25">
      <c r="H271" t="s">
        <v>335</v>
      </c>
      <c r="I271">
        <v>115946.16794499999</v>
      </c>
      <c r="R271" t="str">
        <f t="shared" si="46"/>
        <v>701</v>
      </c>
      <c r="S271" t="s">
        <v>334</v>
      </c>
      <c r="FZ271">
        <f t="shared" si="40"/>
        <v>0</v>
      </c>
      <c r="GA271">
        <f t="shared" si="41"/>
        <v>0</v>
      </c>
      <c r="GB271">
        <f t="shared" si="42"/>
        <v>0</v>
      </c>
      <c r="GC271">
        <f t="shared" si="43"/>
        <v>0</v>
      </c>
      <c r="GD271">
        <f t="shared" si="44"/>
        <v>0</v>
      </c>
      <c r="GE271">
        <f t="shared" si="45"/>
        <v>0</v>
      </c>
    </row>
    <row r="272" spans="8:187" x14ac:dyDescent="0.25">
      <c r="H272" t="s">
        <v>336</v>
      </c>
      <c r="I272">
        <v>4736.5606500000004</v>
      </c>
      <c r="R272" t="str">
        <f t="shared" si="46"/>
        <v>701</v>
      </c>
      <c r="S272" t="s">
        <v>335</v>
      </c>
      <c r="FZ272">
        <f t="shared" si="40"/>
        <v>0</v>
      </c>
      <c r="GA272">
        <f t="shared" si="41"/>
        <v>0</v>
      </c>
      <c r="GB272">
        <f t="shared" si="42"/>
        <v>0</v>
      </c>
      <c r="GC272">
        <f t="shared" si="43"/>
        <v>0</v>
      </c>
      <c r="GD272">
        <f t="shared" si="44"/>
        <v>0</v>
      </c>
      <c r="GE272">
        <f t="shared" si="45"/>
        <v>0</v>
      </c>
    </row>
    <row r="273" spans="8:187" x14ac:dyDescent="0.25">
      <c r="H273" t="s">
        <v>337</v>
      </c>
      <c r="I273">
        <v>22222.2</v>
      </c>
      <c r="R273" t="str">
        <f t="shared" si="46"/>
        <v>701</v>
      </c>
      <c r="S273" t="s">
        <v>336</v>
      </c>
      <c r="FZ273">
        <f t="shared" si="40"/>
        <v>0</v>
      </c>
      <c r="GA273">
        <f t="shared" si="41"/>
        <v>0</v>
      </c>
      <c r="GB273">
        <f t="shared" si="42"/>
        <v>0</v>
      </c>
      <c r="GC273">
        <f t="shared" si="43"/>
        <v>0</v>
      </c>
      <c r="GD273">
        <f t="shared" si="44"/>
        <v>0</v>
      </c>
      <c r="GE273">
        <f t="shared" si="45"/>
        <v>0</v>
      </c>
    </row>
    <row r="274" spans="8:187" x14ac:dyDescent="0.25">
      <c r="H274" t="s">
        <v>338</v>
      </c>
      <c r="I274">
        <v>1662.7</v>
      </c>
      <c r="R274" t="str">
        <f t="shared" si="46"/>
        <v>701</v>
      </c>
      <c r="S274" t="s">
        <v>337</v>
      </c>
      <c r="FZ274">
        <f t="shared" si="40"/>
        <v>0</v>
      </c>
      <c r="GA274">
        <f t="shared" si="41"/>
        <v>0</v>
      </c>
      <c r="GB274">
        <f t="shared" si="42"/>
        <v>0</v>
      </c>
      <c r="GC274">
        <f t="shared" si="43"/>
        <v>0</v>
      </c>
      <c r="GD274">
        <f t="shared" si="44"/>
        <v>0</v>
      </c>
      <c r="GE274">
        <f t="shared" si="45"/>
        <v>0</v>
      </c>
    </row>
    <row r="275" spans="8:187" x14ac:dyDescent="0.25">
      <c r="H275" t="s">
        <v>340</v>
      </c>
      <c r="I275">
        <v>617.34698500000002</v>
      </c>
      <c r="R275" t="str">
        <f t="shared" si="46"/>
        <v>701</v>
      </c>
      <c r="S275" t="s">
        <v>338</v>
      </c>
      <c r="FZ275">
        <f t="shared" si="40"/>
        <v>0</v>
      </c>
      <c r="GA275">
        <f t="shared" si="41"/>
        <v>0</v>
      </c>
      <c r="GB275">
        <f t="shared" si="42"/>
        <v>0</v>
      </c>
      <c r="GC275">
        <f t="shared" si="43"/>
        <v>0</v>
      </c>
      <c r="GD275">
        <f t="shared" si="44"/>
        <v>0</v>
      </c>
      <c r="GE275">
        <f t="shared" si="45"/>
        <v>0</v>
      </c>
    </row>
    <row r="276" spans="8:187" x14ac:dyDescent="0.25">
      <c r="H276" t="s">
        <v>342</v>
      </c>
      <c r="I276">
        <v>5740.4</v>
      </c>
      <c r="R276" t="str">
        <f t="shared" si="46"/>
        <v>702</v>
      </c>
      <c r="S276" t="s">
        <v>340</v>
      </c>
      <c r="FZ276">
        <f t="shared" si="40"/>
        <v>0</v>
      </c>
      <c r="GA276">
        <f t="shared" si="41"/>
        <v>0</v>
      </c>
      <c r="GB276">
        <f t="shared" si="42"/>
        <v>0</v>
      </c>
      <c r="GC276">
        <f t="shared" si="43"/>
        <v>0</v>
      </c>
      <c r="GD276">
        <f t="shared" si="44"/>
        <v>0</v>
      </c>
      <c r="GE276">
        <f t="shared" si="45"/>
        <v>0</v>
      </c>
    </row>
    <row r="277" spans="8:187" x14ac:dyDescent="0.25">
      <c r="H277" t="s">
        <v>343</v>
      </c>
      <c r="I277">
        <v>13365.728524</v>
      </c>
      <c r="R277" t="str">
        <f t="shared" si="46"/>
        <v>703</v>
      </c>
      <c r="S277" t="s">
        <v>342</v>
      </c>
      <c r="FZ277">
        <f t="shared" si="40"/>
        <v>0</v>
      </c>
      <c r="GA277">
        <f t="shared" si="41"/>
        <v>0</v>
      </c>
      <c r="GB277">
        <f t="shared" si="42"/>
        <v>0</v>
      </c>
      <c r="GC277">
        <f t="shared" si="43"/>
        <v>0</v>
      </c>
      <c r="GD277">
        <f t="shared" si="44"/>
        <v>0</v>
      </c>
      <c r="GE277">
        <f t="shared" si="45"/>
        <v>0</v>
      </c>
    </row>
    <row r="278" spans="8:187" x14ac:dyDescent="0.25">
      <c r="H278" t="s">
        <v>344</v>
      </c>
      <c r="R278" t="str">
        <f t="shared" si="46"/>
        <v>703</v>
      </c>
      <c r="S278" t="s">
        <v>343</v>
      </c>
      <c r="FZ278">
        <f t="shared" si="40"/>
        <v>0</v>
      </c>
      <c r="GA278">
        <f t="shared" si="41"/>
        <v>0</v>
      </c>
      <c r="GB278">
        <f t="shared" si="42"/>
        <v>0</v>
      </c>
      <c r="GC278">
        <f t="shared" si="43"/>
        <v>0</v>
      </c>
      <c r="GD278">
        <f t="shared" si="44"/>
        <v>0</v>
      </c>
      <c r="GE278">
        <f t="shared" si="45"/>
        <v>0</v>
      </c>
    </row>
    <row r="279" spans="8:187" x14ac:dyDescent="0.25">
      <c r="H279" t="s">
        <v>345</v>
      </c>
      <c r="R279" t="str">
        <f t="shared" si="46"/>
        <v>703</v>
      </c>
      <c r="S279" t="s">
        <v>344</v>
      </c>
      <c r="FZ279">
        <f t="shared" si="40"/>
        <v>0</v>
      </c>
      <c r="GA279">
        <f t="shared" si="41"/>
        <v>0</v>
      </c>
      <c r="GB279">
        <f t="shared" si="42"/>
        <v>0</v>
      </c>
      <c r="GC279">
        <f t="shared" si="43"/>
        <v>0</v>
      </c>
      <c r="GD279">
        <f t="shared" si="44"/>
        <v>0</v>
      </c>
      <c r="GE279">
        <f t="shared" si="45"/>
        <v>0</v>
      </c>
    </row>
    <row r="280" spans="8:187" x14ac:dyDescent="0.25">
      <c r="H280" t="s">
        <v>347</v>
      </c>
      <c r="R280" t="str">
        <f t="shared" si="46"/>
        <v>703</v>
      </c>
      <c r="S280" t="s">
        <v>345</v>
      </c>
      <c r="FZ280">
        <f t="shared" si="40"/>
        <v>0</v>
      </c>
      <c r="GA280">
        <f t="shared" si="41"/>
        <v>0</v>
      </c>
      <c r="GB280">
        <f t="shared" si="42"/>
        <v>0</v>
      </c>
      <c r="GC280">
        <f t="shared" si="43"/>
        <v>0</v>
      </c>
      <c r="GD280">
        <f t="shared" si="44"/>
        <v>0</v>
      </c>
      <c r="GE280">
        <f t="shared" si="45"/>
        <v>0</v>
      </c>
    </row>
    <row r="281" spans="8:187" x14ac:dyDescent="0.25">
      <c r="H281" t="s">
        <v>349</v>
      </c>
      <c r="R281" t="str">
        <f t="shared" si="46"/>
        <v>704</v>
      </c>
      <c r="S281" t="s">
        <v>347</v>
      </c>
      <c r="FZ281">
        <f t="shared" si="40"/>
        <v>0</v>
      </c>
      <c r="GA281">
        <f t="shared" si="41"/>
        <v>0</v>
      </c>
      <c r="GB281">
        <f t="shared" si="42"/>
        <v>0</v>
      </c>
      <c r="GC281">
        <f t="shared" si="43"/>
        <v>0</v>
      </c>
      <c r="GD281">
        <f t="shared" si="44"/>
        <v>0</v>
      </c>
      <c r="GE281">
        <f t="shared" si="45"/>
        <v>0</v>
      </c>
    </row>
    <row r="282" spans="8:187" x14ac:dyDescent="0.25">
      <c r="H282" t="s">
        <v>350</v>
      </c>
      <c r="R282" t="str">
        <f t="shared" si="46"/>
        <v>705</v>
      </c>
      <c r="S282" t="s">
        <v>349</v>
      </c>
      <c r="FZ282">
        <f t="shared" si="40"/>
        <v>0</v>
      </c>
      <c r="GA282">
        <f t="shared" si="41"/>
        <v>0</v>
      </c>
      <c r="GB282">
        <f t="shared" si="42"/>
        <v>0</v>
      </c>
      <c r="GC282">
        <f t="shared" si="43"/>
        <v>0</v>
      </c>
      <c r="GD282">
        <f t="shared" si="44"/>
        <v>0</v>
      </c>
      <c r="GE282">
        <f t="shared" si="45"/>
        <v>0</v>
      </c>
    </row>
    <row r="283" spans="8:187" x14ac:dyDescent="0.25">
      <c r="H283" t="s">
        <v>352</v>
      </c>
      <c r="I283">
        <v>665154.97</v>
      </c>
      <c r="R283" t="str">
        <f t="shared" si="46"/>
        <v>705</v>
      </c>
      <c r="S283" t="s">
        <v>350</v>
      </c>
      <c r="FZ283">
        <f t="shared" si="40"/>
        <v>0</v>
      </c>
      <c r="GA283">
        <f t="shared" si="41"/>
        <v>0</v>
      </c>
      <c r="GB283">
        <f t="shared" si="42"/>
        <v>0</v>
      </c>
      <c r="GC283">
        <f t="shared" si="43"/>
        <v>0</v>
      </c>
      <c r="GD283">
        <f t="shared" si="44"/>
        <v>0</v>
      </c>
      <c r="GE283">
        <f t="shared" si="45"/>
        <v>0</v>
      </c>
    </row>
    <row r="284" spans="8:187" x14ac:dyDescent="0.25">
      <c r="H284" t="s">
        <v>353</v>
      </c>
      <c r="I284">
        <v>1139950.7250000001</v>
      </c>
      <c r="R284" t="str">
        <f t="shared" si="46"/>
        <v>801</v>
      </c>
      <c r="S284" t="s">
        <v>352</v>
      </c>
      <c r="FZ284">
        <f t="shared" si="40"/>
        <v>0</v>
      </c>
      <c r="GA284">
        <f t="shared" si="41"/>
        <v>0</v>
      </c>
      <c r="GB284">
        <f t="shared" si="42"/>
        <v>0</v>
      </c>
      <c r="GC284">
        <f t="shared" si="43"/>
        <v>0</v>
      </c>
      <c r="GD284">
        <f t="shared" si="44"/>
        <v>0</v>
      </c>
      <c r="GE284">
        <f t="shared" si="45"/>
        <v>0</v>
      </c>
    </row>
    <row r="285" spans="8:187" x14ac:dyDescent="0.25">
      <c r="H285" t="s">
        <v>354</v>
      </c>
      <c r="R285" t="str">
        <f t="shared" si="46"/>
        <v>801</v>
      </c>
      <c r="S285" t="s">
        <v>353</v>
      </c>
      <c r="FZ285">
        <f t="shared" si="40"/>
        <v>0</v>
      </c>
      <c r="GA285">
        <f t="shared" si="41"/>
        <v>0</v>
      </c>
      <c r="GB285">
        <f t="shared" si="42"/>
        <v>0</v>
      </c>
      <c r="GC285">
        <f t="shared" si="43"/>
        <v>0</v>
      </c>
      <c r="GD285">
        <f t="shared" si="44"/>
        <v>0</v>
      </c>
      <c r="GE285">
        <f t="shared" si="45"/>
        <v>0</v>
      </c>
    </row>
    <row r="286" spans="8:187" x14ac:dyDescent="0.25">
      <c r="H286" t="s">
        <v>355</v>
      </c>
      <c r="I286">
        <v>158000</v>
      </c>
      <c r="R286" t="str">
        <f t="shared" si="46"/>
        <v>801</v>
      </c>
      <c r="S286" t="s">
        <v>354</v>
      </c>
      <c r="FZ286">
        <f t="shared" si="40"/>
        <v>0</v>
      </c>
      <c r="GA286">
        <f t="shared" si="41"/>
        <v>0</v>
      </c>
      <c r="GB286">
        <f t="shared" si="42"/>
        <v>0</v>
      </c>
      <c r="GC286">
        <f t="shared" si="43"/>
        <v>0</v>
      </c>
      <c r="GD286">
        <f t="shared" si="44"/>
        <v>0</v>
      </c>
      <c r="GE286">
        <f t="shared" si="45"/>
        <v>0</v>
      </c>
    </row>
    <row r="287" spans="8:187" x14ac:dyDescent="0.25">
      <c r="H287" t="s">
        <v>357</v>
      </c>
      <c r="R287" t="str">
        <f t="shared" si="46"/>
        <v>801</v>
      </c>
      <c r="S287" t="s">
        <v>355</v>
      </c>
      <c r="FZ287">
        <f t="shared" si="40"/>
        <v>0</v>
      </c>
      <c r="GA287">
        <f t="shared" si="41"/>
        <v>0</v>
      </c>
      <c r="GB287">
        <f t="shared" si="42"/>
        <v>0</v>
      </c>
      <c r="GC287">
        <f t="shared" si="43"/>
        <v>0</v>
      </c>
      <c r="GD287">
        <f t="shared" si="44"/>
        <v>0</v>
      </c>
      <c r="GE287">
        <f t="shared" si="45"/>
        <v>0</v>
      </c>
    </row>
    <row r="288" spans="8:187" x14ac:dyDescent="0.25">
      <c r="H288" t="s">
        <v>358</v>
      </c>
      <c r="I288">
        <v>112.10242599999999</v>
      </c>
      <c r="R288" t="str">
        <f t="shared" si="46"/>
        <v>802</v>
      </c>
      <c r="S288" t="s">
        <v>357</v>
      </c>
      <c r="FZ288">
        <f t="shared" si="40"/>
        <v>0</v>
      </c>
      <c r="GA288">
        <f t="shared" si="41"/>
        <v>0</v>
      </c>
      <c r="GB288">
        <f t="shared" si="42"/>
        <v>0</v>
      </c>
      <c r="GC288">
        <f t="shared" si="43"/>
        <v>0</v>
      </c>
      <c r="GD288">
        <f t="shared" si="44"/>
        <v>0</v>
      </c>
      <c r="GE288">
        <f t="shared" si="45"/>
        <v>0</v>
      </c>
    </row>
    <row r="289" spans="8:187" x14ac:dyDescent="0.25">
      <c r="H289" t="s">
        <v>359</v>
      </c>
      <c r="R289" t="str">
        <f t="shared" si="46"/>
        <v>802</v>
      </c>
      <c r="S289" t="s">
        <v>358</v>
      </c>
      <c r="FZ289">
        <f t="shared" si="40"/>
        <v>0</v>
      </c>
      <c r="GA289">
        <f t="shared" si="41"/>
        <v>0</v>
      </c>
      <c r="GB289">
        <f t="shared" si="42"/>
        <v>0</v>
      </c>
      <c r="GC289">
        <f t="shared" si="43"/>
        <v>0</v>
      </c>
      <c r="GD289">
        <f t="shared" si="44"/>
        <v>0</v>
      </c>
      <c r="GE289">
        <f t="shared" si="45"/>
        <v>0</v>
      </c>
    </row>
    <row r="290" spans="8:187" x14ac:dyDescent="0.25">
      <c r="H290" t="s">
        <v>360</v>
      </c>
      <c r="R290" t="str">
        <f t="shared" si="46"/>
        <v>802</v>
      </c>
      <c r="S290" t="s">
        <v>359</v>
      </c>
      <c r="FZ290">
        <f t="shared" si="40"/>
        <v>0</v>
      </c>
      <c r="GA290">
        <f t="shared" si="41"/>
        <v>0</v>
      </c>
      <c r="GB290">
        <f t="shared" si="42"/>
        <v>0</v>
      </c>
      <c r="GC290">
        <f t="shared" si="43"/>
        <v>0</v>
      </c>
      <c r="GD290">
        <f t="shared" si="44"/>
        <v>0</v>
      </c>
      <c r="GE290">
        <f t="shared" si="45"/>
        <v>0</v>
      </c>
    </row>
    <row r="291" spans="8:187" x14ac:dyDescent="0.25">
      <c r="H291" t="s">
        <v>361</v>
      </c>
      <c r="R291" t="str">
        <f t="shared" si="46"/>
        <v>802</v>
      </c>
      <c r="S291" t="s">
        <v>360</v>
      </c>
      <c r="FZ291">
        <f t="shared" si="40"/>
        <v>0</v>
      </c>
      <c r="GA291">
        <f t="shared" si="41"/>
        <v>0</v>
      </c>
      <c r="GB291">
        <f t="shared" si="42"/>
        <v>0</v>
      </c>
      <c r="GC291">
        <f t="shared" si="43"/>
        <v>0</v>
      </c>
      <c r="GD291">
        <f t="shared" si="44"/>
        <v>0</v>
      </c>
      <c r="GE291">
        <f t="shared" si="45"/>
        <v>0</v>
      </c>
    </row>
    <row r="292" spans="8:187" x14ac:dyDescent="0.25">
      <c r="H292" t="s">
        <v>362</v>
      </c>
      <c r="R292" t="str">
        <f t="shared" si="46"/>
        <v>802</v>
      </c>
      <c r="S292" t="s">
        <v>361</v>
      </c>
      <c r="FZ292">
        <f t="shared" si="40"/>
        <v>0</v>
      </c>
      <c r="GA292">
        <f t="shared" si="41"/>
        <v>0</v>
      </c>
      <c r="GB292">
        <f t="shared" si="42"/>
        <v>0</v>
      </c>
      <c r="GC292">
        <f t="shared" si="43"/>
        <v>0</v>
      </c>
      <c r="GD292">
        <f t="shared" si="44"/>
        <v>0</v>
      </c>
      <c r="GE292">
        <f t="shared" si="45"/>
        <v>0</v>
      </c>
    </row>
    <row r="293" spans="8:187" x14ac:dyDescent="0.25">
      <c r="H293" t="s">
        <v>363</v>
      </c>
      <c r="R293" t="str">
        <f t="shared" si="46"/>
        <v>802</v>
      </c>
      <c r="S293" t="s">
        <v>362</v>
      </c>
      <c r="FZ293">
        <f t="shared" si="40"/>
        <v>0</v>
      </c>
      <c r="GA293">
        <f t="shared" si="41"/>
        <v>0</v>
      </c>
      <c r="GB293">
        <f t="shared" si="42"/>
        <v>0</v>
      </c>
      <c r="GC293">
        <f t="shared" si="43"/>
        <v>0</v>
      </c>
      <c r="GD293">
        <f t="shared" si="44"/>
        <v>0</v>
      </c>
      <c r="GE293">
        <f t="shared" si="45"/>
        <v>0</v>
      </c>
    </row>
    <row r="294" spans="8:187" x14ac:dyDescent="0.25">
      <c r="H294" t="s">
        <v>364</v>
      </c>
      <c r="I294">
        <v>59156.41</v>
      </c>
      <c r="R294" t="str">
        <f t="shared" si="46"/>
        <v>802</v>
      </c>
      <c r="S294" t="s">
        <v>363</v>
      </c>
      <c r="FZ294">
        <f t="shared" si="40"/>
        <v>0</v>
      </c>
      <c r="GA294">
        <f t="shared" si="41"/>
        <v>0</v>
      </c>
      <c r="GB294">
        <f t="shared" si="42"/>
        <v>0</v>
      </c>
      <c r="GC294">
        <f t="shared" si="43"/>
        <v>0</v>
      </c>
      <c r="GD294">
        <f t="shared" si="44"/>
        <v>0</v>
      </c>
      <c r="GE294">
        <f t="shared" si="45"/>
        <v>0</v>
      </c>
    </row>
    <row r="295" spans="8:187" x14ac:dyDescent="0.25">
      <c r="H295" s="8" t="s">
        <v>1477</v>
      </c>
      <c r="I295">
        <v>8137.8950000000004</v>
      </c>
    </row>
    <row r="296" spans="8:187" x14ac:dyDescent="0.25">
      <c r="H296" t="s">
        <v>367</v>
      </c>
      <c r="I296">
        <v>257.27999999999997</v>
      </c>
      <c r="R296" t="str">
        <f t="shared" si="46"/>
        <v>802</v>
      </c>
      <c r="S296" t="s">
        <v>364</v>
      </c>
      <c r="FZ296">
        <f t="shared" si="40"/>
        <v>0</v>
      </c>
      <c r="GA296">
        <f t="shared" si="41"/>
        <v>0</v>
      </c>
      <c r="GB296">
        <f t="shared" si="42"/>
        <v>0</v>
      </c>
      <c r="GC296">
        <f t="shared" si="43"/>
        <v>0</v>
      </c>
      <c r="GD296">
        <f t="shared" si="44"/>
        <v>0</v>
      </c>
      <c r="GE296">
        <f t="shared" si="45"/>
        <v>0</v>
      </c>
    </row>
    <row r="297" spans="8:187" x14ac:dyDescent="0.25">
      <c r="H297" t="s">
        <v>369</v>
      </c>
      <c r="I297">
        <v>9.8340460000000007</v>
      </c>
      <c r="R297" t="str">
        <f t="shared" si="46"/>
        <v>901</v>
      </c>
      <c r="S297" t="s">
        <v>367</v>
      </c>
      <c r="FZ297">
        <f t="shared" si="40"/>
        <v>0</v>
      </c>
      <c r="GA297">
        <f t="shared" si="41"/>
        <v>0</v>
      </c>
      <c r="GB297">
        <f t="shared" si="42"/>
        <v>0</v>
      </c>
      <c r="GC297">
        <f t="shared" si="43"/>
        <v>0</v>
      </c>
      <c r="GD297">
        <f t="shared" si="44"/>
        <v>0</v>
      </c>
      <c r="GE297">
        <f t="shared" si="45"/>
        <v>0</v>
      </c>
    </row>
    <row r="298" spans="8:187" x14ac:dyDescent="0.25">
      <c r="H298" t="s">
        <v>370</v>
      </c>
      <c r="I298">
        <v>2275.753412</v>
      </c>
      <c r="R298" t="str">
        <f t="shared" si="46"/>
        <v>902</v>
      </c>
      <c r="S298" t="s">
        <v>369</v>
      </c>
      <c r="FZ298">
        <f t="shared" si="40"/>
        <v>0</v>
      </c>
      <c r="GA298">
        <f t="shared" si="41"/>
        <v>0</v>
      </c>
      <c r="GB298">
        <f t="shared" si="42"/>
        <v>0</v>
      </c>
      <c r="GC298">
        <f t="shared" si="43"/>
        <v>0</v>
      </c>
      <c r="GD298">
        <f t="shared" si="44"/>
        <v>0</v>
      </c>
      <c r="GE298">
        <f t="shared" si="45"/>
        <v>0</v>
      </c>
    </row>
    <row r="299" spans="8:187" x14ac:dyDescent="0.25">
      <c r="R299" t="str">
        <f t="shared" si="46"/>
        <v>902</v>
      </c>
      <c r="S299" t="s">
        <v>370</v>
      </c>
      <c r="FZ299">
        <f t="shared" si="40"/>
        <v>0</v>
      </c>
      <c r="GA299">
        <f t="shared" si="41"/>
        <v>0</v>
      </c>
      <c r="GB299">
        <f t="shared" si="42"/>
        <v>0</v>
      </c>
      <c r="GC299">
        <f t="shared" si="43"/>
        <v>0</v>
      </c>
      <c r="GD299">
        <f t="shared" si="44"/>
        <v>0</v>
      </c>
      <c r="GE299">
        <f t="shared" si="45"/>
        <v>0</v>
      </c>
    </row>
    <row r="300" spans="8:187" x14ac:dyDescent="0.25">
      <c r="S300" s="8" t="str">
        <f>+$C$84</f>
        <v>104</v>
      </c>
      <c r="T300">
        <f>SUMIF($R$71:$R$299,$S$300,T$71:T$299)</f>
        <v>1028.163</v>
      </c>
      <c r="U300">
        <f t="shared" ref="U300:CF300" si="47">SUMIF($R$71:$R$299,$S$300,U$71:U$299)</f>
        <v>286.54399999999998</v>
      </c>
      <c r="V300">
        <f t="shared" si="47"/>
        <v>138.72</v>
      </c>
      <c r="W300">
        <f t="shared" si="47"/>
        <v>37.09675</v>
      </c>
      <c r="X300">
        <f t="shared" si="47"/>
        <v>15.16671</v>
      </c>
      <c r="Y300">
        <f t="shared" si="47"/>
        <v>26.96</v>
      </c>
      <c r="Z300">
        <f t="shared" si="47"/>
        <v>294.09704099999999</v>
      </c>
      <c r="AA300">
        <f t="shared" si="47"/>
        <v>1110.0845590000001</v>
      </c>
      <c r="AB300">
        <f t="shared" si="47"/>
        <v>3092.3621029999999</v>
      </c>
      <c r="AC300">
        <f t="shared" si="47"/>
        <v>530.22018200000002</v>
      </c>
      <c r="AD300">
        <f t="shared" si="47"/>
        <v>108.42105599999999</v>
      </c>
      <c r="AE300">
        <f t="shared" si="47"/>
        <v>5241.3485190000001</v>
      </c>
      <c r="AF300">
        <f t="shared" si="47"/>
        <v>4870.2597690000002</v>
      </c>
      <c r="AG300">
        <f t="shared" si="47"/>
        <v>5338.1600989999997</v>
      </c>
      <c r="AH300">
        <f t="shared" si="47"/>
        <v>837.34957399999996</v>
      </c>
      <c r="AI300">
        <f t="shared" si="47"/>
        <v>2874.6100470000001</v>
      </c>
      <c r="AJ300">
        <f t="shared" si="47"/>
        <v>705.52680299999997</v>
      </c>
      <c r="AK300">
        <f t="shared" si="47"/>
        <v>23.138511999999999</v>
      </c>
      <c r="AL300">
        <f t="shared" si="47"/>
        <v>763.46183099999996</v>
      </c>
      <c r="AM300">
        <f t="shared" si="47"/>
        <v>117.5595</v>
      </c>
      <c r="AN300">
        <f t="shared" si="47"/>
        <v>234.53454400000001</v>
      </c>
      <c r="AO300">
        <f t="shared" si="47"/>
        <v>1034.595153</v>
      </c>
      <c r="AP300">
        <f t="shared" si="47"/>
        <v>0</v>
      </c>
      <c r="AQ300">
        <f t="shared" si="47"/>
        <v>0</v>
      </c>
      <c r="AR300">
        <f t="shared" si="47"/>
        <v>0</v>
      </c>
      <c r="AS300">
        <f t="shared" si="47"/>
        <v>9372.8086080000012</v>
      </c>
      <c r="AT300">
        <f t="shared" si="47"/>
        <v>2024.0830000000001</v>
      </c>
      <c r="AU300">
        <f t="shared" si="47"/>
        <v>0</v>
      </c>
      <c r="AV300">
        <f t="shared" si="47"/>
        <v>0</v>
      </c>
      <c r="AW300">
        <f t="shared" si="47"/>
        <v>0</v>
      </c>
      <c r="AX300">
        <f t="shared" si="47"/>
        <v>0</v>
      </c>
      <c r="AY300">
        <f t="shared" si="47"/>
        <v>0</v>
      </c>
      <c r="AZ300">
        <f t="shared" si="47"/>
        <v>0</v>
      </c>
      <c r="BA300">
        <f t="shared" si="47"/>
        <v>0</v>
      </c>
      <c r="BB300">
        <f t="shared" si="47"/>
        <v>0</v>
      </c>
      <c r="BC300">
        <f t="shared" si="47"/>
        <v>0</v>
      </c>
      <c r="BD300">
        <f t="shared" si="47"/>
        <v>0</v>
      </c>
      <c r="BE300">
        <f t="shared" si="47"/>
        <v>0</v>
      </c>
      <c r="BF300">
        <f t="shared" si="47"/>
        <v>0</v>
      </c>
      <c r="BG300">
        <f t="shared" si="47"/>
        <v>0</v>
      </c>
      <c r="BH300">
        <f t="shared" si="47"/>
        <v>0</v>
      </c>
      <c r="BI300">
        <f t="shared" si="47"/>
        <v>0</v>
      </c>
      <c r="BJ300">
        <f t="shared" si="47"/>
        <v>0</v>
      </c>
      <c r="BK300">
        <f t="shared" si="47"/>
        <v>0</v>
      </c>
      <c r="BL300">
        <f t="shared" si="47"/>
        <v>0</v>
      </c>
      <c r="BM300">
        <f t="shared" si="47"/>
        <v>0</v>
      </c>
      <c r="BN300">
        <f t="shared" si="47"/>
        <v>0</v>
      </c>
      <c r="BO300">
        <f t="shared" si="47"/>
        <v>0</v>
      </c>
      <c r="BP300">
        <f t="shared" si="47"/>
        <v>0</v>
      </c>
      <c r="BQ300">
        <f t="shared" si="47"/>
        <v>0</v>
      </c>
      <c r="BR300">
        <f t="shared" si="47"/>
        <v>0</v>
      </c>
      <c r="BS300">
        <f t="shared" si="47"/>
        <v>0</v>
      </c>
      <c r="BT300">
        <f t="shared" si="47"/>
        <v>0</v>
      </c>
      <c r="BU300">
        <f t="shared" si="47"/>
        <v>0</v>
      </c>
      <c r="BV300">
        <f t="shared" si="47"/>
        <v>0</v>
      </c>
      <c r="BW300">
        <f t="shared" si="47"/>
        <v>0</v>
      </c>
      <c r="BX300">
        <f t="shared" si="47"/>
        <v>0</v>
      </c>
      <c r="BY300">
        <f t="shared" si="47"/>
        <v>0</v>
      </c>
      <c r="BZ300">
        <f t="shared" si="47"/>
        <v>0</v>
      </c>
      <c r="CA300">
        <f t="shared" si="47"/>
        <v>0</v>
      </c>
      <c r="CB300">
        <f t="shared" si="47"/>
        <v>0</v>
      </c>
      <c r="CC300">
        <f t="shared" si="47"/>
        <v>0</v>
      </c>
      <c r="CD300">
        <f t="shared" si="47"/>
        <v>0</v>
      </c>
      <c r="CE300">
        <f t="shared" si="47"/>
        <v>0</v>
      </c>
      <c r="CF300">
        <f t="shared" si="47"/>
        <v>0</v>
      </c>
      <c r="CG300">
        <f t="shared" ref="CG300:ER300" si="48">SUMIF($R$71:$R$299,$S$300,CG$71:CG$299)</f>
        <v>0</v>
      </c>
      <c r="CH300">
        <f t="shared" si="48"/>
        <v>0</v>
      </c>
      <c r="CI300">
        <f t="shared" si="48"/>
        <v>0</v>
      </c>
      <c r="CJ300">
        <f t="shared" si="48"/>
        <v>0</v>
      </c>
      <c r="CK300">
        <f t="shared" si="48"/>
        <v>0</v>
      </c>
      <c r="CL300">
        <f t="shared" si="48"/>
        <v>0</v>
      </c>
      <c r="CM300">
        <f t="shared" si="48"/>
        <v>0</v>
      </c>
      <c r="CN300">
        <f t="shared" si="48"/>
        <v>0</v>
      </c>
      <c r="CO300">
        <f t="shared" si="48"/>
        <v>0</v>
      </c>
      <c r="CP300">
        <f t="shared" si="48"/>
        <v>0</v>
      </c>
      <c r="CQ300">
        <f t="shared" si="48"/>
        <v>0</v>
      </c>
      <c r="CR300">
        <f t="shared" si="48"/>
        <v>0</v>
      </c>
      <c r="CS300">
        <f t="shared" si="48"/>
        <v>0</v>
      </c>
      <c r="CT300">
        <f t="shared" si="48"/>
        <v>0</v>
      </c>
      <c r="CU300">
        <f t="shared" si="48"/>
        <v>0</v>
      </c>
      <c r="CV300">
        <f t="shared" si="48"/>
        <v>0</v>
      </c>
      <c r="CW300">
        <f t="shared" si="48"/>
        <v>0</v>
      </c>
      <c r="CX300">
        <f t="shared" si="48"/>
        <v>0</v>
      </c>
      <c r="CY300">
        <f t="shared" si="48"/>
        <v>0</v>
      </c>
      <c r="CZ300">
        <f t="shared" si="48"/>
        <v>0</v>
      </c>
      <c r="DA300">
        <f t="shared" si="48"/>
        <v>0</v>
      </c>
      <c r="DB300">
        <f t="shared" si="48"/>
        <v>0</v>
      </c>
      <c r="DC300">
        <f t="shared" si="48"/>
        <v>0</v>
      </c>
      <c r="DD300">
        <f t="shared" si="48"/>
        <v>0</v>
      </c>
      <c r="DE300">
        <f t="shared" si="48"/>
        <v>0</v>
      </c>
      <c r="DF300">
        <f t="shared" si="48"/>
        <v>0</v>
      </c>
      <c r="DG300">
        <f t="shared" si="48"/>
        <v>0</v>
      </c>
      <c r="DH300">
        <f t="shared" si="48"/>
        <v>0</v>
      </c>
      <c r="DI300">
        <f t="shared" si="48"/>
        <v>0</v>
      </c>
      <c r="DJ300">
        <f t="shared" si="48"/>
        <v>0</v>
      </c>
      <c r="DK300">
        <f t="shared" si="48"/>
        <v>0</v>
      </c>
      <c r="DL300">
        <f t="shared" si="48"/>
        <v>0</v>
      </c>
      <c r="DM300">
        <f t="shared" si="48"/>
        <v>0</v>
      </c>
      <c r="DN300">
        <f t="shared" si="48"/>
        <v>0</v>
      </c>
      <c r="DO300">
        <f t="shared" si="48"/>
        <v>0</v>
      </c>
      <c r="DP300">
        <f t="shared" si="48"/>
        <v>0</v>
      </c>
      <c r="DQ300">
        <f t="shared" si="48"/>
        <v>0</v>
      </c>
      <c r="DR300">
        <f t="shared" si="48"/>
        <v>0</v>
      </c>
      <c r="DS300">
        <f t="shared" si="48"/>
        <v>0</v>
      </c>
      <c r="DT300">
        <f t="shared" si="48"/>
        <v>0</v>
      </c>
      <c r="DU300">
        <f t="shared" si="48"/>
        <v>0</v>
      </c>
      <c r="DV300">
        <f t="shared" si="48"/>
        <v>0</v>
      </c>
      <c r="DW300">
        <f t="shared" si="48"/>
        <v>0</v>
      </c>
      <c r="DX300">
        <f t="shared" si="48"/>
        <v>0</v>
      </c>
      <c r="DY300">
        <f t="shared" si="48"/>
        <v>0</v>
      </c>
      <c r="DZ300">
        <f t="shared" si="48"/>
        <v>0</v>
      </c>
      <c r="EA300">
        <f t="shared" si="48"/>
        <v>0</v>
      </c>
      <c r="EB300">
        <f t="shared" si="48"/>
        <v>0</v>
      </c>
      <c r="EC300">
        <f t="shared" si="48"/>
        <v>0</v>
      </c>
      <c r="ED300">
        <f t="shared" si="48"/>
        <v>0</v>
      </c>
      <c r="EE300">
        <f t="shared" si="48"/>
        <v>0</v>
      </c>
      <c r="EF300">
        <f t="shared" si="48"/>
        <v>0</v>
      </c>
      <c r="EG300">
        <f t="shared" si="48"/>
        <v>0</v>
      </c>
      <c r="EH300">
        <f t="shared" si="48"/>
        <v>0</v>
      </c>
      <c r="EI300">
        <f t="shared" si="48"/>
        <v>0</v>
      </c>
      <c r="EJ300">
        <f t="shared" si="48"/>
        <v>0</v>
      </c>
      <c r="EK300">
        <f t="shared" si="48"/>
        <v>0</v>
      </c>
      <c r="EL300">
        <f t="shared" si="48"/>
        <v>0</v>
      </c>
      <c r="EM300">
        <f t="shared" si="48"/>
        <v>0</v>
      </c>
      <c r="EN300">
        <f t="shared" si="48"/>
        <v>0</v>
      </c>
      <c r="EO300">
        <f t="shared" si="48"/>
        <v>0</v>
      </c>
      <c r="EP300">
        <f t="shared" si="48"/>
        <v>0</v>
      </c>
      <c r="EQ300">
        <f t="shared" si="48"/>
        <v>0</v>
      </c>
      <c r="ER300">
        <f t="shared" si="48"/>
        <v>0</v>
      </c>
      <c r="ES300">
        <f t="shared" ref="ES300:GE300" si="49">SUMIF($R$71:$R$299,$S$300,ES$71:ES$299)</f>
        <v>0</v>
      </c>
      <c r="ET300">
        <f t="shared" si="49"/>
        <v>0</v>
      </c>
      <c r="EU300">
        <f t="shared" si="49"/>
        <v>0</v>
      </c>
      <c r="EV300">
        <f t="shared" si="49"/>
        <v>0</v>
      </c>
      <c r="EW300">
        <f t="shared" si="49"/>
        <v>0</v>
      </c>
      <c r="EX300">
        <f t="shared" si="49"/>
        <v>0</v>
      </c>
      <c r="EY300">
        <f t="shared" si="49"/>
        <v>0</v>
      </c>
      <c r="EZ300">
        <f t="shared" si="49"/>
        <v>0</v>
      </c>
      <c r="FA300">
        <f t="shared" si="49"/>
        <v>0</v>
      </c>
      <c r="FB300">
        <f t="shared" si="49"/>
        <v>0</v>
      </c>
      <c r="FC300">
        <f t="shared" si="49"/>
        <v>0</v>
      </c>
      <c r="FD300">
        <f t="shared" si="49"/>
        <v>0</v>
      </c>
      <c r="FE300">
        <f t="shared" si="49"/>
        <v>0</v>
      </c>
      <c r="FF300">
        <f t="shared" si="49"/>
        <v>0</v>
      </c>
      <c r="FG300">
        <f t="shared" si="49"/>
        <v>0</v>
      </c>
      <c r="FH300">
        <f t="shared" si="49"/>
        <v>0</v>
      </c>
      <c r="FI300">
        <f t="shared" si="49"/>
        <v>0</v>
      </c>
      <c r="FJ300">
        <f t="shared" si="49"/>
        <v>0</v>
      </c>
      <c r="FK300">
        <f t="shared" si="49"/>
        <v>0</v>
      </c>
      <c r="FL300">
        <f t="shared" si="49"/>
        <v>0</v>
      </c>
      <c r="FM300">
        <f t="shared" si="49"/>
        <v>0</v>
      </c>
      <c r="FN300">
        <f t="shared" si="49"/>
        <v>0</v>
      </c>
      <c r="FO300">
        <f t="shared" si="49"/>
        <v>0</v>
      </c>
      <c r="FP300">
        <f t="shared" si="49"/>
        <v>0</v>
      </c>
      <c r="FQ300">
        <f t="shared" si="49"/>
        <v>0</v>
      </c>
      <c r="FR300">
        <f t="shared" si="49"/>
        <v>0</v>
      </c>
      <c r="FS300">
        <f t="shared" si="49"/>
        <v>0</v>
      </c>
      <c r="FT300">
        <f t="shared" si="49"/>
        <v>0</v>
      </c>
      <c r="FU300">
        <f t="shared" si="49"/>
        <v>0</v>
      </c>
      <c r="FV300">
        <f t="shared" si="49"/>
        <v>0</v>
      </c>
      <c r="FW300">
        <f t="shared" si="49"/>
        <v>0</v>
      </c>
      <c r="FX300">
        <f t="shared" si="49"/>
        <v>0</v>
      </c>
      <c r="FY300">
        <f t="shared" si="49"/>
        <v>0</v>
      </c>
      <c r="FZ300">
        <f t="shared" si="49"/>
        <v>40105.271359999992</v>
      </c>
      <c r="GA300">
        <f t="shared" si="49"/>
        <v>0</v>
      </c>
      <c r="GB300">
        <f t="shared" si="49"/>
        <v>0</v>
      </c>
      <c r="GC300">
        <f t="shared" si="49"/>
        <v>0</v>
      </c>
      <c r="GD300">
        <f t="shared" si="49"/>
        <v>0</v>
      </c>
      <c r="GE300">
        <f t="shared" si="49"/>
        <v>0</v>
      </c>
    </row>
    <row r="302" spans="8:187" x14ac:dyDescent="0.25">
      <c r="H302" t="s">
        <v>618</v>
      </c>
    </row>
    <row r="304" spans="8:187" x14ac:dyDescent="0.25">
      <c r="H304">
        <v>1111</v>
      </c>
      <c r="I304" s="10">
        <v>7218.2109270000001</v>
      </c>
      <c r="J304" s="10"/>
      <c r="K304" s="10"/>
      <c r="L304" s="10"/>
      <c r="M304" s="10"/>
      <c r="N304" s="10"/>
      <c r="O304" s="10"/>
      <c r="P304" s="10"/>
    </row>
    <row r="305" spans="8:16" x14ac:dyDescent="0.25">
      <c r="H305">
        <v>1112</v>
      </c>
      <c r="I305" s="10">
        <v>89001.611000000004</v>
      </c>
      <c r="J305" s="10"/>
      <c r="K305" s="10"/>
      <c r="L305" s="10"/>
      <c r="M305" s="10"/>
      <c r="N305" s="10"/>
      <c r="O305" s="10"/>
      <c r="P305" s="10"/>
    </row>
    <row r="306" spans="8:16" x14ac:dyDescent="0.25">
      <c r="H306">
        <v>1113</v>
      </c>
      <c r="I306" s="10">
        <v>29060.853999999999</v>
      </c>
      <c r="J306" s="10"/>
      <c r="K306" s="10"/>
      <c r="L306" s="10"/>
      <c r="M306" s="10"/>
      <c r="N306" s="10"/>
      <c r="O306" s="10"/>
      <c r="P306" s="10"/>
    </row>
    <row r="307" spans="8:16" x14ac:dyDescent="0.25">
      <c r="H307">
        <v>1120</v>
      </c>
      <c r="I307" s="10">
        <v>75913.2</v>
      </c>
      <c r="J307" s="10"/>
      <c r="K307" s="10"/>
      <c r="L307" s="10"/>
      <c r="M307" s="10"/>
      <c r="N307" s="10"/>
      <c r="O307" s="10"/>
      <c r="P307" s="10"/>
    </row>
    <row r="308" spans="8:16" x14ac:dyDescent="0.25">
      <c r="H308">
        <v>1130</v>
      </c>
      <c r="I308" s="10"/>
      <c r="J308" s="10"/>
      <c r="K308" s="10"/>
      <c r="L308" s="10"/>
      <c r="M308" s="10"/>
      <c r="N308" s="10"/>
      <c r="O308" s="10"/>
      <c r="P308" s="10"/>
    </row>
    <row r="309" spans="8:16" x14ac:dyDescent="0.25">
      <c r="H309">
        <v>1132</v>
      </c>
      <c r="I309" s="10"/>
      <c r="J309" s="10"/>
      <c r="K309" s="10"/>
      <c r="L309" s="10"/>
      <c r="M309" s="10"/>
      <c r="N309" s="10"/>
      <c r="O309" s="10"/>
      <c r="P309" s="10"/>
    </row>
    <row r="310" spans="8:16" x14ac:dyDescent="0.25">
      <c r="H310">
        <v>1141</v>
      </c>
      <c r="I310" s="10">
        <v>5254.8042249999999</v>
      </c>
      <c r="J310" s="10"/>
      <c r="K310" s="10"/>
      <c r="L310" s="10"/>
      <c r="M310" s="10"/>
      <c r="N310" s="10"/>
      <c r="O310" s="10"/>
      <c r="P310" s="10"/>
    </row>
    <row r="311" spans="8:16" x14ac:dyDescent="0.25">
      <c r="H311">
        <v>1142</v>
      </c>
      <c r="I311" s="10">
        <v>16829.017</v>
      </c>
      <c r="J311" s="10"/>
      <c r="K311" s="10"/>
      <c r="L311" s="10"/>
      <c r="M311" s="10"/>
      <c r="N311" s="10"/>
      <c r="O311" s="10"/>
      <c r="P311" s="10"/>
    </row>
    <row r="312" spans="8:16" x14ac:dyDescent="0.25">
      <c r="H312">
        <v>1143</v>
      </c>
      <c r="I312" s="10">
        <v>42825.628008</v>
      </c>
      <c r="J312" s="10"/>
      <c r="K312" s="10"/>
      <c r="L312" s="10"/>
      <c r="M312" s="10"/>
      <c r="N312" s="10"/>
      <c r="O312" s="10"/>
      <c r="P312" s="10"/>
    </row>
    <row r="313" spans="8:16" x14ac:dyDescent="0.25">
      <c r="H313">
        <v>1150</v>
      </c>
      <c r="I313" s="10"/>
      <c r="J313" s="10"/>
      <c r="K313" s="10"/>
      <c r="L313" s="10"/>
      <c r="M313" s="10"/>
      <c r="N313" s="10"/>
      <c r="O313" s="10"/>
      <c r="P313" s="10"/>
    </row>
    <row r="314" spans="8:16" x14ac:dyDescent="0.25">
      <c r="H314">
        <v>1160</v>
      </c>
      <c r="I314" s="10">
        <v>6324.7350109999998</v>
      </c>
      <c r="J314" s="10"/>
      <c r="K314" s="10"/>
      <c r="L314" s="10"/>
      <c r="M314" s="10"/>
      <c r="N314" s="10"/>
      <c r="O314" s="10"/>
      <c r="P314" s="10"/>
    </row>
    <row r="315" spans="8:16" x14ac:dyDescent="0.25">
      <c r="H315">
        <v>1170</v>
      </c>
      <c r="I315" s="10">
        <v>1985902.0338630001</v>
      </c>
      <c r="J315" s="10"/>
      <c r="K315" s="10"/>
      <c r="L315" s="10"/>
      <c r="M315" s="10"/>
      <c r="N315" s="10"/>
      <c r="O315" s="10"/>
      <c r="P315" s="10"/>
    </row>
    <row r="316" spans="8:16" x14ac:dyDescent="0.25">
      <c r="H316">
        <v>1180</v>
      </c>
      <c r="I316" s="10"/>
      <c r="J316" s="10"/>
      <c r="K316" s="10"/>
      <c r="L316" s="10"/>
      <c r="M316" s="10"/>
      <c r="N316" s="10"/>
      <c r="O316" s="10"/>
      <c r="P316" s="10"/>
    </row>
    <row r="317" spans="8:16" x14ac:dyDescent="0.25">
      <c r="H317">
        <v>1190</v>
      </c>
      <c r="I317" s="10">
        <v>59211.4</v>
      </c>
      <c r="J317" s="10"/>
      <c r="K317" s="10"/>
      <c r="L317" s="10"/>
      <c r="M317" s="10"/>
      <c r="N317" s="10"/>
      <c r="O317" s="10"/>
      <c r="P317" s="10"/>
    </row>
    <row r="318" spans="8:16" x14ac:dyDescent="0.25">
      <c r="H318">
        <v>1210</v>
      </c>
      <c r="I318" s="10"/>
      <c r="J318" s="10"/>
      <c r="K318" s="10"/>
      <c r="L318" s="10"/>
      <c r="M318" s="10"/>
      <c r="N318" s="10"/>
      <c r="O318" s="10"/>
      <c r="P318" s="10"/>
    </row>
    <row r="319" spans="8:16" x14ac:dyDescent="0.25">
      <c r="H319">
        <v>1220</v>
      </c>
      <c r="I319" s="10"/>
      <c r="J319" s="10"/>
      <c r="K319" s="10"/>
      <c r="L319" s="10"/>
      <c r="M319" s="10"/>
      <c r="N319" s="10"/>
      <c r="O319" s="10"/>
      <c r="P319" s="10"/>
    </row>
    <row r="320" spans="8:16" x14ac:dyDescent="0.25">
      <c r="H320">
        <v>1230</v>
      </c>
      <c r="I320" s="10"/>
      <c r="J320" s="10"/>
      <c r="K320" s="10"/>
      <c r="L320" s="10"/>
      <c r="M320" s="10"/>
      <c r="N320" s="10"/>
      <c r="O320" s="10"/>
      <c r="P320" s="10"/>
    </row>
    <row r="321" spans="8:16" x14ac:dyDescent="0.25">
      <c r="H321">
        <v>1310</v>
      </c>
      <c r="I321" s="10">
        <v>283541.650249</v>
      </c>
      <c r="J321" s="10"/>
      <c r="K321" s="10"/>
      <c r="L321" s="10"/>
      <c r="M321" s="10"/>
      <c r="N321" s="10"/>
      <c r="O321" s="10"/>
      <c r="P321" s="10"/>
    </row>
    <row r="322" spans="8:16" x14ac:dyDescent="0.25">
      <c r="H322">
        <v>1320</v>
      </c>
      <c r="I322" s="10">
        <v>494111.497806</v>
      </c>
      <c r="J322" s="10"/>
      <c r="K322" s="10"/>
      <c r="L322" s="10"/>
      <c r="M322" s="10"/>
      <c r="N322" s="10"/>
      <c r="O322" s="10"/>
      <c r="P322" s="10"/>
    </row>
    <row r="323" spans="8:16" x14ac:dyDescent="0.25">
      <c r="H323">
        <v>1330</v>
      </c>
      <c r="I323" s="10">
        <v>119500.39782899999</v>
      </c>
      <c r="J323" s="10"/>
      <c r="K323" s="10"/>
      <c r="L323" s="10"/>
      <c r="M323" s="10"/>
      <c r="N323" s="10"/>
      <c r="O323" s="10"/>
      <c r="P323" s="10"/>
    </row>
    <row r="324" spans="8:16" x14ac:dyDescent="0.25">
      <c r="H324">
        <v>1340</v>
      </c>
      <c r="I324" s="10">
        <v>406.3</v>
      </c>
      <c r="J324" s="10"/>
      <c r="K324" s="10"/>
      <c r="L324" s="10"/>
      <c r="M324" s="10"/>
      <c r="N324" s="10"/>
      <c r="O324" s="10"/>
      <c r="P324" s="10"/>
    </row>
    <row r="325" spans="8:16" x14ac:dyDescent="0.25">
      <c r="H325">
        <v>1350</v>
      </c>
      <c r="I325" s="10"/>
      <c r="J325" s="10"/>
      <c r="K325" s="10"/>
      <c r="L325" s="10"/>
      <c r="M325" s="10"/>
      <c r="N325" s="10"/>
      <c r="O325" s="10"/>
      <c r="P325" s="10"/>
    </row>
    <row r="326" spans="8:16" x14ac:dyDescent="0.25">
      <c r="H326">
        <v>1360</v>
      </c>
      <c r="I326" s="10">
        <v>24794.295029000001</v>
      </c>
      <c r="J326" s="10"/>
      <c r="K326" s="10"/>
      <c r="L326" s="10"/>
      <c r="M326" s="10"/>
      <c r="N326" s="10"/>
      <c r="O326" s="10"/>
      <c r="P326" s="10"/>
    </row>
    <row r="327" spans="8:16" x14ac:dyDescent="0.25">
      <c r="H327">
        <v>2111</v>
      </c>
      <c r="I327">
        <v>34020.6</v>
      </c>
    </row>
    <row r="328" spans="8:16" x14ac:dyDescent="0.25">
      <c r="H328">
        <v>2112</v>
      </c>
      <c r="I328">
        <v>19034.286551000001</v>
      </c>
    </row>
    <row r="329" spans="8:16" x14ac:dyDescent="0.25">
      <c r="H329">
        <v>2120</v>
      </c>
    </row>
    <row r="330" spans="8:16" x14ac:dyDescent="0.25">
      <c r="H330">
        <v>2121</v>
      </c>
      <c r="I330">
        <v>38039.25</v>
      </c>
    </row>
    <row r="331" spans="8:16" x14ac:dyDescent="0.25">
      <c r="H331">
        <v>2122</v>
      </c>
    </row>
    <row r="332" spans="8:16" x14ac:dyDescent="0.25">
      <c r="H332">
        <v>2123</v>
      </c>
      <c r="I332">
        <v>2300</v>
      </c>
    </row>
    <row r="333" spans="8:16" x14ac:dyDescent="0.25">
      <c r="H333">
        <v>2131</v>
      </c>
    </row>
    <row r="334" spans="8:16" x14ac:dyDescent="0.25">
      <c r="H334">
        <v>2132</v>
      </c>
      <c r="I334">
        <v>522</v>
      </c>
    </row>
    <row r="335" spans="8:16" x14ac:dyDescent="0.25">
      <c r="H335">
        <v>2133</v>
      </c>
    </row>
    <row r="336" spans="8:16" x14ac:dyDescent="0.25">
      <c r="H336">
        <v>2134</v>
      </c>
      <c r="I336">
        <v>20</v>
      </c>
    </row>
    <row r="337" spans="8:9" x14ac:dyDescent="0.25">
      <c r="H337">
        <v>2141</v>
      </c>
      <c r="I337">
        <v>1610</v>
      </c>
    </row>
    <row r="338" spans="8:9" x14ac:dyDescent="0.25">
      <c r="H338">
        <v>2142</v>
      </c>
    </row>
    <row r="339" spans="8:9" x14ac:dyDescent="0.25">
      <c r="H339">
        <v>2143</v>
      </c>
    </row>
    <row r="340" spans="8:9" x14ac:dyDescent="0.25">
      <c r="H340">
        <v>2150</v>
      </c>
    </row>
    <row r="341" spans="8:9" x14ac:dyDescent="0.25">
      <c r="H341">
        <v>2151</v>
      </c>
      <c r="I341">
        <v>345564.23793499998</v>
      </c>
    </row>
    <row r="342" spans="8:9" x14ac:dyDescent="0.25">
      <c r="H342">
        <v>2152</v>
      </c>
      <c r="I342">
        <v>23089.4</v>
      </c>
    </row>
    <row r="343" spans="8:9" x14ac:dyDescent="0.25">
      <c r="H343">
        <v>2153</v>
      </c>
      <c r="I343">
        <v>2526</v>
      </c>
    </row>
    <row r="344" spans="8:9" x14ac:dyDescent="0.25">
      <c r="H344">
        <v>2154</v>
      </c>
      <c r="I344">
        <v>4590</v>
      </c>
    </row>
    <row r="345" spans="8:9" x14ac:dyDescent="0.25">
      <c r="H345">
        <v>2155</v>
      </c>
    </row>
    <row r="346" spans="8:9" x14ac:dyDescent="0.25">
      <c r="H346">
        <v>2156</v>
      </c>
      <c r="I346">
        <v>28299.896059999999</v>
      </c>
    </row>
    <row r="347" spans="8:9" x14ac:dyDescent="0.25">
      <c r="H347">
        <v>2161</v>
      </c>
      <c r="I347">
        <v>2053.6199889999998</v>
      </c>
    </row>
    <row r="348" spans="8:9" x14ac:dyDescent="0.25">
      <c r="H348">
        <v>2171</v>
      </c>
      <c r="I348">
        <v>3145.7</v>
      </c>
    </row>
    <row r="349" spans="8:9" x14ac:dyDescent="0.25">
      <c r="H349">
        <v>2172</v>
      </c>
    </row>
    <row r="350" spans="8:9" x14ac:dyDescent="0.25">
      <c r="H350">
        <v>2181</v>
      </c>
    </row>
    <row r="351" spans="8:9" x14ac:dyDescent="0.25">
      <c r="H351">
        <v>2182</v>
      </c>
      <c r="I351">
        <v>196.75</v>
      </c>
    </row>
    <row r="352" spans="8:9" x14ac:dyDescent="0.25">
      <c r="H352">
        <v>2183</v>
      </c>
      <c r="I352">
        <v>139</v>
      </c>
    </row>
    <row r="353" spans="8:9" x14ac:dyDescent="0.25">
      <c r="H353">
        <v>2184</v>
      </c>
    </row>
    <row r="354" spans="8:9" x14ac:dyDescent="0.25">
      <c r="H354">
        <v>2185</v>
      </c>
      <c r="I354">
        <v>4935</v>
      </c>
    </row>
    <row r="355" spans="8:9" x14ac:dyDescent="0.25">
      <c r="H355">
        <v>2186</v>
      </c>
    </row>
    <row r="356" spans="8:9" x14ac:dyDescent="0.25">
      <c r="H356">
        <v>2187</v>
      </c>
    </row>
    <row r="357" spans="8:9" x14ac:dyDescent="0.25">
      <c r="H357">
        <v>2190</v>
      </c>
      <c r="I357">
        <v>6234.614834</v>
      </c>
    </row>
    <row r="358" spans="8:9" x14ac:dyDescent="0.25">
      <c r="H358">
        <v>2210</v>
      </c>
      <c r="I358">
        <v>0.86023700000000003</v>
      </c>
    </row>
    <row r="359" spans="8:9" x14ac:dyDescent="0.25">
      <c r="H359">
        <v>2220</v>
      </c>
      <c r="I359">
        <v>58.883459999999999</v>
      </c>
    </row>
    <row r="360" spans="8:9" x14ac:dyDescent="0.25">
      <c r="H360">
        <v>2230</v>
      </c>
      <c r="I360">
        <v>1.05</v>
      </c>
    </row>
    <row r="361" spans="8:9" x14ac:dyDescent="0.25">
      <c r="H361">
        <v>2240</v>
      </c>
      <c r="I361">
        <v>16393.695239000001</v>
      </c>
    </row>
    <row r="362" spans="8:9" x14ac:dyDescent="0.25">
      <c r="H362">
        <v>2250</v>
      </c>
    </row>
    <row r="363" spans="8:9" x14ac:dyDescent="0.25">
      <c r="H363">
        <v>2260</v>
      </c>
      <c r="I363">
        <v>28652.704761000001</v>
      </c>
    </row>
    <row r="364" spans="8:9" x14ac:dyDescent="0.25">
      <c r="H364">
        <v>3110</v>
      </c>
      <c r="I364">
        <v>2.4</v>
      </c>
    </row>
    <row r="365" spans="8:9" x14ac:dyDescent="0.25">
      <c r="H365">
        <v>3120</v>
      </c>
      <c r="I365">
        <v>27665.985788000002</v>
      </c>
    </row>
    <row r="366" spans="8:9" x14ac:dyDescent="0.25">
      <c r="H366">
        <v>3130</v>
      </c>
      <c r="I366">
        <v>673.65311099999997</v>
      </c>
    </row>
    <row r="367" spans="8:9" x14ac:dyDescent="0.25">
      <c r="H367">
        <v>3140</v>
      </c>
      <c r="I367">
        <v>21.687864999999999</v>
      </c>
    </row>
    <row r="368" spans="8:9" x14ac:dyDescent="0.25">
      <c r="H368">
        <v>3150</v>
      </c>
    </row>
    <row r="369" spans="8:9" x14ac:dyDescent="0.25">
      <c r="H369">
        <v>3160</v>
      </c>
      <c r="I369">
        <v>9949.0934720000005</v>
      </c>
    </row>
    <row r="370" spans="8:9" x14ac:dyDescent="0.25">
      <c r="H370">
        <v>3210</v>
      </c>
      <c r="I370">
        <v>223.26431400000001</v>
      </c>
    </row>
    <row r="371" spans="8:9" x14ac:dyDescent="0.25">
      <c r="H371">
        <v>3220</v>
      </c>
    </row>
    <row r="372" spans="8:9" x14ac:dyDescent="0.25">
      <c r="H372">
        <v>3230</v>
      </c>
      <c r="I372">
        <v>267700.60147699999</v>
      </c>
    </row>
    <row r="373" spans="8:9" x14ac:dyDescent="0.25">
      <c r="H373">
        <v>3240</v>
      </c>
      <c r="I373">
        <v>50</v>
      </c>
    </row>
    <row r="374" spans="8:9" x14ac:dyDescent="0.25">
      <c r="H374">
        <v>3250</v>
      </c>
      <c r="I374">
        <v>66930.400676000005</v>
      </c>
    </row>
    <row r="375" spans="8:9" x14ac:dyDescent="0.25">
      <c r="H375">
        <v>3310</v>
      </c>
      <c r="I375">
        <v>7142.34879</v>
      </c>
    </row>
    <row r="376" spans="8:9" x14ac:dyDescent="0.25">
      <c r="H376">
        <v>3320</v>
      </c>
      <c r="I376">
        <v>44148.070044</v>
      </c>
    </row>
    <row r="377" spans="8:9" x14ac:dyDescent="0.25">
      <c r="H377">
        <v>3330</v>
      </c>
      <c r="I377">
        <v>1613.7359200000001</v>
      </c>
    </row>
    <row r="378" spans="8:9" x14ac:dyDescent="0.25">
      <c r="H378">
        <v>3340</v>
      </c>
      <c r="I378">
        <v>51.216002000000003</v>
      </c>
    </row>
    <row r="379" spans="8:9" x14ac:dyDescent="0.25">
      <c r="H379">
        <v>3350</v>
      </c>
    </row>
    <row r="380" spans="8:9" x14ac:dyDescent="0.25">
      <c r="H380">
        <v>3360</v>
      </c>
      <c r="I380">
        <v>1342.7</v>
      </c>
    </row>
    <row r="381" spans="8:9" x14ac:dyDescent="0.25">
      <c r="H381">
        <v>3410</v>
      </c>
      <c r="I381">
        <v>793135.511313</v>
      </c>
    </row>
    <row r="382" spans="8:9" x14ac:dyDescent="0.25">
      <c r="H382">
        <v>3411</v>
      </c>
      <c r="I382">
        <v>2.347302</v>
      </c>
    </row>
    <row r="383" spans="8:9" x14ac:dyDescent="0.25">
      <c r="H383">
        <v>3412</v>
      </c>
    </row>
    <row r="384" spans="8:9" x14ac:dyDescent="0.25">
      <c r="H384">
        <v>3420</v>
      </c>
      <c r="I384">
        <v>580740.61924599996</v>
      </c>
    </row>
    <row r="385" spans="8:9" x14ac:dyDescent="0.25">
      <c r="H385">
        <v>3421</v>
      </c>
      <c r="I385">
        <v>12.022141</v>
      </c>
    </row>
    <row r="386" spans="8:9" x14ac:dyDescent="0.25">
      <c r="H386">
        <v>3422</v>
      </c>
    </row>
    <row r="387" spans="8:9" x14ac:dyDescent="0.25">
      <c r="H387">
        <v>3430</v>
      </c>
      <c r="I387">
        <v>6579.3521360000004</v>
      </c>
    </row>
    <row r="388" spans="8:9" x14ac:dyDescent="0.25">
      <c r="H388">
        <v>3440</v>
      </c>
      <c r="I388">
        <v>524403.31836799998</v>
      </c>
    </row>
    <row r="389" spans="8:9" x14ac:dyDescent="0.25">
      <c r="H389">
        <v>3450</v>
      </c>
    </row>
    <row r="390" spans="8:9" x14ac:dyDescent="0.25">
      <c r="H390">
        <v>3460</v>
      </c>
      <c r="I390">
        <v>267485.15926599997</v>
      </c>
    </row>
    <row r="391" spans="8:9" x14ac:dyDescent="0.25">
      <c r="H391">
        <v>3470</v>
      </c>
    </row>
    <row r="392" spans="8:9" x14ac:dyDescent="0.25">
      <c r="H392">
        <v>3480</v>
      </c>
      <c r="I392">
        <v>497439.67068799998</v>
      </c>
    </row>
    <row r="393" spans="8:9" x14ac:dyDescent="0.25">
      <c r="H393">
        <v>3510</v>
      </c>
    </row>
    <row r="394" spans="8:9" x14ac:dyDescent="0.25">
      <c r="H394">
        <v>3520</v>
      </c>
      <c r="I394">
        <v>1114813.7</v>
      </c>
    </row>
    <row r="395" spans="8:9" x14ac:dyDescent="0.25">
      <c r="H395">
        <v>3521</v>
      </c>
    </row>
    <row r="396" spans="8:9" x14ac:dyDescent="0.25">
      <c r="H396">
        <v>3522</v>
      </c>
      <c r="I396">
        <v>2683.8721289999999</v>
      </c>
    </row>
    <row r="397" spans="8:9" x14ac:dyDescent="0.25">
      <c r="H397">
        <v>3523</v>
      </c>
    </row>
    <row r="398" spans="8:9" x14ac:dyDescent="0.25">
      <c r="H398">
        <v>3524</v>
      </c>
      <c r="I398">
        <v>101128.883051</v>
      </c>
    </row>
    <row r="399" spans="8:9" x14ac:dyDescent="0.25">
      <c r="H399">
        <v>3530</v>
      </c>
      <c r="I399">
        <v>332861.53104799998</v>
      </c>
    </row>
    <row r="400" spans="8:9" x14ac:dyDescent="0.25">
      <c r="H400">
        <v>3540</v>
      </c>
    </row>
    <row r="401" spans="7:9" x14ac:dyDescent="0.25">
      <c r="H401">
        <v>3550</v>
      </c>
      <c r="I401">
        <v>479</v>
      </c>
    </row>
    <row r="402" spans="7:9" x14ac:dyDescent="0.25">
      <c r="H402">
        <v>3560</v>
      </c>
      <c r="I402">
        <v>44.327668000000003</v>
      </c>
    </row>
    <row r="403" spans="7:9" x14ac:dyDescent="0.25">
      <c r="H403">
        <v>3570</v>
      </c>
      <c r="I403">
        <v>28447.088746000001</v>
      </c>
    </row>
    <row r="404" spans="7:9" x14ac:dyDescent="0.25">
      <c r="H404">
        <v>4000</v>
      </c>
      <c r="I404">
        <v>2030512.1024259999</v>
      </c>
    </row>
    <row r="408" spans="7:9" x14ac:dyDescent="0.25">
      <c r="H408" t="s">
        <v>622</v>
      </c>
    </row>
    <row r="409" spans="7:9" x14ac:dyDescent="0.25">
      <c r="H409" t="s">
        <v>1</v>
      </c>
      <c r="I409">
        <v>5458185.1700250003</v>
      </c>
    </row>
    <row r="410" spans="7:9" x14ac:dyDescent="0.25">
      <c r="G410">
        <v>1</v>
      </c>
      <c r="H410" t="s">
        <v>49</v>
      </c>
    </row>
    <row r="411" spans="7:9" x14ac:dyDescent="0.25">
      <c r="G411">
        <v>2</v>
      </c>
      <c r="H411" t="s">
        <v>62</v>
      </c>
    </row>
    <row r="412" spans="7:9" x14ac:dyDescent="0.25">
      <c r="G412">
        <v>3</v>
      </c>
      <c r="H412" t="s">
        <v>75</v>
      </c>
    </row>
    <row r="413" spans="7:9" x14ac:dyDescent="0.25">
      <c r="G413">
        <v>4</v>
      </c>
      <c r="H413" t="s">
        <v>88</v>
      </c>
    </row>
    <row r="414" spans="7:9" x14ac:dyDescent="0.25">
      <c r="G414">
        <v>5</v>
      </c>
      <c r="H414" t="s">
        <v>623</v>
      </c>
    </row>
    <row r="415" spans="7:9" x14ac:dyDescent="0.25">
      <c r="G415">
        <v>6</v>
      </c>
      <c r="H415" t="s">
        <v>624</v>
      </c>
    </row>
    <row r="416" spans="7:9" x14ac:dyDescent="0.25">
      <c r="G416">
        <v>7</v>
      </c>
      <c r="H416" t="s">
        <v>625</v>
      </c>
    </row>
    <row r="417" spans="7:8" x14ac:dyDescent="0.25">
      <c r="G417">
        <v>8</v>
      </c>
      <c r="H417" t="s">
        <v>626</v>
      </c>
    </row>
    <row r="418" spans="7:8" x14ac:dyDescent="0.25">
      <c r="G418">
        <v>9</v>
      </c>
      <c r="H418" t="s">
        <v>627</v>
      </c>
    </row>
    <row r="419" spans="7:8" x14ac:dyDescent="0.25">
      <c r="G419">
        <v>10</v>
      </c>
      <c r="H419" t="s">
        <v>628</v>
      </c>
    </row>
    <row r="420" spans="7:8" x14ac:dyDescent="0.25">
      <c r="G420">
        <v>11</v>
      </c>
      <c r="H420" t="s">
        <v>629</v>
      </c>
    </row>
    <row r="421" spans="7:8" x14ac:dyDescent="0.25">
      <c r="G421">
        <v>12</v>
      </c>
      <c r="H421" t="s">
        <v>630</v>
      </c>
    </row>
    <row r="422" spans="7:8" x14ac:dyDescent="0.25">
      <c r="G422">
        <v>13</v>
      </c>
      <c r="H422" t="s">
        <v>631</v>
      </c>
    </row>
    <row r="423" spans="7:8" x14ac:dyDescent="0.25">
      <c r="G423">
        <v>14</v>
      </c>
      <c r="H423" t="s">
        <v>632</v>
      </c>
    </row>
    <row r="424" spans="7:8" x14ac:dyDescent="0.25">
      <c r="G424">
        <v>15</v>
      </c>
      <c r="H424" t="s">
        <v>633</v>
      </c>
    </row>
    <row r="425" spans="7:8" x14ac:dyDescent="0.25">
      <c r="G425">
        <v>16</v>
      </c>
      <c r="H425" t="s">
        <v>634</v>
      </c>
    </row>
    <row r="426" spans="7:8" x14ac:dyDescent="0.25">
      <c r="G426">
        <v>17</v>
      </c>
      <c r="H426" t="s">
        <v>635</v>
      </c>
    </row>
    <row r="427" spans="7:8" x14ac:dyDescent="0.25">
      <c r="G427">
        <v>18</v>
      </c>
      <c r="H427" t="s">
        <v>636</v>
      </c>
    </row>
    <row r="428" spans="7:8" x14ac:dyDescent="0.25">
      <c r="G428">
        <v>19</v>
      </c>
      <c r="H428" t="s">
        <v>637</v>
      </c>
    </row>
    <row r="429" spans="7:8" x14ac:dyDescent="0.25">
      <c r="G429">
        <v>20</v>
      </c>
      <c r="H429" t="s">
        <v>638</v>
      </c>
    </row>
    <row r="430" spans="7:8" x14ac:dyDescent="0.25">
      <c r="G430">
        <v>21</v>
      </c>
      <c r="H430" t="s">
        <v>639</v>
      </c>
    </row>
    <row r="431" spans="7:8" x14ac:dyDescent="0.25">
      <c r="G431">
        <v>22</v>
      </c>
      <c r="H431" t="s">
        <v>640</v>
      </c>
    </row>
    <row r="432" spans="7:8" x14ac:dyDescent="0.25">
      <c r="G432">
        <v>23</v>
      </c>
      <c r="H432" t="s">
        <v>641</v>
      </c>
    </row>
    <row r="433" spans="7:8" x14ac:dyDescent="0.25">
      <c r="G433">
        <v>24</v>
      </c>
      <c r="H433" t="s">
        <v>642</v>
      </c>
    </row>
    <row r="434" spans="7:8" x14ac:dyDescent="0.25">
      <c r="G434">
        <v>25</v>
      </c>
      <c r="H434" t="s">
        <v>643</v>
      </c>
    </row>
    <row r="435" spans="7:8" x14ac:dyDescent="0.25">
      <c r="G435">
        <v>26</v>
      </c>
      <c r="H435" t="s">
        <v>644</v>
      </c>
    </row>
    <row r="436" spans="7:8" x14ac:dyDescent="0.25">
      <c r="G436">
        <v>27</v>
      </c>
      <c r="H436" t="s">
        <v>645</v>
      </c>
    </row>
    <row r="437" spans="7:8" x14ac:dyDescent="0.25">
      <c r="G437">
        <v>28</v>
      </c>
      <c r="H437" t="s">
        <v>646</v>
      </c>
    </row>
    <row r="438" spans="7:8" x14ac:dyDescent="0.25">
      <c r="G438">
        <v>29</v>
      </c>
      <c r="H438" t="s">
        <v>647</v>
      </c>
    </row>
    <row r="439" spans="7:8" x14ac:dyDescent="0.25">
      <c r="G439">
        <v>30</v>
      </c>
      <c r="H439" t="s">
        <v>648</v>
      </c>
    </row>
    <row r="440" spans="7:8" x14ac:dyDescent="0.25">
      <c r="G440">
        <v>31</v>
      </c>
      <c r="H440" t="s">
        <v>649</v>
      </c>
    </row>
    <row r="441" spans="7:8" x14ac:dyDescent="0.25">
      <c r="G441">
        <v>32</v>
      </c>
      <c r="H441" t="s">
        <v>650</v>
      </c>
    </row>
    <row r="442" spans="7:8" x14ac:dyDescent="0.25">
      <c r="G442">
        <v>33</v>
      </c>
      <c r="H442" t="s">
        <v>651</v>
      </c>
    </row>
    <row r="443" spans="7:8" x14ac:dyDescent="0.25">
      <c r="G443">
        <v>34</v>
      </c>
      <c r="H443" t="s">
        <v>652</v>
      </c>
    </row>
    <row r="444" spans="7:8" x14ac:dyDescent="0.25">
      <c r="G444">
        <v>35</v>
      </c>
      <c r="H444" t="s">
        <v>653</v>
      </c>
    </row>
    <row r="445" spans="7:8" x14ac:dyDescent="0.25">
      <c r="G445">
        <v>36</v>
      </c>
      <c r="H445" t="s">
        <v>654</v>
      </c>
    </row>
    <row r="446" spans="7:8" x14ac:dyDescent="0.25">
      <c r="G446">
        <v>37</v>
      </c>
      <c r="H446" t="s">
        <v>655</v>
      </c>
    </row>
    <row r="447" spans="7:8" x14ac:dyDescent="0.25">
      <c r="G447">
        <v>38</v>
      </c>
      <c r="H447" t="s">
        <v>656</v>
      </c>
    </row>
    <row r="448" spans="7:8" x14ac:dyDescent="0.25">
      <c r="G448">
        <v>39</v>
      </c>
      <c r="H448" t="s">
        <v>657</v>
      </c>
    </row>
    <row r="449" spans="7:8" x14ac:dyDescent="0.25">
      <c r="G449">
        <v>40</v>
      </c>
      <c r="H449" t="s">
        <v>658</v>
      </c>
    </row>
    <row r="450" spans="7:8" x14ac:dyDescent="0.25">
      <c r="G450">
        <v>41</v>
      </c>
      <c r="H450" t="s">
        <v>659</v>
      </c>
    </row>
    <row r="451" spans="7:8" x14ac:dyDescent="0.25">
      <c r="G451">
        <v>42</v>
      </c>
      <c r="H451" t="s">
        <v>660</v>
      </c>
    </row>
    <row r="452" spans="7:8" x14ac:dyDescent="0.25">
      <c r="G452">
        <v>43</v>
      </c>
      <c r="H452" t="s">
        <v>661</v>
      </c>
    </row>
    <row r="453" spans="7:8" x14ac:dyDescent="0.25">
      <c r="G453">
        <v>44</v>
      </c>
      <c r="H453" t="s">
        <v>662</v>
      </c>
    </row>
    <row r="454" spans="7:8" x14ac:dyDescent="0.25">
      <c r="G454">
        <v>45</v>
      </c>
      <c r="H454" t="s">
        <v>663</v>
      </c>
    </row>
    <row r="455" spans="7:8" x14ac:dyDescent="0.25">
      <c r="G455">
        <v>46</v>
      </c>
      <c r="H455" t="s">
        <v>664</v>
      </c>
    </row>
    <row r="456" spans="7:8" x14ac:dyDescent="0.25">
      <c r="G456">
        <v>47</v>
      </c>
      <c r="H456" t="s">
        <v>665</v>
      </c>
    </row>
    <row r="457" spans="7:8" x14ac:dyDescent="0.25">
      <c r="G457">
        <v>48</v>
      </c>
      <c r="H457" t="s">
        <v>666</v>
      </c>
    </row>
    <row r="458" spans="7:8" x14ac:dyDescent="0.25">
      <c r="G458">
        <v>49</v>
      </c>
      <c r="H458" t="s">
        <v>667</v>
      </c>
    </row>
    <row r="459" spans="7:8" x14ac:dyDescent="0.25">
      <c r="G459">
        <v>50</v>
      </c>
      <c r="H459" t="s">
        <v>668</v>
      </c>
    </row>
    <row r="460" spans="7:8" x14ac:dyDescent="0.25">
      <c r="G460">
        <v>51</v>
      </c>
      <c r="H460" t="s">
        <v>669</v>
      </c>
    </row>
    <row r="461" spans="7:8" x14ac:dyDescent="0.25">
      <c r="G461">
        <v>52</v>
      </c>
      <c r="H461" t="s">
        <v>670</v>
      </c>
    </row>
    <row r="462" spans="7:8" x14ac:dyDescent="0.25">
      <c r="G462">
        <v>53</v>
      </c>
      <c r="H462" t="s">
        <v>671</v>
      </c>
    </row>
    <row r="463" spans="7:8" x14ac:dyDescent="0.25">
      <c r="G463">
        <v>54</v>
      </c>
      <c r="H463" t="s">
        <v>672</v>
      </c>
    </row>
    <row r="464" spans="7:8" x14ac:dyDescent="0.25">
      <c r="G464">
        <v>55</v>
      </c>
      <c r="H464" t="s">
        <v>673</v>
      </c>
    </row>
    <row r="465" spans="7:9" x14ac:dyDescent="0.25">
      <c r="G465">
        <v>56</v>
      </c>
      <c r="H465" t="s">
        <v>674</v>
      </c>
    </row>
    <row r="466" spans="7:9" x14ac:dyDescent="0.25">
      <c r="G466">
        <v>57</v>
      </c>
      <c r="H466" t="s">
        <v>675</v>
      </c>
    </row>
    <row r="467" spans="7:9" x14ac:dyDescent="0.25">
      <c r="G467">
        <v>58</v>
      </c>
      <c r="H467" t="s">
        <v>676</v>
      </c>
    </row>
    <row r="468" spans="7:9" x14ac:dyDescent="0.25">
      <c r="G468">
        <v>59</v>
      </c>
      <c r="H468" t="s">
        <v>22</v>
      </c>
      <c r="I468">
        <v>6608.4729610000004</v>
      </c>
    </row>
    <row r="469" spans="7:9" x14ac:dyDescent="0.25">
      <c r="G469">
        <v>60</v>
      </c>
      <c r="H469" t="s">
        <v>591</v>
      </c>
    </row>
    <row r="470" spans="7:9" x14ac:dyDescent="0.25">
      <c r="G470">
        <v>61</v>
      </c>
      <c r="H470" t="s">
        <v>592</v>
      </c>
    </row>
    <row r="471" spans="7:9" x14ac:dyDescent="0.25">
      <c r="G471">
        <v>62</v>
      </c>
      <c r="H471" t="s">
        <v>677</v>
      </c>
    </row>
    <row r="472" spans="7:9" x14ac:dyDescent="0.25">
      <c r="G472">
        <v>63</v>
      </c>
      <c r="H472" t="s">
        <v>678</v>
      </c>
    </row>
    <row r="473" spans="7:9" x14ac:dyDescent="0.25">
      <c r="G473">
        <v>64</v>
      </c>
      <c r="H473" t="s">
        <v>593</v>
      </c>
    </row>
    <row r="474" spans="7:9" x14ac:dyDescent="0.25">
      <c r="G474">
        <v>65</v>
      </c>
      <c r="H474" t="s">
        <v>679</v>
      </c>
    </row>
    <row r="475" spans="7:9" x14ac:dyDescent="0.25">
      <c r="G475">
        <v>66</v>
      </c>
      <c r="H475" t="s">
        <v>680</v>
      </c>
    </row>
    <row r="476" spans="7:9" x14ac:dyDescent="0.25">
      <c r="G476">
        <v>67</v>
      </c>
      <c r="H476" t="s">
        <v>681</v>
      </c>
    </row>
    <row r="477" spans="7:9" x14ac:dyDescent="0.25">
      <c r="G477">
        <v>68</v>
      </c>
      <c r="H477" t="s">
        <v>682</v>
      </c>
    </row>
    <row r="478" spans="7:9" x14ac:dyDescent="0.25">
      <c r="G478">
        <v>69</v>
      </c>
      <c r="H478" t="s">
        <v>683</v>
      </c>
    </row>
    <row r="479" spans="7:9" x14ac:dyDescent="0.25">
      <c r="G479">
        <v>70</v>
      </c>
      <c r="H479" t="s">
        <v>684</v>
      </c>
    </row>
    <row r="480" spans="7:9" x14ac:dyDescent="0.25">
      <c r="G480">
        <v>71</v>
      </c>
      <c r="H480" t="s">
        <v>685</v>
      </c>
    </row>
    <row r="481" spans="7:8" x14ac:dyDescent="0.25">
      <c r="G481">
        <v>72</v>
      </c>
      <c r="H481" t="s">
        <v>686</v>
      </c>
    </row>
    <row r="482" spans="7:8" x14ac:dyDescent="0.25">
      <c r="G482">
        <v>73</v>
      </c>
      <c r="H482" t="s">
        <v>687</v>
      </c>
    </row>
    <row r="483" spans="7:8" x14ac:dyDescent="0.25">
      <c r="G483">
        <v>74</v>
      </c>
      <c r="H483" t="s">
        <v>688</v>
      </c>
    </row>
    <row r="484" spans="7:8" x14ac:dyDescent="0.25">
      <c r="G484">
        <v>75</v>
      </c>
      <c r="H484" t="s">
        <v>689</v>
      </c>
    </row>
    <row r="485" spans="7:8" x14ac:dyDescent="0.25">
      <c r="G485">
        <v>76</v>
      </c>
      <c r="H485" t="s">
        <v>690</v>
      </c>
    </row>
    <row r="486" spans="7:8" x14ac:dyDescent="0.25">
      <c r="G486">
        <v>77</v>
      </c>
      <c r="H486" t="s">
        <v>691</v>
      </c>
    </row>
    <row r="487" spans="7:8" x14ac:dyDescent="0.25">
      <c r="G487">
        <v>78</v>
      </c>
      <c r="H487" t="s">
        <v>692</v>
      </c>
    </row>
    <row r="488" spans="7:8" x14ac:dyDescent="0.25">
      <c r="G488">
        <v>79</v>
      </c>
      <c r="H488" t="s">
        <v>693</v>
      </c>
    </row>
    <row r="489" spans="7:8" x14ac:dyDescent="0.25">
      <c r="G489">
        <v>80</v>
      </c>
      <c r="H489" t="s">
        <v>694</v>
      </c>
    </row>
    <row r="490" spans="7:8" x14ac:dyDescent="0.25">
      <c r="G490">
        <v>81</v>
      </c>
      <c r="H490" t="s">
        <v>695</v>
      </c>
    </row>
    <row r="491" spans="7:8" x14ac:dyDescent="0.25">
      <c r="G491">
        <v>82</v>
      </c>
      <c r="H491" t="s">
        <v>696</v>
      </c>
    </row>
    <row r="492" spans="7:8" x14ac:dyDescent="0.25">
      <c r="G492">
        <v>83</v>
      </c>
      <c r="H492" t="s">
        <v>697</v>
      </c>
    </row>
    <row r="493" spans="7:8" x14ac:dyDescent="0.25">
      <c r="G493">
        <v>84</v>
      </c>
      <c r="H493" t="s">
        <v>698</v>
      </c>
    </row>
    <row r="494" spans="7:8" x14ac:dyDescent="0.25">
      <c r="G494">
        <v>85</v>
      </c>
      <c r="H494" t="s">
        <v>699</v>
      </c>
    </row>
    <row r="495" spans="7:8" x14ac:dyDescent="0.25">
      <c r="G495">
        <v>86</v>
      </c>
      <c r="H495" t="s">
        <v>700</v>
      </c>
    </row>
    <row r="496" spans="7:8" x14ac:dyDescent="0.25">
      <c r="G496">
        <v>87</v>
      </c>
      <c r="H496" t="s">
        <v>701</v>
      </c>
    </row>
    <row r="497" spans="7:8" x14ac:dyDescent="0.25">
      <c r="G497">
        <v>88</v>
      </c>
      <c r="H497" t="s">
        <v>702</v>
      </c>
    </row>
    <row r="498" spans="7:8" x14ac:dyDescent="0.25">
      <c r="G498">
        <v>89</v>
      </c>
      <c r="H498" t="s">
        <v>703</v>
      </c>
    </row>
    <row r="499" spans="7:8" x14ac:dyDescent="0.25">
      <c r="G499">
        <v>90</v>
      </c>
      <c r="H499" t="s">
        <v>704</v>
      </c>
    </row>
    <row r="500" spans="7:8" x14ac:dyDescent="0.25">
      <c r="G500">
        <v>91</v>
      </c>
      <c r="H500" t="s">
        <v>705</v>
      </c>
    </row>
    <row r="501" spans="7:8" x14ac:dyDescent="0.25">
      <c r="G501">
        <v>92</v>
      </c>
      <c r="H501" t="s">
        <v>706</v>
      </c>
    </row>
    <row r="502" spans="7:8" x14ac:dyDescent="0.25">
      <c r="G502">
        <v>93</v>
      </c>
      <c r="H502" t="s">
        <v>707</v>
      </c>
    </row>
    <row r="503" spans="7:8" x14ac:dyDescent="0.25">
      <c r="G503">
        <v>94</v>
      </c>
      <c r="H503" t="s">
        <v>708</v>
      </c>
    </row>
    <row r="504" spans="7:8" x14ac:dyDescent="0.25">
      <c r="G504">
        <v>95</v>
      </c>
      <c r="H504" t="s">
        <v>709</v>
      </c>
    </row>
    <row r="505" spans="7:8" x14ac:dyDescent="0.25">
      <c r="G505">
        <v>96</v>
      </c>
      <c r="H505" t="s">
        <v>710</v>
      </c>
    </row>
    <row r="506" spans="7:8" x14ac:dyDescent="0.25">
      <c r="G506">
        <v>97</v>
      </c>
      <c r="H506" t="s">
        <v>711</v>
      </c>
    </row>
    <row r="507" spans="7:8" x14ac:dyDescent="0.25">
      <c r="G507">
        <v>98</v>
      </c>
      <c r="H507" t="s">
        <v>95</v>
      </c>
    </row>
    <row r="508" spans="7:8" x14ac:dyDescent="0.25">
      <c r="G508">
        <v>99</v>
      </c>
      <c r="H508" t="s">
        <v>712</v>
      </c>
    </row>
    <row r="509" spans="7:8" x14ac:dyDescent="0.25">
      <c r="G509">
        <v>100</v>
      </c>
      <c r="H509" t="s">
        <v>31</v>
      </c>
    </row>
    <row r="510" spans="7:8" x14ac:dyDescent="0.25">
      <c r="G510">
        <v>101</v>
      </c>
      <c r="H510" t="s">
        <v>36</v>
      </c>
    </row>
    <row r="511" spans="7:8" x14ac:dyDescent="0.25">
      <c r="G511">
        <v>102</v>
      </c>
      <c r="H511" t="s">
        <v>43</v>
      </c>
    </row>
    <row r="512" spans="7:8" x14ac:dyDescent="0.25">
      <c r="G512">
        <v>103</v>
      </c>
      <c r="H512" t="s">
        <v>120</v>
      </c>
    </row>
    <row r="513" spans="7:8" x14ac:dyDescent="0.25">
      <c r="G513">
        <v>104</v>
      </c>
      <c r="H513" t="s">
        <v>135</v>
      </c>
    </row>
    <row r="514" spans="7:8" x14ac:dyDescent="0.25">
      <c r="G514">
        <v>105</v>
      </c>
      <c r="H514" t="s">
        <v>143</v>
      </c>
    </row>
    <row r="515" spans="7:8" x14ac:dyDescent="0.25">
      <c r="G515">
        <v>106</v>
      </c>
      <c r="H515" t="s">
        <v>148</v>
      </c>
    </row>
    <row r="516" spans="7:8" x14ac:dyDescent="0.25">
      <c r="G516">
        <v>107</v>
      </c>
      <c r="H516" t="s">
        <v>153</v>
      </c>
    </row>
    <row r="517" spans="7:8" x14ac:dyDescent="0.25">
      <c r="G517">
        <v>108</v>
      </c>
      <c r="H517" t="s">
        <v>164</v>
      </c>
    </row>
    <row r="518" spans="7:8" x14ac:dyDescent="0.25">
      <c r="G518">
        <v>109</v>
      </c>
      <c r="H518" t="s">
        <v>713</v>
      </c>
    </row>
    <row r="519" spans="7:8" x14ac:dyDescent="0.25">
      <c r="G519">
        <v>110</v>
      </c>
      <c r="H519" t="s">
        <v>714</v>
      </c>
    </row>
    <row r="520" spans="7:8" x14ac:dyDescent="0.25">
      <c r="G520">
        <v>111</v>
      </c>
      <c r="H520" t="s">
        <v>715</v>
      </c>
    </row>
    <row r="521" spans="7:8" x14ac:dyDescent="0.25">
      <c r="G521">
        <v>112</v>
      </c>
      <c r="H521" t="s">
        <v>716</v>
      </c>
    </row>
    <row r="522" spans="7:8" x14ac:dyDescent="0.25">
      <c r="G522">
        <v>113</v>
      </c>
      <c r="H522" t="s">
        <v>717</v>
      </c>
    </row>
    <row r="523" spans="7:8" x14ac:dyDescent="0.25">
      <c r="G523">
        <v>114</v>
      </c>
      <c r="H523" t="s">
        <v>718</v>
      </c>
    </row>
    <row r="524" spans="7:8" x14ac:dyDescent="0.25">
      <c r="G524">
        <v>115</v>
      </c>
      <c r="H524" t="s">
        <v>719</v>
      </c>
    </row>
    <row r="525" spans="7:8" x14ac:dyDescent="0.25">
      <c r="G525">
        <v>116</v>
      </c>
      <c r="H525" t="s">
        <v>720</v>
      </c>
    </row>
    <row r="526" spans="7:8" x14ac:dyDescent="0.25">
      <c r="G526">
        <v>117</v>
      </c>
      <c r="H526" t="s">
        <v>721</v>
      </c>
    </row>
    <row r="527" spans="7:8" x14ac:dyDescent="0.25">
      <c r="G527">
        <v>118</v>
      </c>
      <c r="H527" t="s">
        <v>722</v>
      </c>
    </row>
    <row r="528" spans="7:8" x14ac:dyDescent="0.25">
      <c r="G528">
        <v>119</v>
      </c>
      <c r="H528" t="s">
        <v>723</v>
      </c>
    </row>
    <row r="529" spans="7:8" x14ac:dyDescent="0.25">
      <c r="G529">
        <v>120</v>
      </c>
      <c r="H529" t="s">
        <v>594</v>
      </c>
    </row>
    <row r="530" spans="7:8" x14ac:dyDescent="0.25">
      <c r="G530">
        <v>121</v>
      </c>
      <c r="H530" t="s">
        <v>724</v>
      </c>
    </row>
    <row r="531" spans="7:8" x14ac:dyDescent="0.25">
      <c r="G531">
        <v>122</v>
      </c>
      <c r="H531" t="s">
        <v>725</v>
      </c>
    </row>
    <row r="532" spans="7:8" x14ac:dyDescent="0.25">
      <c r="G532">
        <v>123</v>
      </c>
      <c r="H532" t="s">
        <v>726</v>
      </c>
    </row>
    <row r="533" spans="7:8" x14ac:dyDescent="0.25">
      <c r="G533">
        <v>124</v>
      </c>
      <c r="H533" t="s">
        <v>727</v>
      </c>
    </row>
    <row r="534" spans="7:8" x14ac:dyDescent="0.25">
      <c r="G534">
        <v>125</v>
      </c>
      <c r="H534" t="s">
        <v>728</v>
      </c>
    </row>
    <row r="535" spans="7:8" x14ac:dyDescent="0.25">
      <c r="G535">
        <v>126</v>
      </c>
      <c r="H535" t="s">
        <v>729</v>
      </c>
    </row>
    <row r="536" spans="7:8" x14ac:dyDescent="0.25">
      <c r="G536">
        <v>127</v>
      </c>
      <c r="H536" t="s">
        <v>730</v>
      </c>
    </row>
    <row r="537" spans="7:8" x14ac:dyDescent="0.25">
      <c r="G537">
        <v>128</v>
      </c>
      <c r="H537" t="s">
        <v>731</v>
      </c>
    </row>
    <row r="538" spans="7:8" x14ac:dyDescent="0.25">
      <c r="G538">
        <v>129</v>
      </c>
      <c r="H538" t="s">
        <v>732</v>
      </c>
    </row>
    <row r="539" spans="7:8" x14ac:dyDescent="0.25">
      <c r="G539">
        <v>130</v>
      </c>
      <c r="H539" t="s">
        <v>733</v>
      </c>
    </row>
    <row r="540" spans="7:8" x14ac:dyDescent="0.25">
      <c r="G540">
        <v>131</v>
      </c>
      <c r="H540" t="s">
        <v>734</v>
      </c>
    </row>
    <row r="541" spans="7:8" x14ac:dyDescent="0.25">
      <c r="G541">
        <v>132</v>
      </c>
      <c r="H541" t="s">
        <v>735</v>
      </c>
    </row>
    <row r="542" spans="7:8" x14ac:dyDescent="0.25">
      <c r="G542">
        <v>133</v>
      </c>
      <c r="H542" t="s">
        <v>736</v>
      </c>
    </row>
    <row r="543" spans="7:8" x14ac:dyDescent="0.25">
      <c r="G543">
        <v>134</v>
      </c>
      <c r="H543" t="s">
        <v>737</v>
      </c>
    </row>
    <row r="544" spans="7:8" x14ac:dyDescent="0.25">
      <c r="G544">
        <v>135</v>
      </c>
      <c r="H544" t="s">
        <v>738</v>
      </c>
    </row>
    <row r="545" spans="7:8" x14ac:dyDescent="0.25">
      <c r="G545">
        <v>136</v>
      </c>
      <c r="H545" t="s">
        <v>739</v>
      </c>
    </row>
    <row r="546" spans="7:8" x14ac:dyDescent="0.25">
      <c r="G546">
        <v>137</v>
      </c>
      <c r="H546" t="s">
        <v>740</v>
      </c>
    </row>
    <row r="547" spans="7:8" x14ac:dyDescent="0.25">
      <c r="G547">
        <v>138</v>
      </c>
      <c r="H547" t="s">
        <v>741</v>
      </c>
    </row>
    <row r="548" spans="7:8" x14ac:dyDescent="0.25">
      <c r="G548">
        <v>139</v>
      </c>
      <c r="H548" t="s">
        <v>742</v>
      </c>
    </row>
    <row r="549" spans="7:8" x14ac:dyDescent="0.25">
      <c r="G549">
        <v>140</v>
      </c>
      <c r="H549" t="s">
        <v>743</v>
      </c>
    </row>
    <row r="550" spans="7:8" x14ac:dyDescent="0.25">
      <c r="G550">
        <v>141</v>
      </c>
      <c r="H550" t="s">
        <v>744</v>
      </c>
    </row>
    <row r="551" spans="7:8" x14ac:dyDescent="0.25">
      <c r="G551">
        <v>142</v>
      </c>
      <c r="H551" t="s">
        <v>745</v>
      </c>
    </row>
    <row r="552" spans="7:8" x14ac:dyDescent="0.25">
      <c r="G552">
        <v>143</v>
      </c>
      <c r="H552" t="s">
        <v>746</v>
      </c>
    </row>
    <row r="553" spans="7:8" x14ac:dyDescent="0.25">
      <c r="G553">
        <v>144</v>
      </c>
      <c r="H553" t="s">
        <v>747</v>
      </c>
    </row>
    <row r="554" spans="7:8" x14ac:dyDescent="0.25">
      <c r="G554">
        <v>145</v>
      </c>
      <c r="H554" t="s">
        <v>748</v>
      </c>
    </row>
    <row r="555" spans="7:8" x14ac:dyDescent="0.25">
      <c r="G555">
        <v>146</v>
      </c>
      <c r="H555" t="s">
        <v>749</v>
      </c>
    </row>
    <row r="556" spans="7:8" x14ac:dyDescent="0.25">
      <c r="G556">
        <v>147</v>
      </c>
      <c r="H556" t="s">
        <v>750</v>
      </c>
    </row>
    <row r="557" spans="7:8" x14ac:dyDescent="0.25">
      <c r="G557">
        <v>148</v>
      </c>
      <c r="H557" t="s">
        <v>751</v>
      </c>
    </row>
    <row r="558" spans="7:8" x14ac:dyDescent="0.25">
      <c r="G558">
        <v>149</v>
      </c>
      <c r="H558" t="s">
        <v>752</v>
      </c>
    </row>
    <row r="559" spans="7:8" x14ac:dyDescent="0.25">
      <c r="G559">
        <v>150</v>
      </c>
      <c r="H559" t="s">
        <v>753</v>
      </c>
    </row>
    <row r="560" spans="7:8" x14ac:dyDescent="0.25">
      <c r="G560">
        <v>151</v>
      </c>
      <c r="H560" t="s">
        <v>754</v>
      </c>
    </row>
    <row r="561" spans="7:8" x14ac:dyDescent="0.25">
      <c r="G561">
        <v>152</v>
      </c>
      <c r="H561" t="s">
        <v>755</v>
      </c>
    </row>
    <row r="562" spans="7:8" x14ac:dyDescent="0.25">
      <c r="G562">
        <v>153</v>
      </c>
      <c r="H562" t="s">
        <v>756</v>
      </c>
    </row>
    <row r="563" spans="7:8" x14ac:dyDescent="0.25">
      <c r="G563">
        <v>154</v>
      </c>
      <c r="H563" t="s">
        <v>484</v>
      </c>
    </row>
    <row r="564" spans="7:8" x14ac:dyDescent="0.25">
      <c r="G564">
        <v>155</v>
      </c>
      <c r="H564" t="s">
        <v>757</v>
      </c>
    </row>
    <row r="565" spans="7:8" x14ac:dyDescent="0.25">
      <c r="G565">
        <v>156</v>
      </c>
      <c r="H565" t="s">
        <v>758</v>
      </c>
    </row>
    <row r="566" spans="7:8" x14ac:dyDescent="0.25">
      <c r="G566">
        <v>157</v>
      </c>
      <c r="H566" t="s">
        <v>759</v>
      </c>
    </row>
    <row r="567" spans="7:8" x14ac:dyDescent="0.25">
      <c r="G567">
        <v>158</v>
      </c>
      <c r="H567" t="s">
        <v>760</v>
      </c>
    </row>
    <row r="568" spans="7:8" x14ac:dyDescent="0.25">
      <c r="G568">
        <v>159</v>
      </c>
      <c r="H568" t="s">
        <v>761</v>
      </c>
    </row>
    <row r="569" spans="7:8" x14ac:dyDescent="0.25">
      <c r="G569">
        <v>160</v>
      </c>
      <c r="H569" t="s">
        <v>762</v>
      </c>
    </row>
    <row r="570" spans="7:8" x14ac:dyDescent="0.25">
      <c r="G570">
        <v>161</v>
      </c>
      <c r="H570" t="s">
        <v>763</v>
      </c>
    </row>
    <row r="571" spans="7:8" x14ac:dyDescent="0.25">
      <c r="G571">
        <v>162</v>
      </c>
      <c r="H571" t="s">
        <v>764</v>
      </c>
    </row>
    <row r="572" spans="7:8" x14ac:dyDescent="0.25">
      <c r="G572">
        <v>163</v>
      </c>
      <c r="H572" t="s">
        <v>765</v>
      </c>
    </row>
    <row r="573" spans="7:8" x14ac:dyDescent="0.25">
      <c r="G573">
        <v>164</v>
      </c>
      <c r="H573" t="s">
        <v>766</v>
      </c>
    </row>
    <row r="574" spans="7:8" x14ac:dyDescent="0.25">
      <c r="G574">
        <v>165</v>
      </c>
      <c r="H574" t="s">
        <v>767</v>
      </c>
    </row>
    <row r="575" spans="7:8" x14ac:dyDescent="0.25">
      <c r="G575">
        <v>166</v>
      </c>
      <c r="H575" t="s">
        <v>768</v>
      </c>
    </row>
    <row r="576" spans="7:8" x14ac:dyDescent="0.25">
      <c r="G576">
        <v>167</v>
      </c>
      <c r="H576" t="s">
        <v>769</v>
      </c>
    </row>
    <row r="577" spans="7:8" x14ac:dyDescent="0.25">
      <c r="G577">
        <v>168</v>
      </c>
      <c r="H577" t="s">
        <v>770</v>
      </c>
    </row>
    <row r="578" spans="7:8" x14ac:dyDescent="0.25">
      <c r="G578">
        <v>169</v>
      </c>
      <c r="H578" t="s">
        <v>771</v>
      </c>
    </row>
    <row r="579" spans="7:8" x14ac:dyDescent="0.25">
      <c r="G579">
        <v>170</v>
      </c>
      <c r="H579" t="s">
        <v>772</v>
      </c>
    </row>
    <row r="580" spans="7:8" x14ac:dyDescent="0.25">
      <c r="G580">
        <v>171</v>
      </c>
      <c r="H580" t="s">
        <v>773</v>
      </c>
    </row>
    <row r="581" spans="7:8" x14ac:dyDescent="0.25">
      <c r="G581">
        <v>172</v>
      </c>
      <c r="H581" t="s">
        <v>774</v>
      </c>
    </row>
    <row r="582" spans="7:8" x14ac:dyDescent="0.25">
      <c r="G582">
        <v>173</v>
      </c>
      <c r="H582" t="s">
        <v>775</v>
      </c>
    </row>
    <row r="583" spans="7:8" x14ac:dyDescent="0.25">
      <c r="G583">
        <v>174</v>
      </c>
      <c r="H583" t="s">
        <v>776</v>
      </c>
    </row>
    <row r="584" spans="7:8" x14ac:dyDescent="0.25">
      <c r="G584">
        <v>175</v>
      </c>
      <c r="H584" t="s">
        <v>777</v>
      </c>
    </row>
    <row r="585" spans="7:8" x14ac:dyDescent="0.25">
      <c r="G585">
        <v>176</v>
      </c>
      <c r="H585" t="s">
        <v>778</v>
      </c>
    </row>
    <row r="586" spans="7:8" x14ac:dyDescent="0.25">
      <c r="G586">
        <v>177</v>
      </c>
      <c r="H586" t="s">
        <v>779</v>
      </c>
    </row>
    <row r="587" spans="7:8" x14ac:dyDescent="0.25">
      <c r="G587">
        <v>178</v>
      </c>
      <c r="H587" t="s">
        <v>780</v>
      </c>
    </row>
    <row r="588" spans="7:8" x14ac:dyDescent="0.25">
      <c r="G588">
        <v>179</v>
      </c>
      <c r="H588" t="s">
        <v>781</v>
      </c>
    </row>
    <row r="589" spans="7:8" x14ac:dyDescent="0.25">
      <c r="G589">
        <v>180</v>
      </c>
      <c r="H589" t="s">
        <v>782</v>
      </c>
    </row>
    <row r="590" spans="7:8" x14ac:dyDescent="0.25">
      <c r="G590">
        <v>181</v>
      </c>
      <c r="H590" t="s">
        <v>783</v>
      </c>
    </row>
    <row r="591" spans="7:8" x14ac:dyDescent="0.25">
      <c r="G591">
        <v>182</v>
      </c>
      <c r="H591" t="s">
        <v>784</v>
      </c>
    </row>
    <row r="592" spans="7:8" x14ac:dyDescent="0.25">
      <c r="G592">
        <v>183</v>
      </c>
      <c r="H592" t="s">
        <v>785</v>
      </c>
    </row>
    <row r="593" spans="7:8" x14ac:dyDescent="0.25">
      <c r="G593">
        <v>184</v>
      </c>
      <c r="H593" t="s">
        <v>786</v>
      </c>
    </row>
    <row r="594" spans="7:8" x14ac:dyDescent="0.25">
      <c r="G594">
        <v>185</v>
      </c>
      <c r="H594" t="s">
        <v>787</v>
      </c>
    </row>
    <row r="595" spans="7:8" x14ac:dyDescent="0.25">
      <c r="G595">
        <v>186</v>
      </c>
      <c r="H595" t="s">
        <v>788</v>
      </c>
    </row>
    <row r="596" spans="7:8" x14ac:dyDescent="0.25">
      <c r="G596">
        <v>187</v>
      </c>
      <c r="H596" t="s">
        <v>789</v>
      </c>
    </row>
    <row r="597" spans="7:8" x14ac:dyDescent="0.25">
      <c r="G597">
        <v>188</v>
      </c>
      <c r="H597" t="s">
        <v>790</v>
      </c>
    </row>
    <row r="598" spans="7:8" x14ac:dyDescent="0.25">
      <c r="G598">
        <v>189</v>
      </c>
      <c r="H598" t="s">
        <v>791</v>
      </c>
    </row>
    <row r="599" spans="7:8" x14ac:dyDescent="0.25">
      <c r="G599">
        <v>190</v>
      </c>
      <c r="H599" t="s">
        <v>792</v>
      </c>
    </row>
    <row r="600" spans="7:8" x14ac:dyDescent="0.25">
      <c r="G600">
        <v>191</v>
      </c>
      <c r="H600" t="s">
        <v>793</v>
      </c>
    </row>
    <row r="601" spans="7:8" x14ac:dyDescent="0.25">
      <c r="G601">
        <v>192</v>
      </c>
      <c r="H601" t="s">
        <v>794</v>
      </c>
    </row>
    <row r="602" spans="7:8" x14ac:dyDescent="0.25">
      <c r="G602">
        <v>193</v>
      </c>
      <c r="H602" t="s">
        <v>795</v>
      </c>
    </row>
    <row r="603" spans="7:8" x14ac:dyDescent="0.25">
      <c r="G603">
        <v>194</v>
      </c>
      <c r="H603" t="s">
        <v>796</v>
      </c>
    </row>
    <row r="604" spans="7:8" x14ac:dyDescent="0.25">
      <c r="G604">
        <v>195</v>
      </c>
      <c r="H604" t="s">
        <v>797</v>
      </c>
    </row>
    <row r="605" spans="7:8" x14ac:dyDescent="0.25">
      <c r="G605">
        <v>196</v>
      </c>
      <c r="H605" t="s">
        <v>798</v>
      </c>
    </row>
    <row r="606" spans="7:8" x14ac:dyDescent="0.25">
      <c r="G606">
        <v>197</v>
      </c>
      <c r="H606" t="s">
        <v>799</v>
      </c>
    </row>
    <row r="607" spans="7:8" x14ac:dyDescent="0.25">
      <c r="G607">
        <v>198</v>
      </c>
      <c r="H607" t="s">
        <v>169</v>
      </c>
    </row>
    <row r="608" spans="7:8" x14ac:dyDescent="0.25">
      <c r="G608">
        <v>199</v>
      </c>
      <c r="H608" t="s">
        <v>371</v>
      </c>
    </row>
    <row r="609" spans="7:8" x14ac:dyDescent="0.25">
      <c r="G609">
        <v>200</v>
      </c>
      <c r="H609" t="s">
        <v>48</v>
      </c>
    </row>
    <row r="610" spans="7:8" x14ac:dyDescent="0.25">
      <c r="G610">
        <v>201</v>
      </c>
      <c r="H610" t="s">
        <v>61</v>
      </c>
    </row>
    <row r="611" spans="7:8" x14ac:dyDescent="0.25">
      <c r="G611">
        <v>202</v>
      </c>
      <c r="H611" t="s">
        <v>70</v>
      </c>
    </row>
    <row r="612" spans="7:8" x14ac:dyDescent="0.25">
      <c r="G612">
        <v>203</v>
      </c>
      <c r="H612" t="s">
        <v>87</v>
      </c>
    </row>
    <row r="613" spans="7:8" x14ac:dyDescent="0.25">
      <c r="G613">
        <v>204</v>
      </c>
      <c r="H613" t="s">
        <v>96</v>
      </c>
    </row>
    <row r="614" spans="7:8" x14ac:dyDescent="0.25">
      <c r="G614">
        <v>205</v>
      </c>
      <c r="H614" t="s">
        <v>107</v>
      </c>
    </row>
    <row r="615" spans="7:8" x14ac:dyDescent="0.25">
      <c r="G615">
        <v>206</v>
      </c>
      <c r="H615" t="s">
        <v>129</v>
      </c>
    </row>
    <row r="616" spans="7:8" x14ac:dyDescent="0.25">
      <c r="G616">
        <v>207</v>
      </c>
      <c r="H616" t="s">
        <v>138</v>
      </c>
    </row>
    <row r="617" spans="7:8" x14ac:dyDescent="0.25">
      <c r="G617">
        <v>208</v>
      </c>
      <c r="H617" t="s">
        <v>147</v>
      </c>
    </row>
    <row r="618" spans="7:8" x14ac:dyDescent="0.25">
      <c r="G618">
        <v>209</v>
      </c>
      <c r="H618" t="s">
        <v>157</v>
      </c>
    </row>
    <row r="619" spans="7:8" x14ac:dyDescent="0.25">
      <c r="G619">
        <v>210</v>
      </c>
      <c r="H619" t="s">
        <v>173</v>
      </c>
    </row>
    <row r="620" spans="7:8" x14ac:dyDescent="0.25">
      <c r="G620">
        <v>211</v>
      </c>
      <c r="H620" t="s">
        <v>180</v>
      </c>
    </row>
    <row r="621" spans="7:8" x14ac:dyDescent="0.25">
      <c r="G621">
        <v>212</v>
      </c>
      <c r="H621" t="s">
        <v>188</v>
      </c>
    </row>
    <row r="622" spans="7:8" x14ac:dyDescent="0.25">
      <c r="G622">
        <v>213</v>
      </c>
      <c r="H622" t="s">
        <v>194</v>
      </c>
    </row>
    <row r="623" spans="7:8" x14ac:dyDescent="0.25">
      <c r="G623">
        <v>214</v>
      </c>
      <c r="H623" t="s">
        <v>199</v>
      </c>
    </row>
    <row r="624" spans="7:8" x14ac:dyDescent="0.25">
      <c r="G624">
        <v>215</v>
      </c>
      <c r="H624" t="s">
        <v>204</v>
      </c>
    </row>
    <row r="625" spans="7:8" x14ac:dyDescent="0.25">
      <c r="G625">
        <v>216</v>
      </c>
      <c r="H625" t="s">
        <v>208</v>
      </c>
    </row>
    <row r="626" spans="7:8" x14ac:dyDescent="0.25">
      <c r="G626">
        <v>217</v>
      </c>
      <c r="H626" t="s">
        <v>212</v>
      </c>
    </row>
    <row r="627" spans="7:8" x14ac:dyDescent="0.25">
      <c r="G627">
        <v>218</v>
      </c>
      <c r="H627" t="s">
        <v>217</v>
      </c>
    </row>
    <row r="628" spans="7:8" x14ac:dyDescent="0.25">
      <c r="G628">
        <v>219</v>
      </c>
      <c r="H628" t="s">
        <v>384</v>
      </c>
    </row>
    <row r="629" spans="7:8" x14ac:dyDescent="0.25">
      <c r="G629">
        <v>220</v>
      </c>
      <c r="H629" t="s">
        <v>385</v>
      </c>
    </row>
    <row r="630" spans="7:8" x14ac:dyDescent="0.25">
      <c r="G630">
        <v>221</v>
      </c>
      <c r="H630" t="s">
        <v>386</v>
      </c>
    </row>
    <row r="631" spans="7:8" x14ac:dyDescent="0.25">
      <c r="G631">
        <v>222</v>
      </c>
      <c r="H631" t="s">
        <v>387</v>
      </c>
    </row>
    <row r="632" spans="7:8" x14ac:dyDescent="0.25">
      <c r="G632">
        <v>223</v>
      </c>
      <c r="H632" t="s">
        <v>388</v>
      </c>
    </row>
    <row r="633" spans="7:8" x14ac:dyDescent="0.25">
      <c r="G633">
        <v>224</v>
      </c>
      <c r="H633" t="s">
        <v>389</v>
      </c>
    </row>
    <row r="634" spans="7:8" x14ac:dyDescent="0.25">
      <c r="G634">
        <v>225</v>
      </c>
      <c r="H634" t="s">
        <v>390</v>
      </c>
    </row>
    <row r="635" spans="7:8" x14ac:dyDescent="0.25">
      <c r="G635">
        <v>226</v>
      </c>
      <c r="H635" t="s">
        <v>391</v>
      </c>
    </row>
    <row r="636" spans="7:8" x14ac:dyDescent="0.25">
      <c r="G636">
        <v>227</v>
      </c>
      <c r="H636" t="s">
        <v>392</v>
      </c>
    </row>
    <row r="637" spans="7:8" x14ac:dyDescent="0.25">
      <c r="G637">
        <v>228</v>
      </c>
      <c r="H637" t="s">
        <v>393</v>
      </c>
    </row>
    <row r="638" spans="7:8" x14ac:dyDescent="0.25">
      <c r="G638">
        <v>229</v>
      </c>
      <c r="H638" t="s">
        <v>227</v>
      </c>
    </row>
    <row r="639" spans="7:8" x14ac:dyDescent="0.25">
      <c r="G639">
        <v>230</v>
      </c>
      <c r="H639" t="s">
        <v>230</v>
      </c>
    </row>
    <row r="640" spans="7:8" x14ac:dyDescent="0.25">
      <c r="G640">
        <v>231</v>
      </c>
      <c r="H640" t="s">
        <v>233</v>
      </c>
    </row>
    <row r="641" spans="7:8" x14ac:dyDescent="0.25">
      <c r="G641">
        <v>232</v>
      </c>
      <c r="H641" t="s">
        <v>394</v>
      </c>
    </row>
    <row r="642" spans="7:8" x14ac:dyDescent="0.25">
      <c r="G642">
        <v>233</v>
      </c>
      <c r="H642" t="s">
        <v>395</v>
      </c>
    </row>
    <row r="643" spans="7:8" x14ac:dyDescent="0.25">
      <c r="G643">
        <v>234</v>
      </c>
      <c r="H643" t="s">
        <v>396</v>
      </c>
    </row>
    <row r="644" spans="7:8" x14ac:dyDescent="0.25">
      <c r="G644">
        <v>235</v>
      </c>
      <c r="H644" t="s">
        <v>397</v>
      </c>
    </row>
    <row r="645" spans="7:8" x14ac:dyDescent="0.25">
      <c r="G645">
        <v>236</v>
      </c>
      <c r="H645" t="s">
        <v>398</v>
      </c>
    </row>
    <row r="646" spans="7:8" x14ac:dyDescent="0.25">
      <c r="G646">
        <v>237</v>
      </c>
      <c r="H646" t="s">
        <v>399</v>
      </c>
    </row>
    <row r="647" spans="7:8" x14ac:dyDescent="0.25">
      <c r="G647">
        <v>238</v>
      </c>
      <c r="H647" t="s">
        <v>400</v>
      </c>
    </row>
    <row r="648" spans="7:8" x14ac:dyDescent="0.25">
      <c r="G648">
        <v>239</v>
      </c>
      <c r="H648" t="s">
        <v>401</v>
      </c>
    </row>
    <row r="649" spans="7:8" x14ac:dyDescent="0.25">
      <c r="G649">
        <v>240</v>
      </c>
      <c r="H649" t="s">
        <v>402</v>
      </c>
    </row>
    <row r="650" spans="7:8" x14ac:dyDescent="0.25">
      <c r="G650">
        <v>241</v>
      </c>
      <c r="H650" t="s">
        <v>403</v>
      </c>
    </row>
    <row r="651" spans="7:8" x14ac:dyDescent="0.25">
      <c r="G651">
        <v>242</v>
      </c>
      <c r="H651" t="s">
        <v>404</v>
      </c>
    </row>
    <row r="652" spans="7:8" x14ac:dyDescent="0.25">
      <c r="G652">
        <v>243</v>
      </c>
      <c r="H652" t="s">
        <v>405</v>
      </c>
    </row>
    <row r="653" spans="7:8" x14ac:dyDescent="0.25">
      <c r="G653">
        <v>244</v>
      </c>
      <c r="H653" t="s">
        <v>406</v>
      </c>
    </row>
    <row r="654" spans="7:8" x14ac:dyDescent="0.25">
      <c r="G654">
        <v>245</v>
      </c>
      <c r="H654" t="s">
        <v>407</v>
      </c>
    </row>
    <row r="655" spans="7:8" x14ac:dyDescent="0.25">
      <c r="G655">
        <v>246</v>
      </c>
      <c r="H655" t="s">
        <v>408</v>
      </c>
    </row>
    <row r="656" spans="7:8" x14ac:dyDescent="0.25">
      <c r="G656">
        <v>247</v>
      </c>
      <c r="H656" t="s">
        <v>409</v>
      </c>
    </row>
    <row r="657" spans="7:8" x14ac:dyDescent="0.25">
      <c r="G657">
        <v>248</v>
      </c>
      <c r="H657" t="s">
        <v>410</v>
      </c>
    </row>
    <row r="658" spans="7:8" x14ac:dyDescent="0.25">
      <c r="G658">
        <v>249</v>
      </c>
      <c r="H658" t="s">
        <v>411</v>
      </c>
    </row>
    <row r="659" spans="7:8" x14ac:dyDescent="0.25">
      <c r="G659">
        <v>250</v>
      </c>
      <c r="H659" t="s">
        <v>412</v>
      </c>
    </row>
    <row r="660" spans="7:8" x14ac:dyDescent="0.25">
      <c r="G660">
        <v>251</v>
      </c>
      <c r="H660" t="s">
        <v>413</v>
      </c>
    </row>
    <row r="661" spans="7:8" x14ac:dyDescent="0.25">
      <c r="G661">
        <v>252</v>
      </c>
      <c r="H661" t="s">
        <v>414</v>
      </c>
    </row>
    <row r="662" spans="7:8" x14ac:dyDescent="0.25">
      <c r="G662">
        <v>253</v>
      </c>
      <c r="H662" t="s">
        <v>415</v>
      </c>
    </row>
    <row r="663" spans="7:8" x14ac:dyDescent="0.25">
      <c r="G663">
        <v>254</v>
      </c>
      <c r="H663" t="s">
        <v>416</v>
      </c>
    </row>
    <row r="664" spans="7:8" x14ac:dyDescent="0.25">
      <c r="G664">
        <v>255</v>
      </c>
      <c r="H664" t="s">
        <v>417</v>
      </c>
    </row>
    <row r="665" spans="7:8" x14ac:dyDescent="0.25">
      <c r="G665">
        <v>256</v>
      </c>
      <c r="H665" t="s">
        <v>418</v>
      </c>
    </row>
    <row r="666" spans="7:8" x14ac:dyDescent="0.25">
      <c r="G666">
        <v>257</v>
      </c>
      <c r="H666" t="s">
        <v>419</v>
      </c>
    </row>
    <row r="667" spans="7:8" x14ac:dyDescent="0.25">
      <c r="G667">
        <v>258</v>
      </c>
      <c r="H667" t="s">
        <v>420</v>
      </c>
    </row>
    <row r="668" spans="7:8" x14ac:dyDescent="0.25">
      <c r="G668">
        <v>259</v>
      </c>
      <c r="H668" t="s">
        <v>421</v>
      </c>
    </row>
    <row r="669" spans="7:8" x14ac:dyDescent="0.25">
      <c r="G669">
        <v>260</v>
      </c>
      <c r="H669" t="s">
        <v>422</v>
      </c>
    </row>
    <row r="670" spans="7:8" x14ac:dyDescent="0.25">
      <c r="G670">
        <v>261</v>
      </c>
      <c r="H670" t="s">
        <v>372</v>
      </c>
    </row>
    <row r="671" spans="7:8" x14ac:dyDescent="0.25">
      <c r="G671">
        <v>262</v>
      </c>
      <c r="H671" t="s">
        <v>423</v>
      </c>
    </row>
    <row r="672" spans="7:8" x14ac:dyDescent="0.25">
      <c r="G672">
        <v>263</v>
      </c>
      <c r="H672" t="s">
        <v>424</v>
      </c>
    </row>
    <row r="673" spans="7:9" x14ac:dyDescent="0.25">
      <c r="G673">
        <v>264</v>
      </c>
      <c r="H673" t="s">
        <v>425</v>
      </c>
    </row>
    <row r="674" spans="7:9" x14ac:dyDescent="0.25">
      <c r="G674">
        <v>265</v>
      </c>
      <c r="H674" t="s">
        <v>426</v>
      </c>
    </row>
    <row r="675" spans="7:9" x14ac:dyDescent="0.25">
      <c r="G675">
        <v>266</v>
      </c>
      <c r="H675" t="s">
        <v>427</v>
      </c>
    </row>
    <row r="676" spans="7:9" x14ac:dyDescent="0.25">
      <c r="G676">
        <v>267</v>
      </c>
      <c r="H676" t="s">
        <v>428</v>
      </c>
    </row>
    <row r="677" spans="7:9" x14ac:dyDescent="0.25">
      <c r="G677">
        <v>268</v>
      </c>
      <c r="H677" t="s">
        <v>429</v>
      </c>
    </row>
    <row r="678" spans="7:9" x14ac:dyDescent="0.25">
      <c r="G678">
        <v>269</v>
      </c>
      <c r="H678" t="s">
        <v>430</v>
      </c>
    </row>
    <row r="679" spans="7:9" x14ac:dyDescent="0.25">
      <c r="G679">
        <v>270</v>
      </c>
      <c r="H679" t="s">
        <v>431</v>
      </c>
    </row>
    <row r="680" spans="7:9" x14ac:dyDescent="0.25">
      <c r="G680">
        <v>271</v>
      </c>
      <c r="H680" t="s">
        <v>432</v>
      </c>
    </row>
    <row r="681" spans="7:9" x14ac:dyDescent="0.25">
      <c r="G681">
        <v>272</v>
      </c>
      <c r="H681" t="s">
        <v>433</v>
      </c>
    </row>
    <row r="682" spans="7:9" x14ac:dyDescent="0.25">
      <c r="G682">
        <v>273</v>
      </c>
      <c r="H682" t="s">
        <v>434</v>
      </c>
    </row>
    <row r="683" spans="7:9" x14ac:dyDescent="0.25">
      <c r="G683">
        <v>274</v>
      </c>
      <c r="H683" t="s">
        <v>435</v>
      </c>
    </row>
    <row r="684" spans="7:9" x14ac:dyDescent="0.25">
      <c r="G684">
        <v>275</v>
      </c>
      <c r="H684" t="s">
        <v>436</v>
      </c>
    </row>
    <row r="685" spans="7:9" x14ac:dyDescent="0.25">
      <c r="G685">
        <v>276</v>
      </c>
      <c r="H685" t="s">
        <v>437</v>
      </c>
    </row>
    <row r="686" spans="7:9" x14ac:dyDescent="0.25">
      <c r="G686">
        <v>277</v>
      </c>
      <c r="H686" t="s">
        <v>438</v>
      </c>
    </row>
    <row r="687" spans="7:9" x14ac:dyDescent="0.25">
      <c r="G687">
        <v>278</v>
      </c>
      <c r="H687" t="s">
        <v>439</v>
      </c>
    </row>
    <row r="688" spans="7:9" x14ac:dyDescent="0.25">
      <c r="G688">
        <v>279</v>
      </c>
      <c r="H688" t="s">
        <v>2</v>
      </c>
      <c r="I688">
        <v>4885426.9889040003</v>
      </c>
    </row>
    <row r="689" spans="7:9" x14ac:dyDescent="0.25">
      <c r="G689">
        <v>280</v>
      </c>
      <c r="H689" t="s">
        <v>440</v>
      </c>
      <c r="I689">
        <v>9386.2151099999992</v>
      </c>
    </row>
    <row r="690" spans="7:9" x14ac:dyDescent="0.25">
      <c r="G690">
        <v>281</v>
      </c>
      <c r="H690" t="s">
        <v>26</v>
      </c>
      <c r="I690">
        <v>150000</v>
      </c>
    </row>
    <row r="691" spans="7:9" x14ac:dyDescent="0.25">
      <c r="G691">
        <v>282</v>
      </c>
      <c r="H691" t="s">
        <v>441</v>
      </c>
    </row>
    <row r="692" spans="7:9" x14ac:dyDescent="0.25">
      <c r="G692">
        <v>283</v>
      </c>
      <c r="H692" t="s">
        <v>442</v>
      </c>
    </row>
    <row r="693" spans="7:9" x14ac:dyDescent="0.25">
      <c r="G693">
        <v>284</v>
      </c>
      <c r="H693" t="s">
        <v>443</v>
      </c>
    </row>
    <row r="694" spans="7:9" x14ac:dyDescent="0.25">
      <c r="G694">
        <v>285</v>
      </c>
      <c r="H694" t="s">
        <v>444</v>
      </c>
    </row>
    <row r="695" spans="7:9" x14ac:dyDescent="0.25">
      <c r="G695">
        <v>286</v>
      </c>
      <c r="H695" t="s">
        <v>445</v>
      </c>
    </row>
    <row r="696" spans="7:9" x14ac:dyDescent="0.25">
      <c r="G696">
        <v>287</v>
      </c>
      <c r="H696" t="s">
        <v>446</v>
      </c>
    </row>
    <row r="697" spans="7:9" x14ac:dyDescent="0.25">
      <c r="G697">
        <v>288</v>
      </c>
      <c r="H697" t="s">
        <v>447</v>
      </c>
    </row>
    <row r="698" spans="7:9" x14ac:dyDescent="0.25">
      <c r="G698">
        <v>289</v>
      </c>
      <c r="H698" t="s">
        <v>448</v>
      </c>
    </row>
    <row r="699" spans="7:9" x14ac:dyDescent="0.25">
      <c r="G699">
        <v>290</v>
      </c>
      <c r="H699" t="s">
        <v>449</v>
      </c>
    </row>
    <row r="700" spans="7:9" x14ac:dyDescent="0.25">
      <c r="G700">
        <v>291</v>
      </c>
      <c r="H700" t="s">
        <v>450</v>
      </c>
    </row>
    <row r="701" spans="7:9" x14ac:dyDescent="0.25">
      <c r="G701">
        <v>292</v>
      </c>
      <c r="H701" t="s">
        <v>451</v>
      </c>
    </row>
    <row r="702" spans="7:9" x14ac:dyDescent="0.25">
      <c r="G702">
        <v>293</v>
      </c>
      <c r="H702" t="s">
        <v>452</v>
      </c>
    </row>
    <row r="703" spans="7:9" x14ac:dyDescent="0.25">
      <c r="G703">
        <v>294</v>
      </c>
      <c r="H703" t="s">
        <v>453</v>
      </c>
    </row>
    <row r="704" spans="7:9" x14ac:dyDescent="0.25">
      <c r="G704">
        <v>295</v>
      </c>
      <c r="H704" t="s">
        <v>454</v>
      </c>
    </row>
    <row r="705" spans="7:8" x14ac:dyDescent="0.25">
      <c r="G705">
        <v>296</v>
      </c>
      <c r="H705" t="s">
        <v>455</v>
      </c>
    </row>
    <row r="706" spans="7:8" x14ac:dyDescent="0.25">
      <c r="G706">
        <v>297</v>
      </c>
      <c r="H706" t="s">
        <v>456</v>
      </c>
    </row>
    <row r="707" spans="7:8" x14ac:dyDescent="0.25">
      <c r="G707">
        <v>298</v>
      </c>
      <c r="H707" t="s">
        <v>205</v>
      </c>
    </row>
    <row r="708" spans="7:8" x14ac:dyDescent="0.25">
      <c r="G708">
        <v>299</v>
      </c>
      <c r="H708" t="s">
        <v>457</v>
      </c>
    </row>
    <row r="709" spans="7:8" x14ac:dyDescent="0.25">
      <c r="G709">
        <v>300</v>
      </c>
      <c r="H709" t="s">
        <v>218</v>
      </c>
    </row>
    <row r="710" spans="7:8" x14ac:dyDescent="0.25">
      <c r="G710">
        <v>301</v>
      </c>
      <c r="H710" t="s">
        <v>223</v>
      </c>
    </row>
    <row r="711" spans="7:8" x14ac:dyDescent="0.25">
      <c r="G711">
        <v>302</v>
      </c>
      <c r="H711" t="s">
        <v>235</v>
      </c>
    </row>
    <row r="712" spans="7:8" x14ac:dyDescent="0.25">
      <c r="G712">
        <v>303</v>
      </c>
      <c r="H712" t="s">
        <v>238</v>
      </c>
    </row>
    <row r="713" spans="7:8" x14ac:dyDescent="0.25">
      <c r="G713">
        <v>304</v>
      </c>
      <c r="H713" t="s">
        <v>458</v>
      </c>
    </row>
    <row r="714" spans="7:8" x14ac:dyDescent="0.25">
      <c r="G714">
        <v>305</v>
      </c>
      <c r="H714" t="s">
        <v>459</v>
      </c>
    </row>
    <row r="715" spans="7:8" x14ac:dyDescent="0.25">
      <c r="G715">
        <v>306</v>
      </c>
      <c r="H715" t="s">
        <v>460</v>
      </c>
    </row>
    <row r="716" spans="7:8" x14ac:dyDescent="0.25">
      <c r="G716">
        <v>307</v>
      </c>
      <c r="H716" t="s">
        <v>461</v>
      </c>
    </row>
    <row r="717" spans="7:8" x14ac:dyDescent="0.25">
      <c r="G717">
        <v>308</v>
      </c>
      <c r="H717" t="s">
        <v>462</v>
      </c>
    </row>
    <row r="718" spans="7:8" x14ac:dyDescent="0.25">
      <c r="G718">
        <v>309</v>
      </c>
      <c r="H718" t="s">
        <v>463</v>
      </c>
    </row>
    <row r="719" spans="7:8" x14ac:dyDescent="0.25">
      <c r="G719">
        <v>310</v>
      </c>
      <c r="H719" t="s">
        <v>464</v>
      </c>
    </row>
    <row r="720" spans="7:8" x14ac:dyDescent="0.25">
      <c r="G720">
        <v>311</v>
      </c>
      <c r="H720" t="s">
        <v>465</v>
      </c>
    </row>
    <row r="721" spans="7:8" x14ac:dyDescent="0.25">
      <c r="G721">
        <v>312</v>
      </c>
      <c r="H721" t="s">
        <v>466</v>
      </c>
    </row>
    <row r="722" spans="7:8" x14ac:dyDescent="0.25">
      <c r="G722">
        <v>313</v>
      </c>
      <c r="H722" t="s">
        <v>467</v>
      </c>
    </row>
    <row r="723" spans="7:8" x14ac:dyDescent="0.25">
      <c r="G723">
        <v>314</v>
      </c>
      <c r="H723" t="s">
        <v>468</v>
      </c>
    </row>
    <row r="724" spans="7:8" x14ac:dyDescent="0.25">
      <c r="G724">
        <v>315</v>
      </c>
      <c r="H724" t="s">
        <v>469</v>
      </c>
    </row>
    <row r="725" spans="7:8" x14ac:dyDescent="0.25">
      <c r="G725">
        <v>316</v>
      </c>
      <c r="H725" t="s">
        <v>470</v>
      </c>
    </row>
    <row r="726" spans="7:8" x14ac:dyDescent="0.25">
      <c r="G726">
        <v>317</v>
      </c>
      <c r="H726" t="s">
        <v>500</v>
      </c>
    </row>
    <row r="727" spans="7:8" x14ac:dyDescent="0.25">
      <c r="G727">
        <v>318</v>
      </c>
      <c r="H727" t="s">
        <v>471</v>
      </c>
    </row>
    <row r="728" spans="7:8" x14ac:dyDescent="0.25">
      <c r="G728">
        <v>319</v>
      </c>
      <c r="H728" t="s">
        <v>491</v>
      </c>
    </row>
    <row r="729" spans="7:8" x14ac:dyDescent="0.25">
      <c r="G729">
        <v>320</v>
      </c>
      <c r="H729" t="s">
        <v>501</v>
      </c>
    </row>
    <row r="730" spans="7:8" x14ac:dyDescent="0.25">
      <c r="G730">
        <v>321</v>
      </c>
      <c r="H730" t="s">
        <v>499</v>
      </c>
    </row>
    <row r="731" spans="7:8" x14ac:dyDescent="0.25">
      <c r="G731">
        <v>322</v>
      </c>
      <c r="H731" t="s">
        <v>502</v>
      </c>
    </row>
    <row r="732" spans="7:8" x14ac:dyDescent="0.25">
      <c r="G732">
        <v>323</v>
      </c>
      <c r="H732" t="s">
        <v>503</v>
      </c>
    </row>
    <row r="733" spans="7:8" x14ac:dyDescent="0.25">
      <c r="G733">
        <v>324</v>
      </c>
      <c r="H733" t="s">
        <v>504</v>
      </c>
    </row>
    <row r="734" spans="7:8" x14ac:dyDescent="0.25">
      <c r="G734">
        <v>325</v>
      </c>
      <c r="H734" t="s">
        <v>505</v>
      </c>
    </row>
    <row r="735" spans="7:8" x14ac:dyDescent="0.25">
      <c r="G735">
        <v>326</v>
      </c>
      <c r="H735" t="s">
        <v>506</v>
      </c>
    </row>
    <row r="736" spans="7:8" x14ac:dyDescent="0.25">
      <c r="G736">
        <v>327</v>
      </c>
      <c r="H736" t="s">
        <v>507</v>
      </c>
    </row>
    <row r="737" spans="7:8" x14ac:dyDescent="0.25">
      <c r="G737">
        <v>328</v>
      </c>
      <c r="H737" t="s">
        <v>508</v>
      </c>
    </row>
    <row r="738" spans="7:8" x14ac:dyDescent="0.25">
      <c r="G738">
        <v>329</v>
      </c>
      <c r="H738" t="s">
        <v>492</v>
      </c>
    </row>
    <row r="739" spans="7:8" x14ac:dyDescent="0.25">
      <c r="G739">
        <v>330</v>
      </c>
      <c r="H739" t="s">
        <v>509</v>
      </c>
    </row>
    <row r="740" spans="7:8" x14ac:dyDescent="0.25">
      <c r="G740">
        <v>331</v>
      </c>
      <c r="H740" t="s">
        <v>510</v>
      </c>
    </row>
    <row r="741" spans="7:8" x14ac:dyDescent="0.25">
      <c r="G741">
        <v>332</v>
      </c>
      <c r="H741" t="s">
        <v>511</v>
      </c>
    </row>
    <row r="742" spans="7:8" x14ac:dyDescent="0.25">
      <c r="G742">
        <v>333</v>
      </c>
      <c r="H742" t="s">
        <v>512</v>
      </c>
    </row>
    <row r="743" spans="7:8" x14ac:dyDescent="0.25">
      <c r="G743">
        <v>334</v>
      </c>
      <c r="H743" t="s">
        <v>480</v>
      </c>
    </row>
    <row r="744" spans="7:8" x14ac:dyDescent="0.25">
      <c r="G744">
        <v>335</v>
      </c>
      <c r="H744" t="s">
        <v>513</v>
      </c>
    </row>
    <row r="745" spans="7:8" x14ac:dyDescent="0.25">
      <c r="G745">
        <v>336</v>
      </c>
      <c r="H745" t="s">
        <v>514</v>
      </c>
    </row>
    <row r="746" spans="7:8" x14ac:dyDescent="0.25">
      <c r="G746">
        <v>337</v>
      </c>
      <c r="H746" t="s">
        <v>515</v>
      </c>
    </row>
    <row r="747" spans="7:8" x14ac:dyDescent="0.25">
      <c r="G747">
        <v>338</v>
      </c>
      <c r="H747" t="s">
        <v>516</v>
      </c>
    </row>
    <row r="748" spans="7:8" x14ac:dyDescent="0.25">
      <c r="G748">
        <v>339</v>
      </c>
      <c r="H748" t="s">
        <v>493</v>
      </c>
    </row>
    <row r="749" spans="7:8" x14ac:dyDescent="0.25">
      <c r="G749">
        <v>340</v>
      </c>
      <c r="H749" t="s">
        <v>517</v>
      </c>
    </row>
    <row r="750" spans="7:8" x14ac:dyDescent="0.25">
      <c r="G750">
        <v>341</v>
      </c>
      <c r="H750" t="s">
        <v>518</v>
      </c>
    </row>
    <row r="751" spans="7:8" x14ac:dyDescent="0.25">
      <c r="G751">
        <v>342</v>
      </c>
      <c r="H751" t="s">
        <v>519</v>
      </c>
    </row>
    <row r="752" spans="7:8" x14ac:dyDescent="0.25">
      <c r="G752">
        <v>343</v>
      </c>
      <c r="H752" t="s">
        <v>520</v>
      </c>
    </row>
    <row r="753" spans="7:8" x14ac:dyDescent="0.25">
      <c r="G753">
        <v>344</v>
      </c>
      <c r="H753" t="s">
        <v>521</v>
      </c>
    </row>
    <row r="754" spans="7:8" x14ac:dyDescent="0.25">
      <c r="G754">
        <v>345</v>
      </c>
      <c r="H754" t="s">
        <v>522</v>
      </c>
    </row>
    <row r="755" spans="7:8" x14ac:dyDescent="0.25">
      <c r="G755">
        <v>346</v>
      </c>
      <c r="H755" t="s">
        <v>523</v>
      </c>
    </row>
    <row r="756" spans="7:8" x14ac:dyDescent="0.25">
      <c r="G756">
        <v>347</v>
      </c>
      <c r="H756" t="s">
        <v>524</v>
      </c>
    </row>
    <row r="757" spans="7:8" x14ac:dyDescent="0.25">
      <c r="G757">
        <v>348</v>
      </c>
      <c r="H757" t="s">
        <v>525</v>
      </c>
    </row>
    <row r="758" spans="7:8" x14ac:dyDescent="0.25">
      <c r="G758">
        <v>349</v>
      </c>
      <c r="H758" t="s">
        <v>373</v>
      </c>
    </row>
    <row r="759" spans="7:8" x14ac:dyDescent="0.25">
      <c r="G759">
        <v>350</v>
      </c>
      <c r="H759" t="s">
        <v>526</v>
      </c>
    </row>
    <row r="760" spans="7:8" x14ac:dyDescent="0.25">
      <c r="G760">
        <v>351</v>
      </c>
      <c r="H760" t="s">
        <v>527</v>
      </c>
    </row>
    <row r="761" spans="7:8" x14ac:dyDescent="0.25">
      <c r="G761">
        <v>352</v>
      </c>
      <c r="H761" t="s">
        <v>528</v>
      </c>
    </row>
    <row r="762" spans="7:8" x14ac:dyDescent="0.25">
      <c r="G762">
        <v>353</v>
      </c>
      <c r="H762" t="s">
        <v>529</v>
      </c>
    </row>
    <row r="763" spans="7:8" x14ac:dyDescent="0.25">
      <c r="G763">
        <v>354</v>
      </c>
      <c r="H763" t="s">
        <v>374</v>
      </c>
    </row>
    <row r="764" spans="7:8" x14ac:dyDescent="0.25">
      <c r="G764">
        <v>355</v>
      </c>
      <c r="H764" t="s">
        <v>530</v>
      </c>
    </row>
    <row r="765" spans="7:8" x14ac:dyDescent="0.25">
      <c r="G765">
        <v>356</v>
      </c>
      <c r="H765" t="s">
        <v>531</v>
      </c>
    </row>
    <row r="766" spans="7:8" x14ac:dyDescent="0.25">
      <c r="G766">
        <v>357</v>
      </c>
      <c r="H766" t="s">
        <v>532</v>
      </c>
    </row>
    <row r="767" spans="7:8" x14ac:dyDescent="0.25">
      <c r="G767">
        <v>358</v>
      </c>
      <c r="H767" t="s">
        <v>533</v>
      </c>
    </row>
    <row r="768" spans="7:8" x14ac:dyDescent="0.25">
      <c r="G768">
        <v>359</v>
      </c>
      <c r="H768" t="s">
        <v>375</v>
      </c>
    </row>
    <row r="769" spans="7:8" x14ac:dyDescent="0.25">
      <c r="G769">
        <v>360</v>
      </c>
      <c r="H769" t="s">
        <v>534</v>
      </c>
    </row>
    <row r="770" spans="7:8" x14ac:dyDescent="0.25">
      <c r="G770">
        <v>361</v>
      </c>
      <c r="H770" t="s">
        <v>489</v>
      </c>
    </row>
    <row r="771" spans="7:8" x14ac:dyDescent="0.25">
      <c r="G771">
        <v>362</v>
      </c>
      <c r="H771" t="s">
        <v>535</v>
      </c>
    </row>
    <row r="772" spans="7:8" x14ac:dyDescent="0.25">
      <c r="G772">
        <v>363</v>
      </c>
      <c r="H772" t="s">
        <v>536</v>
      </c>
    </row>
    <row r="773" spans="7:8" x14ac:dyDescent="0.25">
      <c r="G773">
        <v>364</v>
      </c>
      <c r="H773" t="s">
        <v>376</v>
      </c>
    </row>
    <row r="774" spans="7:8" x14ac:dyDescent="0.25">
      <c r="G774">
        <v>365</v>
      </c>
      <c r="H774" t="s">
        <v>478</v>
      </c>
    </row>
    <row r="775" spans="7:8" x14ac:dyDescent="0.25">
      <c r="G775">
        <v>366</v>
      </c>
      <c r="H775" t="s">
        <v>537</v>
      </c>
    </row>
    <row r="776" spans="7:8" x14ac:dyDescent="0.25">
      <c r="G776">
        <v>367</v>
      </c>
      <c r="H776" t="s">
        <v>479</v>
      </c>
    </row>
    <row r="777" spans="7:8" x14ac:dyDescent="0.25">
      <c r="G777">
        <v>368</v>
      </c>
      <c r="H777" t="s">
        <v>538</v>
      </c>
    </row>
    <row r="778" spans="7:8" x14ac:dyDescent="0.25">
      <c r="G778">
        <v>369</v>
      </c>
      <c r="H778" t="s">
        <v>377</v>
      </c>
    </row>
    <row r="779" spans="7:8" x14ac:dyDescent="0.25">
      <c r="G779">
        <v>370</v>
      </c>
      <c r="H779" t="s">
        <v>539</v>
      </c>
    </row>
    <row r="780" spans="7:8" x14ac:dyDescent="0.25">
      <c r="G780">
        <v>371</v>
      </c>
      <c r="H780" t="s">
        <v>540</v>
      </c>
    </row>
    <row r="781" spans="7:8" x14ac:dyDescent="0.25">
      <c r="G781">
        <v>372</v>
      </c>
      <c r="H781" t="s">
        <v>541</v>
      </c>
    </row>
    <row r="782" spans="7:8" x14ac:dyDescent="0.25">
      <c r="G782">
        <v>373</v>
      </c>
      <c r="H782" t="s">
        <v>542</v>
      </c>
    </row>
    <row r="783" spans="7:8" x14ac:dyDescent="0.25">
      <c r="G783">
        <v>374</v>
      </c>
      <c r="H783" t="s">
        <v>378</v>
      </c>
    </row>
    <row r="784" spans="7:8" x14ac:dyDescent="0.25">
      <c r="G784">
        <v>375</v>
      </c>
      <c r="H784" t="s">
        <v>543</v>
      </c>
    </row>
    <row r="785" spans="7:8" x14ac:dyDescent="0.25">
      <c r="G785">
        <v>376</v>
      </c>
      <c r="H785" t="s">
        <v>559</v>
      </c>
    </row>
    <row r="786" spans="7:8" x14ac:dyDescent="0.25">
      <c r="G786">
        <v>377</v>
      </c>
      <c r="H786" t="s">
        <v>560</v>
      </c>
    </row>
    <row r="787" spans="7:8" x14ac:dyDescent="0.25">
      <c r="G787">
        <v>378</v>
      </c>
      <c r="H787" t="s">
        <v>561</v>
      </c>
    </row>
    <row r="788" spans="7:8" x14ac:dyDescent="0.25">
      <c r="G788">
        <v>379</v>
      </c>
      <c r="H788" t="s">
        <v>379</v>
      </c>
    </row>
    <row r="789" spans="7:8" x14ac:dyDescent="0.25">
      <c r="G789">
        <v>380</v>
      </c>
      <c r="H789" t="s">
        <v>562</v>
      </c>
    </row>
    <row r="790" spans="7:8" x14ac:dyDescent="0.25">
      <c r="G790">
        <v>381</v>
      </c>
      <c r="H790" t="s">
        <v>563</v>
      </c>
    </row>
    <row r="791" spans="7:8" x14ac:dyDescent="0.25">
      <c r="G791">
        <v>382</v>
      </c>
      <c r="H791" t="s">
        <v>564</v>
      </c>
    </row>
    <row r="792" spans="7:8" x14ac:dyDescent="0.25">
      <c r="G792">
        <v>383</v>
      </c>
      <c r="H792" t="s">
        <v>573</v>
      </c>
    </row>
    <row r="793" spans="7:8" x14ac:dyDescent="0.25">
      <c r="G793">
        <v>384</v>
      </c>
      <c r="H793" t="s">
        <v>380</v>
      </c>
    </row>
    <row r="794" spans="7:8" x14ac:dyDescent="0.25">
      <c r="G794">
        <v>385</v>
      </c>
      <c r="H794" t="s">
        <v>579</v>
      </c>
    </row>
    <row r="795" spans="7:8" x14ac:dyDescent="0.25">
      <c r="G795">
        <v>386</v>
      </c>
      <c r="H795" t="s">
        <v>800</v>
      </c>
    </row>
    <row r="796" spans="7:8" x14ac:dyDescent="0.25">
      <c r="G796">
        <v>387</v>
      </c>
      <c r="H796" t="s">
        <v>801</v>
      </c>
    </row>
    <row r="797" spans="7:8" x14ac:dyDescent="0.25">
      <c r="G797">
        <v>388</v>
      </c>
      <c r="H797" t="s">
        <v>802</v>
      </c>
    </row>
    <row r="798" spans="7:8" x14ac:dyDescent="0.25">
      <c r="G798">
        <v>389</v>
      </c>
      <c r="H798" t="s">
        <v>803</v>
      </c>
    </row>
    <row r="799" spans="7:8" x14ac:dyDescent="0.25">
      <c r="G799">
        <v>390</v>
      </c>
      <c r="H799" t="s">
        <v>804</v>
      </c>
    </row>
    <row r="800" spans="7:8" x14ac:dyDescent="0.25">
      <c r="G800">
        <v>391</v>
      </c>
      <c r="H800" t="s">
        <v>805</v>
      </c>
    </row>
    <row r="801" spans="7:8" x14ac:dyDescent="0.25">
      <c r="G801">
        <v>392</v>
      </c>
      <c r="H801" t="s">
        <v>806</v>
      </c>
    </row>
    <row r="802" spans="7:8" x14ac:dyDescent="0.25">
      <c r="G802">
        <v>393</v>
      </c>
      <c r="H802" t="s">
        <v>807</v>
      </c>
    </row>
    <row r="803" spans="7:8" x14ac:dyDescent="0.25">
      <c r="G803">
        <v>394</v>
      </c>
      <c r="H803" t="s">
        <v>808</v>
      </c>
    </row>
    <row r="804" spans="7:8" x14ac:dyDescent="0.25">
      <c r="G804">
        <v>395</v>
      </c>
      <c r="H804" t="s">
        <v>809</v>
      </c>
    </row>
    <row r="805" spans="7:8" x14ac:dyDescent="0.25">
      <c r="G805">
        <v>396</v>
      </c>
      <c r="H805" t="s">
        <v>810</v>
      </c>
    </row>
    <row r="806" spans="7:8" x14ac:dyDescent="0.25">
      <c r="G806">
        <v>397</v>
      </c>
      <c r="H806" t="s">
        <v>811</v>
      </c>
    </row>
    <row r="807" spans="7:8" x14ac:dyDescent="0.25">
      <c r="G807">
        <v>398</v>
      </c>
      <c r="H807" t="s">
        <v>812</v>
      </c>
    </row>
    <row r="808" spans="7:8" x14ac:dyDescent="0.25">
      <c r="G808">
        <v>399</v>
      </c>
      <c r="H808" t="s">
        <v>472</v>
      </c>
    </row>
    <row r="809" spans="7:8" x14ac:dyDescent="0.25">
      <c r="G809">
        <v>400</v>
      </c>
      <c r="H809" t="s">
        <v>245</v>
      </c>
    </row>
    <row r="810" spans="7:8" x14ac:dyDescent="0.25">
      <c r="G810">
        <v>401</v>
      </c>
      <c r="H810" t="s">
        <v>254</v>
      </c>
    </row>
    <row r="811" spans="7:8" x14ac:dyDescent="0.25">
      <c r="G811">
        <v>402</v>
      </c>
      <c r="H811" t="s">
        <v>813</v>
      </c>
    </row>
    <row r="812" spans="7:8" x14ac:dyDescent="0.25">
      <c r="G812">
        <v>403</v>
      </c>
      <c r="H812" t="s">
        <v>814</v>
      </c>
    </row>
    <row r="813" spans="7:8" x14ac:dyDescent="0.25">
      <c r="G813">
        <v>404</v>
      </c>
      <c r="H813" t="s">
        <v>815</v>
      </c>
    </row>
    <row r="814" spans="7:8" x14ac:dyDescent="0.25">
      <c r="G814">
        <v>405</v>
      </c>
      <c r="H814" t="s">
        <v>816</v>
      </c>
    </row>
    <row r="815" spans="7:8" x14ac:dyDescent="0.25">
      <c r="G815">
        <v>406</v>
      </c>
      <c r="H815" t="s">
        <v>817</v>
      </c>
    </row>
    <row r="816" spans="7:8" x14ac:dyDescent="0.25">
      <c r="G816">
        <v>407</v>
      </c>
      <c r="H816" t="s">
        <v>818</v>
      </c>
    </row>
    <row r="817" spans="7:8" x14ac:dyDescent="0.25">
      <c r="G817">
        <v>408</v>
      </c>
      <c r="H817" t="s">
        <v>819</v>
      </c>
    </row>
    <row r="818" spans="7:8" x14ac:dyDescent="0.25">
      <c r="G818">
        <v>409</v>
      </c>
      <c r="H818" t="s">
        <v>820</v>
      </c>
    </row>
    <row r="819" spans="7:8" x14ac:dyDescent="0.25">
      <c r="G819">
        <v>410</v>
      </c>
      <c r="H819" t="s">
        <v>821</v>
      </c>
    </row>
    <row r="820" spans="7:8" x14ac:dyDescent="0.25">
      <c r="G820">
        <v>411</v>
      </c>
      <c r="H820" t="s">
        <v>822</v>
      </c>
    </row>
    <row r="821" spans="7:8" x14ac:dyDescent="0.25">
      <c r="G821">
        <v>412</v>
      </c>
      <c r="H821" t="s">
        <v>823</v>
      </c>
    </row>
    <row r="822" spans="7:8" x14ac:dyDescent="0.25">
      <c r="G822">
        <v>413</v>
      </c>
      <c r="H822" t="s">
        <v>824</v>
      </c>
    </row>
    <row r="823" spans="7:8" x14ac:dyDescent="0.25">
      <c r="G823">
        <v>414</v>
      </c>
      <c r="H823" t="s">
        <v>825</v>
      </c>
    </row>
    <row r="824" spans="7:8" x14ac:dyDescent="0.25">
      <c r="G824">
        <v>415</v>
      </c>
      <c r="H824" t="s">
        <v>826</v>
      </c>
    </row>
    <row r="825" spans="7:8" x14ac:dyDescent="0.25">
      <c r="G825">
        <v>416</v>
      </c>
      <c r="H825" t="s">
        <v>827</v>
      </c>
    </row>
    <row r="826" spans="7:8" x14ac:dyDescent="0.25">
      <c r="G826">
        <v>417</v>
      </c>
      <c r="H826" t="s">
        <v>828</v>
      </c>
    </row>
    <row r="827" spans="7:8" x14ac:dyDescent="0.25">
      <c r="G827">
        <v>418</v>
      </c>
      <c r="H827" t="s">
        <v>829</v>
      </c>
    </row>
    <row r="828" spans="7:8" x14ac:dyDescent="0.25">
      <c r="G828">
        <v>419</v>
      </c>
      <c r="H828" t="s">
        <v>481</v>
      </c>
    </row>
    <row r="829" spans="7:8" x14ac:dyDescent="0.25">
      <c r="G829">
        <v>420</v>
      </c>
      <c r="H829" t="s">
        <v>830</v>
      </c>
    </row>
    <row r="830" spans="7:8" x14ac:dyDescent="0.25">
      <c r="G830">
        <v>421</v>
      </c>
      <c r="H830" t="s">
        <v>831</v>
      </c>
    </row>
    <row r="831" spans="7:8" x14ac:dyDescent="0.25">
      <c r="G831">
        <v>422</v>
      </c>
      <c r="H831" t="s">
        <v>832</v>
      </c>
    </row>
    <row r="832" spans="7:8" x14ac:dyDescent="0.25">
      <c r="G832">
        <v>423</v>
      </c>
      <c r="H832" t="s">
        <v>833</v>
      </c>
    </row>
    <row r="833" spans="7:8" x14ac:dyDescent="0.25">
      <c r="G833">
        <v>424</v>
      </c>
      <c r="H833" t="s">
        <v>834</v>
      </c>
    </row>
    <row r="834" spans="7:8" x14ac:dyDescent="0.25">
      <c r="G834">
        <v>425</v>
      </c>
      <c r="H834" t="s">
        <v>835</v>
      </c>
    </row>
    <row r="835" spans="7:8" x14ac:dyDescent="0.25">
      <c r="G835">
        <v>426</v>
      </c>
      <c r="H835" t="s">
        <v>836</v>
      </c>
    </row>
    <row r="836" spans="7:8" x14ac:dyDescent="0.25">
      <c r="G836">
        <v>427</v>
      </c>
      <c r="H836" t="s">
        <v>837</v>
      </c>
    </row>
    <row r="837" spans="7:8" x14ac:dyDescent="0.25">
      <c r="G837">
        <v>428</v>
      </c>
      <c r="H837" t="s">
        <v>838</v>
      </c>
    </row>
    <row r="838" spans="7:8" x14ac:dyDescent="0.25">
      <c r="G838">
        <v>429</v>
      </c>
      <c r="H838" t="s">
        <v>839</v>
      </c>
    </row>
    <row r="839" spans="7:8" x14ac:dyDescent="0.25">
      <c r="G839">
        <v>430</v>
      </c>
      <c r="H839" t="s">
        <v>840</v>
      </c>
    </row>
    <row r="840" spans="7:8" x14ac:dyDescent="0.25">
      <c r="G840">
        <v>431</v>
      </c>
      <c r="H840" t="s">
        <v>841</v>
      </c>
    </row>
    <row r="841" spans="7:8" x14ac:dyDescent="0.25">
      <c r="G841">
        <v>432</v>
      </c>
      <c r="H841" t="s">
        <v>842</v>
      </c>
    </row>
    <row r="842" spans="7:8" x14ac:dyDescent="0.25">
      <c r="G842">
        <v>433</v>
      </c>
      <c r="H842" t="s">
        <v>843</v>
      </c>
    </row>
    <row r="843" spans="7:8" x14ac:dyDescent="0.25">
      <c r="G843">
        <v>434</v>
      </c>
      <c r="H843" t="s">
        <v>383</v>
      </c>
    </row>
    <row r="844" spans="7:8" x14ac:dyDescent="0.25">
      <c r="G844">
        <v>435</v>
      </c>
      <c r="H844" t="s">
        <v>844</v>
      </c>
    </row>
    <row r="845" spans="7:8" x14ac:dyDescent="0.25">
      <c r="G845">
        <v>436</v>
      </c>
      <c r="H845" t="s">
        <v>845</v>
      </c>
    </row>
    <row r="846" spans="7:8" x14ac:dyDescent="0.25">
      <c r="G846">
        <v>437</v>
      </c>
      <c r="H846" t="s">
        <v>846</v>
      </c>
    </row>
    <row r="847" spans="7:8" x14ac:dyDescent="0.25">
      <c r="G847">
        <v>438</v>
      </c>
      <c r="H847" t="s">
        <v>847</v>
      </c>
    </row>
    <row r="848" spans="7:8" x14ac:dyDescent="0.25">
      <c r="G848">
        <v>439</v>
      </c>
      <c r="H848" t="s">
        <v>848</v>
      </c>
    </row>
    <row r="849" spans="7:8" x14ac:dyDescent="0.25">
      <c r="G849">
        <v>440</v>
      </c>
      <c r="H849" t="s">
        <v>849</v>
      </c>
    </row>
    <row r="850" spans="7:8" x14ac:dyDescent="0.25">
      <c r="G850">
        <v>441</v>
      </c>
      <c r="H850" t="s">
        <v>850</v>
      </c>
    </row>
    <row r="851" spans="7:8" x14ac:dyDescent="0.25">
      <c r="G851">
        <v>442</v>
      </c>
      <c r="H851" t="s">
        <v>851</v>
      </c>
    </row>
    <row r="852" spans="7:8" x14ac:dyDescent="0.25">
      <c r="G852">
        <v>443</v>
      </c>
      <c r="H852" t="s">
        <v>852</v>
      </c>
    </row>
    <row r="853" spans="7:8" x14ac:dyDescent="0.25">
      <c r="G853">
        <v>444</v>
      </c>
      <c r="H853" t="s">
        <v>853</v>
      </c>
    </row>
    <row r="854" spans="7:8" x14ac:dyDescent="0.25">
      <c r="G854">
        <v>445</v>
      </c>
      <c r="H854" t="s">
        <v>854</v>
      </c>
    </row>
    <row r="855" spans="7:8" x14ac:dyDescent="0.25">
      <c r="G855">
        <v>446</v>
      </c>
      <c r="H855" t="s">
        <v>855</v>
      </c>
    </row>
    <row r="856" spans="7:8" x14ac:dyDescent="0.25">
      <c r="G856">
        <v>447</v>
      </c>
      <c r="H856" t="s">
        <v>856</v>
      </c>
    </row>
    <row r="857" spans="7:8" x14ac:dyDescent="0.25">
      <c r="G857">
        <v>448</v>
      </c>
      <c r="H857" t="s">
        <v>857</v>
      </c>
    </row>
    <row r="858" spans="7:8" x14ac:dyDescent="0.25">
      <c r="G858">
        <v>449</v>
      </c>
      <c r="H858" t="s">
        <v>615</v>
      </c>
    </row>
    <row r="859" spans="7:8" x14ac:dyDescent="0.25">
      <c r="G859">
        <v>450</v>
      </c>
      <c r="H859" t="s">
        <v>616</v>
      </c>
    </row>
    <row r="860" spans="7:8" x14ac:dyDescent="0.25">
      <c r="G860">
        <v>451</v>
      </c>
      <c r="H860" t="s">
        <v>595</v>
      </c>
    </row>
    <row r="861" spans="7:8" x14ac:dyDescent="0.25">
      <c r="G861">
        <v>452</v>
      </c>
      <c r="H861" t="s">
        <v>10</v>
      </c>
    </row>
    <row r="862" spans="7:8" x14ac:dyDescent="0.25">
      <c r="G862">
        <v>453</v>
      </c>
      <c r="H862" t="s">
        <v>858</v>
      </c>
    </row>
    <row r="863" spans="7:8" x14ac:dyDescent="0.25">
      <c r="G863">
        <v>454</v>
      </c>
      <c r="H863" t="s">
        <v>859</v>
      </c>
    </row>
    <row r="864" spans="7:8" x14ac:dyDescent="0.25">
      <c r="G864">
        <v>455</v>
      </c>
      <c r="H864" t="s">
        <v>860</v>
      </c>
    </row>
    <row r="865" spans="7:8" x14ac:dyDescent="0.25">
      <c r="G865">
        <v>456</v>
      </c>
      <c r="H865" t="s">
        <v>861</v>
      </c>
    </row>
    <row r="866" spans="7:8" x14ac:dyDescent="0.25">
      <c r="G866">
        <v>457</v>
      </c>
      <c r="H866" t="s">
        <v>862</v>
      </c>
    </row>
    <row r="867" spans="7:8" x14ac:dyDescent="0.25">
      <c r="G867">
        <v>458</v>
      </c>
      <c r="H867" t="s">
        <v>863</v>
      </c>
    </row>
    <row r="868" spans="7:8" x14ac:dyDescent="0.25">
      <c r="G868">
        <v>459</v>
      </c>
      <c r="H868" t="s">
        <v>864</v>
      </c>
    </row>
    <row r="869" spans="7:8" x14ac:dyDescent="0.25">
      <c r="G869">
        <v>460</v>
      </c>
      <c r="H869" t="s">
        <v>865</v>
      </c>
    </row>
    <row r="870" spans="7:8" x14ac:dyDescent="0.25">
      <c r="G870">
        <v>461</v>
      </c>
      <c r="H870" t="s">
        <v>866</v>
      </c>
    </row>
    <row r="871" spans="7:8" x14ac:dyDescent="0.25">
      <c r="G871">
        <v>462</v>
      </c>
      <c r="H871" t="s">
        <v>867</v>
      </c>
    </row>
    <row r="872" spans="7:8" x14ac:dyDescent="0.25">
      <c r="G872">
        <v>463</v>
      </c>
      <c r="H872" t="s">
        <v>868</v>
      </c>
    </row>
    <row r="873" spans="7:8" x14ac:dyDescent="0.25">
      <c r="G873">
        <v>464</v>
      </c>
      <c r="H873" t="s">
        <v>869</v>
      </c>
    </row>
    <row r="874" spans="7:8" x14ac:dyDescent="0.25">
      <c r="G874">
        <v>465</v>
      </c>
      <c r="H874" t="s">
        <v>870</v>
      </c>
    </row>
    <row r="875" spans="7:8" x14ac:dyDescent="0.25">
      <c r="G875">
        <v>466</v>
      </c>
      <c r="H875" t="s">
        <v>871</v>
      </c>
    </row>
    <row r="876" spans="7:8" x14ac:dyDescent="0.25">
      <c r="G876">
        <v>467</v>
      </c>
      <c r="H876" t="s">
        <v>872</v>
      </c>
    </row>
    <row r="877" spans="7:8" x14ac:dyDescent="0.25">
      <c r="G877">
        <v>468</v>
      </c>
      <c r="H877" t="s">
        <v>873</v>
      </c>
    </row>
    <row r="878" spans="7:8" x14ac:dyDescent="0.25">
      <c r="G878">
        <v>469</v>
      </c>
      <c r="H878" t="s">
        <v>490</v>
      </c>
    </row>
    <row r="879" spans="7:8" x14ac:dyDescent="0.25">
      <c r="G879">
        <v>470</v>
      </c>
      <c r="H879" t="s">
        <v>874</v>
      </c>
    </row>
    <row r="880" spans="7:8" x14ac:dyDescent="0.25">
      <c r="G880">
        <v>471</v>
      </c>
      <c r="H880" t="s">
        <v>381</v>
      </c>
    </row>
    <row r="881" spans="7:8" x14ac:dyDescent="0.25">
      <c r="G881">
        <v>472</v>
      </c>
      <c r="H881" t="s">
        <v>875</v>
      </c>
    </row>
    <row r="882" spans="7:8" x14ac:dyDescent="0.25">
      <c r="G882">
        <v>473</v>
      </c>
      <c r="H882" t="s">
        <v>876</v>
      </c>
    </row>
    <row r="883" spans="7:8" x14ac:dyDescent="0.25">
      <c r="G883">
        <v>474</v>
      </c>
      <c r="H883" t="s">
        <v>877</v>
      </c>
    </row>
    <row r="884" spans="7:8" x14ac:dyDescent="0.25">
      <c r="G884">
        <v>475</v>
      </c>
      <c r="H884" t="s">
        <v>878</v>
      </c>
    </row>
    <row r="885" spans="7:8" x14ac:dyDescent="0.25">
      <c r="G885">
        <v>476</v>
      </c>
      <c r="H885" t="s">
        <v>879</v>
      </c>
    </row>
    <row r="886" spans="7:8" x14ac:dyDescent="0.25">
      <c r="G886">
        <v>477</v>
      </c>
      <c r="H886" t="s">
        <v>482</v>
      </c>
    </row>
    <row r="887" spans="7:8" x14ac:dyDescent="0.25">
      <c r="G887">
        <v>478</v>
      </c>
      <c r="H887" t="s">
        <v>483</v>
      </c>
    </row>
    <row r="888" spans="7:8" x14ac:dyDescent="0.25">
      <c r="G888">
        <v>479</v>
      </c>
      <c r="H888" t="s">
        <v>880</v>
      </c>
    </row>
    <row r="889" spans="7:8" x14ac:dyDescent="0.25">
      <c r="G889">
        <v>480</v>
      </c>
      <c r="H889" t="s">
        <v>881</v>
      </c>
    </row>
    <row r="890" spans="7:8" x14ac:dyDescent="0.25">
      <c r="G890">
        <v>481</v>
      </c>
      <c r="H890" t="s">
        <v>882</v>
      </c>
    </row>
    <row r="891" spans="7:8" x14ac:dyDescent="0.25">
      <c r="G891">
        <v>482</v>
      </c>
      <c r="H891" t="s">
        <v>883</v>
      </c>
    </row>
    <row r="892" spans="7:8" x14ac:dyDescent="0.25">
      <c r="G892">
        <v>483</v>
      </c>
      <c r="H892" t="s">
        <v>884</v>
      </c>
    </row>
    <row r="893" spans="7:8" x14ac:dyDescent="0.25">
      <c r="G893">
        <v>484</v>
      </c>
      <c r="H893" t="s">
        <v>885</v>
      </c>
    </row>
    <row r="894" spans="7:8" x14ac:dyDescent="0.25">
      <c r="G894">
        <v>485</v>
      </c>
      <c r="H894" t="s">
        <v>886</v>
      </c>
    </row>
    <row r="895" spans="7:8" x14ac:dyDescent="0.25">
      <c r="G895">
        <v>486</v>
      </c>
      <c r="H895" t="s">
        <v>887</v>
      </c>
    </row>
    <row r="896" spans="7:8" x14ac:dyDescent="0.25">
      <c r="G896">
        <v>487</v>
      </c>
      <c r="H896" t="s">
        <v>888</v>
      </c>
    </row>
    <row r="897" spans="7:8" x14ac:dyDescent="0.25">
      <c r="G897">
        <v>488</v>
      </c>
      <c r="H897" t="s">
        <v>889</v>
      </c>
    </row>
    <row r="898" spans="7:8" x14ac:dyDescent="0.25">
      <c r="G898">
        <v>489</v>
      </c>
      <c r="H898" t="s">
        <v>890</v>
      </c>
    </row>
    <row r="899" spans="7:8" x14ac:dyDescent="0.25">
      <c r="G899">
        <v>490</v>
      </c>
      <c r="H899" t="s">
        <v>891</v>
      </c>
    </row>
    <row r="900" spans="7:8" x14ac:dyDescent="0.25">
      <c r="G900">
        <v>491</v>
      </c>
      <c r="H900" t="s">
        <v>892</v>
      </c>
    </row>
    <row r="901" spans="7:8" x14ac:dyDescent="0.25">
      <c r="G901">
        <v>492</v>
      </c>
      <c r="H901" t="s">
        <v>893</v>
      </c>
    </row>
    <row r="902" spans="7:8" x14ac:dyDescent="0.25">
      <c r="G902">
        <v>493</v>
      </c>
      <c r="H902" t="s">
        <v>894</v>
      </c>
    </row>
    <row r="903" spans="7:8" x14ac:dyDescent="0.25">
      <c r="G903">
        <v>494</v>
      </c>
      <c r="H903" t="s">
        <v>895</v>
      </c>
    </row>
    <row r="904" spans="7:8" x14ac:dyDescent="0.25">
      <c r="G904">
        <v>495</v>
      </c>
      <c r="H904" t="s">
        <v>896</v>
      </c>
    </row>
    <row r="905" spans="7:8" x14ac:dyDescent="0.25">
      <c r="G905">
        <v>496</v>
      </c>
      <c r="H905" t="s">
        <v>897</v>
      </c>
    </row>
    <row r="906" spans="7:8" x14ac:dyDescent="0.25">
      <c r="G906">
        <v>497</v>
      </c>
      <c r="H906" t="s">
        <v>596</v>
      </c>
    </row>
    <row r="907" spans="7:8" x14ac:dyDescent="0.25">
      <c r="G907">
        <v>498</v>
      </c>
      <c r="H907" t="s">
        <v>263</v>
      </c>
    </row>
    <row r="908" spans="7:8" x14ac:dyDescent="0.25">
      <c r="G908">
        <v>499</v>
      </c>
      <c r="H908" t="s">
        <v>597</v>
      </c>
    </row>
    <row r="909" spans="7:8" x14ac:dyDescent="0.25">
      <c r="G909">
        <v>500</v>
      </c>
      <c r="H909" t="s">
        <v>267</v>
      </c>
    </row>
    <row r="910" spans="7:8" x14ac:dyDescent="0.25">
      <c r="G910">
        <v>501</v>
      </c>
      <c r="H910" t="s">
        <v>276</v>
      </c>
    </row>
    <row r="911" spans="7:8" x14ac:dyDescent="0.25">
      <c r="G911">
        <v>502</v>
      </c>
      <c r="H911" t="s">
        <v>11</v>
      </c>
    </row>
    <row r="912" spans="7:8" x14ac:dyDescent="0.25">
      <c r="G912">
        <v>503</v>
      </c>
      <c r="H912" t="s">
        <v>14</v>
      </c>
    </row>
    <row r="913" spans="7:8" x14ac:dyDescent="0.25">
      <c r="G913">
        <v>504</v>
      </c>
      <c r="H913" t="s">
        <v>12</v>
      </c>
    </row>
    <row r="914" spans="7:8" x14ac:dyDescent="0.25">
      <c r="G914">
        <v>505</v>
      </c>
      <c r="H914" t="s">
        <v>25</v>
      </c>
    </row>
    <row r="915" spans="7:8" x14ac:dyDescent="0.25">
      <c r="G915">
        <v>506</v>
      </c>
      <c r="H915" t="s">
        <v>23</v>
      </c>
    </row>
    <row r="916" spans="7:8" x14ac:dyDescent="0.25">
      <c r="G916">
        <v>507</v>
      </c>
      <c r="H916" t="s">
        <v>24</v>
      </c>
    </row>
    <row r="917" spans="7:8" x14ac:dyDescent="0.25">
      <c r="G917">
        <v>508</v>
      </c>
      <c r="H917" t="s">
        <v>17</v>
      </c>
    </row>
    <row r="918" spans="7:8" x14ac:dyDescent="0.25">
      <c r="G918">
        <v>509</v>
      </c>
      <c r="H918" t="s">
        <v>18</v>
      </c>
    </row>
    <row r="919" spans="7:8" x14ac:dyDescent="0.25">
      <c r="G919">
        <v>510</v>
      </c>
      <c r="H919" t="s">
        <v>15</v>
      </c>
    </row>
    <row r="920" spans="7:8" x14ac:dyDescent="0.25">
      <c r="G920">
        <v>511</v>
      </c>
      <c r="H920" t="s">
        <v>16</v>
      </c>
    </row>
    <row r="921" spans="7:8" x14ac:dyDescent="0.25">
      <c r="G921">
        <v>512</v>
      </c>
      <c r="H921" t="s">
        <v>9</v>
      </c>
    </row>
    <row r="922" spans="7:8" x14ac:dyDescent="0.25">
      <c r="G922">
        <v>513</v>
      </c>
      <c r="H922" t="s">
        <v>27</v>
      </c>
    </row>
    <row r="923" spans="7:8" x14ac:dyDescent="0.25">
      <c r="G923">
        <v>514</v>
      </c>
      <c r="H923" t="s">
        <v>898</v>
      </c>
    </row>
    <row r="924" spans="7:8" x14ac:dyDescent="0.25">
      <c r="G924">
        <v>515</v>
      </c>
      <c r="H924" t="s">
        <v>899</v>
      </c>
    </row>
    <row r="925" spans="7:8" x14ac:dyDescent="0.25">
      <c r="G925">
        <v>516</v>
      </c>
      <c r="H925" t="s">
        <v>900</v>
      </c>
    </row>
    <row r="926" spans="7:8" x14ac:dyDescent="0.25">
      <c r="G926">
        <v>517</v>
      </c>
      <c r="H926" t="s">
        <v>901</v>
      </c>
    </row>
    <row r="927" spans="7:8" x14ac:dyDescent="0.25">
      <c r="G927">
        <v>518</v>
      </c>
      <c r="H927" t="s">
        <v>902</v>
      </c>
    </row>
    <row r="928" spans="7:8" x14ac:dyDescent="0.25">
      <c r="G928">
        <v>519</v>
      </c>
      <c r="H928" t="s">
        <v>903</v>
      </c>
    </row>
    <row r="929" spans="7:8" x14ac:dyDescent="0.25">
      <c r="G929">
        <v>520</v>
      </c>
      <c r="H929" t="s">
        <v>904</v>
      </c>
    </row>
    <row r="930" spans="7:8" x14ac:dyDescent="0.25">
      <c r="G930">
        <v>521</v>
      </c>
      <c r="H930" t="s">
        <v>905</v>
      </c>
    </row>
    <row r="931" spans="7:8" x14ac:dyDescent="0.25">
      <c r="G931">
        <v>522</v>
      </c>
      <c r="H931" t="s">
        <v>906</v>
      </c>
    </row>
    <row r="932" spans="7:8" x14ac:dyDescent="0.25">
      <c r="G932">
        <v>523</v>
      </c>
      <c r="H932" t="s">
        <v>907</v>
      </c>
    </row>
    <row r="933" spans="7:8" x14ac:dyDescent="0.25">
      <c r="G933">
        <v>524</v>
      </c>
      <c r="H933" t="s">
        <v>908</v>
      </c>
    </row>
    <row r="934" spans="7:8" x14ac:dyDescent="0.25">
      <c r="G934">
        <v>525</v>
      </c>
      <c r="H934" t="s">
        <v>909</v>
      </c>
    </row>
    <row r="935" spans="7:8" x14ac:dyDescent="0.25">
      <c r="G935">
        <v>526</v>
      </c>
      <c r="H935" t="s">
        <v>910</v>
      </c>
    </row>
    <row r="936" spans="7:8" x14ac:dyDescent="0.25">
      <c r="G936">
        <v>527</v>
      </c>
      <c r="H936" t="s">
        <v>911</v>
      </c>
    </row>
    <row r="937" spans="7:8" x14ac:dyDescent="0.25">
      <c r="G937">
        <v>528</v>
      </c>
      <c r="H937" t="s">
        <v>912</v>
      </c>
    </row>
    <row r="938" spans="7:8" x14ac:dyDescent="0.25">
      <c r="G938">
        <v>529</v>
      </c>
      <c r="H938" t="s">
        <v>913</v>
      </c>
    </row>
    <row r="939" spans="7:8" x14ac:dyDescent="0.25">
      <c r="G939">
        <v>530</v>
      </c>
      <c r="H939" t="s">
        <v>914</v>
      </c>
    </row>
    <row r="940" spans="7:8" x14ac:dyDescent="0.25">
      <c r="G940">
        <v>531</v>
      </c>
      <c r="H940" t="s">
        <v>598</v>
      </c>
    </row>
    <row r="941" spans="7:8" x14ac:dyDescent="0.25">
      <c r="G941">
        <v>532</v>
      </c>
      <c r="H941" t="s">
        <v>599</v>
      </c>
    </row>
    <row r="942" spans="7:8" x14ac:dyDescent="0.25">
      <c r="G942">
        <v>533</v>
      </c>
      <c r="H942" t="s">
        <v>600</v>
      </c>
    </row>
    <row r="943" spans="7:8" x14ac:dyDescent="0.25">
      <c r="G943">
        <v>534</v>
      </c>
      <c r="H943" t="s">
        <v>6</v>
      </c>
    </row>
    <row r="944" spans="7:8" x14ac:dyDescent="0.25">
      <c r="G944">
        <v>535</v>
      </c>
      <c r="H944" t="s">
        <v>601</v>
      </c>
    </row>
    <row r="945" spans="7:8" x14ac:dyDescent="0.25">
      <c r="G945">
        <v>536</v>
      </c>
      <c r="H945" t="s">
        <v>602</v>
      </c>
    </row>
    <row r="946" spans="7:8" x14ac:dyDescent="0.25">
      <c r="G946">
        <v>537</v>
      </c>
      <c r="H946" t="s">
        <v>19</v>
      </c>
    </row>
    <row r="947" spans="7:8" x14ac:dyDescent="0.25">
      <c r="G947">
        <v>538</v>
      </c>
      <c r="H947" t="s">
        <v>915</v>
      </c>
    </row>
    <row r="948" spans="7:8" x14ac:dyDescent="0.25">
      <c r="G948">
        <v>539</v>
      </c>
      <c r="H948" t="s">
        <v>485</v>
      </c>
    </row>
    <row r="949" spans="7:8" x14ac:dyDescent="0.25">
      <c r="G949">
        <v>540</v>
      </c>
      <c r="H949" t="s">
        <v>916</v>
      </c>
    </row>
    <row r="950" spans="7:8" x14ac:dyDescent="0.25">
      <c r="G950">
        <v>541</v>
      </c>
      <c r="H950" t="s">
        <v>917</v>
      </c>
    </row>
    <row r="951" spans="7:8" x14ac:dyDescent="0.25">
      <c r="G951">
        <v>542</v>
      </c>
      <c r="H951" t="s">
        <v>918</v>
      </c>
    </row>
    <row r="952" spans="7:8" x14ac:dyDescent="0.25">
      <c r="G952">
        <v>543</v>
      </c>
      <c r="H952" t="s">
        <v>919</v>
      </c>
    </row>
    <row r="953" spans="7:8" x14ac:dyDescent="0.25">
      <c r="G953">
        <v>544</v>
      </c>
      <c r="H953" t="s">
        <v>486</v>
      </c>
    </row>
    <row r="954" spans="7:8" x14ac:dyDescent="0.25">
      <c r="G954">
        <v>545</v>
      </c>
      <c r="H954" t="s">
        <v>920</v>
      </c>
    </row>
    <row r="955" spans="7:8" x14ac:dyDescent="0.25">
      <c r="G955">
        <v>546</v>
      </c>
      <c r="H955" t="s">
        <v>921</v>
      </c>
    </row>
    <row r="956" spans="7:8" x14ac:dyDescent="0.25">
      <c r="G956">
        <v>547</v>
      </c>
      <c r="H956" t="s">
        <v>922</v>
      </c>
    </row>
    <row r="957" spans="7:8" x14ac:dyDescent="0.25">
      <c r="G957">
        <v>548</v>
      </c>
      <c r="H957" t="s">
        <v>923</v>
      </c>
    </row>
    <row r="958" spans="7:8" x14ac:dyDescent="0.25">
      <c r="G958">
        <v>549</v>
      </c>
      <c r="H958" t="s">
        <v>487</v>
      </c>
    </row>
    <row r="959" spans="7:8" x14ac:dyDescent="0.25">
      <c r="G959">
        <v>550</v>
      </c>
      <c r="H959" t="s">
        <v>924</v>
      </c>
    </row>
    <row r="960" spans="7:8" x14ac:dyDescent="0.25">
      <c r="G960">
        <v>551</v>
      </c>
      <c r="H960" t="s">
        <v>488</v>
      </c>
    </row>
    <row r="961" spans="7:8" x14ac:dyDescent="0.25">
      <c r="G961">
        <v>552</v>
      </c>
      <c r="H961" t="s">
        <v>925</v>
      </c>
    </row>
    <row r="962" spans="7:8" x14ac:dyDescent="0.25">
      <c r="G962">
        <v>553</v>
      </c>
      <c r="H962" t="s">
        <v>926</v>
      </c>
    </row>
    <row r="963" spans="7:8" x14ac:dyDescent="0.25">
      <c r="G963">
        <v>554</v>
      </c>
      <c r="H963" t="s">
        <v>927</v>
      </c>
    </row>
    <row r="964" spans="7:8" x14ac:dyDescent="0.25">
      <c r="G964">
        <v>555</v>
      </c>
      <c r="H964" t="s">
        <v>928</v>
      </c>
    </row>
    <row r="965" spans="7:8" x14ac:dyDescent="0.25">
      <c r="G965">
        <v>556</v>
      </c>
      <c r="H965" t="s">
        <v>929</v>
      </c>
    </row>
    <row r="966" spans="7:8" x14ac:dyDescent="0.25">
      <c r="G966">
        <v>557</v>
      </c>
      <c r="H966" t="s">
        <v>930</v>
      </c>
    </row>
    <row r="967" spans="7:8" x14ac:dyDescent="0.25">
      <c r="G967">
        <v>558</v>
      </c>
      <c r="H967" t="s">
        <v>931</v>
      </c>
    </row>
    <row r="968" spans="7:8" x14ac:dyDescent="0.25">
      <c r="G968">
        <v>559</v>
      </c>
      <c r="H968" t="s">
        <v>932</v>
      </c>
    </row>
    <row r="969" spans="7:8" x14ac:dyDescent="0.25">
      <c r="G969">
        <v>560</v>
      </c>
      <c r="H969" t="s">
        <v>933</v>
      </c>
    </row>
    <row r="970" spans="7:8" x14ac:dyDescent="0.25">
      <c r="G970">
        <v>561</v>
      </c>
      <c r="H970" t="s">
        <v>934</v>
      </c>
    </row>
    <row r="971" spans="7:8" x14ac:dyDescent="0.25">
      <c r="G971">
        <v>562</v>
      </c>
      <c r="H971" t="s">
        <v>935</v>
      </c>
    </row>
    <row r="972" spans="7:8" x14ac:dyDescent="0.25">
      <c r="G972">
        <v>563</v>
      </c>
      <c r="H972" t="s">
        <v>936</v>
      </c>
    </row>
    <row r="973" spans="7:8" x14ac:dyDescent="0.25">
      <c r="G973">
        <v>564</v>
      </c>
      <c r="H973" t="s">
        <v>937</v>
      </c>
    </row>
    <row r="974" spans="7:8" x14ac:dyDescent="0.25">
      <c r="G974">
        <v>565</v>
      </c>
      <c r="H974" t="s">
        <v>938</v>
      </c>
    </row>
    <row r="975" spans="7:8" x14ac:dyDescent="0.25">
      <c r="G975">
        <v>566</v>
      </c>
      <c r="H975" t="s">
        <v>939</v>
      </c>
    </row>
    <row r="976" spans="7:8" x14ac:dyDescent="0.25">
      <c r="G976">
        <v>567</v>
      </c>
      <c r="H976" t="s">
        <v>940</v>
      </c>
    </row>
    <row r="977" spans="7:8" x14ac:dyDescent="0.25">
      <c r="G977">
        <v>568</v>
      </c>
      <c r="H977" t="s">
        <v>941</v>
      </c>
    </row>
    <row r="978" spans="7:8" x14ac:dyDescent="0.25">
      <c r="G978">
        <v>569</v>
      </c>
      <c r="H978" t="s">
        <v>942</v>
      </c>
    </row>
    <row r="979" spans="7:8" x14ac:dyDescent="0.25">
      <c r="G979">
        <v>570</v>
      </c>
      <c r="H979" t="s">
        <v>943</v>
      </c>
    </row>
    <row r="980" spans="7:8" x14ac:dyDescent="0.25">
      <c r="G980">
        <v>571</v>
      </c>
      <c r="H980" t="s">
        <v>944</v>
      </c>
    </row>
    <row r="981" spans="7:8" x14ac:dyDescent="0.25">
      <c r="G981">
        <v>572</v>
      </c>
      <c r="H981" t="s">
        <v>945</v>
      </c>
    </row>
    <row r="982" spans="7:8" x14ac:dyDescent="0.25">
      <c r="G982">
        <v>573</v>
      </c>
      <c r="H982" t="s">
        <v>946</v>
      </c>
    </row>
    <row r="983" spans="7:8" x14ac:dyDescent="0.25">
      <c r="G983">
        <v>574</v>
      </c>
      <c r="H983" t="s">
        <v>947</v>
      </c>
    </row>
    <row r="984" spans="7:8" x14ac:dyDescent="0.25">
      <c r="G984">
        <v>575</v>
      </c>
      <c r="H984" t="s">
        <v>948</v>
      </c>
    </row>
    <row r="985" spans="7:8" x14ac:dyDescent="0.25">
      <c r="G985">
        <v>576</v>
      </c>
      <c r="H985" t="s">
        <v>949</v>
      </c>
    </row>
    <row r="986" spans="7:8" x14ac:dyDescent="0.25">
      <c r="G986">
        <v>577</v>
      </c>
      <c r="H986" t="s">
        <v>950</v>
      </c>
    </row>
    <row r="987" spans="7:8" x14ac:dyDescent="0.25">
      <c r="G987">
        <v>578</v>
      </c>
      <c r="H987" t="s">
        <v>951</v>
      </c>
    </row>
    <row r="988" spans="7:8" x14ac:dyDescent="0.25">
      <c r="G988">
        <v>579</v>
      </c>
      <c r="H988" t="s">
        <v>952</v>
      </c>
    </row>
    <row r="989" spans="7:8" x14ac:dyDescent="0.25">
      <c r="G989">
        <v>580</v>
      </c>
      <c r="H989" t="s">
        <v>953</v>
      </c>
    </row>
    <row r="990" spans="7:8" x14ac:dyDescent="0.25">
      <c r="G990">
        <v>581</v>
      </c>
      <c r="H990" t="s">
        <v>954</v>
      </c>
    </row>
    <row r="991" spans="7:8" x14ac:dyDescent="0.25">
      <c r="G991">
        <v>582</v>
      </c>
      <c r="H991" t="s">
        <v>955</v>
      </c>
    </row>
    <row r="992" spans="7:8" x14ac:dyDescent="0.25">
      <c r="G992">
        <v>583</v>
      </c>
      <c r="H992" t="s">
        <v>956</v>
      </c>
    </row>
    <row r="993" spans="7:8" x14ac:dyDescent="0.25">
      <c r="G993">
        <v>584</v>
      </c>
      <c r="H993" t="s">
        <v>957</v>
      </c>
    </row>
    <row r="994" spans="7:8" x14ac:dyDescent="0.25">
      <c r="G994">
        <v>585</v>
      </c>
      <c r="H994" t="s">
        <v>958</v>
      </c>
    </row>
    <row r="995" spans="7:8" x14ac:dyDescent="0.25">
      <c r="G995">
        <v>586</v>
      </c>
      <c r="H995" t="s">
        <v>959</v>
      </c>
    </row>
    <row r="996" spans="7:8" x14ac:dyDescent="0.25">
      <c r="G996">
        <v>587</v>
      </c>
      <c r="H996" t="s">
        <v>960</v>
      </c>
    </row>
    <row r="997" spans="7:8" x14ac:dyDescent="0.25">
      <c r="G997">
        <v>588</v>
      </c>
      <c r="H997" t="s">
        <v>961</v>
      </c>
    </row>
    <row r="998" spans="7:8" x14ac:dyDescent="0.25">
      <c r="G998">
        <v>589</v>
      </c>
      <c r="H998" t="s">
        <v>962</v>
      </c>
    </row>
    <row r="999" spans="7:8" x14ac:dyDescent="0.25">
      <c r="G999">
        <v>590</v>
      </c>
      <c r="H999" t="s">
        <v>963</v>
      </c>
    </row>
    <row r="1000" spans="7:8" x14ac:dyDescent="0.25">
      <c r="G1000">
        <v>591</v>
      </c>
      <c r="H1000" t="s">
        <v>964</v>
      </c>
    </row>
    <row r="1001" spans="7:8" x14ac:dyDescent="0.25">
      <c r="G1001">
        <v>592</v>
      </c>
      <c r="H1001" t="s">
        <v>965</v>
      </c>
    </row>
    <row r="1002" spans="7:8" x14ac:dyDescent="0.25">
      <c r="G1002">
        <v>593</v>
      </c>
      <c r="H1002" t="s">
        <v>966</v>
      </c>
    </row>
    <row r="1003" spans="7:8" x14ac:dyDescent="0.25">
      <c r="G1003">
        <v>594</v>
      </c>
      <c r="H1003" t="s">
        <v>967</v>
      </c>
    </row>
    <row r="1004" spans="7:8" x14ac:dyDescent="0.25">
      <c r="G1004">
        <v>595</v>
      </c>
      <c r="H1004" t="s">
        <v>968</v>
      </c>
    </row>
    <row r="1005" spans="7:8" x14ac:dyDescent="0.25">
      <c r="G1005">
        <v>596</v>
      </c>
      <c r="H1005" t="s">
        <v>969</v>
      </c>
    </row>
    <row r="1006" spans="7:8" x14ac:dyDescent="0.25">
      <c r="G1006">
        <v>597</v>
      </c>
      <c r="H1006" t="s">
        <v>970</v>
      </c>
    </row>
    <row r="1007" spans="7:8" x14ac:dyDescent="0.25">
      <c r="G1007">
        <v>598</v>
      </c>
      <c r="H1007" t="s">
        <v>288</v>
      </c>
    </row>
    <row r="1008" spans="7:8" x14ac:dyDescent="0.25">
      <c r="G1008">
        <v>599</v>
      </c>
      <c r="H1008" t="s">
        <v>495</v>
      </c>
    </row>
    <row r="1009" spans="7:8" x14ac:dyDescent="0.25">
      <c r="G1009">
        <v>600</v>
      </c>
      <c r="H1009" t="s">
        <v>295</v>
      </c>
    </row>
    <row r="1010" spans="7:8" x14ac:dyDescent="0.25">
      <c r="G1010">
        <v>601</v>
      </c>
      <c r="H1010" t="s">
        <v>305</v>
      </c>
    </row>
    <row r="1011" spans="7:8" x14ac:dyDescent="0.25">
      <c r="G1011">
        <v>602</v>
      </c>
      <c r="H1011" t="s">
        <v>310</v>
      </c>
    </row>
    <row r="1012" spans="7:8" x14ac:dyDescent="0.25">
      <c r="G1012">
        <v>603</v>
      </c>
      <c r="H1012" t="s">
        <v>317</v>
      </c>
    </row>
    <row r="1013" spans="7:8" x14ac:dyDescent="0.25">
      <c r="G1013">
        <v>604</v>
      </c>
      <c r="H1013" t="s">
        <v>322</v>
      </c>
    </row>
    <row r="1014" spans="7:8" x14ac:dyDescent="0.25">
      <c r="G1014">
        <v>605</v>
      </c>
      <c r="H1014" t="s">
        <v>324</v>
      </c>
    </row>
    <row r="1015" spans="7:8" x14ac:dyDescent="0.25">
      <c r="G1015">
        <v>606</v>
      </c>
      <c r="H1015" t="s">
        <v>327</v>
      </c>
    </row>
    <row r="1016" spans="7:8" x14ac:dyDescent="0.25">
      <c r="G1016">
        <v>607</v>
      </c>
      <c r="H1016" t="s">
        <v>473</v>
      </c>
    </row>
    <row r="1017" spans="7:8" x14ac:dyDescent="0.25">
      <c r="G1017">
        <v>608</v>
      </c>
      <c r="H1017" t="s">
        <v>474</v>
      </c>
    </row>
    <row r="1018" spans="7:8" x14ac:dyDescent="0.25">
      <c r="G1018">
        <v>609</v>
      </c>
      <c r="H1018" t="s">
        <v>475</v>
      </c>
    </row>
    <row r="1019" spans="7:8" x14ac:dyDescent="0.25">
      <c r="G1019">
        <v>610</v>
      </c>
      <c r="H1019" t="s">
        <v>476</v>
      </c>
    </row>
    <row r="1020" spans="7:8" x14ac:dyDescent="0.25">
      <c r="G1020">
        <v>611</v>
      </c>
      <c r="H1020" t="s">
        <v>477</v>
      </c>
    </row>
    <row r="1021" spans="7:8" x14ac:dyDescent="0.25">
      <c r="G1021">
        <v>612</v>
      </c>
      <c r="H1021" t="s">
        <v>971</v>
      </c>
    </row>
    <row r="1022" spans="7:8" x14ac:dyDescent="0.25">
      <c r="G1022">
        <v>613</v>
      </c>
      <c r="H1022" t="s">
        <v>496</v>
      </c>
    </row>
    <row r="1023" spans="7:8" x14ac:dyDescent="0.25">
      <c r="G1023">
        <v>614</v>
      </c>
      <c r="H1023" t="s">
        <v>494</v>
      </c>
    </row>
    <row r="1024" spans="7:8" x14ac:dyDescent="0.25">
      <c r="G1024">
        <v>615</v>
      </c>
      <c r="H1024" t="s">
        <v>497</v>
      </c>
    </row>
    <row r="1025" spans="7:8" x14ac:dyDescent="0.25">
      <c r="G1025">
        <v>616</v>
      </c>
      <c r="H1025" t="s">
        <v>498</v>
      </c>
    </row>
    <row r="1026" spans="7:8" x14ac:dyDescent="0.25">
      <c r="G1026">
        <v>617</v>
      </c>
      <c r="H1026" t="s">
        <v>972</v>
      </c>
    </row>
    <row r="1027" spans="7:8" x14ac:dyDescent="0.25">
      <c r="G1027">
        <v>618</v>
      </c>
      <c r="H1027" t="s">
        <v>973</v>
      </c>
    </row>
    <row r="1028" spans="7:8" x14ac:dyDescent="0.25">
      <c r="G1028">
        <v>619</v>
      </c>
      <c r="H1028" t="s">
        <v>974</v>
      </c>
    </row>
    <row r="1029" spans="7:8" x14ac:dyDescent="0.25">
      <c r="G1029">
        <v>620</v>
      </c>
      <c r="H1029" t="s">
        <v>975</v>
      </c>
    </row>
    <row r="1030" spans="7:8" x14ac:dyDescent="0.25">
      <c r="G1030">
        <v>621</v>
      </c>
      <c r="H1030" t="s">
        <v>976</v>
      </c>
    </row>
    <row r="1031" spans="7:8" x14ac:dyDescent="0.25">
      <c r="G1031">
        <v>622</v>
      </c>
      <c r="H1031" t="s">
        <v>977</v>
      </c>
    </row>
    <row r="1032" spans="7:8" x14ac:dyDescent="0.25">
      <c r="G1032">
        <v>623</v>
      </c>
      <c r="H1032" t="s">
        <v>978</v>
      </c>
    </row>
    <row r="1033" spans="7:8" x14ac:dyDescent="0.25">
      <c r="G1033">
        <v>624</v>
      </c>
      <c r="H1033" t="s">
        <v>979</v>
      </c>
    </row>
    <row r="1034" spans="7:8" x14ac:dyDescent="0.25">
      <c r="G1034">
        <v>625</v>
      </c>
      <c r="H1034" t="s">
        <v>980</v>
      </c>
    </row>
    <row r="1035" spans="7:8" x14ac:dyDescent="0.25">
      <c r="G1035">
        <v>626</v>
      </c>
      <c r="H1035" t="s">
        <v>981</v>
      </c>
    </row>
    <row r="1036" spans="7:8" x14ac:dyDescent="0.25">
      <c r="G1036">
        <v>627</v>
      </c>
      <c r="H1036" t="s">
        <v>982</v>
      </c>
    </row>
    <row r="1037" spans="7:8" x14ac:dyDescent="0.25">
      <c r="G1037">
        <v>628</v>
      </c>
      <c r="H1037" t="s">
        <v>983</v>
      </c>
    </row>
    <row r="1038" spans="7:8" x14ac:dyDescent="0.25">
      <c r="G1038">
        <v>629</v>
      </c>
      <c r="H1038" t="s">
        <v>984</v>
      </c>
    </row>
    <row r="1039" spans="7:8" x14ac:dyDescent="0.25">
      <c r="G1039">
        <v>630</v>
      </c>
      <c r="H1039" t="s">
        <v>985</v>
      </c>
    </row>
    <row r="1040" spans="7:8" x14ac:dyDescent="0.25">
      <c r="G1040">
        <v>631</v>
      </c>
      <c r="H1040" t="s">
        <v>986</v>
      </c>
    </row>
    <row r="1041" spans="7:8" x14ac:dyDescent="0.25">
      <c r="G1041">
        <v>632</v>
      </c>
      <c r="H1041" t="s">
        <v>987</v>
      </c>
    </row>
    <row r="1042" spans="7:8" x14ac:dyDescent="0.25">
      <c r="G1042">
        <v>633</v>
      </c>
      <c r="H1042" t="s">
        <v>988</v>
      </c>
    </row>
    <row r="1043" spans="7:8" x14ac:dyDescent="0.25">
      <c r="G1043">
        <v>634</v>
      </c>
      <c r="H1043" t="s">
        <v>989</v>
      </c>
    </row>
    <row r="1044" spans="7:8" x14ac:dyDescent="0.25">
      <c r="G1044">
        <v>635</v>
      </c>
      <c r="H1044" t="s">
        <v>990</v>
      </c>
    </row>
    <row r="1045" spans="7:8" x14ac:dyDescent="0.25">
      <c r="G1045">
        <v>636</v>
      </c>
      <c r="H1045" t="s">
        <v>991</v>
      </c>
    </row>
    <row r="1046" spans="7:8" x14ac:dyDescent="0.25">
      <c r="G1046">
        <v>637</v>
      </c>
      <c r="H1046" t="s">
        <v>992</v>
      </c>
    </row>
    <row r="1047" spans="7:8" x14ac:dyDescent="0.25">
      <c r="G1047">
        <v>638</v>
      </c>
      <c r="H1047" t="s">
        <v>993</v>
      </c>
    </row>
    <row r="1048" spans="7:8" x14ac:dyDescent="0.25">
      <c r="G1048">
        <v>639</v>
      </c>
      <c r="H1048" t="s">
        <v>994</v>
      </c>
    </row>
    <row r="1049" spans="7:8" x14ac:dyDescent="0.25">
      <c r="G1049">
        <v>640</v>
      </c>
      <c r="H1049" t="s">
        <v>995</v>
      </c>
    </row>
    <row r="1050" spans="7:8" x14ac:dyDescent="0.25">
      <c r="G1050">
        <v>641</v>
      </c>
      <c r="H1050" t="s">
        <v>996</v>
      </c>
    </row>
    <row r="1051" spans="7:8" x14ac:dyDescent="0.25">
      <c r="G1051">
        <v>642</v>
      </c>
      <c r="H1051" t="s">
        <v>997</v>
      </c>
    </row>
    <row r="1052" spans="7:8" x14ac:dyDescent="0.25">
      <c r="G1052">
        <v>643</v>
      </c>
      <c r="H1052" t="s">
        <v>998</v>
      </c>
    </row>
    <row r="1053" spans="7:8" x14ac:dyDescent="0.25">
      <c r="G1053">
        <v>644</v>
      </c>
      <c r="H1053" t="s">
        <v>999</v>
      </c>
    </row>
    <row r="1054" spans="7:8" x14ac:dyDescent="0.25">
      <c r="G1054">
        <v>645</v>
      </c>
      <c r="H1054" t="s">
        <v>1000</v>
      </c>
    </row>
    <row r="1055" spans="7:8" x14ac:dyDescent="0.25">
      <c r="G1055">
        <v>646</v>
      </c>
      <c r="H1055" t="s">
        <v>1001</v>
      </c>
    </row>
    <row r="1056" spans="7:8" x14ac:dyDescent="0.25">
      <c r="G1056">
        <v>647</v>
      </c>
      <c r="H1056" t="s">
        <v>1002</v>
      </c>
    </row>
    <row r="1057" spans="7:8" x14ac:dyDescent="0.25">
      <c r="G1057">
        <v>648</v>
      </c>
      <c r="H1057" t="s">
        <v>1003</v>
      </c>
    </row>
    <row r="1058" spans="7:8" x14ac:dyDescent="0.25">
      <c r="G1058">
        <v>649</v>
      </c>
      <c r="H1058" t="s">
        <v>21</v>
      </c>
    </row>
    <row r="1059" spans="7:8" x14ac:dyDescent="0.25">
      <c r="G1059">
        <v>650</v>
      </c>
      <c r="H1059" t="s">
        <v>382</v>
      </c>
    </row>
    <row r="1060" spans="7:8" x14ac:dyDescent="0.25">
      <c r="G1060">
        <v>651</v>
      </c>
      <c r="H1060" t="s">
        <v>1004</v>
      </c>
    </row>
    <row r="1061" spans="7:8" x14ac:dyDescent="0.25">
      <c r="G1061">
        <v>652</v>
      </c>
      <c r="H1061" t="s">
        <v>1005</v>
      </c>
    </row>
    <row r="1062" spans="7:8" x14ac:dyDescent="0.25">
      <c r="G1062">
        <v>653</v>
      </c>
      <c r="H1062" t="s">
        <v>1006</v>
      </c>
    </row>
    <row r="1063" spans="7:8" x14ac:dyDescent="0.25">
      <c r="G1063">
        <v>654</v>
      </c>
      <c r="H1063" t="s">
        <v>1007</v>
      </c>
    </row>
    <row r="1064" spans="7:8" x14ac:dyDescent="0.25">
      <c r="G1064">
        <v>655</v>
      </c>
      <c r="H1064" t="s">
        <v>1008</v>
      </c>
    </row>
    <row r="1065" spans="7:8" x14ac:dyDescent="0.25">
      <c r="G1065">
        <v>656</v>
      </c>
      <c r="H1065" t="s">
        <v>1009</v>
      </c>
    </row>
    <row r="1066" spans="7:8" x14ac:dyDescent="0.25">
      <c r="G1066">
        <v>657</v>
      </c>
      <c r="H1066" t="s">
        <v>1010</v>
      </c>
    </row>
    <row r="1067" spans="7:8" x14ac:dyDescent="0.25">
      <c r="G1067">
        <v>658</v>
      </c>
      <c r="H1067" t="s">
        <v>1011</v>
      </c>
    </row>
    <row r="1068" spans="7:8" x14ac:dyDescent="0.25">
      <c r="G1068">
        <v>659</v>
      </c>
      <c r="H1068" t="s">
        <v>13</v>
      </c>
    </row>
    <row r="1069" spans="7:8" x14ac:dyDescent="0.25">
      <c r="G1069">
        <v>660</v>
      </c>
      <c r="H1069" t="s">
        <v>1012</v>
      </c>
    </row>
    <row r="1070" spans="7:8" x14ac:dyDescent="0.25">
      <c r="G1070">
        <v>661</v>
      </c>
      <c r="H1070" t="s">
        <v>1013</v>
      </c>
    </row>
    <row r="1071" spans="7:8" x14ac:dyDescent="0.25">
      <c r="G1071">
        <v>662</v>
      </c>
      <c r="H1071" t="s">
        <v>1014</v>
      </c>
    </row>
    <row r="1072" spans="7:8" x14ac:dyDescent="0.25">
      <c r="G1072">
        <v>663</v>
      </c>
      <c r="H1072" t="s">
        <v>1015</v>
      </c>
    </row>
    <row r="1073" spans="7:8" x14ac:dyDescent="0.25">
      <c r="G1073">
        <v>664</v>
      </c>
      <c r="H1073" t="s">
        <v>1016</v>
      </c>
    </row>
    <row r="1074" spans="7:8" x14ac:dyDescent="0.25">
      <c r="G1074">
        <v>665</v>
      </c>
      <c r="H1074" t="s">
        <v>1017</v>
      </c>
    </row>
    <row r="1075" spans="7:8" x14ac:dyDescent="0.25">
      <c r="G1075">
        <v>666</v>
      </c>
      <c r="H1075" t="s">
        <v>1018</v>
      </c>
    </row>
    <row r="1076" spans="7:8" x14ac:dyDescent="0.25">
      <c r="G1076">
        <v>667</v>
      </c>
      <c r="H1076" t="s">
        <v>1019</v>
      </c>
    </row>
    <row r="1077" spans="7:8" x14ac:dyDescent="0.25">
      <c r="G1077">
        <v>668</v>
      </c>
      <c r="H1077" t="s">
        <v>1020</v>
      </c>
    </row>
    <row r="1078" spans="7:8" x14ac:dyDescent="0.25">
      <c r="G1078">
        <v>669</v>
      </c>
      <c r="H1078" t="s">
        <v>1021</v>
      </c>
    </row>
    <row r="1079" spans="7:8" x14ac:dyDescent="0.25">
      <c r="G1079">
        <v>670</v>
      </c>
      <c r="H1079" t="s">
        <v>1022</v>
      </c>
    </row>
    <row r="1080" spans="7:8" x14ac:dyDescent="0.25">
      <c r="G1080">
        <v>671</v>
      </c>
      <c r="H1080" t="s">
        <v>1023</v>
      </c>
    </row>
    <row r="1081" spans="7:8" x14ac:dyDescent="0.25">
      <c r="G1081">
        <v>672</v>
      </c>
      <c r="H1081" t="s">
        <v>1024</v>
      </c>
    </row>
    <row r="1082" spans="7:8" x14ac:dyDescent="0.25">
      <c r="G1082">
        <v>673</v>
      </c>
      <c r="H1082" t="s">
        <v>1025</v>
      </c>
    </row>
    <row r="1083" spans="7:8" x14ac:dyDescent="0.25">
      <c r="G1083">
        <v>674</v>
      </c>
      <c r="H1083" t="s">
        <v>1026</v>
      </c>
    </row>
    <row r="1084" spans="7:8" x14ac:dyDescent="0.25">
      <c r="G1084">
        <v>675</v>
      </c>
      <c r="H1084" t="s">
        <v>1027</v>
      </c>
    </row>
    <row r="1085" spans="7:8" x14ac:dyDescent="0.25">
      <c r="G1085">
        <v>676</v>
      </c>
      <c r="H1085" t="s">
        <v>1028</v>
      </c>
    </row>
    <row r="1086" spans="7:8" x14ac:dyDescent="0.25">
      <c r="G1086">
        <v>677</v>
      </c>
      <c r="H1086" t="s">
        <v>1029</v>
      </c>
    </row>
    <row r="1087" spans="7:8" x14ac:dyDescent="0.25">
      <c r="G1087">
        <v>678</v>
      </c>
      <c r="H1087" t="s">
        <v>1030</v>
      </c>
    </row>
    <row r="1088" spans="7:8" x14ac:dyDescent="0.25">
      <c r="G1088">
        <v>679</v>
      </c>
      <c r="H1088" t="s">
        <v>1031</v>
      </c>
    </row>
    <row r="1089" spans="7:8" x14ac:dyDescent="0.25">
      <c r="G1089">
        <v>680</v>
      </c>
      <c r="H1089" t="s">
        <v>1032</v>
      </c>
    </row>
    <row r="1090" spans="7:8" x14ac:dyDescent="0.25">
      <c r="G1090">
        <v>681</v>
      </c>
      <c r="H1090" t="s">
        <v>1033</v>
      </c>
    </row>
    <row r="1091" spans="7:8" x14ac:dyDescent="0.25">
      <c r="G1091">
        <v>682</v>
      </c>
      <c r="H1091" t="s">
        <v>1034</v>
      </c>
    </row>
    <row r="1092" spans="7:8" x14ac:dyDescent="0.25">
      <c r="G1092">
        <v>683</v>
      </c>
      <c r="H1092" t="s">
        <v>1035</v>
      </c>
    </row>
    <row r="1093" spans="7:8" x14ac:dyDescent="0.25">
      <c r="G1093">
        <v>684</v>
      </c>
      <c r="H1093" t="s">
        <v>1036</v>
      </c>
    </row>
    <row r="1094" spans="7:8" x14ac:dyDescent="0.25">
      <c r="G1094">
        <v>685</v>
      </c>
      <c r="H1094" t="s">
        <v>1037</v>
      </c>
    </row>
    <row r="1095" spans="7:8" x14ac:dyDescent="0.25">
      <c r="G1095">
        <v>686</v>
      </c>
      <c r="H1095" t="s">
        <v>1038</v>
      </c>
    </row>
    <row r="1096" spans="7:8" x14ac:dyDescent="0.25">
      <c r="G1096">
        <v>687</v>
      </c>
      <c r="H1096" t="s">
        <v>1039</v>
      </c>
    </row>
    <row r="1097" spans="7:8" x14ac:dyDescent="0.25">
      <c r="G1097">
        <v>688</v>
      </c>
      <c r="H1097" t="s">
        <v>1040</v>
      </c>
    </row>
    <row r="1098" spans="7:8" x14ac:dyDescent="0.25">
      <c r="G1098">
        <v>689</v>
      </c>
      <c r="H1098" t="s">
        <v>603</v>
      </c>
    </row>
    <row r="1099" spans="7:8" x14ac:dyDescent="0.25">
      <c r="G1099">
        <v>690</v>
      </c>
      <c r="H1099" t="s">
        <v>1041</v>
      </c>
    </row>
    <row r="1100" spans="7:8" x14ac:dyDescent="0.25">
      <c r="G1100">
        <v>691</v>
      </c>
      <c r="H1100" t="s">
        <v>604</v>
      </c>
    </row>
    <row r="1101" spans="7:8" x14ac:dyDescent="0.25">
      <c r="G1101">
        <v>692</v>
      </c>
      <c r="H1101" t="s">
        <v>20</v>
      </c>
    </row>
    <row r="1102" spans="7:8" x14ac:dyDescent="0.25">
      <c r="G1102">
        <v>693</v>
      </c>
      <c r="H1102" t="s">
        <v>1042</v>
      </c>
    </row>
    <row r="1103" spans="7:8" x14ac:dyDescent="0.25">
      <c r="G1103">
        <v>694</v>
      </c>
      <c r="H1103" t="s">
        <v>1043</v>
      </c>
    </row>
    <row r="1104" spans="7:8" x14ac:dyDescent="0.25">
      <c r="G1104">
        <v>695</v>
      </c>
      <c r="H1104" t="s">
        <v>1044</v>
      </c>
    </row>
    <row r="1105" spans="7:8" x14ac:dyDescent="0.25">
      <c r="G1105">
        <v>696</v>
      </c>
      <c r="H1105" t="s">
        <v>1045</v>
      </c>
    </row>
    <row r="1106" spans="7:8" x14ac:dyDescent="0.25">
      <c r="G1106">
        <v>697</v>
      </c>
      <c r="H1106" t="s">
        <v>1046</v>
      </c>
    </row>
    <row r="1107" spans="7:8" x14ac:dyDescent="0.25">
      <c r="G1107">
        <v>698</v>
      </c>
      <c r="H1107" t="s">
        <v>1047</v>
      </c>
    </row>
    <row r="1108" spans="7:8" x14ac:dyDescent="0.25">
      <c r="G1108">
        <v>699</v>
      </c>
      <c r="H1108" t="s">
        <v>1048</v>
      </c>
    </row>
    <row r="1109" spans="7:8" x14ac:dyDescent="0.25">
      <c r="G1109">
        <v>700</v>
      </c>
      <c r="H1109" t="s">
        <v>331</v>
      </c>
    </row>
    <row r="1110" spans="7:8" x14ac:dyDescent="0.25">
      <c r="G1110">
        <v>701</v>
      </c>
      <c r="H1110" t="s">
        <v>339</v>
      </c>
    </row>
    <row r="1111" spans="7:8" x14ac:dyDescent="0.25">
      <c r="G1111">
        <v>702</v>
      </c>
      <c r="H1111" t="s">
        <v>341</v>
      </c>
    </row>
    <row r="1112" spans="7:8" x14ac:dyDescent="0.25">
      <c r="G1112">
        <v>703</v>
      </c>
      <c r="H1112" t="s">
        <v>346</v>
      </c>
    </row>
    <row r="1113" spans="7:8" x14ac:dyDescent="0.25">
      <c r="G1113">
        <v>704</v>
      </c>
      <c r="H1113" t="s">
        <v>348</v>
      </c>
    </row>
    <row r="1114" spans="7:8" x14ac:dyDescent="0.25">
      <c r="G1114">
        <v>705</v>
      </c>
      <c r="H1114" t="s">
        <v>1049</v>
      </c>
    </row>
    <row r="1115" spans="7:8" x14ac:dyDescent="0.25">
      <c r="G1115">
        <v>706</v>
      </c>
      <c r="H1115" t="s">
        <v>1050</v>
      </c>
    </row>
    <row r="1116" spans="7:8" x14ac:dyDescent="0.25">
      <c r="G1116">
        <v>707</v>
      </c>
      <c r="H1116" t="s">
        <v>1051</v>
      </c>
    </row>
    <row r="1117" spans="7:8" x14ac:dyDescent="0.25">
      <c r="G1117">
        <v>708</v>
      </c>
      <c r="H1117" t="s">
        <v>1052</v>
      </c>
    </row>
    <row r="1118" spans="7:8" x14ac:dyDescent="0.25">
      <c r="G1118">
        <v>709</v>
      </c>
      <c r="H1118" t="s">
        <v>1053</v>
      </c>
    </row>
    <row r="1119" spans="7:8" x14ac:dyDescent="0.25">
      <c r="G1119">
        <v>710</v>
      </c>
      <c r="H1119" t="s">
        <v>1054</v>
      </c>
    </row>
    <row r="1120" spans="7:8" x14ac:dyDescent="0.25">
      <c r="G1120">
        <v>711</v>
      </c>
      <c r="H1120" t="s">
        <v>1055</v>
      </c>
    </row>
    <row r="1121" spans="7:8" x14ac:dyDescent="0.25">
      <c r="G1121">
        <v>712</v>
      </c>
      <c r="H1121" t="s">
        <v>1056</v>
      </c>
    </row>
    <row r="1122" spans="7:8" x14ac:dyDescent="0.25">
      <c r="G1122">
        <v>713</v>
      </c>
      <c r="H1122" t="s">
        <v>1057</v>
      </c>
    </row>
    <row r="1123" spans="7:8" x14ac:dyDescent="0.25">
      <c r="G1123">
        <v>714</v>
      </c>
      <c r="H1123" t="s">
        <v>1058</v>
      </c>
    </row>
    <row r="1124" spans="7:8" x14ac:dyDescent="0.25">
      <c r="G1124">
        <v>715</v>
      </c>
      <c r="H1124" t="s">
        <v>1059</v>
      </c>
    </row>
    <row r="1125" spans="7:8" x14ac:dyDescent="0.25">
      <c r="G1125">
        <v>716</v>
      </c>
      <c r="H1125" t="s">
        <v>1060</v>
      </c>
    </row>
    <row r="1126" spans="7:8" x14ac:dyDescent="0.25">
      <c r="G1126">
        <v>717</v>
      </c>
      <c r="H1126" t="s">
        <v>1061</v>
      </c>
    </row>
    <row r="1127" spans="7:8" x14ac:dyDescent="0.25">
      <c r="G1127">
        <v>718</v>
      </c>
      <c r="H1127" t="s">
        <v>1062</v>
      </c>
    </row>
    <row r="1128" spans="7:8" x14ac:dyDescent="0.25">
      <c r="G1128">
        <v>719</v>
      </c>
      <c r="H1128" t="s">
        <v>1063</v>
      </c>
    </row>
    <row r="1129" spans="7:8" x14ac:dyDescent="0.25">
      <c r="G1129">
        <v>720</v>
      </c>
      <c r="H1129" t="s">
        <v>1064</v>
      </c>
    </row>
    <row r="1130" spans="7:8" x14ac:dyDescent="0.25">
      <c r="G1130">
        <v>721</v>
      </c>
      <c r="H1130" t="s">
        <v>1065</v>
      </c>
    </row>
    <row r="1131" spans="7:8" x14ac:dyDescent="0.25">
      <c r="G1131">
        <v>722</v>
      </c>
      <c r="H1131" t="s">
        <v>1066</v>
      </c>
    </row>
    <row r="1132" spans="7:8" x14ac:dyDescent="0.25">
      <c r="G1132">
        <v>723</v>
      </c>
      <c r="H1132" t="s">
        <v>1067</v>
      </c>
    </row>
    <row r="1133" spans="7:8" x14ac:dyDescent="0.25">
      <c r="G1133">
        <v>724</v>
      </c>
      <c r="H1133" t="s">
        <v>1068</v>
      </c>
    </row>
    <row r="1134" spans="7:8" x14ac:dyDescent="0.25">
      <c r="G1134">
        <v>725</v>
      </c>
      <c r="H1134" t="s">
        <v>1069</v>
      </c>
    </row>
    <row r="1135" spans="7:8" x14ac:dyDescent="0.25">
      <c r="G1135">
        <v>726</v>
      </c>
      <c r="H1135" t="s">
        <v>1070</v>
      </c>
    </row>
    <row r="1136" spans="7:8" x14ac:dyDescent="0.25">
      <c r="G1136">
        <v>727</v>
      </c>
      <c r="H1136" t="s">
        <v>1071</v>
      </c>
    </row>
    <row r="1137" spans="7:8" x14ac:dyDescent="0.25">
      <c r="G1137">
        <v>728</v>
      </c>
      <c r="H1137" t="s">
        <v>1072</v>
      </c>
    </row>
    <row r="1138" spans="7:8" x14ac:dyDescent="0.25">
      <c r="G1138">
        <v>729</v>
      </c>
      <c r="H1138" t="s">
        <v>1073</v>
      </c>
    </row>
    <row r="1139" spans="7:8" x14ac:dyDescent="0.25">
      <c r="G1139">
        <v>730</v>
      </c>
      <c r="H1139" t="s">
        <v>1074</v>
      </c>
    </row>
    <row r="1140" spans="7:8" x14ac:dyDescent="0.25">
      <c r="G1140">
        <v>731</v>
      </c>
      <c r="H1140" t="s">
        <v>1075</v>
      </c>
    </row>
    <row r="1141" spans="7:8" x14ac:dyDescent="0.25">
      <c r="G1141">
        <v>732</v>
      </c>
      <c r="H1141" t="s">
        <v>1076</v>
      </c>
    </row>
    <row r="1142" spans="7:8" x14ac:dyDescent="0.25">
      <c r="G1142">
        <v>733</v>
      </c>
      <c r="H1142" t="s">
        <v>1077</v>
      </c>
    </row>
    <row r="1143" spans="7:8" x14ac:dyDescent="0.25">
      <c r="G1143">
        <v>734</v>
      </c>
      <c r="H1143" t="s">
        <v>1078</v>
      </c>
    </row>
    <row r="1144" spans="7:8" x14ac:dyDescent="0.25">
      <c r="G1144">
        <v>735</v>
      </c>
      <c r="H1144" t="s">
        <v>1079</v>
      </c>
    </row>
    <row r="1145" spans="7:8" x14ac:dyDescent="0.25">
      <c r="G1145">
        <v>736</v>
      </c>
      <c r="H1145" t="s">
        <v>1080</v>
      </c>
    </row>
    <row r="1146" spans="7:8" x14ac:dyDescent="0.25">
      <c r="G1146">
        <v>737</v>
      </c>
      <c r="H1146" t="s">
        <v>1081</v>
      </c>
    </row>
    <row r="1147" spans="7:8" x14ac:dyDescent="0.25">
      <c r="G1147">
        <v>738</v>
      </c>
      <c r="H1147" t="s">
        <v>1082</v>
      </c>
    </row>
    <row r="1148" spans="7:8" x14ac:dyDescent="0.25">
      <c r="G1148">
        <v>739</v>
      </c>
      <c r="H1148" t="s">
        <v>1083</v>
      </c>
    </row>
    <row r="1149" spans="7:8" x14ac:dyDescent="0.25">
      <c r="G1149">
        <v>740</v>
      </c>
      <c r="H1149" t="s">
        <v>1084</v>
      </c>
    </row>
    <row r="1150" spans="7:8" x14ac:dyDescent="0.25">
      <c r="G1150">
        <v>741</v>
      </c>
      <c r="H1150" t="s">
        <v>1085</v>
      </c>
    </row>
    <row r="1151" spans="7:8" x14ac:dyDescent="0.25">
      <c r="G1151">
        <v>742</v>
      </c>
      <c r="H1151" t="s">
        <v>1086</v>
      </c>
    </row>
    <row r="1152" spans="7:8" x14ac:dyDescent="0.25">
      <c r="G1152">
        <v>743</v>
      </c>
      <c r="H1152" t="s">
        <v>1087</v>
      </c>
    </row>
    <row r="1153" spans="7:8" x14ac:dyDescent="0.25">
      <c r="G1153">
        <v>744</v>
      </c>
      <c r="H1153" t="s">
        <v>1088</v>
      </c>
    </row>
    <row r="1154" spans="7:8" x14ac:dyDescent="0.25">
      <c r="G1154">
        <v>745</v>
      </c>
      <c r="H1154" t="s">
        <v>1089</v>
      </c>
    </row>
    <row r="1155" spans="7:8" x14ac:dyDescent="0.25">
      <c r="G1155">
        <v>746</v>
      </c>
      <c r="H1155" t="s">
        <v>1090</v>
      </c>
    </row>
    <row r="1156" spans="7:8" x14ac:dyDescent="0.25">
      <c r="G1156">
        <v>747</v>
      </c>
      <c r="H1156" t="s">
        <v>1091</v>
      </c>
    </row>
    <row r="1157" spans="7:8" x14ac:dyDescent="0.25">
      <c r="G1157">
        <v>748</v>
      </c>
      <c r="H1157" t="s">
        <v>1092</v>
      </c>
    </row>
    <row r="1158" spans="7:8" x14ac:dyDescent="0.25">
      <c r="G1158">
        <v>749</v>
      </c>
      <c r="H1158" t="s">
        <v>1093</v>
      </c>
    </row>
    <row r="1159" spans="7:8" x14ac:dyDescent="0.25">
      <c r="G1159">
        <v>750</v>
      </c>
      <c r="H1159" t="s">
        <v>1094</v>
      </c>
    </row>
    <row r="1160" spans="7:8" x14ac:dyDescent="0.25">
      <c r="G1160">
        <v>751</v>
      </c>
      <c r="H1160" t="s">
        <v>1095</v>
      </c>
    </row>
    <row r="1161" spans="7:8" x14ac:dyDescent="0.25">
      <c r="G1161">
        <v>752</v>
      </c>
      <c r="H1161" t="s">
        <v>1096</v>
      </c>
    </row>
    <row r="1162" spans="7:8" x14ac:dyDescent="0.25">
      <c r="G1162">
        <v>753</v>
      </c>
      <c r="H1162" t="s">
        <v>1097</v>
      </c>
    </row>
    <row r="1163" spans="7:8" x14ac:dyDescent="0.25">
      <c r="G1163">
        <v>754</v>
      </c>
      <c r="H1163" t="s">
        <v>1098</v>
      </c>
    </row>
    <row r="1164" spans="7:8" x14ac:dyDescent="0.25">
      <c r="G1164">
        <v>755</v>
      </c>
      <c r="H1164" t="s">
        <v>1099</v>
      </c>
    </row>
    <row r="1165" spans="7:8" x14ac:dyDescent="0.25">
      <c r="G1165">
        <v>756</v>
      </c>
      <c r="H1165" t="s">
        <v>1100</v>
      </c>
    </row>
    <row r="1166" spans="7:8" x14ac:dyDescent="0.25">
      <c r="G1166">
        <v>757</v>
      </c>
      <c r="H1166" t="s">
        <v>1101</v>
      </c>
    </row>
    <row r="1167" spans="7:8" x14ac:dyDescent="0.25">
      <c r="G1167">
        <v>758</v>
      </c>
      <c r="H1167" t="s">
        <v>1102</v>
      </c>
    </row>
    <row r="1168" spans="7:8" x14ac:dyDescent="0.25">
      <c r="G1168">
        <v>759</v>
      </c>
      <c r="H1168" t="s">
        <v>1103</v>
      </c>
    </row>
    <row r="1169" spans="7:8" x14ac:dyDescent="0.25">
      <c r="G1169">
        <v>760</v>
      </c>
      <c r="H1169" t="s">
        <v>1104</v>
      </c>
    </row>
    <row r="1170" spans="7:8" x14ac:dyDescent="0.25">
      <c r="G1170">
        <v>761</v>
      </c>
      <c r="H1170" t="s">
        <v>1105</v>
      </c>
    </row>
    <row r="1171" spans="7:8" x14ac:dyDescent="0.25">
      <c r="G1171">
        <v>762</v>
      </c>
      <c r="H1171" t="s">
        <v>1106</v>
      </c>
    </row>
    <row r="1172" spans="7:8" x14ac:dyDescent="0.25">
      <c r="G1172">
        <v>763</v>
      </c>
      <c r="H1172" t="s">
        <v>1107</v>
      </c>
    </row>
    <row r="1173" spans="7:8" x14ac:dyDescent="0.25">
      <c r="G1173">
        <v>764</v>
      </c>
      <c r="H1173" t="s">
        <v>1108</v>
      </c>
    </row>
    <row r="1174" spans="7:8" x14ac:dyDescent="0.25">
      <c r="G1174">
        <v>765</v>
      </c>
      <c r="H1174" t="s">
        <v>1109</v>
      </c>
    </row>
    <row r="1175" spans="7:8" x14ac:dyDescent="0.25">
      <c r="G1175">
        <v>766</v>
      </c>
      <c r="H1175" t="s">
        <v>1110</v>
      </c>
    </row>
    <row r="1176" spans="7:8" x14ac:dyDescent="0.25">
      <c r="G1176">
        <v>767</v>
      </c>
      <c r="H1176" t="s">
        <v>1111</v>
      </c>
    </row>
    <row r="1177" spans="7:8" x14ac:dyDescent="0.25">
      <c r="G1177">
        <v>768</v>
      </c>
      <c r="H1177" t="s">
        <v>1112</v>
      </c>
    </row>
    <row r="1178" spans="7:8" x14ac:dyDescent="0.25">
      <c r="G1178">
        <v>769</v>
      </c>
      <c r="H1178" t="s">
        <v>1113</v>
      </c>
    </row>
    <row r="1179" spans="7:8" x14ac:dyDescent="0.25">
      <c r="G1179">
        <v>770</v>
      </c>
      <c r="H1179" t="s">
        <v>1114</v>
      </c>
    </row>
    <row r="1180" spans="7:8" x14ac:dyDescent="0.25">
      <c r="G1180">
        <v>771</v>
      </c>
      <c r="H1180" t="s">
        <v>1115</v>
      </c>
    </row>
    <row r="1181" spans="7:8" x14ac:dyDescent="0.25">
      <c r="G1181">
        <v>772</v>
      </c>
      <c r="H1181" t="s">
        <v>1116</v>
      </c>
    </row>
    <row r="1182" spans="7:8" x14ac:dyDescent="0.25">
      <c r="G1182">
        <v>773</v>
      </c>
      <c r="H1182" t="s">
        <v>1117</v>
      </c>
    </row>
    <row r="1183" spans="7:8" x14ac:dyDescent="0.25">
      <c r="G1183">
        <v>774</v>
      </c>
      <c r="H1183" t="s">
        <v>1118</v>
      </c>
    </row>
    <row r="1184" spans="7:8" x14ac:dyDescent="0.25">
      <c r="G1184">
        <v>775</v>
      </c>
      <c r="H1184" t="s">
        <v>1119</v>
      </c>
    </row>
    <row r="1185" spans="7:8" x14ac:dyDescent="0.25">
      <c r="G1185">
        <v>776</v>
      </c>
      <c r="H1185" t="s">
        <v>1120</v>
      </c>
    </row>
    <row r="1186" spans="7:8" x14ac:dyDescent="0.25">
      <c r="G1186">
        <v>777</v>
      </c>
      <c r="H1186" t="s">
        <v>1121</v>
      </c>
    </row>
    <row r="1187" spans="7:8" x14ac:dyDescent="0.25">
      <c r="G1187">
        <v>778</v>
      </c>
      <c r="H1187" t="s">
        <v>1122</v>
      </c>
    </row>
    <row r="1188" spans="7:8" x14ac:dyDescent="0.25">
      <c r="G1188">
        <v>779</v>
      </c>
      <c r="H1188" t="s">
        <v>1123</v>
      </c>
    </row>
    <row r="1189" spans="7:8" x14ac:dyDescent="0.25">
      <c r="G1189">
        <v>780</v>
      </c>
      <c r="H1189" t="s">
        <v>1124</v>
      </c>
    </row>
    <row r="1190" spans="7:8" x14ac:dyDescent="0.25">
      <c r="G1190">
        <v>781</v>
      </c>
      <c r="H1190" t="s">
        <v>1125</v>
      </c>
    </row>
    <row r="1191" spans="7:8" x14ac:dyDescent="0.25">
      <c r="G1191">
        <v>782</v>
      </c>
      <c r="H1191" t="s">
        <v>1126</v>
      </c>
    </row>
    <row r="1192" spans="7:8" x14ac:dyDescent="0.25">
      <c r="G1192">
        <v>783</v>
      </c>
      <c r="H1192" t="s">
        <v>1127</v>
      </c>
    </row>
    <row r="1193" spans="7:8" x14ac:dyDescent="0.25">
      <c r="G1193">
        <v>784</v>
      </c>
      <c r="H1193" t="s">
        <v>1128</v>
      </c>
    </row>
    <row r="1194" spans="7:8" x14ac:dyDescent="0.25">
      <c r="G1194">
        <v>785</v>
      </c>
      <c r="H1194" t="s">
        <v>1129</v>
      </c>
    </row>
    <row r="1195" spans="7:8" x14ac:dyDescent="0.25">
      <c r="G1195">
        <v>786</v>
      </c>
      <c r="H1195" t="s">
        <v>1130</v>
      </c>
    </row>
    <row r="1196" spans="7:8" x14ac:dyDescent="0.25">
      <c r="G1196">
        <v>787</v>
      </c>
      <c r="H1196" t="s">
        <v>1131</v>
      </c>
    </row>
    <row r="1197" spans="7:8" x14ac:dyDescent="0.25">
      <c r="G1197">
        <v>788</v>
      </c>
      <c r="H1197" t="s">
        <v>1132</v>
      </c>
    </row>
    <row r="1198" spans="7:8" x14ac:dyDescent="0.25">
      <c r="G1198">
        <v>789</v>
      </c>
      <c r="H1198" t="s">
        <v>1133</v>
      </c>
    </row>
    <row r="1199" spans="7:8" x14ac:dyDescent="0.25">
      <c r="G1199">
        <v>790</v>
      </c>
      <c r="H1199" t="s">
        <v>1134</v>
      </c>
    </row>
    <row r="1200" spans="7:8" x14ac:dyDescent="0.25">
      <c r="G1200">
        <v>791</v>
      </c>
      <c r="H1200" t="s">
        <v>1135</v>
      </c>
    </row>
    <row r="1201" spans="7:8" x14ac:dyDescent="0.25">
      <c r="G1201">
        <v>792</v>
      </c>
      <c r="H1201" t="s">
        <v>1136</v>
      </c>
    </row>
    <row r="1202" spans="7:8" x14ac:dyDescent="0.25">
      <c r="G1202">
        <v>793</v>
      </c>
      <c r="H1202" t="s">
        <v>1137</v>
      </c>
    </row>
    <row r="1203" spans="7:8" x14ac:dyDescent="0.25">
      <c r="G1203">
        <v>794</v>
      </c>
      <c r="H1203" t="s">
        <v>1138</v>
      </c>
    </row>
    <row r="1204" spans="7:8" x14ac:dyDescent="0.25">
      <c r="G1204">
        <v>795</v>
      </c>
      <c r="H1204" t="s">
        <v>1139</v>
      </c>
    </row>
    <row r="1205" spans="7:8" x14ac:dyDescent="0.25">
      <c r="G1205">
        <v>796</v>
      </c>
      <c r="H1205" t="s">
        <v>1140</v>
      </c>
    </row>
    <row r="1206" spans="7:8" x14ac:dyDescent="0.25">
      <c r="G1206">
        <v>797</v>
      </c>
      <c r="H1206" t="s">
        <v>1141</v>
      </c>
    </row>
    <row r="1207" spans="7:8" x14ac:dyDescent="0.25">
      <c r="G1207">
        <v>798</v>
      </c>
      <c r="H1207" t="s">
        <v>1142</v>
      </c>
    </row>
    <row r="1208" spans="7:8" x14ac:dyDescent="0.25">
      <c r="G1208">
        <v>799</v>
      </c>
      <c r="H1208" t="s">
        <v>544</v>
      </c>
    </row>
    <row r="1209" spans="7:8" x14ac:dyDescent="0.25">
      <c r="G1209">
        <v>800</v>
      </c>
      <c r="H1209" t="s">
        <v>351</v>
      </c>
    </row>
    <row r="1210" spans="7:8" x14ac:dyDescent="0.25">
      <c r="G1210">
        <v>801</v>
      </c>
      <c r="H1210" t="s">
        <v>356</v>
      </c>
    </row>
    <row r="1211" spans="7:8" x14ac:dyDescent="0.25">
      <c r="G1211">
        <v>802</v>
      </c>
      <c r="H1211" t="s">
        <v>545</v>
      </c>
    </row>
    <row r="1212" spans="7:8" x14ac:dyDescent="0.25">
      <c r="G1212">
        <v>803</v>
      </c>
      <c r="H1212" t="s">
        <v>546</v>
      </c>
    </row>
    <row r="1213" spans="7:8" x14ac:dyDescent="0.25">
      <c r="G1213">
        <v>804</v>
      </c>
      <c r="H1213" t="s">
        <v>547</v>
      </c>
    </row>
    <row r="1214" spans="7:8" x14ac:dyDescent="0.25">
      <c r="G1214">
        <v>805</v>
      </c>
      <c r="H1214" t="s">
        <v>548</v>
      </c>
    </row>
    <row r="1215" spans="7:8" x14ac:dyDescent="0.25">
      <c r="G1215">
        <v>806</v>
      </c>
      <c r="H1215" t="s">
        <v>549</v>
      </c>
    </row>
    <row r="1216" spans="7:8" x14ac:dyDescent="0.25">
      <c r="G1216">
        <v>807</v>
      </c>
      <c r="H1216" t="s">
        <v>550</v>
      </c>
    </row>
    <row r="1217" spans="7:8" x14ac:dyDescent="0.25">
      <c r="G1217">
        <v>808</v>
      </c>
      <c r="H1217" t="s">
        <v>551</v>
      </c>
    </row>
    <row r="1218" spans="7:8" x14ac:dyDescent="0.25">
      <c r="G1218">
        <v>809</v>
      </c>
      <c r="H1218" t="s">
        <v>552</v>
      </c>
    </row>
    <row r="1219" spans="7:8" x14ac:dyDescent="0.25">
      <c r="G1219">
        <v>810</v>
      </c>
      <c r="H1219" t="s">
        <v>553</v>
      </c>
    </row>
    <row r="1220" spans="7:8" x14ac:dyDescent="0.25">
      <c r="G1220">
        <v>811</v>
      </c>
      <c r="H1220" t="s">
        <v>554</v>
      </c>
    </row>
    <row r="1221" spans="7:8" x14ac:dyDescent="0.25">
      <c r="G1221">
        <v>812</v>
      </c>
      <c r="H1221" t="s">
        <v>555</v>
      </c>
    </row>
    <row r="1222" spans="7:8" x14ac:dyDescent="0.25">
      <c r="G1222">
        <v>813</v>
      </c>
      <c r="H1222" t="s">
        <v>556</v>
      </c>
    </row>
    <row r="1223" spans="7:8" x14ac:dyDescent="0.25">
      <c r="G1223">
        <v>814</v>
      </c>
      <c r="H1223" t="s">
        <v>557</v>
      </c>
    </row>
    <row r="1224" spans="7:8" x14ac:dyDescent="0.25">
      <c r="G1224">
        <v>815</v>
      </c>
      <c r="H1224" t="s">
        <v>558</v>
      </c>
    </row>
    <row r="1225" spans="7:8" x14ac:dyDescent="0.25">
      <c r="G1225">
        <v>816</v>
      </c>
      <c r="H1225" t="s">
        <v>565</v>
      </c>
    </row>
    <row r="1226" spans="7:8" x14ac:dyDescent="0.25">
      <c r="G1226">
        <v>817</v>
      </c>
      <c r="H1226" t="s">
        <v>566</v>
      </c>
    </row>
    <row r="1227" spans="7:8" x14ac:dyDescent="0.25">
      <c r="G1227">
        <v>818</v>
      </c>
      <c r="H1227" t="s">
        <v>567</v>
      </c>
    </row>
    <row r="1228" spans="7:8" x14ac:dyDescent="0.25">
      <c r="G1228">
        <v>819</v>
      </c>
      <c r="H1228" t="s">
        <v>568</v>
      </c>
    </row>
    <row r="1229" spans="7:8" x14ac:dyDescent="0.25">
      <c r="G1229">
        <v>820</v>
      </c>
      <c r="H1229" t="s">
        <v>569</v>
      </c>
    </row>
    <row r="1230" spans="7:8" x14ac:dyDescent="0.25">
      <c r="G1230">
        <v>821</v>
      </c>
      <c r="H1230" t="s">
        <v>570</v>
      </c>
    </row>
    <row r="1231" spans="7:8" x14ac:dyDescent="0.25">
      <c r="G1231">
        <v>822</v>
      </c>
      <c r="H1231" t="s">
        <v>571</v>
      </c>
    </row>
    <row r="1232" spans="7:8" x14ac:dyDescent="0.25">
      <c r="G1232">
        <v>823</v>
      </c>
      <c r="H1232" t="s">
        <v>572</v>
      </c>
    </row>
    <row r="1233" spans="7:8" x14ac:dyDescent="0.25">
      <c r="G1233">
        <v>824</v>
      </c>
      <c r="H1233" t="s">
        <v>574</v>
      </c>
    </row>
    <row r="1234" spans="7:8" x14ac:dyDescent="0.25">
      <c r="G1234">
        <v>825</v>
      </c>
      <c r="H1234" t="s">
        <v>575</v>
      </c>
    </row>
    <row r="1235" spans="7:8" x14ac:dyDescent="0.25">
      <c r="G1235">
        <v>826</v>
      </c>
      <c r="H1235" t="s">
        <v>576</v>
      </c>
    </row>
    <row r="1236" spans="7:8" x14ac:dyDescent="0.25">
      <c r="G1236">
        <v>827</v>
      </c>
      <c r="H1236" t="s">
        <v>577</v>
      </c>
    </row>
    <row r="1237" spans="7:8" x14ac:dyDescent="0.25">
      <c r="G1237">
        <v>828</v>
      </c>
      <c r="H1237" t="s">
        <v>578</v>
      </c>
    </row>
    <row r="1238" spans="7:8" x14ac:dyDescent="0.25">
      <c r="G1238">
        <v>829</v>
      </c>
      <c r="H1238" t="s">
        <v>1143</v>
      </c>
    </row>
    <row r="1239" spans="7:8" x14ac:dyDescent="0.25">
      <c r="G1239">
        <v>830</v>
      </c>
      <c r="H1239" t="s">
        <v>1144</v>
      </c>
    </row>
    <row r="1240" spans="7:8" x14ac:dyDescent="0.25">
      <c r="G1240">
        <v>831</v>
      </c>
      <c r="H1240" t="s">
        <v>1145</v>
      </c>
    </row>
    <row r="1241" spans="7:8" x14ac:dyDescent="0.25">
      <c r="G1241">
        <v>832</v>
      </c>
      <c r="H1241" t="s">
        <v>1146</v>
      </c>
    </row>
    <row r="1242" spans="7:8" x14ac:dyDescent="0.25">
      <c r="G1242">
        <v>833</v>
      </c>
      <c r="H1242" t="s">
        <v>1147</v>
      </c>
    </row>
    <row r="1243" spans="7:8" x14ac:dyDescent="0.25">
      <c r="G1243">
        <v>834</v>
      </c>
      <c r="H1243" t="s">
        <v>1148</v>
      </c>
    </row>
    <row r="1244" spans="7:8" x14ac:dyDescent="0.25">
      <c r="G1244">
        <v>835</v>
      </c>
      <c r="H1244" t="s">
        <v>1149</v>
      </c>
    </row>
    <row r="1245" spans="7:8" x14ac:dyDescent="0.25">
      <c r="G1245">
        <v>836</v>
      </c>
      <c r="H1245" t="s">
        <v>1150</v>
      </c>
    </row>
    <row r="1246" spans="7:8" x14ac:dyDescent="0.25">
      <c r="G1246">
        <v>837</v>
      </c>
      <c r="H1246" t="s">
        <v>1151</v>
      </c>
    </row>
    <row r="1247" spans="7:8" x14ac:dyDescent="0.25">
      <c r="G1247">
        <v>838</v>
      </c>
      <c r="H1247" t="s">
        <v>1152</v>
      </c>
    </row>
    <row r="1248" spans="7:8" x14ac:dyDescent="0.25">
      <c r="G1248">
        <v>839</v>
      </c>
      <c r="H1248" t="s">
        <v>1153</v>
      </c>
    </row>
    <row r="1249" spans="7:8" x14ac:dyDescent="0.25">
      <c r="G1249">
        <v>840</v>
      </c>
      <c r="H1249" t="s">
        <v>1154</v>
      </c>
    </row>
    <row r="1250" spans="7:8" x14ac:dyDescent="0.25">
      <c r="G1250">
        <v>841</v>
      </c>
      <c r="H1250" t="s">
        <v>1155</v>
      </c>
    </row>
    <row r="1251" spans="7:8" x14ac:dyDescent="0.25">
      <c r="G1251">
        <v>842</v>
      </c>
      <c r="H1251" t="s">
        <v>1156</v>
      </c>
    </row>
    <row r="1252" spans="7:8" x14ac:dyDescent="0.25">
      <c r="G1252">
        <v>843</v>
      </c>
      <c r="H1252" t="s">
        <v>1157</v>
      </c>
    </row>
    <row r="1253" spans="7:8" x14ac:dyDescent="0.25">
      <c r="G1253">
        <v>844</v>
      </c>
      <c r="H1253" t="s">
        <v>1158</v>
      </c>
    </row>
    <row r="1254" spans="7:8" x14ac:dyDescent="0.25">
      <c r="G1254">
        <v>845</v>
      </c>
      <c r="H1254" t="s">
        <v>1159</v>
      </c>
    </row>
    <row r="1255" spans="7:8" x14ac:dyDescent="0.25">
      <c r="G1255">
        <v>846</v>
      </c>
      <c r="H1255" t="s">
        <v>1160</v>
      </c>
    </row>
    <row r="1256" spans="7:8" x14ac:dyDescent="0.25">
      <c r="G1256">
        <v>847</v>
      </c>
      <c r="H1256" t="s">
        <v>1161</v>
      </c>
    </row>
    <row r="1257" spans="7:8" x14ac:dyDescent="0.25">
      <c r="G1257">
        <v>848</v>
      </c>
      <c r="H1257" t="s">
        <v>1162</v>
      </c>
    </row>
    <row r="1258" spans="7:8" x14ac:dyDescent="0.25">
      <c r="G1258">
        <v>849</v>
      </c>
      <c r="H1258" t="s">
        <v>1163</v>
      </c>
    </row>
    <row r="1259" spans="7:8" x14ac:dyDescent="0.25">
      <c r="G1259">
        <v>850</v>
      </c>
      <c r="H1259" t="s">
        <v>1164</v>
      </c>
    </row>
    <row r="1260" spans="7:8" x14ac:dyDescent="0.25">
      <c r="G1260">
        <v>851</v>
      </c>
      <c r="H1260" t="s">
        <v>1165</v>
      </c>
    </row>
    <row r="1261" spans="7:8" x14ac:dyDescent="0.25">
      <c r="G1261">
        <v>852</v>
      </c>
      <c r="H1261" t="s">
        <v>1166</v>
      </c>
    </row>
    <row r="1262" spans="7:8" x14ac:dyDescent="0.25">
      <c r="G1262">
        <v>853</v>
      </c>
      <c r="H1262" t="s">
        <v>1167</v>
      </c>
    </row>
    <row r="1263" spans="7:8" x14ac:dyDescent="0.25">
      <c r="G1263">
        <v>854</v>
      </c>
      <c r="H1263" t="s">
        <v>1168</v>
      </c>
    </row>
    <row r="1264" spans="7:8" x14ac:dyDescent="0.25">
      <c r="G1264">
        <v>855</v>
      </c>
      <c r="H1264" t="s">
        <v>1169</v>
      </c>
    </row>
    <row r="1265" spans="7:8" x14ac:dyDescent="0.25">
      <c r="G1265">
        <v>856</v>
      </c>
      <c r="H1265" t="s">
        <v>1170</v>
      </c>
    </row>
    <row r="1266" spans="7:8" x14ac:dyDescent="0.25">
      <c r="G1266">
        <v>857</v>
      </c>
      <c r="H1266" t="s">
        <v>1171</v>
      </c>
    </row>
    <row r="1267" spans="7:8" x14ac:dyDescent="0.25">
      <c r="G1267">
        <v>858</v>
      </c>
      <c r="H1267" t="s">
        <v>1172</v>
      </c>
    </row>
    <row r="1268" spans="7:8" x14ac:dyDescent="0.25">
      <c r="G1268">
        <v>859</v>
      </c>
      <c r="H1268" t="s">
        <v>1173</v>
      </c>
    </row>
    <row r="1269" spans="7:8" x14ac:dyDescent="0.25">
      <c r="G1269">
        <v>860</v>
      </c>
      <c r="H1269" t="s">
        <v>1174</v>
      </c>
    </row>
    <row r="1270" spans="7:8" x14ac:dyDescent="0.25">
      <c r="G1270">
        <v>861</v>
      </c>
      <c r="H1270" t="s">
        <v>1175</v>
      </c>
    </row>
    <row r="1271" spans="7:8" x14ac:dyDescent="0.25">
      <c r="G1271">
        <v>862</v>
      </c>
      <c r="H1271" t="s">
        <v>1176</v>
      </c>
    </row>
    <row r="1272" spans="7:8" x14ac:dyDescent="0.25">
      <c r="G1272">
        <v>863</v>
      </c>
      <c r="H1272" t="s">
        <v>1177</v>
      </c>
    </row>
    <row r="1273" spans="7:8" x14ac:dyDescent="0.25">
      <c r="G1273">
        <v>864</v>
      </c>
      <c r="H1273" t="s">
        <v>1178</v>
      </c>
    </row>
    <row r="1274" spans="7:8" x14ac:dyDescent="0.25">
      <c r="G1274">
        <v>865</v>
      </c>
      <c r="H1274" t="s">
        <v>1179</v>
      </c>
    </row>
    <row r="1275" spans="7:8" x14ac:dyDescent="0.25">
      <c r="G1275">
        <v>866</v>
      </c>
      <c r="H1275" t="s">
        <v>1180</v>
      </c>
    </row>
    <row r="1276" spans="7:8" x14ac:dyDescent="0.25">
      <c r="G1276">
        <v>867</v>
      </c>
      <c r="H1276" t="s">
        <v>1181</v>
      </c>
    </row>
    <row r="1277" spans="7:8" x14ac:dyDescent="0.25">
      <c r="G1277">
        <v>868</v>
      </c>
      <c r="H1277" t="s">
        <v>1182</v>
      </c>
    </row>
    <row r="1278" spans="7:8" x14ac:dyDescent="0.25">
      <c r="G1278">
        <v>869</v>
      </c>
      <c r="H1278" t="s">
        <v>1183</v>
      </c>
    </row>
    <row r="1279" spans="7:8" x14ac:dyDescent="0.25">
      <c r="G1279">
        <v>870</v>
      </c>
      <c r="H1279" t="s">
        <v>1184</v>
      </c>
    </row>
    <row r="1280" spans="7:8" x14ac:dyDescent="0.25">
      <c r="G1280">
        <v>871</v>
      </c>
      <c r="H1280" t="s">
        <v>1185</v>
      </c>
    </row>
    <row r="1281" spans="7:8" x14ac:dyDescent="0.25">
      <c r="G1281">
        <v>872</v>
      </c>
      <c r="H1281" t="s">
        <v>1186</v>
      </c>
    </row>
    <row r="1282" spans="7:8" x14ac:dyDescent="0.25">
      <c r="G1282">
        <v>873</v>
      </c>
      <c r="H1282" t="s">
        <v>1187</v>
      </c>
    </row>
    <row r="1283" spans="7:8" x14ac:dyDescent="0.25">
      <c r="G1283">
        <v>874</v>
      </c>
      <c r="H1283" t="s">
        <v>1188</v>
      </c>
    </row>
    <row r="1284" spans="7:8" x14ac:dyDescent="0.25">
      <c r="G1284">
        <v>875</v>
      </c>
      <c r="H1284" t="s">
        <v>1189</v>
      </c>
    </row>
    <row r="1285" spans="7:8" x14ac:dyDescent="0.25">
      <c r="G1285">
        <v>876</v>
      </c>
      <c r="H1285" t="s">
        <v>1190</v>
      </c>
    </row>
    <row r="1286" spans="7:8" x14ac:dyDescent="0.25">
      <c r="G1286">
        <v>877</v>
      </c>
      <c r="H1286" t="s">
        <v>1191</v>
      </c>
    </row>
    <row r="1287" spans="7:8" x14ac:dyDescent="0.25">
      <c r="G1287">
        <v>878</v>
      </c>
      <c r="H1287" t="s">
        <v>1192</v>
      </c>
    </row>
    <row r="1288" spans="7:8" x14ac:dyDescent="0.25">
      <c r="G1288">
        <v>879</v>
      </c>
      <c r="H1288" t="s">
        <v>1193</v>
      </c>
    </row>
    <row r="1289" spans="7:8" x14ac:dyDescent="0.25">
      <c r="G1289">
        <v>880</v>
      </c>
      <c r="H1289" t="s">
        <v>1194</v>
      </c>
    </row>
    <row r="1290" spans="7:8" x14ac:dyDescent="0.25">
      <c r="G1290">
        <v>881</v>
      </c>
      <c r="H1290" t="s">
        <v>1195</v>
      </c>
    </row>
    <row r="1291" spans="7:8" x14ac:dyDescent="0.25">
      <c r="G1291">
        <v>882</v>
      </c>
      <c r="H1291" t="s">
        <v>1196</v>
      </c>
    </row>
    <row r="1292" spans="7:8" x14ac:dyDescent="0.25">
      <c r="G1292">
        <v>883</v>
      </c>
      <c r="H1292" t="s">
        <v>1197</v>
      </c>
    </row>
    <row r="1293" spans="7:8" x14ac:dyDescent="0.25">
      <c r="G1293">
        <v>884</v>
      </c>
      <c r="H1293" t="s">
        <v>1198</v>
      </c>
    </row>
    <row r="1294" spans="7:8" x14ac:dyDescent="0.25">
      <c r="G1294">
        <v>885</v>
      </c>
      <c r="H1294" t="s">
        <v>1199</v>
      </c>
    </row>
    <row r="1295" spans="7:8" x14ac:dyDescent="0.25">
      <c r="G1295">
        <v>886</v>
      </c>
      <c r="H1295" t="s">
        <v>1200</v>
      </c>
    </row>
    <row r="1296" spans="7:8" x14ac:dyDescent="0.25">
      <c r="G1296">
        <v>887</v>
      </c>
      <c r="H1296" t="s">
        <v>1201</v>
      </c>
    </row>
    <row r="1297" spans="7:8" x14ac:dyDescent="0.25">
      <c r="G1297">
        <v>888</v>
      </c>
      <c r="H1297" t="s">
        <v>1202</v>
      </c>
    </row>
    <row r="1298" spans="7:8" x14ac:dyDescent="0.25">
      <c r="G1298">
        <v>889</v>
      </c>
      <c r="H1298" t="s">
        <v>605</v>
      </c>
    </row>
    <row r="1299" spans="7:8" x14ac:dyDescent="0.25">
      <c r="G1299">
        <v>890</v>
      </c>
      <c r="H1299" t="s">
        <v>1203</v>
      </c>
    </row>
    <row r="1300" spans="7:8" x14ac:dyDescent="0.25">
      <c r="G1300">
        <v>891</v>
      </c>
      <c r="H1300" t="s">
        <v>1204</v>
      </c>
    </row>
    <row r="1301" spans="7:8" x14ac:dyDescent="0.25">
      <c r="G1301">
        <v>892</v>
      </c>
      <c r="H1301" t="s">
        <v>1205</v>
      </c>
    </row>
    <row r="1302" spans="7:8" x14ac:dyDescent="0.25">
      <c r="G1302">
        <v>893</v>
      </c>
      <c r="H1302" t="s">
        <v>1206</v>
      </c>
    </row>
    <row r="1303" spans="7:8" x14ac:dyDescent="0.25">
      <c r="G1303">
        <v>894</v>
      </c>
      <c r="H1303" t="s">
        <v>1207</v>
      </c>
    </row>
    <row r="1304" spans="7:8" x14ac:dyDescent="0.25">
      <c r="G1304">
        <v>895</v>
      </c>
      <c r="H1304" t="s">
        <v>1208</v>
      </c>
    </row>
    <row r="1305" spans="7:8" x14ac:dyDescent="0.25">
      <c r="G1305">
        <v>896</v>
      </c>
      <c r="H1305" t="s">
        <v>1209</v>
      </c>
    </row>
    <row r="1306" spans="7:8" x14ac:dyDescent="0.25">
      <c r="G1306">
        <v>897</v>
      </c>
      <c r="H1306" t="s">
        <v>1210</v>
      </c>
    </row>
    <row r="1307" spans="7:8" x14ac:dyDescent="0.25">
      <c r="G1307">
        <v>898</v>
      </c>
      <c r="H1307" t="s">
        <v>1211</v>
      </c>
    </row>
    <row r="1308" spans="7:8" x14ac:dyDescent="0.25">
      <c r="G1308">
        <v>899</v>
      </c>
      <c r="H1308" t="s">
        <v>606</v>
      </c>
    </row>
    <row r="1309" spans="7:8" x14ac:dyDescent="0.25">
      <c r="G1309">
        <v>900</v>
      </c>
      <c r="H1309" t="s">
        <v>366</v>
      </c>
    </row>
    <row r="1310" spans="7:8" x14ac:dyDescent="0.25">
      <c r="G1310">
        <v>901</v>
      </c>
      <c r="H1310" t="s">
        <v>368</v>
      </c>
    </row>
    <row r="1311" spans="7:8" x14ac:dyDescent="0.25">
      <c r="G1311">
        <v>902</v>
      </c>
      <c r="H1311" t="s">
        <v>1212</v>
      </c>
    </row>
    <row r="1312" spans="7:8" x14ac:dyDescent="0.25">
      <c r="G1312">
        <v>903</v>
      </c>
      <c r="H1312" t="s">
        <v>1213</v>
      </c>
    </row>
    <row r="1313" spans="7:8" x14ac:dyDescent="0.25">
      <c r="G1313">
        <v>904</v>
      </c>
      <c r="H1313" t="s">
        <v>607</v>
      </c>
    </row>
    <row r="1314" spans="7:8" x14ac:dyDescent="0.25">
      <c r="G1314">
        <v>905</v>
      </c>
      <c r="H1314" t="s">
        <v>608</v>
      </c>
    </row>
    <row r="1315" spans="7:8" x14ac:dyDescent="0.25">
      <c r="G1315">
        <v>906</v>
      </c>
      <c r="H1315" t="s">
        <v>1214</v>
      </c>
    </row>
    <row r="1316" spans="7:8" x14ac:dyDescent="0.25">
      <c r="G1316">
        <v>907</v>
      </c>
      <c r="H1316" t="s">
        <v>1215</v>
      </c>
    </row>
    <row r="1317" spans="7:8" x14ac:dyDescent="0.25">
      <c r="G1317">
        <v>908</v>
      </c>
      <c r="H1317" t="s">
        <v>1216</v>
      </c>
    </row>
    <row r="1318" spans="7:8" x14ac:dyDescent="0.25">
      <c r="G1318">
        <v>909</v>
      </c>
      <c r="H1318" t="s">
        <v>1217</v>
      </c>
    </row>
    <row r="1319" spans="7:8" x14ac:dyDescent="0.25">
      <c r="G1319">
        <v>910</v>
      </c>
      <c r="H1319" t="s">
        <v>1218</v>
      </c>
    </row>
    <row r="1320" spans="7:8" x14ac:dyDescent="0.25">
      <c r="G1320">
        <v>911</v>
      </c>
      <c r="H1320" t="s">
        <v>1219</v>
      </c>
    </row>
    <row r="1321" spans="7:8" x14ac:dyDescent="0.25">
      <c r="G1321">
        <v>912</v>
      </c>
      <c r="H1321" t="s">
        <v>1220</v>
      </c>
    </row>
    <row r="1322" spans="7:8" x14ac:dyDescent="0.25">
      <c r="G1322">
        <v>913</v>
      </c>
      <c r="H1322" t="s">
        <v>1221</v>
      </c>
    </row>
    <row r="1323" spans="7:8" x14ac:dyDescent="0.25">
      <c r="G1323">
        <v>914</v>
      </c>
      <c r="H1323" t="s">
        <v>1222</v>
      </c>
    </row>
    <row r="1324" spans="7:8" x14ac:dyDescent="0.25">
      <c r="G1324">
        <v>915</v>
      </c>
      <c r="H1324" t="s">
        <v>1223</v>
      </c>
    </row>
    <row r="1325" spans="7:8" x14ac:dyDescent="0.25">
      <c r="G1325">
        <v>916</v>
      </c>
      <c r="H1325" t="s">
        <v>1224</v>
      </c>
    </row>
    <row r="1326" spans="7:8" x14ac:dyDescent="0.25">
      <c r="G1326">
        <v>917</v>
      </c>
      <c r="H1326" t="s">
        <v>1225</v>
      </c>
    </row>
    <row r="1327" spans="7:8" x14ac:dyDescent="0.25">
      <c r="G1327">
        <v>918</v>
      </c>
      <c r="H1327" t="s">
        <v>1226</v>
      </c>
    </row>
    <row r="1328" spans="7:8" x14ac:dyDescent="0.25">
      <c r="G1328">
        <v>919</v>
      </c>
      <c r="H1328" t="s">
        <v>1227</v>
      </c>
    </row>
    <row r="1329" spans="7:8" x14ac:dyDescent="0.25">
      <c r="G1329">
        <v>920</v>
      </c>
      <c r="H1329" t="s">
        <v>1228</v>
      </c>
    </row>
    <row r="1330" spans="7:8" x14ac:dyDescent="0.25">
      <c r="G1330">
        <v>921</v>
      </c>
      <c r="H1330" t="s">
        <v>609</v>
      </c>
    </row>
    <row r="1331" spans="7:8" x14ac:dyDescent="0.25">
      <c r="G1331">
        <v>922</v>
      </c>
      <c r="H1331" t="s">
        <v>610</v>
      </c>
    </row>
    <row r="1332" spans="7:8" x14ac:dyDescent="0.25">
      <c r="G1332">
        <v>923</v>
      </c>
      <c r="H1332" t="s">
        <v>1229</v>
      </c>
    </row>
    <row r="1333" spans="7:8" x14ac:dyDescent="0.25">
      <c r="G1333">
        <v>924</v>
      </c>
      <c r="H1333" t="s">
        <v>1230</v>
      </c>
    </row>
    <row r="1334" spans="7:8" x14ac:dyDescent="0.25">
      <c r="G1334">
        <v>925</v>
      </c>
      <c r="H1334" t="s">
        <v>1231</v>
      </c>
    </row>
    <row r="1335" spans="7:8" x14ac:dyDescent="0.25">
      <c r="G1335">
        <v>926</v>
      </c>
      <c r="H1335" t="s">
        <v>1232</v>
      </c>
    </row>
    <row r="1336" spans="7:8" x14ac:dyDescent="0.25">
      <c r="G1336">
        <v>927</v>
      </c>
      <c r="H1336" t="s">
        <v>1233</v>
      </c>
    </row>
    <row r="1337" spans="7:8" x14ac:dyDescent="0.25">
      <c r="G1337">
        <v>928</v>
      </c>
      <c r="H1337" t="s">
        <v>1234</v>
      </c>
    </row>
    <row r="1338" spans="7:8" x14ac:dyDescent="0.25">
      <c r="G1338">
        <v>929</v>
      </c>
      <c r="H1338" t="s">
        <v>1235</v>
      </c>
    </row>
    <row r="1339" spans="7:8" x14ac:dyDescent="0.25">
      <c r="G1339">
        <v>930</v>
      </c>
      <c r="H1339" t="s">
        <v>1236</v>
      </c>
    </row>
    <row r="1340" spans="7:8" x14ac:dyDescent="0.25">
      <c r="G1340">
        <v>931</v>
      </c>
      <c r="H1340" t="s">
        <v>1237</v>
      </c>
    </row>
    <row r="1341" spans="7:8" x14ac:dyDescent="0.25">
      <c r="G1341">
        <v>932</v>
      </c>
      <c r="H1341" t="s">
        <v>1238</v>
      </c>
    </row>
    <row r="1342" spans="7:8" x14ac:dyDescent="0.25">
      <c r="G1342">
        <v>933</v>
      </c>
      <c r="H1342" t="s">
        <v>1239</v>
      </c>
    </row>
    <row r="1343" spans="7:8" x14ac:dyDescent="0.25">
      <c r="G1343">
        <v>934</v>
      </c>
      <c r="H1343" t="s">
        <v>1240</v>
      </c>
    </row>
    <row r="1344" spans="7:8" x14ac:dyDescent="0.25">
      <c r="G1344">
        <v>935</v>
      </c>
      <c r="H1344" t="s">
        <v>1241</v>
      </c>
    </row>
    <row r="1345" spans="7:8" x14ac:dyDescent="0.25">
      <c r="G1345">
        <v>936</v>
      </c>
      <c r="H1345" t="s">
        <v>1242</v>
      </c>
    </row>
    <row r="1346" spans="7:8" x14ac:dyDescent="0.25">
      <c r="G1346">
        <v>937</v>
      </c>
      <c r="H1346" t="s">
        <v>1243</v>
      </c>
    </row>
    <row r="1347" spans="7:8" x14ac:dyDescent="0.25">
      <c r="G1347">
        <v>938</v>
      </c>
      <c r="H1347" t="s">
        <v>1244</v>
      </c>
    </row>
    <row r="1348" spans="7:8" x14ac:dyDescent="0.25">
      <c r="G1348">
        <v>939</v>
      </c>
      <c r="H1348" t="s">
        <v>1245</v>
      </c>
    </row>
    <row r="1349" spans="7:8" x14ac:dyDescent="0.25">
      <c r="G1349">
        <v>940</v>
      </c>
      <c r="H1349" t="s">
        <v>1246</v>
      </c>
    </row>
    <row r="1350" spans="7:8" x14ac:dyDescent="0.25">
      <c r="G1350">
        <v>941</v>
      </c>
      <c r="H1350" t="s">
        <v>1247</v>
      </c>
    </row>
    <row r="1351" spans="7:8" x14ac:dyDescent="0.25">
      <c r="G1351">
        <v>942</v>
      </c>
      <c r="H1351" t="s">
        <v>1248</v>
      </c>
    </row>
    <row r="1352" spans="7:8" x14ac:dyDescent="0.25">
      <c r="G1352">
        <v>943</v>
      </c>
      <c r="H1352" t="s">
        <v>1249</v>
      </c>
    </row>
    <row r="1353" spans="7:8" x14ac:dyDescent="0.25">
      <c r="G1353">
        <v>944</v>
      </c>
      <c r="H1353" t="s">
        <v>1250</v>
      </c>
    </row>
    <row r="1354" spans="7:8" x14ac:dyDescent="0.25">
      <c r="G1354">
        <v>945</v>
      </c>
      <c r="H1354" t="s">
        <v>1251</v>
      </c>
    </row>
    <row r="1355" spans="7:8" x14ac:dyDescent="0.25">
      <c r="G1355">
        <v>946</v>
      </c>
      <c r="H1355" t="s">
        <v>1252</v>
      </c>
    </row>
    <row r="1356" spans="7:8" x14ac:dyDescent="0.25">
      <c r="G1356">
        <v>947</v>
      </c>
      <c r="H1356" t="s">
        <v>1253</v>
      </c>
    </row>
    <row r="1357" spans="7:8" x14ac:dyDescent="0.25">
      <c r="G1357">
        <v>948</v>
      </c>
      <c r="H1357" t="s">
        <v>1254</v>
      </c>
    </row>
    <row r="1358" spans="7:8" x14ac:dyDescent="0.25">
      <c r="G1358">
        <v>949</v>
      </c>
      <c r="H1358" t="s">
        <v>1255</v>
      </c>
    </row>
    <row r="1359" spans="7:8" x14ac:dyDescent="0.25">
      <c r="G1359">
        <v>950</v>
      </c>
      <c r="H1359" t="s">
        <v>1256</v>
      </c>
    </row>
    <row r="1360" spans="7:8" x14ac:dyDescent="0.25">
      <c r="G1360">
        <v>951</v>
      </c>
      <c r="H1360" t="s">
        <v>1257</v>
      </c>
    </row>
    <row r="1361" spans="7:8" x14ac:dyDescent="0.25">
      <c r="G1361">
        <v>952</v>
      </c>
      <c r="H1361" t="s">
        <v>1258</v>
      </c>
    </row>
    <row r="1362" spans="7:8" x14ac:dyDescent="0.25">
      <c r="G1362">
        <v>953</v>
      </c>
      <c r="H1362" t="s">
        <v>1259</v>
      </c>
    </row>
    <row r="1363" spans="7:8" x14ac:dyDescent="0.25">
      <c r="G1363">
        <v>954</v>
      </c>
      <c r="H1363" t="s">
        <v>1260</v>
      </c>
    </row>
    <row r="1364" spans="7:8" x14ac:dyDescent="0.25">
      <c r="G1364">
        <v>955</v>
      </c>
      <c r="H1364" t="s">
        <v>1261</v>
      </c>
    </row>
    <row r="1365" spans="7:8" x14ac:dyDescent="0.25">
      <c r="G1365">
        <v>956</v>
      </c>
      <c r="H1365" t="s">
        <v>1262</v>
      </c>
    </row>
    <row r="1366" spans="7:8" x14ac:dyDescent="0.25">
      <c r="G1366">
        <v>957</v>
      </c>
      <c r="H1366" t="s">
        <v>1263</v>
      </c>
    </row>
    <row r="1367" spans="7:8" x14ac:dyDescent="0.25">
      <c r="G1367">
        <v>958</v>
      </c>
      <c r="H1367" t="s">
        <v>1264</v>
      </c>
    </row>
    <row r="1368" spans="7:8" x14ac:dyDescent="0.25">
      <c r="G1368">
        <v>959</v>
      </c>
      <c r="H1368" t="s">
        <v>1265</v>
      </c>
    </row>
    <row r="1369" spans="7:8" x14ac:dyDescent="0.25">
      <c r="G1369">
        <v>960</v>
      </c>
      <c r="H1369" t="s">
        <v>1266</v>
      </c>
    </row>
    <row r="1370" spans="7:8" x14ac:dyDescent="0.25">
      <c r="G1370">
        <v>961</v>
      </c>
      <c r="H1370" t="s">
        <v>1267</v>
      </c>
    </row>
    <row r="1371" spans="7:8" x14ac:dyDescent="0.25">
      <c r="G1371">
        <v>962</v>
      </c>
      <c r="H1371" t="s">
        <v>1268</v>
      </c>
    </row>
    <row r="1372" spans="7:8" x14ac:dyDescent="0.25">
      <c r="G1372">
        <v>963</v>
      </c>
      <c r="H1372" t="s">
        <v>1269</v>
      </c>
    </row>
    <row r="1373" spans="7:8" x14ac:dyDescent="0.25">
      <c r="G1373">
        <v>964</v>
      </c>
      <c r="H1373" t="s">
        <v>1270</v>
      </c>
    </row>
    <row r="1374" spans="7:8" x14ac:dyDescent="0.25">
      <c r="G1374">
        <v>965</v>
      </c>
      <c r="H1374" t="s">
        <v>1271</v>
      </c>
    </row>
    <row r="1375" spans="7:8" x14ac:dyDescent="0.25">
      <c r="G1375">
        <v>966</v>
      </c>
      <c r="H1375" t="s">
        <v>1272</v>
      </c>
    </row>
    <row r="1376" spans="7:8" x14ac:dyDescent="0.25">
      <c r="G1376">
        <v>967</v>
      </c>
      <c r="H1376" t="s">
        <v>1273</v>
      </c>
    </row>
    <row r="1377" spans="7:8" x14ac:dyDescent="0.25">
      <c r="G1377">
        <v>968</v>
      </c>
      <c r="H1377" t="s">
        <v>1274</v>
      </c>
    </row>
    <row r="1378" spans="7:8" x14ac:dyDescent="0.25">
      <c r="G1378">
        <v>969</v>
      </c>
      <c r="H1378" t="s">
        <v>1275</v>
      </c>
    </row>
    <row r="1379" spans="7:8" x14ac:dyDescent="0.25">
      <c r="G1379">
        <v>970</v>
      </c>
      <c r="H1379" t="s">
        <v>1276</v>
      </c>
    </row>
    <row r="1380" spans="7:8" x14ac:dyDescent="0.25">
      <c r="G1380">
        <v>971</v>
      </c>
      <c r="H1380" t="s">
        <v>1277</v>
      </c>
    </row>
    <row r="1381" spans="7:8" x14ac:dyDescent="0.25">
      <c r="G1381">
        <v>972</v>
      </c>
      <c r="H1381" t="s">
        <v>1278</v>
      </c>
    </row>
    <row r="1382" spans="7:8" x14ac:dyDescent="0.25">
      <c r="G1382">
        <v>973</v>
      </c>
      <c r="H1382" t="s">
        <v>1279</v>
      </c>
    </row>
    <row r="1383" spans="7:8" x14ac:dyDescent="0.25">
      <c r="G1383">
        <v>974</v>
      </c>
      <c r="H1383" t="s">
        <v>1280</v>
      </c>
    </row>
    <row r="1384" spans="7:8" x14ac:dyDescent="0.25">
      <c r="G1384">
        <v>975</v>
      </c>
      <c r="H1384" t="s">
        <v>1281</v>
      </c>
    </row>
    <row r="1385" spans="7:8" x14ac:dyDescent="0.25">
      <c r="G1385">
        <v>976</v>
      </c>
      <c r="H1385" t="s">
        <v>1282</v>
      </c>
    </row>
    <row r="1386" spans="7:8" x14ac:dyDescent="0.25">
      <c r="G1386">
        <v>977</v>
      </c>
      <c r="H1386" t="s">
        <v>1283</v>
      </c>
    </row>
    <row r="1387" spans="7:8" x14ac:dyDescent="0.25">
      <c r="G1387">
        <v>978</v>
      </c>
      <c r="H1387" t="s">
        <v>1284</v>
      </c>
    </row>
    <row r="1388" spans="7:8" x14ac:dyDescent="0.25">
      <c r="G1388">
        <v>979</v>
      </c>
      <c r="H1388" t="s">
        <v>611</v>
      </c>
    </row>
    <row r="1389" spans="7:8" x14ac:dyDescent="0.25">
      <c r="G1389">
        <v>980</v>
      </c>
      <c r="H1389" t="s">
        <v>1285</v>
      </c>
    </row>
    <row r="1390" spans="7:8" x14ac:dyDescent="0.25">
      <c r="G1390">
        <v>981</v>
      </c>
      <c r="H1390" t="s">
        <v>1286</v>
      </c>
    </row>
    <row r="1391" spans="7:8" x14ac:dyDescent="0.25">
      <c r="G1391">
        <v>982</v>
      </c>
      <c r="H1391" t="s">
        <v>1287</v>
      </c>
    </row>
    <row r="1392" spans="7:8" x14ac:dyDescent="0.25">
      <c r="G1392">
        <v>983</v>
      </c>
      <c r="H1392" t="s">
        <v>1288</v>
      </c>
    </row>
    <row r="1393" spans="7:8" x14ac:dyDescent="0.25">
      <c r="G1393">
        <v>984</v>
      </c>
      <c r="H1393" t="s">
        <v>1289</v>
      </c>
    </row>
    <row r="1394" spans="7:8" x14ac:dyDescent="0.25">
      <c r="G1394">
        <v>985</v>
      </c>
      <c r="H1394" t="s">
        <v>1290</v>
      </c>
    </row>
    <row r="1395" spans="7:8" x14ac:dyDescent="0.25">
      <c r="G1395">
        <v>986</v>
      </c>
      <c r="H1395" t="s">
        <v>1291</v>
      </c>
    </row>
    <row r="1396" spans="7:8" x14ac:dyDescent="0.25">
      <c r="G1396">
        <v>987</v>
      </c>
      <c r="H1396" t="s">
        <v>1292</v>
      </c>
    </row>
    <row r="1397" spans="7:8" x14ac:dyDescent="0.25">
      <c r="G1397">
        <v>988</v>
      </c>
      <c r="H1397" t="s">
        <v>1293</v>
      </c>
    </row>
    <row r="1398" spans="7:8" x14ac:dyDescent="0.25">
      <c r="G1398">
        <v>989</v>
      </c>
      <c r="H1398" t="s">
        <v>1294</v>
      </c>
    </row>
    <row r="1399" spans="7:8" x14ac:dyDescent="0.25">
      <c r="G1399">
        <v>990</v>
      </c>
      <c r="H1399" t="s">
        <v>1295</v>
      </c>
    </row>
    <row r="1400" spans="7:8" x14ac:dyDescent="0.25">
      <c r="G1400">
        <v>991</v>
      </c>
      <c r="H1400" t="s">
        <v>1296</v>
      </c>
    </row>
    <row r="1401" spans="7:8" x14ac:dyDescent="0.25">
      <c r="G1401">
        <v>992</v>
      </c>
      <c r="H1401" t="s">
        <v>1297</v>
      </c>
    </row>
    <row r="1402" spans="7:8" x14ac:dyDescent="0.25">
      <c r="G1402">
        <v>993</v>
      </c>
      <c r="H1402" t="s">
        <v>1298</v>
      </c>
    </row>
    <row r="1403" spans="7:8" x14ac:dyDescent="0.25">
      <c r="G1403">
        <v>994</v>
      </c>
      <c r="H1403" t="s">
        <v>1299</v>
      </c>
    </row>
    <row r="1404" spans="7:8" x14ac:dyDescent="0.25">
      <c r="G1404">
        <v>995</v>
      </c>
      <c r="H1404" t="s">
        <v>1300</v>
      </c>
    </row>
    <row r="1405" spans="7:8" x14ac:dyDescent="0.25">
      <c r="G1405">
        <v>996</v>
      </c>
      <c r="H1405" t="s">
        <v>1301</v>
      </c>
    </row>
    <row r="1406" spans="7:8" x14ac:dyDescent="0.25">
      <c r="G1406">
        <v>997</v>
      </c>
      <c r="H1406" t="s">
        <v>1302</v>
      </c>
    </row>
    <row r="1407" spans="7:8" x14ac:dyDescent="0.25">
      <c r="G1407">
        <v>998</v>
      </c>
      <c r="H1407" t="s">
        <v>617</v>
      </c>
    </row>
    <row r="1408" spans="7:8" x14ac:dyDescent="0.25">
      <c r="G1408">
        <v>999</v>
      </c>
    </row>
  </sheetData>
  <dataValidations disablePrompts="1" count="1">
    <dataValidation type="list" allowBlank="1" showInputMessage="1" showErrorMessage="1" sqref="C21" xr:uid="{00000000-0002-0000-0C00-000000000000}">
      <formula1>"1 - Con Decimales,2 - Numeros enteros"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4E737A-3893-4C47-ACE7-30EB6D8454A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44</vt:i4>
      </vt:variant>
    </vt:vector>
  </HeadingPairs>
  <TitlesOfParts>
    <vt:vector size="46" baseType="lpstr">
      <vt:lpstr>Ingreso</vt:lpstr>
      <vt:lpstr>Presupuesto inicial 2020</vt:lpstr>
      <vt:lpstr>base_ce</vt:lpstr>
      <vt:lpstr>base_cf</vt:lpstr>
      <vt:lpstr>base_ff</vt:lpstr>
      <vt:lpstr>base_int</vt:lpstr>
      <vt:lpstr>base_ob</vt:lpstr>
      <vt:lpstr>base_SUPER</vt:lpstr>
      <vt:lpstr>cla_ce</vt:lpstr>
      <vt:lpstr>cla_cf</vt:lpstr>
      <vt:lpstr>cla_ff</vt:lpstr>
      <vt:lpstr>cla_IN</vt:lpstr>
      <vt:lpstr>cla_ob</vt:lpstr>
      <vt:lpstr>cla_su</vt:lpstr>
      <vt:lpstr>Consulta_SUPER</vt:lpstr>
      <vt:lpstr>cri_FF_INTEXT</vt:lpstr>
      <vt:lpstr>Descripcion_titulo</vt:lpstr>
      <vt:lpstr>eti</vt:lpstr>
      <vt:lpstr>eti_SUPER</vt:lpstr>
      <vt:lpstr>Limpiar_base_ce</vt:lpstr>
      <vt:lpstr>Limpiar_base_cf</vt:lpstr>
      <vt:lpstr>Limpiar_base_ff</vt:lpstr>
      <vt:lpstr>Limpiar_base_int</vt:lpstr>
      <vt:lpstr>Limpiar_base_ob</vt:lpstr>
      <vt:lpstr>Limpiar_base_SUPER</vt:lpstr>
      <vt:lpstr>lista_Det_OB</vt:lpstr>
      <vt:lpstr>Lista_INSTITUCIONES</vt:lpstr>
      <vt:lpstr>lista_Recursos_Ftes</vt:lpstr>
      <vt:lpstr>lista_SUPER</vt:lpstr>
      <vt:lpstr>Lista_Vistas</vt:lpstr>
      <vt:lpstr>Mes_S</vt:lpstr>
      <vt:lpstr>N_lista_Recursos_Ftes</vt:lpstr>
      <vt:lpstr>N_lista_SUPER</vt:lpstr>
      <vt:lpstr>NLista_Vistas</vt:lpstr>
      <vt:lpstr>print_Clasif</vt:lpstr>
      <vt:lpstr>print_Resum_FF</vt:lpstr>
      <vt:lpstr>s_titulo_Cadros</vt:lpstr>
      <vt:lpstr>s_titulo_Cadros2</vt:lpstr>
      <vt:lpstr>s_titulo_Cadros3</vt:lpstr>
      <vt:lpstr>v_decimales</vt:lpstr>
      <vt:lpstr>v_Ejercicio</vt:lpstr>
      <vt:lpstr>v_FtesInternas</vt:lpstr>
      <vt:lpstr>v_lista_Det_OB</vt:lpstr>
      <vt:lpstr>v_Programa</vt:lpstr>
      <vt:lpstr>v_Tam_fila</vt:lpstr>
      <vt:lpstr>v_titulo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Retana</dc:creator>
  <cp:lastModifiedBy>Oscar Centeno Mora</cp:lastModifiedBy>
  <cp:lastPrinted>2017-06-01T19:41:47Z</cp:lastPrinted>
  <dcterms:created xsi:type="dcterms:W3CDTF">2017-05-09T23:13:24Z</dcterms:created>
  <dcterms:modified xsi:type="dcterms:W3CDTF">2021-02-23T15:30:39Z</dcterms:modified>
</cp:coreProperties>
</file>